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xml"/>
  <Override PartName="/xl/slicers/slicer1.xml" ContentType="application/vnd.ms-excel.slicer+xml"/>
  <Override PartName="/xl/timelines/timeline1.xml" ContentType="application/vnd.ms-excel.timelin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6CEF3934-7379-4895-BC6C-D84206DC06EA}" xr6:coauthVersionLast="47" xr6:coauthVersionMax="47" xr10:uidLastSave="{00000000-0000-0000-0000-000000000000}"/>
  <bookViews>
    <workbookView xWindow="-110" yWindow="-110" windowWidth="19420" windowHeight="10420" activeTab="10" xr2:uid="{436EFC0B-83A7-4C3E-BA2F-A74DC459ABD3}"/>
  </bookViews>
  <sheets>
    <sheet name="supermarket_sales_dataset" sheetId="1" r:id="rId1"/>
    <sheet name="Cleaned Dataset" sheetId="2" r:id="rId2"/>
    <sheet name="Profit by product line" sheetId="7" state="hidden" r:id="rId3"/>
    <sheet name="Profit by City" sheetId="12" state="hidden" r:id="rId4"/>
    <sheet name="Sheet5" sheetId="10" state="hidden" r:id="rId5"/>
    <sheet name="Sales by gender by city" sheetId="8" state="hidden" r:id="rId6"/>
    <sheet name="Peak Sales Hour" sheetId="9" state="hidden" r:id="rId7"/>
    <sheet name="Sales by product line" sheetId="6" state="hidden" r:id="rId8"/>
    <sheet name="Analysis" sheetId="4" r:id="rId9"/>
    <sheet name="Sales by City" sheetId="5" state="hidden" r:id="rId10"/>
    <sheet name="Dashboard" sheetId="3" r:id="rId11"/>
  </sheets>
  <definedNames>
    <definedName name="NativeTimeline_Date">#N/A</definedName>
    <definedName name="Slicer_Gender">#N/A</definedName>
    <definedName name="Slicer_Payment">#N/A</definedName>
  </definedNames>
  <calcPr calcId="191029"/>
  <pivotCaches>
    <pivotCache cacheId="1"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Lst>
</workbook>
</file>

<file path=xl/calcChain.xml><?xml version="1.0" encoding="utf-8"?>
<calcChain xmlns="http://schemas.openxmlformats.org/spreadsheetml/2006/main">
  <c r="O2" i="2" l="1"/>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541" i="2"/>
  <c r="O542" i="2"/>
  <c r="O543" i="2"/>
  <c r="O544" i="2"/>
  <c r="O545" i="2"/>
  <c r="O546"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O581" i="2"/>
  <c r="O582" i="2"/>
  <c r="O583" i="2"/>
  <c r="O584" i="2"/>
  <c r="O585" i="2"/>
  <c r="O586" i="2"/>
  <c r="O587" i="2"/>
  <c r="O588" i="2"/>
  <c r="O589" i="2"/>
  <c r="O590" i="2"/>
  <c r="O591" i="2"/>
  <c r="O592" i="2"/>
  <c r="O593" i="2"/>
  <c r="O594" i="2"/>
  <c r="O595" i="2"/>
  <c r="O596" i="2"/>
  <c r="O597" i="2"/>
  <c r="O598" i="2"/>
  <c r="O599" i="2"/>
  <c r="O600" i="2"/>
  <c r="O601" i="2"/>
  <c r="O602" i="2"/>
  <c r="O603" i="2"/>
  <c r="O604" i="2"/>
  <c r="O605" i="2"/>
  <c r="O606" i="2"/>
  <c r="O607" i="2"/>
  <c r="O608" i="2"/>
  <c r="O609" i="2"/>
  <c r="O610" i="2"/>
  <c r="O611" i="2"/>
  <c r="O612" i="2"/>
  <c r="O613" i="2"/>
  <c r="O614" i="2"/>
  <c r="O615" i="2"/>
  <c r="O616" i="2"/>
  <c r="O617" i="2"/>
  <c r="O618" i="2"/>
  <c r="O619" i="2"/>
  <c r="O620" i="2"/>
  <c r="O621" i="2"/>
  <c r="O622" i="2"/>
  <c r="O623" i="2"/>
  <c r="O624" i="2"/>
  <c r="O625" i="2"/>
  <c r="O626" i="2"/>
  <c r="O627" i="2"/>
  <c r="O628" i="2"/>
  <c r="O629" i="2"/>
  <c r="O630" i="2"/>
  <c r="O631" i="2"/>
  <c r="O632" i="2"/>
  <c r="O633" i="2"/>
  <c r="O634" i="2"/>
  <c r="O635" i="2"/>
  <c r="O636" i="2"/>
  <c r="O637" i="2"/>
  <c r="O638" i="2"/>
  <c r="O639" i="2"/>
  <c r="O640" i="2"/>
  <c r="O641" i="2"/>
  <c r="O642" i="2"/>
  <c r="O643" i="2"/>
  <c r="O644" i="2"/>
  <c r="O645" i="2"/>
  <c r="O646" i="2"/>
  <c r="O647" i="2"/>
  <c r="O648" i="2"/>
  <c r="O649" i="2"/>
  <c r="O650" i="2"/>
  <c r="O651" i="2"/>
  <c r="O652" i="2"/>
  <c r="O653" i="2"/>
  <c r="O654" i="2"/>
  <c r="O655" i="2"/>
  <c r="O656" i="2"/>
  <c r="O657" i="2"/>
  <c r="O658" i="2"/>
  <c r="O659" i="2"/>
  <c r="O660" i="2"/>
  <c r="O661" i="2"/>
  <c r="O662" i="2"/>
  <c r="O663" i="2"/>
  <c r="O664" i="2"/>
  <c r="O665" i="2"/>
  <c r="O666" i="2"/>
  <c r="O667" i="2"/>
  <c r="O668" i="2"/>
  <c r="O669" i="2"/>
  <c r="O670" i="2"/>
  <c r="O671" i="2"/>
  <c r="O672" i="2"/>
  <c r="O673" i="2"/>
  <c r="O674" i="2"/>
  <c r="O675" i="2"/>
  <c r="O676" i="2"/>
  <c r="O677" i="2"/>
  <c r="O678" i="2"/>
  <c r="O679" i="2"/>
  <c r="O680" i="2"/>
  <c r="O681" i="2"/>
  <c r="O682" i="2"/>
  <c r="O683" i="2"/>
  <c r="O684" i="2"/>
  <c r="O685" i="2"/>
  <c r="O686" i="2"/>
  <c r="O687" i="2"/>
  <c r="O688" i="2"/>
  <c r="O689" i="2"/>
  <c r="O690" i="2"/>
  <c r="O691" i="2"/>
  <c r="O692" i="2"/>
  <c r="O693" i="2"/>
  <c r="O694" i="2"/>
  <c r="O695" i="2"/>
  <c r="O696" i="2"/>
  <c r="O697" i="2"/>
  <c r="O698" i="2"/>
  <c r="O699" i="2"/>
  <c r="O700" i="2"/>
  <c r="O701" i="2"/>
  <c r="O702" i="2"/>
  <c r="O703" i="2"/>
  <c r="O704" i="2"/>
  <c r="O705" i="2"/>
  <c r="O706" i="2"/>
  <c r="O707" i="2"/>
  <c r="O708" i="2"/>
  <c r="O709" i="2"/>
  <c r="O710" i="2"/>
  <c r="O711" i="2"/>
  <c r="O712" i="2"/>
  <c r="O713" i="2"/>
  <c r="O714" i="2"/>
  <c r="O715" i="2"/>
  <c r="O716" i="2"/>
  <c r="O717" i="2"/>
  <c r="O718" i="2"/>
  <c r="O719" i="2"/>
  <c r="O720" i="2"/>
  <c r="O721" i="2"/>
  <c r="O722" i="2"/>
  <c r="O723" i="2"/>
  <c r="O724" i="2"/>
  <c r="O725" i="2"/>
  <c r="O726" i="2"/>
  <c r="O727" i="2"/>
  <c r="O728" i="2"/>
  <c r="O729" i="2"/>
  <c r="O730" i="2"/>
  <c r="O731" i="2"/>
  <c r="O732" i="2"/>
  <c r="O733" i="2"/>
  <c r="O734" i="2"/>
  <c r="O735" i="2"/>
  <c r="O736" i="2"/>
  <c r="O737" i="2"/>
  <c r="O738" i="2"/>
  <c r="O739" i="2"/>
  <c r="O740" i="2"/>
  <c r="O741" i="2"/>
  <c r="O742" i="2"/>
  <c r="O743" i="2"/>
  <c r="O744" i="2"/>
  <c r="O745" i="2"/>
  <c r="O746" i="2"/>
  <c r="O747" i="2"/>
  <c r="O748" i="2"/>
  <c r="O749" i="2"/>
  <c r="O750" i="2"/>
  <c r="O751" i="2"/>
  <c r="O752" i="2"/>
  <c r="O753" i="2"/>
  <c r="O754" i="2"/>
  <c r="O755" i="2"/>
  <c r="O756" i="2"/>
  <c r="O757" i="2"/>
  <c r="O758" i="2"/>
  <c r="O759" i="2"/>
  <c r="O760" i="2"/>
  <c r="O761" i="2"/>
  <c r="O762" i="2"/>
  <c r="O763" i="2"/>
  <c r="O764" i="2"/>
  <c r="O765" i="2"/>
  <c r="O766" i="2"/>
  <c r="O767" i="2"/>
  <c r="O768" i="2"/>
  <c r="O769" i="2"/>
  <c r="O770" i="2"/>
  <c r="O771" i="2"/>
  <c r="O772" i="2"/>
  <c r="O773" i="2"/>
  <c r="O774" i="2"/>
  <c r="O775" i="2"/>
  <c r="O776" i="2"/>
  <c r="O777" i="2"/>
  <c r="O778" i="2"/>
  <c r="O779" i="2"/>
  <c r="O780" i="2"/>
  <c r="O781" i="2"/>
  <c r="O782" i="2"/>
  <c r="O783" i="2"/>
  <c r="O784" i="2"/>
  <c r="O785" i="2"/>
  <c r="O786" i="2"/>
  <c r="O787" i="2"/>
  <c r="O788" i="2"/>
  <c r="O789" i="2"/>
  <c r="O790" i="2"/>
  <c r="O791" i="2"/>
  <c r="O792" i="2"/>
  <c r="O793" i="2"/>
  <c r="O794" i="2"/>
  <c r="O795" i="2"/>
  <c r="O796" i="2"/>
  <c r="O797" i="2"/>
  <c r="O798" i="2"/>
  <c r="O799" i="2"/>
  <c r="O800" i="2"/>
  <c r="O801" i="2"/>
  <c r="O802" i="2"/>
  <c r="O803" i="2"/>
  <c r="O804" i="2"/>
  <c r="O805" i="2"/>
  <c r="O806" i="2"/>
  <c r="O807" i="2"/>
  <c r="O808" i="2"/>
  <c r="O809" i="2"/>
  <c r="O810" i="2"/>
  <c r="O811" i="2"/>
  <c r="O812" i="2"/>
  <c r="O813" i="2"/>
  <c r="O814" i="2"/>
  <c r="O815" i="2"/>
  <c r="O816" i="2"/>
  <c r="O817" i="2"/>
  <c r="O818" i="2"/>
  <c r="O819" i="2"/>
  <c r="O820" i="2"/>
  <c r="O821" i="2"/>
  <c r="O822" i="2"/>
  <c r="O823" i="2"/>
  <c r="O824" i="2"/>
  <c r="O825" i="2"/>
  <c r="O826" i="2"/>
  <c r="O827" i="2"/>
  <c r="O828" i="2"/>
  <c r="O829" i="2"/>
  <c r="O830" i="2"/>
  <c r="O831" i="2"/>
  <c r="O832" i="2"/>
  <c r="O833" i="2"/>
  <c r="O834" i="2"/>
  <c r="O835" i="2"/>
  <c r="O836" i="2"/>
  <c r="O837" i="2"/>
  <c r="O838" i="2"/>
  <c r="O839" i="2"/>
  <c r="O840" i="2"/>
  <c r="O841" i="2"/>
  <c r="O842" i="2"/>
  <c r="O843" i="2"/>
  <c r="O844" i="2"/>
  <c r="O845" i="2"/>
  <c r="O846" i="2"/>
  <c r="O847" i="2"/>
  <c r="O848" i="2"/>
  <c r="O849" i="2"/>
  <c r="O850" i="2"/>
  <c r="O851" i="2"/>
  <c r="O852" i="2"/>
  <c r="O853" i="2"/>
  <c r="O854" i="2"/>
  <c r="O855" i="2"/>
  <c r="O856" i="2"/>
  <c r="O857" i="2"/>
  <c r="O858" i="2"/>
  <c r="O859" i="2"/>
  <c r="O860" i="2"/>
  <c r="O861" i="2"/>
  <c r="O862" i="2"/>
  <c r="O863" i="2"/>
  <c r="O864" i="2"/>
  <c r="O865" i="2"/>
  <c r="O866" i="2"/>
  <c r="O867" i="2"/>
  <c r="O868" i="2"/>
  <c r="O869" i="2"/>
  <c r="O870" i="2"/>
  <c r="O871" i="2"/>
  <c r="O872" i="2"/>
  <c r="O873" i="2"/>
  <c r="O874" i="2"/>
  <c r="O875" i="2"/>
  <c r="O876" i="2"/>
  <c r="O877" i="2"/>
  <c r="O878" i="2"/>
  <c r="O879" i="2"/>
  <c r="O880" i="2"/>
  <c r="O881" i="2"/>
  <c r="O882" i="2"/>
  <c r="O883" i="2"/>
  <c r="O884" i="2"/>
  <c r="O885" i="2"/>
  <c r="O886" i="2"/>
  <c r="O887" i="2"/>
  <c r="O888" i="2"/>
  <c r="O889" i="2"/>
  <c r="O890" i="2"/>
  <c r="O891" i="2"/>
  <c r="O892" i="2"/>
  <c r="O893" i="2"/>
  <c r="O894" i="2"/>
  <c r="O895" i="2"/>
  <c r="O896" i="2"/>
  <c r="O897" i="2"/>
  <c r="O898" i="2"/>
  <c r="O899" i="2"/>
  <c r="O900" i="2"/>
  <c r="O901" i="2"/>
  <c r="O902" i="2"/>
  <c r="O903" i="2"/>
  <c r="O904" i="2"/>
  <c r="O905" i="2"/>
  <c r="O906" i="2"/>
  <c r="O907" i="2"/>
  <c r="O908" i="2"/>
  <c r="O909" i="2"/>
  <c r="O910" i="2"/>
  <c r="O911" i="2"/>
  <c r="O912" i="2"/>
  <c r="O913" i="2"/>
  <c r="O914" i="2"/>
  <c r="O915" i="2"/>
  <c r="O916" i="2"/>
  <c r="O917" i="2"/>
  <c r="O918" i="2"/>
  <c r="O919" i="2"/>
  <c r="O920" i="2"/>
  <c r="O921" i="2"/>
  <c r="O922" i="2"/>
  <c r="O923" i="2"/>
  <c r="O924" i="2"/>
  <c r="O925" i="2"/>
  <c r="O926" i="2"/>
  <c r="O927" i="2"/>
  <c r="O928" i="2"/>
  <c r="O929" i="2"/>
  <c r="O930" i="2"/>
  <c r="O931" i="2"/>
  <c r="O932" i="2"/>
  <c r="O933" i="2"/>
  <c r="O934" i="2"/>
  <c r="O935" i="2"/>
  <c r="O936" i="2"/>
  <c r="O937" i="2"/>
  <c r="O938" i="2"/>
  <c r="O939" i="2"/>
  <c r="O940" i="2"/>
  <c r="O941" i="2"/>
  <c r="O942" i="2"/>
  <c r="O943" i="2"/>
  <c r="O944" i="2"/>
  <c r="O945" i="2"/>
  <c r="O946" i="2"/>
  <c r="O947" i="2"/>
  <c r="O948" i="2"/>
  <c r="O949" i="2"/>
  <c r="O950" i="2"/>
  <c r="O951" i="2"/>
  <c r="O952" i="2"/>
  <c r="O953" i="2"/>
  <c r="O954" i="2"/>
  <c r="O955" i="2"/>
  <c r="O956" i="2"/>
  <c r="O957" i="2"/>
  <c r="O958" i="2"/>
  <c r="O959" i="2"/>
  <c r="O960" i="2"/>
  <c r="O961" i="2"/>
  <c r="O962" i="2"/>
  <c r="O963" i="2"/>
  <c r="O964" i="2"/>
  <c r="O965" i="2"/>
  <c r="O966" i="2"/>
  <c r="O967" i="2"/>
  <c r="O968" i="2"/>
  <c r="O969" i="2"/>
  <c r="O970" i="2"/>
  <c r="O971" i="2"/>
  <c r="O972" i="2"/>
  <c r="O973" i="2"/>
  <c r="O974" i="2"/>
  <c r="O975" i="2"/>
  <c r="O976" i="2"/>
  <c r="O977" i="2"/>
  <c r="O978" i="2"/>
  <c r="O979" i="2"/>
  <c r="O980" i="2"/>
  <c r="O981" i="2"/>
  <c r="O982" i="2"/>
  <c r="O983" i="2"/>
  <c r="O984" i="2"/>
  <c r="O985" i="2"/>
  <c r="O986" i="2"/>
  <c r="O987" i="2"/>
  <c r="O988" i="2"/>
  <c r="O989" i="2"/>
  <c r="O990" i="2"/>
  <c r="O991" i="2"/>
  <c r="O992" i="2"/>
  <c r="O993" i="2"/>
  <c r="O994" i="2"/>
  <c r="O995" i="2"/>
  <c r="O996" i="2"/>
  <c r="O997" i="2"/>
  <c r="O998" i="2"/>
  <c r="O999" i="2"/>
  <c r="O1000" i="2"/>
  <c r="O1001" i="2"/>
  <c r="L2"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F9" i="4"/>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Q1001" i="2"/>
  <c r="I1001" i="2" s="1"/>
  <c r="Q1000" i="2"/>
  <c r="Q999" i="2"/>
  <c r="I999" i="2" s="1"/>
  <c r="Q998" i="2"/>
  <c r="I998" i="2" s="1"/>
  <c r="J998" i="2" s="1"/>
  <c r="S998" i="2" s="1"/>
  <c r="R998" i="2" s="1"/>
  <c r="Q997" i="2"/>
  <c r="I997" i="2" s="1"/>
  <c r="Q996" i="2"/>
  <c r="Q995" i="2"/>
  <c r="I995" i="2" s="1"/>
  <c r="Q994" i="2"/>
  <c r="I994" i="2" s="1"/>
  <c r="J994" i="2" s="1"/>
  <c r="S994" i="2" s="1"/>
  <c r="R994" i="2" s="1"/>
  <c r="Q993" i="2"/>
  <c r="I993" i="2" s="1"/>
  <c r="Q992" i="2"/>
  <c r="Q991" i="2"/>
  <c r="I991" i="2" s="1"/>
  <c r="Q990" i="2"/>
  <c r="I990" i="2" s="1"/>
  <c r="J990" i="2" s="1"/>
  <c r="S990" i="2" s="1"/>
  <c r="R990" i="2" s="1"/>
  <c r="Q989" i="2"/>
  <c r="I989" i="2" s="1"/>
  <c r="J989" i="2" s="1"/>
  <c r="S989" i="2" s="1"/>
  <c r="R989" i="2" s="1"/>
  <c r="Q988" i="2"/>
  <c r="Q987" i="2"/>
  <c r="I987" i="2" s="1"/>
  <c r="Q986" i="2"/>
  <c r="I986" i="2" s="1"/>
  <c r="J986" i="2" s="1"/>
  <c r="S986" i="2" s="1"/>
  <c r="R986" i="2" s="1"/>
  <c r="Q985" i="2"/>
  <c r="I985" i="2" s="1"/>
  <c r="Q984" i="2"/>
  <c r="Q983" i="2"/>
  <c r="I983" i="2" s="1"/>
  <c r="Q982" i="2"/>
  <c r="I982" i="2" s="1"/>
  <c r="J982" i="2" s="1"/>
  <c r="S982" i="2" s="1"/>
  <c r="R982" i="2" s="1"/>
  <c r="Q981" i="2"/>
  <c r="I981" i="2" s="1"/>
  <c r="Q980" i="2"/>
  <c r="Q979" i="2"/>
  <c r="I979" i="2" s="1"/>
  <c r="Q978" i="2"/>
  <c r="I978" i="2" s="1"/>
  <c r="J978" i="2" s="1"/>
  <c r="S978" i="2" s="1"/>
  <c r="R978" i="2" s="1"/>
  <c r="Q977" i="2"/>
  <c r="I977" i="2" s="1"/>
  <c r="Q976" i="2"/>
  <c r="Q975" i="2"/>
  <c r="I975" i="2" s="1"/>
  <c r="Q974" i="2"/>
  <c r="I974" i="2" s="1"/>
  <c r="J974" i="2" s="1"/>
  <c r="S974" i="2" s="1"/>
  <c r="R974" i="2" s="1"/>
  <c r="Q973" i="2"/>
  <c r="I973" i="2" s="1"/>
  <c r="J973" i="2" s="1"/>
  <c r="S973" i="2" s="1"/>
  <c r="R973" i="2" s="1"/>
  <c r="Q972" i="2"/>
  <c r="Q971" i="2"/>
  <c r="I971" i="2" s="1"/>
  <c r="Q970" i="2"/>
  <c r="I970" i="2" s="1"/>
  <c r="J970" i="2" s="1"/>
  <c r="S970" i="2" s="1"/>
  <c r="R970" i="2" s="1"/>
  <c r="Q969" i="2"/>
  <c r="I969" i="2" s="1"/>
  <c r="Q968" i="2"/>
  <c r="Q967" i="2"/>
  <c r="I967" i="2" s="1"/>
  <c r="Q966" i="2"/>
  <c r="I966" i="2" s="1"/>
  <c r="J966" i="2" s="1"/>
  <c r="S966" i="2" s="1"/>
  <c r="R966" i="2" s="1"/>
  <c r="Q965" i="2"/>
  <c r="I965" i="2" s="1"/>
  <c r="Q964" i="2"/>
  <c r="Q963" i="2"/>
  <c r="I963" i="2" s="1"/>
  <c r="Q962" i="2"/>
  <c r="I962" i="2" s="1"/>
  <c r="J962" i="2" s="1"/>
  <c r="S962" i="2" s="1"/>
  <c r="R962" i="2" s="1"/>
  <c r="Q961" i="2"/>
  <c r="I961" i="2" s="1"/>
  <c r="J961" i="2" s="1"/>
  <c r="S961" i="2" s="1"/>
  <c r="R961" i="2" s="1"/>
  <c r="Q960" i="2"/>
  <c r="Q959" i="2"/>
  <c r="I959" i="2" s="1"/>
  <c r="Q958" i="2"/>
  <c r="I958" i="2" s="1"/>
  <c r="J958" i="2" s="1"/>
  <c r="S958" i="2" s="1"/>
  <c r="R958" i="2" s="1"/>
  <c r="Q957" i="2"/>
  <c r="I957" i="2" s="1"/>
  <c r="J957" i="2" s="1"/>
  <c r="S957" i="2" s="1"/>
  <c r="R957" i="2" s="1"/>
  <c r="Q956" i="2"/>
  <c r="Q955" i="2"/>
  <c r="I955" i="2" s="1"/>
  <c r="Q954" i="2"/>
  <c r="I954" i="2" s="1"/>
  <c r="J954" i="2" s="1"/>
  <c r="S954" i="2" s="1"/>
  <c r="R954" i="2" s="1"/>
  <c r="Q953" i="2"/>
  <c r="I953" i="2" s="1"/>
  <c r="Q952" i="2"/>
  <c r="Q951" i="2"/>
  <c r="I951" i="2" s="1"/>
  <c r="Q950" i="2"/>
  <c r="I950" i="2" s="1"/>
  <c r="J950" i="2" s="1"/>
  <c r="S950" i="2" s="1"/>
  <c r="R950" i="2" s="1"/>
  <c r="Q949" i="2"/>
  <c r="I949" i="2" s="1"/>
  <c r="Q948" i="2"/>
  <c r="Q947" i="2"/>
  <c r="I947" i="2" s="1"/>
  <c r="Q946" i="2"/>
  <c r="I946" i="2" s="1"/>
  <c r="J946" i="2" s="1"/>
  <c r="S946" i="2" s="1"/>
  <c r="R946" i="2" s="1"/>
  <c r="Q945" i="2"/>
  <c r="I945" i="2" s="1"/>
  <c r="Q944" i="2"/>
  <c r="Q943" i="2"/>
  <c r="I943" i="2" s="1"/>
  <c r="Q942" i="2"/>
  <c r="I942" i="2" s="1"/>
  <c r="J942" i="2" s="1"/>
  <c r="S942" i="2" s="1"/>
  <c r="R942" i="2" s="1"/>
  <c r="Q941" i="2"/>
  <c r="I941" i="2" s="1"/>
  <c r="J941" i="2" s="1"/>
  <c r="S941" i="2" s="1"/>
  <c r="R941" i="2" s="1"/>
  <c r="Q940" i="2"/>
  <c r="Q939" i="2"/>
  <c r="I939" i="2" s="1"/>
  <c r="Q938" i="2"/>
  <c r="I938" i="2" s="1"/>
  <c r="J938" i="2" s="1"/>
  <c r="S938" i="2" s="1"/>
  <c r="R938" i="2" s="1"/>
  <c r="Q937" i="2"/>
  <c r="I937" i="2" s="1"/>
  <c r="Q936" i="2"/>
  <c r="Q935" i="2"/>
  <c r="I935" i="2" s="1"/>
  <c r="Q934" i="2"/>
  <c r="I934" i="2" s="1"/>
  <c r="J934" i="2" s="1"/>
  <c r="S934" i="2" s="1"/>
  <c r="R934" i="2" s="1"/>
  <c r="Q933" i="2"/>
  <c r="I933" i="2" s="1"/>
  <c r="Q932" i="2"/>
  <c r="Q931" i="2"/>
  <c r="I931" i="2" s="1"/>
  <c r="Q930" i="2"/>
  <c r="I930" i="2" s="1"/>
  <c r="J930" i="2" s="1"/>
  <c r="S930" i="2" s="1"/>
  <c r="R930" i="2" s="1"/>
  <c r="Q929" i="2"/>
  <c r="I929" i="2" s="1"/>
  <c r="Q928" i="2"/>
  <c r="Q927" i="2"/>
  <c r="I927" i="2" s="1"/>
  <c r="Q926" i="2"/>
  <c r="I926" i="2" s="1"/>
  <c r="J926" i="2" s="1"/>
  <c r="S926" i="2" s="1"/>
  <c r="R926" i="2" s="1"/>
  <c r="Q925" i="2"/>
  <c r="I925" i="2" s="1"/>
  <c r="Q924" i="2"/>
  <c r="Q923" i="2"/>
  <c r="I923" i="2" s="1"/>
  <c r="Q922" i="2"/>
  <c r="I922" i="2" s="1"/>
  <c r="J922" i="2" s="1"/>
  <c r="S922" i="2" s="1"/>
  <c r="R922" i="2" s="1"/>
  <c r="Q921" i="2"/>
  <c r="I921" i="2" s="1"/>
  <c r="Q920" i="2"/>
  <c r="Q919" i="2"/>
  <c r="I919" i="2" s="1"/>
  <c r="Q918" i="2"/>
  <c r="I918" i="2" s="1"/>
  <c r="J918" i="2" s="1"/>
  <c r="S918" i="2" s="1"/>
  <c r="R918" i="2" s="1"/>
  <c r="Q917" i="2"/>
  <c r="I917" i="2" s="1"/>
  <c r="J917" i="2" s="1"/>
  <c r="S917" i="2" s="1"/>
  <c r="R917" i="2" s="1"/>
  <c r="Q916" i="2"/>
  <c r="I916" i="2" s="1"/>
  <c r="J916" i="2" s="1"/>
  <c r="S916" i="2" s="1"/>
  <c r="R916" i="2" s="1"/>
  <c r="Q915" i="2"/>
  <c r="Q914" i="2"/>
  <c r="Q913" i="2"/>
  <c r="I913" i="2" s="1"/>
  <c r="J913" i="2" s="1"/>
  <c r="S913" i="2" s="1"/>
  <c r="R913" i="2" s="1"/>
  <c r="Q912" i="2"/>
  <c r="I912" i="2" s="1"/>
  <c r="J912" i="2" s="1"/>
  <c r="S912" i="2" s="1"/>
  <c r="R912" i="2" s="1"/>
  <c r="Q911" i="2"/>
  <c r="Q910" i="2"/>
  <c r="Q909" i="2"/>
  <c r="I909" i="2" s="1"/>
  <c r="J909" i="2" s="1"/>
  <c r="S909" i="2" s="1"/>
  <c r="R909" i="2" s="1"/>
  <c r="Q908" i="2"/>
  <c r="I908" i="2" s="1"/>
  <c r="J908" i="2" s="1"/>
  <c r="S908" i="2" s="1"/>
  <c r="R908" i="2" s="1"/>
  <c r="Q907" i="2"/>
  <c r="Q906" i="2"/>
  <c r="Q905" i="2"/>
  <c r="I905" i="2" s="1"/>
  <c r="J905" i="2" s="1"/>
  <c r="S905" i="2" s="1"/>
  <c r="R905" i="2" s="1"/>
  <c r="Q904" i="2"/>
  <c r="I904" i="2" s="1"/>
  <c r="J904" i="2" s="1"/>
  <c r="S904" i="2" s="1"/>
  <c r="R904" i="2" s="1"/>
  <c r="Q903" i="2"/>
  <c r="Q902" i="2"/>
  <c r="Q901" i="2"/>
  <c r="I901" i="2" s="1"/>
  <c r="J901" i="2" s="1"/>
  <c r="S901" i="2" s="1"/>
  <c r="R901" i="2" s="1"/>
  <c r="Q900" i="2"/>
  <c r="I900" i="2" s="1"/>
  <c r="J900" i="2" s="1"/>
  <c r="S900" i="2" s="1"/>
  <c r="R900" i="2" s="1"/>
  <c r="Q899" i="2"/>
  <c r="Q898" i="2"/>
  <c r="Q897" i="2"/>
  <c r="I897" i="2" s="1"/>
  <c r="J897" i="2" s="1"/>
  <c r="S897" i="2" s="1"/>
  <c r="R897" i="2" s="1"/>
  <c r="Q896" i="2"/>
  <c r="I896" i="2" s="1"/>
  <c r="J896" i="2" s="1"/>
  <c r="S896" i="2" s="1"/>
  <c r="R896" i="2" s="1"/>
  <c r="Q895" i="2"/>
  <c r="Q894" i="2"/>
  <c r="Q893" i="2"/>
  <c r="I893" i="2" s="1"/>
  <c r="J893" i="2" s="1"/>
  <c r="S893" i="2" s="1"/>
  <c r="R893" i="2" s="1"/>
  <c r="Q892" i="2"/>
  <c r="I892" i="2" s="1"/>
  <c r="J892" i="2" s="1"/>
  <c r="S892" i="2" s="1"/>
  <c r="R892" i="2" s="1"/>
  <c r="Q891" i="2"/>
  <c r="Q890" i="2"/>
  <c r="Q889" i="2"/>
  <c r="I889" i="2" s="1"/>
  <c r="J889" i="2" s="1"/>
  <c r="S889" i="2" s="1"/>
  <c r="R889" i="2" s="1"/>
  <c r="Q888" i="2"/>
  <c r="I888" i="2" s="1"/>
  <c r="J888" i="2" s="1"/>
  <c r="S888" i="2" s="1"/>
  <c r="R888" i="2" s="1"/>
  <c r="Q887" i="2"/>
  <c r="Q886" i="2"/>
  <c r="Q885" i="2"/>
  <c r="I885" i="2" s="1"/>
  <c r="J885" i="2" s="1"/>
  <c r="S885" i="2" s="1"/>
  <c r="R885" i="2" s="1"/>
  <c r="Q884" i="2"/>
  <c r="I884" i="2" s="1"/>
  <c r="J884" i="2" s="1"/>
  <c r="S884" i="2" s="1"/>
  <c r="R884" i="2" s="1"/>
  <c r="Q883" i="2"/>
  <c r="Q882" i="2"/>
  <c r="Q881" i="2"/>
  <c r="I881" i="2" s="1"/>
  <c r="J881" i="2" s="1"/>
  <c r="S881" i="2" s="1"/>
  <c r="R881" i="2" s="1"/>
  <c r="Q880" i="2"/>
  <c r="I880" i="2" s="1"/>
  <c r="J880" i="2" s="1"/>
  <c r="S880" i="2" s="1"/>
  <c r="R880" i="2" s="1"/>
  <c r="Q879" i="2"/>
  <c r="Q878" i="2"/>
  <c r="Q877" i="2"/>
  <c r="I877" i="2" s="1"/>
  <c r="J877" i="2" s="1"/>
  <c r="S877" i="2" s="1"/>
  <c r="R877" i="2" s="1"/>
  <c r="Q876" i="2"/>
  <c r="I876" i="2" s="1"/>
  <c r="J876" i="2" s="1"/>
  <c r="S876" i="2" s="1"/>
  <c r="R876" i="2" s="1"/>
  <c r="Q875" i="2"/>
  <c r="Q874" i="2"/>
  <c r="Q873" i="2"/>
  <c r="I873" i="2" s="1"/>
  <c r="J873" i="2" s="1"/>
  <c r="S873" i="2" s="1"/>
  <c r="R873" i="2" s="1"/>
  <c r="Q872" i="2"/>
  <c r="I872" i="2" s="1"/>
  <c r="J872" i="2" s="1"/>
  <c r="S872" i="2" s="1"/>
  <c r="R872" i="2" s="1"/>
  <c r="Q871" i="2"/>
  <c r="Q870" i="2"/>
  <c r="Q869" i="2"/>
  <c r="I869" i="2" s="1"/>
  <c r="J869" i="2" s="1"/>
  <c r="S869" i="2" s="1"/>
  <c r="R869" i="2" s="1"/>
  <c r="Q868" i="2"/>
  <c r="I868" i="2" s="1"/>
  <c r="J868" i="2" s="1"/>
  <c r="S868" i="2" s="1"/>
  <c r="R868" i="2" s="1"/>
  <c r="Q867" i="2"/>
  <c r="Q866" i="2"/>
  <c r="Q865" i="2"/>
  <c r="I865" i="2" s="1"/>
  <c r="J865" i="2" s="1"/>
  <c r="S865" i="2" s="1"/>
  <c r="R865" i="2" s="1"/>
  <c r="Q864" i="2"/>
  <c r="I864" i="2" s="1"/>
  <c r="J864" i="2" s="1"/>
  <c r="S864" i="2" s="1"/>
  <c r="R864" i="2" s="1"/>
  <c r="Q863" i="2"/>
  <c r="Q862" i="2"/>
  <c r="Q861" i="2"/>
  <c r="I861" i="2" s="1"/>
  <c r="J861" i="2" s="1"/>
  <c r="S861" i="2" s="1"/>
  <c r="R861" i="2" s="1"/>
  <c r="Q860" i="2"/>
  <c r="I860" i="2" s="1"/>
  <c r="J860" i="2" s="1"/>
  <c r="S860" i="2" s="1"/>
  <c r="R860" i="2" s="1"/>
  <c r="Q859" i="2"/>
  <c r="Q858" i="2"/>
  <c r="Q857" i="2"/>
  <c r="I857" i="2" s="1"/>
  <c r="J857" i="2" s="1"/>
  <c r="S857" i="2" s="1"/>
  <c r="R857" i="2" s="1"/>
  <c r="Q856" i="2"/>
  <c r="I856" i="2" s="1"/>
  <c r="J856" i="2" s="1"/>
  <c r="S856" i="2" s="1"/>
  <c r="R856" i="2" s="1"/>
  <c r="Q855" i="2"/>
  <c r="Q854" i="2"/>
  <c r="Q853" i="2"/>
  <c r="I853" i="2" s="1"/>
  <c r="J853" i="2" s="1"/>
  <c r="S853" i="2" s="1"/>
  <c r="R853" i="2" s="1"/>
  <c r="Q852" i="2"/>
  <c r="I852" i="2" s="1"/>
  <c r="J852" i="2" s="1"/>
  <c r="S852" i="2" s="1"/>
  <c r="R852" i="2" s="1"/>
  <c r="Q851" i="2"/>
  <c r="Q850" i="2"/>
  <c r="Q849" i="2"/>
  <c r="I849" i="2" s="1"/>
  <c r="J849" i="2" s="1"/>
  <c r="S849" i="2" s="1"/>
  <c r="R849" i="2" s="1"/>
  <c r="Q848" i="2"/>
  <c r="I848" i="2" s="1"/>
  <c r="J848" i="2" s="1"/>
  <c r="S848" i="2" s="1"/>
  <c r="R848" i="2" s="1"/>
  <c r="Q847" i="2"/>
  <c r="Q846" i="2"/>
  <c r="Q845" i="2"/>
  <c r="I845" i="2" s="1"/>
  <c r="J845" i="2" s="1"/>
  <c r="S845" i="2" s="1"/>
  <c r="R845" i="2" s="1"/>
  <c r="Q844" i="2"/>
  <c r="I844" i="2" s="1"/>
  <c r="J844" i="2" s="1"/>
  <c r="S844" i="2" s="1"/>
  <c r="R844" i="2" s="1"/>
  <c r="Q843" i="2"/>
  <c r="Q842" i="2"/>
  <c r="Q841" i="2"/>
  <c r="I841" i="2" s="1"/>
  <c r="J841" i="2" s="1"/>
  <c r="S841" i="2" s="1"/>
  <c r="R841" i="2" s="1"/>
  <c r="Q840" i="2"/>
  <c r="I840" i="2" s="1"/>
  <c r="J840" i="2" s="1"/>
  <c r="S840" i="2" s="1"/>
  <c r="R840" i="2" s="1"/>
  <c r="Q839" i="2"/>
  <c r="Q838" i="2"/>
  <c r="Q837" i="2"/>
  <c r="I837" i="2" s="1"/>
  <c r="J837" i="2" s="1"/>
  <c r="S837" i="2" s="1"/>
  <c r="R837" i="2" s="1"/>
  <c r="Q836" i="2"/>
  <c r="I836" i="2" s="1"/>
  <c r="J836" i="2" s="1"/>
  <c r="S836" i="2" s="1"/>
  <c r="R836" i="2" s="1"/>
  <c r="Q835" i="2"/>
  <c r="Q834" i="2"/>
  <c r="Q833" i="2"/>
  <c r="I833" i="2" s="1"/>
  <c r="J833" i="2" s="1"/>
  <c r="S833" i="2" s="1"/>
  <c r="R833" i="2" s="1"/>
  <c r="Q832" i="2"/>
  <c r="I832" i="2" s="1"/>
  <c r="J832" i="2" s="1"/>
  <c r="S832" i="2" s="1"/>
  <c r="R832" i="2" s="1"/>
  <c r="Q831" i="2"/>
  <c r="Q830" i="2"/>
  <c r="Q829" i="2"/>
  <c r="I829" i="2" s="1"/>
  <c r="J829" i="2" s="1"/>
  <c r="S829" i="2" s="1"/>
  <c r="R829" i="2" s="1"/>
  <c r="Q828" i="2"/>
  <c r="I828" i="2" s="1"/>
  <c r="J828" i="2" s="1"/>
  <c r="S828" i="2" s="1"/>
  <c r="R828" i="2" s="1"/>
  <c r="Q827" i="2"/>
  <c r="Q826" i="2"/>
  <c r="Q825" i="2"/>
  <c r="I825" i="2" s="1"/>
  <c r="J825" i="2" s="1"/>
  <c r="S825" i="2" s="1"/>
  <c r="R825" i="2" s="1"/>
  <c r="Q824" i="2"/>
  <c r="I824" i="2" s="1"/>
  <c r="J824" i="2" s="1"/>
  <c r="S824" i="2" s="1"/>
  <c r="R824" i="2" s="1"/>
  <c r="Q823" i="2"/>
  <c r="Q822" i="2"/>
  <c r="Q821" i="2"/>
  <c r="I821" i="2" s="1"/>
  <c r="J821" i="2" s="1"/>
  <c r="S821" i="2" s="1"/>
  <c r="R821" i="2" s="1"/>
  <c r="Q820" i="2"/>
  <c r="I820" i="2" s="1"/>
  <c r="J820" i="2" s="1"/>
  <c r="S820" i="2" s="1"/>
  <c r="R820" i="2" s="1"/>
  <c r="Q819" i="2"/>
  <c r="Q818" i="2"/>
  <c r="Q817" i="2"/>
  <c r="I817" i="2" s="1"/>
  <c r="J817" i="2" s="1"/>
  <c r="S817" i="2" s="1"/>
  <c r="R817" i="2" s="1"/>
  <c r="Q816" i="2"/>
  <c r="I816" i="2" s="1"/>
  <c r="J816" i="2" s="1"/>
  <c r="S816" i="2" s="1"/>
  <c r="R816" i="2" s="1"/>
  <c r="Q815" i="2"/>
  <c r="Q814" i="2"/>
  <c r="Q813" i="2"/>
  <c r="I813" i="2" s="1"/>
  <c r="J813" i="2" s="1"/>
  <c r="S813" i="2" s="1"/>
  <c r="R813" i="2" s="1"/>
  <c r="Q812" i="2"/>
  <c r="I812" i="2" s="1"/>
  <c r="J812" i="2" s="1"/>
  <c r="S812" i="2" s="1"/>
  <c r="R812" i="2" s="1"/>
  <c r="Q811" i="2"/>
  <c r="Q810" i="2"/>
  <c r="Q809" i="2"/>
  <c r="I809" i="2" s="1"/>
  <c r="J809" i="2" s="1"/>
  <c r="S809" i="2" s="1"/>
  <c r="R809" i="2" s="1"/>
  <c r="Q808" i="2"/>
  <c r="I808" i="2" s="1"/>
  <c r="J808" i="2" s="1"/>
  <c r="S808" i="2" s="1"/>
  <c r="R808" i="2" s="1"/>
  <c r="Q807" i="2"/>
  <c r="Q806" i="2"/>
  <c r="Q805" i="2"/>
  <c r="I805" i="2" s="1"/>
  <c r="J805" i="2" s="1"/>
  <c r="S805" i="2" s="1"/>
  <c r="R805" i="2" s="1"/>
  <c r="Q804" i="2"/>
  <c r="I804" i="2" s="1"/>
  <c r="J804" i="2" s="1"/>
  <c r="S804" i="2" s="1"/>
  <c r="R804" i="2" s="1"/>
  <c r="Q803" i="2"/>
  <c r="Q802" i="2"/>
  <c r="Q801" i="2"/>
  <c r="I801" i="2" s="1"/>
  <c r="J801" i="2" s="1"/>
  <c r="S801" i="2" s="1"/>
  <c r="R801" i="2" s="1"/>
  <c r="Q800" i="2"/>
  <c r="I800" i="2" s="1"/>
  <c r="J800" i="2" s="1"/>
  <c r="S800" i="2" s="1"/>
  <c r="R800" i="2" s="1"/>
  <c r="Q799" i="2"/>
  <c r="Q798" i="2"/>
  <c r="Q797" i="2"/>
  <c r="I797" i="2" s="1"/>
  <c r="J797" i="2" s="1"/>
  <c r="S797" i="2" s="1"/>
  <c r="R797" i="2" s="1"/>
  <c r="Q796" i="2"/>
  <c r="I796" i="2" s="1"/>
  <c r="J796" i="2" s="1"/>
  <c r="S796" i="2" s="1"/>
  <c r="R796" i="2" s="1"/>
  <c r="Q795" i="2"/>
  <c r="Q794" i="2"/>
  <c r="Q793" i="2"/>
  <c r="I793" i="2" s="1"/>
  <c r="J793" i="2" s="1"/>
  <c r="S793" i="2" s="1"/>
  <c r="R793" i="2" s="1"/>
  <c r="Q792" i="2"/>
  <c r="I792" i="2" s="1"/>
  <c r="J792" i="2" s="1"/>
  <c r="S792" i="2" s="1"/>
  <c r="R792" i="2" s="1"/>
  <c r="Q791" i="2"/>
  <c r="Q790" i="2"/>
  <c r="Q789" i="2"/>
  <c r="I789" i="2" s="1"/>
  <c r="J789" i="2" s="1"/>
  <c r="S789" i="2" s="1"/>
  <c r="R789" i="2" s="1"/>
  <c r="Q788" i="2"/>
  <c r="I788" i="2" s="1"/>
  <c r="J788" i="2" s="1"/>
  <c r="S788" i="2" s="1"/>
  <c r="R788" i="2" s="1"/>
  <c r="Q787" i="2"/>
  <c r="Q786" i="2"/>
  <c r="Q785" i="2"/>
  <c r="I785" i="2" s="1"/>
  <c r="J785" i="2" s="1"/>
  <c r="S785" i="2" s="1"/>
  <c r="R785" i="2" s="1"/>
  <c r="Q784" i="2"/>
  <c r="I784" i="2" s="1"/>
  <c r="J784" i="2" s="1"/>
  <c r="S784" i="2" s="1"/>
  <c r="R784" i="2" s="1"/>
  <c r="Q783" i="2"/>
  <c r="Q782" i="2"/>
  <c r="Q781" i="2"/>
  <c r="I781" i="2" s="1"/>
  <c r="J781" i="2" s="1"/>
  <c r="S781" i="2" s="1"/>
  <c r="R781" i="2" s="1"/>
  <c r="Q780" i="2"/>
  <c r="Q779" i="2"/>
  <c r="Q778" i="2"/>
  <c r="Q777" i="2"/>
  <c r="I777" i="2" s="1"/>
  <c r="J777" i="2" s="1"/>
  <c r="S777" i="2" s="1"/>
  <c r="R777" i="2" s="1"/>
  <c r="Q776" i="2"/>
  <c r="Q775" i="2"/>
  <c r="Q774" i="2"/>
  <c r="Q773" i="2"/>
  <c r="I773" i="2" s="1"/>
  <c r="J773" i="2" s="1"/>
  <c r="S773" i="2" s="1"/>
  <c r="R773" i="2" s="1"/>
  <c r="Q772" i="2"/>
  <c r="Q771" i="2"/>
  <c r="Q770" i="2"/>
  <c r="Q769" i="2"/>
  <c r="I769" i="2" s="1"/>
  <c r="J769" i="2" s="1"/>
  <c r="S769" i="2" s="1"/>
  <c r="R769" i="2" s="1"/>
  <c r="Q768" i="2"/>
  <c r="I768" i="2" s="1"/>
  <c r="J768" i="2" s="1"/>
  <c r="S768" i="2" s="1"/>
  <c r="R768" i="2" s="1"/>
  <c r="Q767" i="2"/>
  <c r="I767" i="2" s="1"/>
  <c r="J767" i="2" s="1"/>
  <c r="S767" i="2" s="1"/>
  <c r="R767" i="2" s="1"/>
  <c r="Q766" i="2"/>
  <c r="Q765" i="2"/>
  <c r="I765" i="2" s="1"/>
  <c r="J765" i="2" s="1"/>
  <c r="S765" i="2" s="1"/>
  <c r="R765" i="2" s="1"/>
  <c r="Q764" i="2"/>
  <c r="I764" i="2" s="1"/>
  <c r="J764" i="2" s="1"/>
  <c r="S764" i="2" s="1"/>
  <c r="R764" i="2" s="1"/>
  <c r="Q763" i="2"/>
  <c r="I763" i="2" s="1"/>
  <c r="Q762" i="2"/>
  <c r="Q761" i="2"/>
  <c r="I761" i="2" s="1"/>
  <c r="J761" i="2" s="1"/>
  <c r="S761" i="2" s="1"/>
  <c r="R761" i="2" s="1"/>
  <c r="Q760" i="2"/>
  <c r="I760" i="2" s="1"/>
  <c r="J760" i="2" s="1"/>
  <c r="S760" i="2" s="1"/>
  <c r="R760" i="2" s="1"/>
  <c r="Q759" i="2"/>
  <c r="I759" i="2" s="1"/>
  <c r="Q758" i="2"/>
  <c r="Q757" i="2"/>
  <c r="I757" i="2" s="1"/>
  <c r="J757" i="2" s="1"/>
  <c r="S757" i="2" s="1"/>
  <c r="R757" i="2" s="1"/>
  <c r="Q756" i="2"/>
  <c r="I756" i="2" s="1"/>
  <c r="J756" i="2" s="1"/>
  <c r="S756" i="2" s="1"/>
  <c r="R756" i="2" s="1"/>
  <c r="Q755" i="2"/>
  <c r="I755" i="2" s="1"/>
  <c r="Q754" i="2"/>
  <c r="Q753" i="2"/>
  <c r="I753" i="2" s="1"/>
  <c r="J753" i="2" s="1"/>
  <c r="S753" i="2" s="1"/>
  <c r="R753" i="2" s="1"/>
  <c r="Q752" i="2"/>
  <c r="I752" i="2" s="1"/>
  <c r="J752" i="2" s="1"/>
  <c r="S752" i="2" s="1"/>
  <c r="R752" i="2" s="1"/>
  <c r="Q751" i="2"/>
  <c r="I751" i="2" s="1"/>
  <c r="Q750" i="2"/>
  <c r="Q749" i="2"/>
  <c r="I749" i="2" s="1"/>
  <c r="J749" i="2" s="1"/>
  <c r="S749" i="2" s="1"/>
  <c r="R749" i="2" s="1"/>
  <c r="Q748" i="2"/>
  <c r="I748" i="2" s="1"/>
  <c r="J748" i="2" s="1"/>
  <c r="S748" i="2" s="1"/>
  <c r="R748" i="2" s="1"/>
  <c r="Q747" i="2"/>
  <c r="I747" i="2" s="1"/>
  <c r="Q746" i="2"/>
  <c r="Q745" i="2"/>
  <c r="I745" i="2" s="1"/>
  <c r="J745" i="2" s="1"/>
  <c r="S745" i="2" s="1"/>
  <c r="R745" i="2" s="1"/>
  <c r="Q744" i="2"/>
  <c r="I744" i="2" s="1"/>
  <c r="J744" i="2" s="1"/>
  <c r="S744" i="2" s="1"/>
  <c r="R744" i="2" s="1"/>
  <c r="Q743" i="2"/>
  <c r="I743" i="2" s="1"/>
  <c r="Q742" i="2"/>
  <c r="Q741" i="2"/>
  <c r="I741" i="2" s="1"/>
  <c r="J741" i="2" s="1"/>
  <c r="S741" i="2" s="1"/>
  <c r="R741" i="2" s="1"/>
  <c r="Q740" i="2"/>
  <c r="I740" i="2" s="1"/>
  <c r="J740" i="2" s="1"/>
  <c r="S740" i="2" s="1"/>
  <c r="R740" i="2" s="1"/>
  <c r="Q739" i="2"/>
  <c r="I739" i="2" s="1"/>
  <c r="Q738" i="2"/>
  <c r="Q737" i="2"/>
  <c r="I737" i="2" s="1"/>
  <c r="J737" i="2" s="1"/>
  <c r="S737" i="2" s="1"/>
  <c r="R737" i="2" s="1"/>
  <c r="Q736" i="2"/>
  <c r="I736" i="2" s="1"/>
  <c r="J736" i="2" s="1"/>
  <c r="S736" i="2" s="1"/>
  <c r="R736" i="2" s="1"/>
  <c r="Q735" i="2"/>
  <c r="I735" i="2" s="1"/>
  <c r="Q734" i="2"/>
  <c r="Q733" i="2"/>
  <c r="I733" i="2" s="1"/>
  <c r="J733" i="2" s="1"/>
  <c r="S733" i="2" s="1"/>
  <c r="R733" i="2" s="1"/>
  <c r="Q732" i="2"/>
  <c r="I732" i="2" s="1"/>
  <c r="J732" i="2" s="1"/>
  <c r="S732" i="2" s="1"/>
  <c r="R732" i="2" s="1"/>
  <c r="Q731" i="2"/>
  <c r="I731" i="2" s="1"/>
  <c r="Q730" i="2"/>
  <c r="Q729" i="2"/>
  <c r="I729" i="2" s="1"/>
  <c r="J729" i="2" s="1"/>
  <c r="S729" i="2" s="1"/>
  <c r="R729" i="2" s="1"/>
  <c r="Q728" i="2"/>
  <c r="I728" i="2" s="1"/>
  <c r="J728" i="2" s="1"/>
  <c r="S728" i="2" s="1"/>
  <c r="R728" i="2" s="1"/>
  <c r="Q727" i="2"/>
  <c r="I727" i="2" s="1"/>
  <c r="Q726" i="2"/>
  <c r="Q725" i="2"/>
  <c r="I725" i="2" s="1"/>
  <c r="J725" i="2" s="1"/>
  <c r="S725" i="2" s="1"/>
  <c r="R725" i="2" s="1"/>
  <c r="Q724" i="2"/>
  <c r="I724" i="2" s="1"/>
  <c r="J724" i="2" s="1"/>
  <c r="S724" i="2" s="1"/>
  <c r="R724" i="2" s="1"/>
  <c r="Q723" i="2"/>
  <c r="I723" i="2" s="1"/>
  <c r="Q722" i="2"/>
  <c r="Q721" i="2"/>
  <c r="I721" i="2" s="1"/>
  <c r="J721" i="2" s="1"/>
  <c r="S721" i="2" s="1"/>
  <c r="R721" i="2" s="1"/>
  <c r="Q720" i="2"/>
  <c r="I720" i="2" s="1"/>
  <c r="J720" i="2" s="1"/>
  <c r="S720" i="2" s="1"/>
  <c r="R720" i="2" s="1"/>
  <c r="Q719" i="2"/>
  <c r="I719" i="2" s="1"/>
  <c r="Q718" i="2"/>
  <c r="Q717" i="2"/>
  <c r="I717" i="2" s="1"/>
  <c r="J717" i="2" s="1"/>
  <c r="S717" i="2" s="1"/>
  <c r="R717" i="2" s="1"/>
  <c r="Q716" i="2"/>
  <c r="I716" i="2" s="1"/>
  <c r="J716" i="2" s="1"/>
  <c r="S716" i="2" s="1"/>
  <c r="R716" i="2" s="1"/>
  <c r="Q715" i="2"/>
  <c r="I715" i="2" s="1"/>
  <c r="Q714" i="2"/>
  <c r="Q713" i="2"/>
  <c r="I713" i="2" s="1"/>
  <c r="J713" i="2" s="1"/>
  <c r="S713" i="2" s="1"/>
  <c r="R713" i="2" s="1"/>
  <c r="Q712" i="2"/>
  <c r="I712" i="2" s="1"/>
  <c r="J712" i="2" s="1"/>
  <c r="S712" i="2" s="1"/>
  <c r="R712" i="2" s="1"/>
  <c r="Q711" i="2"/>
  <c r="I711" i="2" s="1"/>
  <c r="Q710" i="2"/>
  <c r="Q709" i="2"/>
  <c r="I709" i="2" s="1"/>
  <c r="J709" i="2" s="1"/>
  <c r="S709" i="2" s="1"/>
  <c r="R709" i="2" s="1"/>
  <c r="Q708" i="2"/>
  <c r="I708" i="2" s="1"/>
  <c r="J708" i="2" s="1"/>
  <c r="S708" i="2" s="1"/>
  <c r="R708" i="2" s="1"/>
  <c r="Q707" i="2"/>
  <c r="I707" i="2" s="1"/>
  <c r="Q706" i="2"/>
  <c r="Q705" i="2"/>
  <c r="I705" i="2" s="1"/>
  <c r="J705" i="2" s="1"/>
  <c r="S705" i="2" s="1"/>
  <c r="R705" i="2" s="1"/>
  <c r="Q704" i="2"/>
  <c r="I704" i="2" s="1"/>
  <c r="J704" i="2" s="1"/>
  <c r="S704" i="2" s="1"/>
  <c r="R704" i="2" s="1"/>
  <c r="Q703" i="2"/>
  <c r="I703" i="2" s="1"/>
  <c r="Q702" i="2"/>
  <c r="Q701" i="2"/>
  <c r="I701" i="2" s="1"/>
  <c r="J701" i="2" s="1"/>
  <c r="S701" i="2" s="1"/>
  <c r="R701" i="2" s="1"/>
  <c r="Q700" i="2"/>
  <c r="I700" i="2" s="1"/>
  <c r="J700" i="2" s="1"/>
  <c r="S700" i="2" s="1"/>
  <c r="R700" i="2" s="1"/>
  <c r="Q699" i="2"/>
  <c r="I699" i="2" s="1"/>
  <c r="Q698" i="2"/>
  <c r="Q697" i="2"/>
  <c r="I697" i="2" s="1"/>
  <c r="J697" i="2" s="1"/>
  <c r="S697" i="2" s="1"/>
  <c r="R697" i="2" s="1"/>
  <c r="Q696" i="2"/>
  <c r="I696" i="2" s="1"/>
  <c r="J696" i="2" s="1"/>
  <c r="S696" i="2" s="1"/>
  <c r="R696" i="2" s="1"/>
  <c r="Q695" i="2"/>
  <c r="I695" i="2" s="1"/>
  <c r="Q694" i="2"/>
  <c r="Q693" i="2"/>
  <c r="I693" i="2" s="1"/>
  <c r="J693" i="2" s="1"/>
  <c r="S693" i="2" s="1"/>
  <c r="R693" i="2" s="1"/>
  <c r="Q692" i="2"/>
  <c r="I692" i="2" s="1"/>
  <c r="J692" i="2" s="1"/>
  <c r="S692" i="2" s="1"/>
  <c r="R692" i="2" s="1"/>
  <c r="Q691" i="2"/>
  <c r="I691" i="2" s="1"/>
  <c r="Q690" i="2"/>
  <c r="Q689" i="2"/>
  <c r="I689" i="2" s="1"/>
  <c r="J689" i="2" s="1"/>
  <c r="S689" i="2" s="1"/>
  <c r="R689" i="2" s="1"/>
  <c r="Q688" i="2"/>
  <c r="I688" i="2" s="1"/>
  <c r="J688" i="2" s="1"/>
  <c r="S688" i="2" s="1"/>
  <c r="R688" i="2" s="1"/>
  <c r="Q687" i="2"/>
  <c r="I687" i="2" s="1"/>
  <c r="Q686" i="2"/>
  <c r="Q685" i="2"/>
  <c r="I685" i="2" s="1"/>
  <c r="J685" i="2" s="1"/>
  <c r="S685" i="2" s="1"/>
  <c r="R685" i="2" s="1"/>
  <c r="Q684" i="2"/>
  <c r="I684" i="2" s="1"/>
  <c r="J684" i="2" s="1"/>
  <c r="S684" i="2" s="1"/>
  <c r="R684" i="2" s="1"/>
  <c r="Q683" i="2"/>
  <c r="I683" i="2" s="1"/>
  <c r="Q682" i="2"/>
  <c r="I682" i="2" s="1"/>
  <c r="Q681" i="2"/>
  <c r="I681" i="2" s="1"/>
  <c r="J681" i="2" s="1"/>
  <c r="S681" i="2" s="1"/>
  <c r="R681" i="2" s="1"/>
  <c r="Q680" i="2"/>
  <c r="I680" i="2" s="1"/>
  <c r="Q679" i="2"/>
  <c r="I679" i="2" s="1"/>
  <c r="Q678" i="2"/>
  <c r="I678" i="2" s="1"/>
  <c r="Q677" i="2"/>
  <c r="I677" i="2" s="1"/>
  <c r="J677" i="2" s="1"/>
  <c r="S677" i="2" s="1"/>
  <c r="R677" i="2" s="1"/>
  <c r="Q676" i="2"/>
  <c r="I676" i="2" s="1"/>
  <c r="Q675" i="2"/>
  <c r="I675" i="2" s="1"/>
  <c r="Q674" i="2"/>
  <c r="I674" i="2" s="1"/>
  <c r="Q673" i="2"/>
  <c r="I673" i="2" s="1"/>
  <c r="J673" i="2" s="1"/>
  <c r="S673" i="2" s="1"/>
  <c r="R673" i="2" s="1"/>
  <c r="Q672" i="2"/>
  <c r="I672" i="2" s="1"/>
  <c r="Q671" i="2"/>
  <c r="I671" i="2" s="1"/>
  <c r="Q670" i="2"/>
  <c r="I670" i="2" s="1"/>
  <c r="Q669" i="2"/>
  <c r="I669" i="2" s="1"/>
  <c r="J669" i="2" s="1"/>
  <c r="S669" i="2" s="1"/>
  <c r="R669" i="2" s="1"/>
  <c r="Q668" i="2"/>
  <c r="I668" i="2" s="1"/>
  <c r="Q667" i="2"/>
  <c r="I667" i="2" s="1"/>
  <c r="Q666" i="2"/>
  <c r="I666" i="2" s="1"/>
  <c r="Q665" i="2"/>
  <c r="I665" i="2" s="1"/>
  <c r="J665" i="2" s="1"/>
  <c r="S665" i="2" s="1"/>
  <c r="R665" i="2" s="1"/>
  <c r="Q664" i="2"/>
  <c r="I664" i="2" s="1"/>
  <c r="Q663" i="2"/>
  <c r="I663" i="2" s="1"/>
  <c r="Q662" i="2"/>
  <c r="I662" i="2" s="1"/>
  <c r="Q661" i="2"/>
  <c r="I661" i="2" s="1"/>
  <c r="J661" i="2" s="1"/>
  <c r="S661" i="2" s="1"/>
  <c r="R661" i="2" s="1"/>
  <c r="Q660" i="2"/>
  <c r="I660" i="2" s="1"/>
  <c r="Q659" i="2"/>
  <c r="I659" i="2" s="1"/>
  <c r="Q658" i="2"/>
  <c r="I658" i="2" s="1"/>
  <c r="Q657" i="2"/>
  <c r="I657" i="2" s="1"/>
  <c r="J657" i="2" s="1"/>
  <c r="S657" i="2" s="1"/>
  <c r="R657" i="2" s="1"/>
  <c r="Q656" i="2"/>
  <c r="I656" i="2" s="1"/>
  <c r="Q655" i="2"/>
  <c r="I655" i="2" s="1"/>
  <c r="Q654" i="2"/>
  <c r="I654" i="2" s="1"/>
  <c r="Q653" i="2"/>
  <c r="I653" i="2" s="1"/>
  <c r="J653" i="2" s="1"/>
  <c r="S653" i="2" s="1"/>
  <c r="R653" i="2" s="1"/>
  <c r="Q652" i="2"/>
  <c r="I652" i="2" s="1"/>
  <c r="Q651" i="2"/>
  <c r="I651" i="2" s="1"/>
  <c r="Q650" i="2"/>
  <c r="I650" i="2" s="1"/>
  <c r="Q649" i="2"/>
  <c r="I649" i="2" s="1"/>
  <c r="J649" i="2" s="1"/>
  <c r="S649" i="2" s="1"/>
  <c r="R649" i="2" s="1"/>
  <c r="Q648" i="2"/>
  <c r="I648" i="2" s="1"/>
  <c r="Q647" i="2"/>
  <c r="Q646" i="2"/>
  <c r="Q645" i="2"/>
  <c r="I645" i="2" s="1"/>
  <c r="J645" i="2" s="1"/>
  <c r="S645" i="2" s="1"/>
  <c r="R645" i="2" s="1"/>
  <c r="Q644" i="2"/>
  <c r="I644" i="2" s="1"/>
  <c r="J644" i="2" s="1"/>
  <c r="S644" i="2" s="1"/>
  <c r="R644" i="2" s="1"/>
  <c r="Q643" i="2"/>
  <c r="I643" i="2" s="1"/>
  <c r="Q642" i="2"/>
  <c r="Q641" i="2"/>
  <c r="Q640" i="2"/>
  <c r="I640" i="2" s="1"/>
  <c r="J640" i="2" s="1"/>
  <c r="S640" i="2" s="1"/>
  <c r="R640" i="2" s="1"/>
  <c r="Q639" i="2"/>
  <c r="I639" i="2" s="1"/>
  <c r="Q638" i="2"/>
  <c r="Q637" i="2"/>
  <c r="I637" i="2" s="1"/>
  <c r="Q636" i="2"/>
  <c r="I636" i="2" s="1"/>
  <c r="J636" i="2" s="1"/>
  <c r="S636" i="2" s="1"/>
  <c r="R636" i="2" s="1"/>
  <c r="Q635" i="2"/>
  <c r="I635" i="2" s="1"/>
  <c r="Q634" i="2"/>
  <c r="Q633" i="2"/>
  <c r="I633" i="2" s="1"/>
  <c r="J633" i="2" s="1"/>
  <c r="S633" i="2" s="1"/>
  <c r="R633" i="2" s="1"/>
  <c r="Q632" i="2"/>
  <c r="I632" i="2" s="1"/>
  <c r="J632" i="2" s="1"/>
  <c r="S632" i="2" s="1"/>
  <c r="R632" i="2" s="1"/>
  <c r="Q631" i="2"/>
  <c r="I631" i="2" s="1"/>
  <c r="Q630" i="2"/>
  <c r="Q629" i="2"/>
  <c r="I629" i="2" s="1"/>
  <c r="J629" i="2" s="1"/>
  <c r="S629" i="2" s="1"/>
  <c r="R629" i="2" s="1"/>
  <c r="Q628" i="2"/>
  <c r="I628" i="2" s="1"/>
  <c r="J628" i="2" s="1"/>
  <c r="S628" i="2" s="1"/>
  <c r="R628" i="2" s="1"/>
  <c r="Q627" i="2"/>
  <c r="I627" i="2" s="1"/>
  <c r="Q626" i="2"/>
  <c r="Q625" i="2"/>
  <c r="Q624" i="2"/>
  <c r="I624" i="2" s="1"/>
  <c r="J624" i="2" s="1"/>
  <c r="S624" i="2" s="1"/>
  <c r="R624" i="2" s="1"/>
  <c r="Q623" i="2"/>
  <c r="I623" i="2" s="1"/>
  <c r="Q622" i="2"/>
  <c r="Q621" i="2"/>
  <c r="I621" i="2" s="1"/>
  <c r="Q620" i="2"/>
  <c r="I620" i="2" s="1"/>
  <c r="J620" i="2" s="1"/>
  <c r="S620" i="2" s="1"/>
  <c r="R620" i="2" s="1"/>
  <c r="Q619" i="2"/>
  <c r="I619" i="2" s="1"/>
  <c r="Q618" i="2"/>
  <c r="Q617" i="2"/>
  <c r="I617" i="2" s="1"/>
  <c r="J617" i="2" s="1"/>
  <c r="S617" i="2" s="1"/>
  <c r="R617" i="2" s="1"/>
  <c r="Q616" i="2"/>
  <c r="I616" i="2" s="1"/>
  <c r="J616" i="2" s="1"/>
  <c r="S616" i="2" s="1"/>
  <c r="R616" i="2" s="1"/>
  <c r="Q615" i="2"/>
  <c r="I615" i="2" s="1"/>
  <c r="Q614" i="2"/>
  <c r="Q613" i="2"/>
  <c r="I613" i="2" s="1"/>
  <c r="J613" i="2" s="1"/>
  <c r="S613" i="2" s="1"/>
  <c r="R613" i="2" s="1"/>
  <c r="Q612" i="2"/>
  <c r="I612" i="2" s="1"/>
  <c r="J612" i="2" s="1"/>
  <c r="S612" i="2" s="1"/>
  <c r="R612" i="2" s="1"/>
  <c r="Q611" i="2"/>
  <c r="I611" i="2" s="1"/>
  <c r="Q610" i="2"/>
  <c r="Q609" i="2"/>
  <c r="Q608" i="2"/>
  <c r="I608" i="2" s="1"/>
  <c r="J608" i="2" s="1"/>
  <c r="S608" i="2" s="1"/>
  <c r="R608" i="2" s="1"/>
  <c r="Q607" i="2"/>
  <c r="I607" i="2" s="1"/>
  <c r="Q606" i="2"/>
  <c r="Q605" i="2"/>
  <c r="I605" i="2" s="1"/>
  <c r="Q604" i="2"/>
  <c r="I604" i="2" s="1"/>
  <c r="J604" i="2" s="1"/>
  <c r="S604" i="2" s="1"/>
  <c r="R604" i="2" s="1"/>
  <c r="Q603" i="2"/>
  <c r="I603" i="2" s="1"/>
  <c r="Q602" i="2"/>
  <c r="Q601" i="2"/>
  <c r="I601" i="2" s="1"/>
  <c r="J601" i="2" s="1"/>
  <c r="S601" i="2" s="1"/>
  <c r="R601" i="2" s="1"/>
  <c r="Q600" i="2"/>
  <c r="I600" i="2" s="1"/>
  <c r="J600" i="2" s="1"/>
  <c r="S600" i="2" s="1"/>
  <c r="R600" i="2" s="1"/>
  <c r="Q599" i="2"/>
  <c r="I599" i="2" s="1"/>
  <c r="Q598" i="2"/>
  <c r="Q597" i="2"/>
  <c r="I597" i="2" s="1"/>
  <c r="J597" i="2" s="1"/>
  <c r="S597" i="2" s="1"/>
  <c r="R597" i="2" s="1"/>
  <c r="Q596" i="2"/>
  <c r="I596" i="2" s="1"/>
  <c r="J596" i="2" s="1"/>
  <c r="S596" i="2" s="1"/>
  <c r="R596" i="2" s="1"/>
  <c r="Q595" i="2"/>
  <c r="I595" i="2" s="1"/>
  <c r="Q594" i="2"/>
  <c r="Q593" i="2"/>
  <c r="Q592" i="2"/>
  <c r="I592" i="2" s="1"/>
  <c r="J592" i="2" s="1"/>
  <c r="S592" i="2" s="1"/>
  <c r="R592" i="2" s="1"/>
  <c r="Q591" i="2"/>
  <c r="I591" i="2" s="1"/>
  <c r="Q590" i="2"/>
  <c r="Q589" i="2"/>
  <c r="I589" i="2" s="1"/>
  <c r="Q588" i="2"/>
  <c r="I588" i="2" s="1"/>
  <c r="Q587" i="2"/>
  <c r="Q586" i="2"/>
  <c r="I586" i="2" s="1"/>
  <c r="Q585" i="2"/>
  <c r="Q584" i="2"/>
  <c r="I584" i="2" s="1"/>
  <c r="J584" i="2" s="1"/>
  <c r="S584" i="2" s="1"/>
  <c r="R584" i="2" s="1"/>
  <c r="Q583" i="2"/>
  <c r="Q582" i="2"/>
  <c r="I582" i="2" s="1"/>
  <c r="Q581" i="2"/>
  <c r="Q580" i="2"/>
  <c r="I580" i="2" s="1"/>
  <c r="Q579" i="2"/>
  <c r="I579" i="2" s="1"/>
  <c r="Q578" i="2"/>
  <c r="I578" i="2" s="1"/>
  <c r="Q577" i="2"/>
  <c r="I577" i="2" s="1"/>
  <c r="J577" i="2" s="1"/>
  <c r="S577" i="2" s="1"/>
  <c r="R577" i="2" s="1"/>
  <c r="Q576" i="2"/>
  <c r="I576" i="2" s="1"/>
  <c r="J576" i="2" s="1"/>
  <c r="S576" i="2" s="1"/>
  <c r="R576" i="2" s="1"/>
  <c r="Q575" i="2"/>
  <c r="I575" i="2" s="1"/>
  <c r="Q574" i="2"/>
  <c r="I574" i="2" s="1"/>
  <c r="Q573" i="2"/>
  <c r="I573" i="2" s="1"/>
  <c r="J573" i="2" s="1"/>
  <c r="S573" i="2" s="1"/>
  <c r="R573" i="2" s="1"/>
  <c r="Q572" i="2"/>
  <c r="Q571" i="2"/>
  <c r="I571" i="2" s="1"/>
  <c r="Q570" i="2"/>
  <c r="I570" i="2" s="1"/>
  <c r="Q569" i="2"/>
  <c r="I569" i="2" s="1"/>
  <c r="J569" i="2" s="1"/>
  <c r="S569" i="2" s="1"/>
  <c r="R569" i="2" s="1"/>
  <c r="Q568" i="2"/>
  <c r="I568" i="2" s="1"/>
  <c r="J568" i="2" s="1"/>
  <c r="S568" i="2" s="1"/>
  <c r="R568" i="2" s="1"/>
  <c r="Q567" i="2"/>
  <c r="Q566" i="2"/>
  <c r="I566" i="2" s="1"/>
  <c r="Q565" i="2"/>
  <c r="I565" i="2" s="1"/>
  <c r="J565" i="2" s="1"/>
  <c r="S565" i="2" s="1"/>
  <c r="R565" i="2" s="1"/>
  <c r="Q564" i="2"/>
  <c r="I564" i="2" s="1"/>
  <c r="Q563" i="2"/>
  <c r="Q562" i="2"/>
  <c r="I562" i="2" s="1"/>
  <c r="Q561" i="2"/>
  <c r="I561" i="2" s="1"/>
  <c r="J561" i="2" s="1"/>
  <c r="S561" i="2" s="1"/>
  <c r="R561" i="2" s="1"/>
  <c r="Q560" i="2"/>
  <c r="I560" i="2" s="1"/>
  <c r="J560" i="2" s="1"/>
  <c r="S560" i="2" s="1"/>
  <c r="R560" i="2" s="1"/>
  <c r="Q559" i="2"/>
  <c r="Q558" i="2"/>
  <c r="I558" i="2" s="1"/>
  <c r="Q557" i="2"/>
  <c r="I557" i="2" s="1"/>
  <c r="J557" i="2" s="1"/>
  <c r="S557" i="2" s="1"/>
  <c r="R557" i="2" s="1"/>
  <c r="Q556" i="2"/>
  <c r="I556" i="2" s="1"/>
  <c r="Q555" i="2"/>
  <c r="Q554" i="2"/>
  <c r="I554" i="2" s="1"/>
  <c r="Q553" i="2"/>
  <c r="I553" i="2" s="1"/>
  <c r="J553" i="2" s="1"/>
  <c r="S553" i="2" s="1"/>
  <c r="R553" i="2" s="1"/>
  <c r="Q552" i="2"/>
  <c r="I552" i="2" s="1"/>
  <c r="J552" i="2" s="1"/>
  <c r="S552" i="2" s="1"/>
  <c r="R552" i="2" s="1"/>
  <c r="Q551" i="2"/>
  <c r="Q550" i="2"/>
  <c r="Q549" i="2"/>
  <c r="I549" i="2" s="1"/>
  <c r="J549" i="2" s="1"/>
  <c r="S549" i="2" s="1"/>
  <c r="R549" i="2" s="1"/>
  <c r="Q548" i="2"/>
  <c r="Q547" i="2"/>
  <c r="Q546" i="2"/>
  <c r="Q545" i="2"/>
  <c r="I545" i="2" s="1"/>
  <c r="J545" i="2" s="1"/>
  <c r="S545" i="2" s="1"/>
  <c r="R545" i="2" s="1"/>
  <c r="Q544" i="2"/>
  <c r="I544" i="2" s="1"/>
  <c r="J544" i="2" s="1"/>
  <c r="S544" i="2" s="1"/>
  <c r="R544" i="2" s="1"/>
  <c r="Q543" i="2"/>
  <c r="Q542" i="2"/>
  <c r="I542" i="2" s="1"/>
  <c r="Q541" i="2"/>
  <c r="I541" i="2" s="1"/>
  <c r="J541" i="2" s="1"/>
  <c r="S541" i="2" s="1"/>
  <c r="R541" i="2" s="1"/>
  <c r="Q540" i="2"/>
  <c r="I540" i="2" s="1"/>
  <c r="Q539" i="2"/>
  <c r="Q538" i="2"/>
  <c r="I538" i="2" s="1"/>
  <c r="Q537" i="2"/>
  <c r="I537" i="2" s="1"/>
  <c r="J537" i="2" s="1"/>
  <c r="S537" i="2" s="1"/>
  <c r="R537" i="2" s="1"/>
  <c r="Q536" i="2"/>
  <c r="I536" i="2" s="1"/>
  <c r="J536" i="2" s="1"/>
  <c r="S536" i="2" s="1"/>
  <c r="R536" i="2" s="1"/>
  <c r="Q535" i="2"/>
  <c r="Q534" i="2"/>
  <c r="I534" i="2" s="1"/>
  <c r="Q533" i="2"/>
  <c r="I533" i="2" s="1"/>
  <c r="J533" i="2" s="1"/>
  <c r="S533" i="2" s="1"/>
  <c r="R533" i="2" s="1"/>
  <c r="Q532" i="2"/>
  <c r="I532" i="2" s="1"/>
  <c r="Q531" i="2"/>
  <c r="Q530" i="2"/>
  <c r="I530" i="2" s="1"/>
  <c r="Q529" i="2"/>
  <c r="I529" i="2" s="1"/>
  <c r="J529" i="2" s="1"/>
  <c r="S529" i="2" s="1"/>
  <c r="R529" i="2" s="1"/>
  <c r="Q528" i="2"/>
  <c r="I528" i="2" s="1"/>
  <c r="J528" i="2" s="1"/>
  <c r="S528" i="2" s="1"/>
  <c r="R528" i="2" s="1"/>
  <c r="Q527" i="2"/>
  <c r="Q526" i="2"/>
  <c r="I526" i="2" s="1"/>
  <c r="Q525" i="2"/>
  <c r="I525" i="2" s="1"/>
  <c r="J525" i="2" s="1"/>
  <c r="S525" i="2" s="1"/>
  <c r="R525" i="2" s="1"/>
  <c r="Q524" i="2"/>
  <c r="I524" i="2" s="1"/>
  <c r="Q523" i="2"/>
  <c r="Q522" i="2"/>
  <c r="I522" i="2" s="1"/>
  <c r="Q521" i="2"/>
  <c r="I521" i="2" s="1"/>
  <c r="J521" i="2" s="1"/>
  <c r="S521" i="2" s="1"/>
  <c r="R521" i="2" s="1"/>
  <c r="Q520" i="2"/>
  <c r="I520" i="2" s="1"/>
  <c r="J520" i="2" s="1"/>
  <c r="S520" i="2" s="1"/>
  <c r="R520" i="2" s="1"/>
  <c r="Q519" i="2"/>
  <c r="Q518" i="2"/>
  <c r="I518" i="2" s="1"/>
  <c r="Q517" i="2"/>
  <c r="I517" i="2" s="1"/>
  <c r="J517" i="2" s="1"/>
  <c r="S517" i="2" s="1"/>
  <c r="R517" i="2" s="1"/>
  <c r="Q516" i="2"/>
  <c r="I516" i="2" s="1"/>
  <c r="Q515" i="2"/>
  <c r="Q514" i="2"/>
  <c r="I514" i="2" s="1"/>
  <c r="Q513" i="2"/>
  <c r="I513" i="2" s="1"/>
  <c r="J513" i="2" s="1"/>
  <c r="S513" i="2" s="1"/>
  <c r="R513" i="2" s="1"/>
  <c r="Q512" i="2"/>
  <c r="I512" i="2" s="1"/>
  <c r="J512" i="2" s="1"/>
  <c r="S512" i="2" s="1"/>
  <c r="R512" i="2" s="1"/>
  <c r="Q511" i="2"/>
  <c r="Q510" i="2"/>
  <c r="I510" i="2" s="1"/>
  <c r="Q509" i="2"/>
  <c r="I509" i="2" s="1"/>
  <c r="J509" i="2" s="1"/>
  <c r="S509" i="2" s="1"/>
  <c r="R509" i="2" s="1"/>
  <c r="Q508" i="2"/>
  <c r="I508" i="2" s="1"/>
  <c r="Q507" i="2"/>
  <c r="Q506" i="2"/>
  <c r="I506" i="2" s="1"/>
  <c r="Q505" i="2"/>
  <c r="I505" i="2" s="1"/>
  <c r="J505" i="2" s="1"/>
  <c r="S505" i="2" s="1"/>
  <c r="R505" i="2" s="1"/>
  <c r="Q504" i="2"/>
  <c r="I504" i="2" s="1"/>
  <c r="J504" i="2" s="1"/>
  <c r="S504" i="2" s="1"/>
  <c r="R504" i="2" s="1"/>
  <c r="Q503" i="2"/>
  <c r="Q502" i="2"/>
  <c r="I502" i="2" s="1"/>
  <c r="Q501" i="2"/>
  <c r="I501" i="2" s="1"/>
  <c r="J501" i="2" s="1"/>
  <c r="S501" i="2" s="1"/>
  <c r="R501" i="2" s="1"/>
  <c r="Q500" i="2"/>
  <c r="I500" i="2" s="1"/>
  <c r="Q499" i="2"/>
  <c r="Q498" i="2"/>
  <c r="I498" i="2" s="1"/>
  <c r="Q497" i="2"/>
  <c r="I497" i="2" s="1"/>
  <c r="J497" i="2" s="1"/>
  <c r="S497" i="2" s="1"/>
  <c r="R497" i="2" s="1"/>
  <c r="Q496" i="2"/>
  <c r="I496" i="2" s="1"/>
  <c r="J496" i="2" s="1"/>
  <c r="S496" i="2" s="1"/>
  <c r="R496" i="2" s="1"/>
  <c r="Q495" i="2"/>
  <c r="Q494" i="2"/>
  <c r="I494" i="2" s="1"/>
  <c r="Q493" i="2"/>
  <c r="I493" i="2" s="1"/>
  <c r="J493" i="2" s="1"/>
  <c r="S493" i="2" s="1"/>
  <c r="R493" i="2" s="1"/>
  <c r="Q492" i="2"/>
  <c r="I492" i="2" s="1"/>
  <c r="Q491" i="2"/>
  <c r="Q490" i="2"/>
  <c r="I490" i="2" s="1"/>
  <c r="Q489" i="2"/>
  <c r="I489" i="2" s="1"/>
  <c r="J489" i="2" s="1"/>
  <c r="S489" i="2" s="1"/>
  <c r="R489" i="2" s="1"/>
  <c r="Q488" i="2"/>
  <c r="I488" i="2" s="1"/>
  <c r="J488" i="2" s="1"/>
  <c r="S488" i="2" s="1"/>
  <c r="R488" i="2" s="1"/>
  <c r="Q487" i="2"/>
  <c r="Q486" i="2"/>
  <c r="I486" i="2" s="1"/>
  <c r="Q485" i="2"/>
  <c r="I485" i="2" s="1"/>
  <c r="J485" i="2" s="1"/>
  <c r="S485" i="2" s="1"/>
  <c r="R485" i="2" s="1"/>
  <c r="Q484" i="2"/>
  <c r="I484" i="2" s="1"/>
  <c r="J484" i="2" s="1"/>
  <c r="S484" i="2" s="1"/>
  <c r="R484" i="2" s="1"/>
  <c r="Q483" i="2"/>
  <c r="Q482" i="2"/>
  <c r="I482" i="2" s="1"/>
  <c r="Q481" i="2"/>
  <c r="I481" i="2" s="1"/>
  <c r="J481" i="2" s="1"/>
  <c r="S481" i="2" s="1"/>
  <c r="R481" i="2" s="1"/>
  <c r="Q480" i="2"/>
  <c r="I480" i="2" s="1"/>
  <c r="J480" i="2" s="1"/>
  <c r="S480" i="2" s="1"/>
  <c r="R480" i="2" s="1"/>
  <c r="Q479" i="2"/>
  <c r="Q478" i="2"/>
  <c r="I478" i="2" s="1"/>
  <c r="Q477" i="2"/>
  <c r="I477" i="2" s="1"/>
  <c r="J477" i="2" s="1"/>
  <c r="S477" i="2" s="1"/>
  <c r="R477" i="2" s="1"/>
  <c r="Q476" i="2"/>
  <c r="I476" i="2" s="1"/>
  <c r="Q475" i="2"/>
  <c r="Q474" i="2"/>
  <c r="I474" i="2" s="1"/>
  <c r="Q473" i="2"/>
  <c r="I473" i="2" s="1"/>
  <c r="J473" i="2" s="1"/>
  <c r="S473" i="2" s="1"/>
  <c r="R473" i="2" s="1"/>
  <c r="Q472" i="2"/>
  <c r="I472" i="2" s="1"/>
  <c r="J472" i="2" s="1"/>
  <c r="S472" i="2" s="1"/>
  <c r="R472" i="2" s="1"/>
  <c r="Q471" i="2"/>
  <c r="Q470" i="2"/>
  <c r="I470" i="2" s="1"/>
  <c r="Q469" i="2"/>
  <c r="I469" i="2" s="1"/>
  <c r="J469" i="2" s="1"/>
  <c r="S469" i="2" s="1"/>
  <c r="R469" i="2" s="1"/>
  <c r="Q468" i="2"/>
  <c r="I468" i="2" s="1"/>
  <c r="Q467" i="2"/>
  <c r="Q466" i="2"/>
  <c r="I466" i="2" s="1"/>
  <c r="Q465" i="2"/>
  <c r="I465" i="2" s="1"/>
  <c r="J465" i="2" s="1"/>
  <c r="S465" i="2" s="1"/>
  <c r="R465" i="2" s="1"/>
  <c r="Q464" i="2"/>
  <c r="I464" i="2" s="1"/>
  <c r="J464" i="2" s="1"/>
  <c r="S464" i="2" s="1"/>
  <c r="R464" i="2" s="1"/>
  <c r="Q463" i="2"/>
  <c r="Q462" i="2"/>
  <c r="I462" i="2" s="1"/>
  <c r="Q461" i="2"/>
  <c r="I461" i="2" s="1"/>
  <c r="J461" i="2" s="1"/>
  <c r="S461" i="2" s="1"/>
  <c r="R461" i="2" s="1"/>
  <c r="Q460" i="2"/>
  <c r="I460" i="2" s="1"/>
  <c r="Q459" i="2"/>
  <c r="Q458" i="2"/>
  <c r="I458" i="2" s="1"/>
  <c r="Q457" i="2"/>
  <c r="I457" i="2" s="1"/>
  <c r="J457" i="2" s="1"/>
  <c r="S457" i="2" s="1"/>
  <c r="R457" i="2" s="1"/>
  <c r="Q456" i="2"/>
  <c r="I456" i="2" s="1"/>
  <c r="J456" i="2" s="1"/>
  <c r="S456" i="2" s="1"/>
  <c r="R456" i="2" s="1"/>
  <c r="Q455" i="2"/>
  <c r="Q454" i="2"/>
  <c r="I454" i="2" s="1"/>
  <c r="Q453" i="2"/>
  <c r="I453" i="2" s="1"/>
  <c r="J453" i="2" s="1"/>
  <c r="S453" i="2" s="1"/>
  <c r="R453" i="2" s="1"/>
  <c r="Q452" i="2"/>
  <c r="I452" i="2" s="1"/>
  <c r="Q451" i="2"/>
  <c r="Q450" i="2"/>
  <c r="I450" i="2" s="1"/>
  <c r="Q449" i="2"/>
  <c r="I449" i="2" s="1"/>
  <c r="J449" i="2" s="1"/>
  <c r="S449" i="2" s="1"/>
  <c r="R449" i="2" s="1"/>
  <c r="Q448" i="2"/>
  <c r="I448" i="2" s="1"/>
  <c r="J448" i="2" s="1"/>
  <c r="S448" i="2" s="1"/>
  <c r="R448" i="2" s="1"/>
  <c r="Q447" i="2"/>
  <c r="Q446" i="2"/>
  <c r="I446" i="2" s="1"/>
  <c r="Q445" i="2"/>
  <c r="I445" i="2" s="1"/>
  <c r="J445" i="2" s="1"/>
  <c r="S445" i="2" s="1"/>
  <c r="R445" i="2" s="1"/>
  <c r="Q444" i="2"/>
  <c r="I444" i="2" s="1"/>
  <c r="Q443" i="2"/>
  <c r="Q442" i="2"/>
  <c r="I442" i="2" s="1"/>
  <c r="Q441" i="2"/>
  <c r="I441" i="2" s="1"/>
  <c r="J441" i="2" s="1"/>
  <c r="S441" i="2" s="1"/>
  <c r="R441" i="2" s="1"/>
  <c r="Q440" i="2"/>
  <c r="I440" i="2" s="1"/>
  <c r="J440" i="2" s="1"/>
  <c r="S440" i="2" s="1"/>
  <c r="R440" i="2" s="1"/>
  <c r="Q439" i="2"/>
  <c r="Q438" i="2"/>
  <c r="I438" i="2" s="1"/>
  <c r="Q437" i="2"/>
  <c r="I437" i="2" s="1"/>
  <c r="J437" i="2" s="1"/>
  <c r="S437" i="2" s="1"/>
  <c r="R437" i="2" s="1"/>
  <c r="Q436" i="2"/>
  <c r="I436" i="2" s="1"/>
  <c r="Q435" i="2"/>
  <c r="Q434" i="2"/>
  <c r="I434" i="2" s="1"/>
  <c r="Q433" i="2"/>
  <c r="I433" i="2" s="1"/>
  <c r="J433" i="2" s="1"/>
  <c r="S433" i="2" s="1"/>
  <c r="R433" i="2" s="1"/>
  <c r="Q432" i="2"/>
  <c r="I432" i="2" s="1"/>
  <c r="J432" i="2" s="1"/>
  <c r="S432" i="2" s="1"/>
  <c r="R432" i="2" s="1"/>
  <c r="Q431" i="2"/>
  <c r="Q430" i="2"/>
  <c r="I430" i="2" s="1"/>
  <c r="Q429" i="2"/>
  <c r="I429" i="2" s="1"/>
  <c r="J429" i="2" s="1"/>
  <c r="S429" i="2" s="1"/>
  <c r="R429" i="2" s="1"/>
  <c r="Q428" i="2"/>
  <c r="I428" i="2" s="1"/>
  <c r="Q427" i="2"/>
  <c r="Q426" i="2"/>
  <c r="I426" i="2" s="1"/>
  <c r="Q425" i="2"/>
  <c r="I425" i="2" s="1"/>
  <c r="J425" i="2" s="1"/>
  <c r="S425" i="2" s="1"/>
  <c r="R425" i="2" s="1"/>
  <c r="Q424" i="2"/>
  <c r="I424" i="2" s="1"/>
  <c r="J424" i="2" s="1"/>
  <c r="S424" i="2" s="1"/>
  <c r="R424" i="2" s="1"/>
  <c r="Q423" i="2"/>
  <c r="Q422" i="2"/>
  <c r="I422" i="2" s="1"/>
  <c r="Q421" i="2"/>
  <c r="I421" i="2" s="1"/>
  <c r="J421" i="2" s="1"/>
  <c r="S421" i="2" s="1"/>
  <c r="R421" i="2" s="1"/>
  <c r="Q420" i="2"/>
  <c r="I420" i="2" s="1"/>
  <c r="J420" i="2" s="1"/>
  <c r="S420" i="2" s="1"/>
  <c r="R420" i="2" s="1"/>
  <c r="Q419" i="2"/>
  <c r="Q418" i="2"/>
  <c r="I418" i="2" s="1"/>
  <c r="Q417" i="2"/>
  <c r="I417" i="2" s="1"/>
  <c r="J417" i="2" s="1"/>
  <c r="S417" i="2" s="1"/>
  <c r="R417" i="2" s="1"/>
  <c r="Q416" i="2"/>
  <c r="I416" i="2" s="1"/>
  <c r="Q415" i="2"/>
  <c r="Q414" i="2"/>
  <c r="I414" i="2" s="1"/>
  <c r="Q413" i="2"/>
  <c r="I413" i="2" s="1"/>
  <c r="J413" i="2" s="1"/>
  <c r="S413" i="2" s="1"/>
  <c r="R413" i="2" s="1"/>
  <c r="Q412" i="2"/>
  <c r="I412" i="2" s="1"/>
  <c r="Q411" i="2"/>
  <c r="Q410" i="2"/>
  <c r="I410" i="2" s="1"/>
  <c r="Q409" i="2"/>
  <c r="I409" i="2" s="1"/>
  <c r="J409" i="2" s="1"/>
  <c r="S409" i="2" s="1"/>
  <c r="R409" i="2" s="1"/>
  <c r="Q408" i="2"/>
  <c r="I408" i="2" s="1"/>
  <c r="J408" i="2" s="1"/>
  <c r="S408" i="2" s="1"/>
  <c r="R408" i="2" s="1"/>
  <c r="Q407" i="2"/>
  <c r="Q406" i="2"/>
  <c r="I406" i="2" s="1"/>
  <c r="Q405" i="2"/>
  <c r="I405" i="2" s="1"/>
  <c r="J405" i="2" s="1"/>
  <c r="S405" i="2" s="1"/>
  <c r="R405" i="2" s="1"/>
  <c r="Q404" i="2"/>
  <c r="I404" i="2" s="1"/>
  <c r="Q403" i="2"/>
  <c r="Q402" i="2"/>
  <c r="I402" i="2" s="1"/>
  <c r="Q401" i="2"/>
  <c r="I401" i="2" s="1"/>
  <c r="J401" i="2" s="1"/>
  <c r="S401" i="2" s="1"/>
  <c r="R401" i="2" s="1"/>
  <c r="Q400" i="2"/>
  <c r="I400" i="2" s="1"/>
  <c r="Q399" i="2"/>
  <c r="Q398" i="2"/>
  <c r="I398" i="2" s="1"/>
  <c r="Q397" i="2"/>
  <c r="I397" i="2" s="1"/>
  <c r="J397" i="2" s="1"/>
  <c r="S397" i="2" s="1"/>
  <c r="R397" i="2" s="1"/>
  <c r="Q396" i="2"/>
  <c r="I396" i="2" s="1"/>
  <c r="Q395" i="2"/>
  <c r="Q394" i="2"/>
  <c r="I394" i="2" s="1"/>
  <c r="Q393" i="2"/>
  <c r="I393" i="2" s="1"/>
  <c r="J393" i="2" s="1"/>
  <c r="S393" i="2" s="1"/>
  <c r="R393" i="2" s="1"/>
  <c r="Q392" i="2"/>
  <c r="I392" i="2" s="1"/>
  <c r="J392" i="2" s="1"/>
  <c r="S392" i="2" s="1"/>
  <c r="R392" i="2" s="1"/>
  <c r="Q391" i="2"/>
  <c r="Q390" i="2"/>
  <c r="I390" i="2" s="1"/>
  <c r="Q389" i="2"/>
  <c r="I389" i="2" s="1"/>
  <c r="J389" i="2" s="1"/>
  <c r="S389" i="2" s="1"/>
  <c r="R389" i="2" s="1"/>
  <c r="Q388" i="2"/>
  <c r="I388" i="2" s="1"/>
  <c r="Q387" i="2"/>
  <c r="Q386" i="2"/>
  <c r="I386" i="2" s="1"/>
  <c r="Q385" i="2"/>
  <c r="I385" i="2" s="1"/>
  <c r="J385" i="2" s="1"/>
  <c r="S385" i="2" s="1"/>
  <c r="R385" i="2" s="1"/>
  <c r="Q384" i="2"/>
  <c r="I384" i="2" s="1"/>
  <c r="Q383" i="2"/>
  <c r="Q382" i="2"/>
  <c r="I382" i="2" s="1"/>
  <c r="Q381" i="2"/>
  <c r="I381" i="2" s="1"/>
  <c r="J381" i="2" s="1"/>
  <c r="S381" i="2" s="1"/>
  <c r="R381" i="2" s="1"/>
  <c r="Q380" i="2"/>
  <c r="I380" i="2" s="1"/>
  <c r="Q379" i="2"/>
  <c r="Q378" i="2"/>
  <c r="I378" i="2" s="1"/>
  <c r="Q377" i="2"/>
  <c r="I377" i="2" s="1"/>
  <c r="J377" i="2" s="1"/>
  <c r="S377" i="2" s="1"/>
  <c r="R377" i="2" s="1"/>
  <c r="Q376" i="2"/>
  <c r="I376" i="2" s="1"/>
  <c r="Q375" i="2"/>
  <c r="Q374" i="2"/>
  <c r="I374" i="2" s="1"/>
  <c r="Q373" i="2"/>
  <c r="I373" i="2" s="1"/>
  <c r="J373" i="2" s="1"/>
  <c r="S373" i="2" s="1"/>
  <c r="R373" i="2" s="1"/>
  <c r="Q372" i="2"/>
  <c r="I372" i="2" s="1"/>
  <c r="Q371" i="2"/>
  <c r="Q370" i="2"/>
  <c r="I370" i="2" s="1"/>
  <c r="Q369" i="2"/>
  <c r="Q368" i="2"/>
  <c r="I368" i="2" s="1"/>
  <c r="Q367" i="2"/>
  <c r="I367" i="2" s="1"/>
  <c r="Q366" i="2"/>
  <c r="I366" i="2" s="1"/>
  <c r="Q365" i="2"/>
  <c r="Q364" i="2"/>
  <c r="I364" i="2" s="1"/>
  <c r="Q363" i="2"/>
  <c r="I363" i="2" s="1"/>
  <c r="Q362" i="2"/>
  <c r="I362" i="2" s="1"/>
  <c r="Q361" i="2"/>
  <c r="Q360" i="2"/>
  <c r="Q359" i="2"/>
  <c r="I359" i="2" s="1"/>
  <c r="Q358" i="2"/>
  <c r="I358" i="2" s="1"/>
  <c r="Q357" i="2"/>
  <c r="Q356" i="2"/>
  <c r="Q355" i="2"/>
  <c r="I355" i="2" s="1"/>
  <c r="Q354" i="2"/>
  <c r="I354" i="2" s="1"/>
  <c r="Q353" i="2"/>
  <c r="Q352" i="2"/>
  <c r="I352" i="2" s="1"/>
  <c r="J352" i="2" s="1"/>
  <c r="S352" i="2" s="1"/>
  <c r="R352" i="2" s="1"/>
  <c r="Q351" i="2"/>
  <c r="I351" i="2" s="1"/>
  <c r="Q350" i="2"/>
  <c r="I350" i="2" s="1"/>
  <c r="Q349" i="2"/>
  <c r="I349" i="2" s="1"/>
  <c r="J349" i="2" s="1"/>
  <c r="S349" i="2" s="1"/>
  <c r="R349" i="2" s="1"/>
  <c r="Q348" i="2"/>
  <c r="I348" i="2" s="1"/>
  <c r="J348" i="2" s="1"/>
  <c r="S348" i="2" s="1"/>
  <c r="R348" i="2" s="1"/>
  <c r="Q347" i="2"/>
  <c r="I347" i="2" s="1"/>
  <c r="Q346" i="2"/>
  <c r="I346" i="2" s="1"/>
  <c r="Q345" i="2"/>
  <c r="Q344" i="2"/>
  <c r="I344" i="2" s="1"/>
  <c r="J344" i="2" s="1"/>
  <c r="S344" i="2" s="1"/>
  <c r="R344" i="2" s="1"/>
  <c r="Q343" i="2"/>
  <c r="I343" i="2" s="1"/>
  <c r="Q342" i="2"/>
  <c r="I342" i="2" s="1"/>
  <c r="Q341" i="2"/>
  <c r="I341" i="2" s="1"/>
  <c r="J341" i="2" s="1"/>
  <c r="S341" i="2" s="1"/>
  <c r="R341" i="2" s="1"/>
  <c r="Q340" i="2"/>
  <c r="I340" i="2" s="1"/>
  <c r="J340" i="2" s="1"/>
  <c r="S340" i="2" s="1"/>
  <c r="R340" i="2" s="1"/>
  <c r="Q339" i="2"/>
  <c r="I339" i="2" s="1"/>
  <c r="Q338" i="2"/>
  <c r="I338" i="2" s="1"/>
  <c r="Q337" i="2"/>
  <c r="Q336" i="2"/>
  <c r="I336" i="2" s="1"/>
  <c r="J336" i="2" s="1"/>
  <c r="S336" i="2" s="1"/>
  <c r="R336" i="2" s="1"/>
  <c r="Q335" i="2"/>
  <c r="I335" i="2" s="1"/>
  <c r="Q334" i="2"/>
  <c r="I334" i="2" s="1"/>
  <c r="Q333" i="2"/>
  <c r="Q332" i="2"/>
  <c r="I332" i="2" s="1"/>
  <c r="J332" i="2" s="1"/>
  <c r="S332" i="2" s="1"/>
  <c r="R332" i="2" s="1"/>
  <c r="Q331" i="2"/>
  <c r="I331" i="2" s="1"/>
  <c r="Q330" i="2"/>
  <c r="I330" i="2" s="1"/>
  <c r="Q329" i="2"/>
  <c r="Q328" i="2"/>
  <c r="I328" i="2" s="1"/>
  <c r="Q327" i="2"/>
  <c r="I327" i="2" s="1"/>
  <c r="Q326" i="2"/>
  <c r="I326" i="2" s="1"/>
  <c r="Q325" i="2"/>
  <c r="I325" i="2" s="1"/>
  <c r="J325" i="2" s="1"/>
  <c r="S325" i="2" s="1"/>
  <c r="R325" i="2" s="1"/>
  <c r="Q324" i="2"/>
  <c r="I324" i="2" s="1"/>
  <c r="Q323" i="2"/>
  <c r="I323" i="2" s="1"/>
  <c r="Q322" i="2"/>
  <c r="I322" i="2" s="1"/>
  <c r="Q321" i="2"/>
  <c r="Q320" i="2"/>
  <c r="I320" i="2" s="1"/>
  <c r="Q319" i="2"/>
  <c r="I319" i="2" s="1"/>
  <c r="Q318" i="2"/>
  <c r="I318" i="2" s="1"/>
  <c r="Q317" i="2"/>
  <c r="Q316" i="2"/>
  <c r="I316" i="2" s="1"/>
  <c r="J316" i="2" s="1"/>
  <c r="S316" i="2" s="1"/>
  <c r="R316" i="2" s="1"/>
  <c r="Q315" i="2"/>
  <c r="I315" i="2" s="1"/>
  <c r="Q314" i="2"/>
  <c r="I314" i="2" s="1"/>
  <c r="Q313" i="2"/>
  <c r="Q312" i="2"/>
  <c r="Q311" i="2"/>
  <c r="I311" i="2" s="1"/>
  <c r="Q310" i="2"/>
  <c r="I310" i="2" s="1"/>
  <c r="Q309" i="2"/>
  <c r="Q308" i="2"/>
  <c r="I308" i="2" s="1"/>
  <c r="Q307" i="2"/>
  <c r="I307" i="2" s="1"/>
  <c r="Q306" i="2"/>
  <c r="I306" i="2" s="1"/>
  <c r="Q305" i="2"/>
  <c r="Q304" i="2"/>
  <c r="Q303" i="2"/>
  <c r="I303" i="2" s="1"/>
  <c r="Q302" i="2"/>
  <c r="I302" i="2" s="1"/>
  <c r="Q301" i="2"/>
  <c r="I301" i="2" s="1"/>
  <c r="J301" i="2" s="1"/>
  <c r="S301" i="2" s="1"/>
  <c r="R301" i="2" s="1"/>
  <c r="Q300" i="2"/>
  <c r="I300" i="2" s="1"/>
  <c r="J300" i="2" s="1"/>
  <c r="S300" i="2" s="1"/>
  <c r="R300" i="2" s="1"/>
  <c r="Q299" i="2"/>
  <c r="I299" i="2" s="1"/>
  <c r="Q298" i="2"/>
  <c r="I298" i="2" s="1"/>
  <c r="Q297" i="2"/>
  <c r="Q296" i="2"/>
  <c r="I296" i="2" s="1"/>
  <c r="Q295" i="2"/>
  <c r="I295" i="2" s="1"/>
  <c r="Q294" i="2"/>
  <c r="I294" i="2" s="1"/>
  <c r="Q293" i="2"/>
  <c r="I293" i="2" s="1"/>
  <c r="J293" i="2" s="1"/>
  <c r="S293" i="2" s="1"/>
  <c r="R293" i="2" s="1"/>
  <c r="Q292" i="2"/>
  <c r="I292" i="2" s="1"/>
  <c r="Q291" i="2"/>
  <c r="Q290" i="2"/>
  <c r="I290" i="2" s="1"/>
  <c r="Q289" i="2"/>
  <c r="Q288" i="2"/>
  <c r="I288" i="2" s="1"/>
  <c r="Q287" i="2"/>
  <c r="I287" i="2" s="1"/>
  <c r="Q286" i="2"/>
  <c r="Q285" i="2"/>
  <c r="I285" i="2" s="1"/>
  <c r="Q284" i="2"/>
  <c r="I284" i="2" s="1"/>
  <c r="J284" i="2" s="1"/>
  <c r="S284" i="2" s="1"/>
  <c r="R284" i="2" s="1"/>
  <c r="Q283" i="2"/>
  <c r="I283" i="2" s="1"/>
  <c r="Q282" i="2"/>
  <c r="Q281" i="2"/>
  <c r="I281" i="2" s="1"/>
  <c r="Q280" i="2"/>
  <c r="I280" i="2" s="1"/>
  <c r="Q279" i="2"/>
  <c r="Q278" i="2"/>
  <c r="I278" i="2" s="1"/>
  <c r="Q277" i="2"/>
  <c r="I277" i="2" s="1"/>
  <c r="Q276" i="2"/>
  <c r="I276" i="2" s="1"/>
  <c r="Q275" i="2"/>
  <c r="I275" i="2" s="1"/>
  <c r="Q274" i="2"/>
  <c r="I274" i="2" s="1"/>
  <c r="Q273" i="2"/>
  <c r="Q272" i="2"/>
  <c r="I272" i="2" s="1"/>
  <c r="Q271" i="2"/>
  <c r="I271" i="2" s="1"/>
  <c r="Q270" i="2"/>
  <c r="Q269" i="2"/>
  <c r="I269" i="2" s="1"/>
  <c r="Q268" i="2"/>
  <c r="I268" i="2" s="1"/>
  <c r="J268" i="2" s="1"/>
  <c r="S268" i="2" s="1"/>
  <c r="R268" i="2" s="1"/>
  <c r="Q267" i="2"/>
  <c r="I267" i="2" s="1"/>
  <c r="Q266" i="2"/>
  <c r="Q265" i="2"/>
  <c r="I265" i="2" s="1"/>
  <c r="Q264" i="2"/>
  <c r="I264" i="2" s="1"/>
  <c r="Q263" i="2"/>
  <c r="Q262" i="2"/>
  <c r="I262" i="2" s="1"/>
  <c r="Q261" i="2"/>
  <c r="I261" i="2" s="1"/>
  <c r="Q260" i="2"/>
  <c r="I260" i="2" s="1"/>
  <c r="Q259" i="2"/>
  <c r="I259" i="2" s="1"/>
  <c r="Q258" i="2"/>
  <c r="I258" i="2" s="1"/>
  <c r="Q257" i="2"/>
  <c r="Q256" i="2"/>
  <c r="I256" i="2" s="1"/>
  <c r="Q255" i="2"/>
  <c r="I255" i="2" s="1"/>
  <c r="Q254" i="2"/>
  <c r="Q253" i="2"/>
  <c r="I253" i="2" s="1"/>
  <c r="Q252" i="2"/>
  <c r="I252" i="2" s="1"/>
  <c r="J252" i="2" s="1"/>
  <c r="S252" i="2" s="1"/>
  <c r="R252" i="2" s="1"/>
  <c r="Q251" i="2"/>
  <c r="I251" i="2" s="1"/>
  <c r="Q250" i="2"/>
  <c r="Q249" i="2"/>
  <c r="I249" i="2" s="1"/>
  <c r="Q248" i="2"/>
  <c r="I248" i="2" s="1"/>
  <c r="Q247" i="2"/>
  <c r="Q246" i="2"/>
  <c r="I246" i="2" s="1"/>
  <c r="Q245" i="2"/>
  <c r="I245" i="2" s="1"/>
  <c r="Q244" i="2"/>
  <c r="I244" i="2" s="1"/>
  <c r="Q243" i="2"/>
  <c r="I243" i="2" s="1"/>
  <c r="Q242" i="2"/>
  <c r="I242" i="2" s="1"/>
  <c r="Q241" i="2"/>
  <c r="Q240" i="2"/>
  <c r="Q239" i="2"/>
  <c r="Q238" i="2"/>
  <c r="I238" i="2" s="1"/>
  <c r="J238" i="2" s="1"/>
  <c r="S238" i="2" s="1"/>
  <c r="R238" i="2" s="1"/>
  <c r="Q237" i="2"/>
  <c r="Q236" i="2"/>
  <c r="Q235" i="2"/>
  <c r="Q234" i="2"/>
  <c r="I234" i="2" s="1"/>
  <c r="J234" i="2" s="1"/>
  <c r="S234" i="2" s="1"/>
  <c r="R234" i="2" s="1"/>
  <c r="Q233" i="2"/>
  <c r="Q232" i="2"/>
  <c r="Q231" i="2"/>
  <c r="I231" i="2" s="1"/>
  <c r="J231" i="2" s="1"/>
  <c r="S231" i="2" s="1"/>
  <c r="R231" i="2" s="1"/>
  <c r="Q230" i="2"/>
  <c r="I230" i="2" s="1"/>
  <c r="J230" i="2" s="1"/>
  <c r="S230" i="2" s="1"/>
  <c r="R230" i="2" s="1"/>
  <c r="Q229" i="2"/>
  <c r="I229" i="2" s="1"/>
  <c r="J229" i="2" s="1"/>
  <c r="S229" i="2" s="1"/>
  <c r="R229" i="2" s="1"/>
  <c r="Q228" i="2"/>
  <c r="Q227" i="2"/>
  <c r="I227" i="2" s="1"/>
  <c r="J227" i="2" s="1"/>
  <c r="S227" i="2" s="1"/>
  <c r="R227" i="2" s="1"/>
  <c r="Q226" i="2"/>
  <c r="I226" i="2" s="1"/>
  <c r="J226" i="2" s="1"/>
  <c r="S226" i="2" s="1"/>
  <c r="R226" i="2" s="1"/>
  <c r="Q225" i="2"/>
  <c r="I225" i="2" s="1"/>
  <c r="Q224" i="2"/>
  <c r="Q223" i="2"/>
  <c r="I223" i="2" s="1"/>
  <c r="J223" i="2" s="1"/>
  <c r="S223" i="2" s="1"/>
  <c r="R223" i="2" s="1"/>
  <c r="Q222" i="2"/>
  <c r="I222" i="2" s="1"/>
  <c r="J222" i="2" s="1"/>
  <c r="S222" i="2" s="1"/>
  <c r="R222" i="2" s="1"/>
  <c r="Q221" i="2"/>
  <c r="I221" i="2" s="1"/>
  <c r="Q220" i="2"/>
  <c r="Q219" i="2"/>
  <c r="I219" i="2" s="1"/>
  <c r="J219" i="2" s="1"/>
  <c r="S219" i="2" s="1"/>
  <c r="R219" i="2" s="1"/>
  <c r="Q218" i="2"/>
  <c r="I218" i="2" s="1"/>
  <c r="J218" i="2" s="1"/>
  <c r="S218" i="2" s="1"/>
  <c r="R218" i="2" s="1"/>
  <c r="Q217" i="2"/>
  <c r="I217" i="2" s="1"/>
  <c r="J217" i="2" s="1"/>
  <c r="S217" i="2" s="1"/>
  <c r="R217" i="2" s="1"/>
  <c r="Q216" i="2"/>
  <c r="Q215" i="2"/>
  <c r="I215" i="2" s="1"/>
  <c r="J215" i="2" s="1"/>
  <c r="S215" i="2" s="1"/>
  <c r="R215" i="2" s="1"/>
  <c r="Q214" i="2"/>
  <c r="I214" i="2" s="1"/>
  <c r="J214" i="2" s="1"/>
  <c r="S214" i="2" s="1"/>
  <c r="R214" i="2" s="1"/>
  <c r="Q213" i="2"/>
  <c r="I213" i="2" s="1"/>
  <c r="J213" i="2" s="1"/>
  <c r="S213" i="2" s="1"/>
  <c r="R213" i="2" s="1"/>
  <c r="Q212" i="2"/>
  <c r="Q211" i="2"/>
  <c r="I211" i="2" s="1"/>
  <c r="J211" i="2" s="1"/>
  <c r="S211" i="2" s="1"/>
  <c r="R211" i="2" s="1"/>
  <c r="Q210" i="2"/>
  <c r="I210" i="2" s="1"/>
  <c r="J210" i="2" s="1"/>
  <c r="S210" i="2" s="1"/>
  <c r="R210" i="2" s="1"/>
  <c r="Q209" i="2"/>
  <c r="I209" i="2" s="1"/>
  <c r="Q208" i="2"/>
  <c r="Q207" i="2"/>
  <c r="I207" i="2" s="1"/>
  <c r="J207" i="2" s="1"/>
  <c r="S207" i="2" s="1"/>
  <c r="R207" i="2" s="1"/>
  <c r="Q206" i="2"/>
  <c r="I206" i="2" s="1"/>
  <c r="J206" i="2" s="1"/>
  <c r="S206" i="2" s="1"/>
  <c r="R206" i="2" s="1"/>
  <c r="Q205" i="2"/>
  <c r="Q204" i="2"/>
  <c r="Q203" i="2"/>
  <c r="I203" i="2" s="1"/>
  <c r="J203" i="2" s="1"/>
  <c r="S203" i="2" s="1"/>
  <c r="R203" i="2" s="1"/>
  <c r="Q202" i="2"/>
  <c r="I202" i="2" s="1"/>
  <c r="J202" i="2" s="1"/>
  <c r="S202" i="2" s="1"/>
  <c r="R202" i="2" s="1"/>
  <c r="Q201" i="2"/>
  <c r="I201" i="2" s="1"/>
  <c r="J201" i="2" s="1"/>
  <c r="S201" i="2" s="1"/>
  <c r="R201" i="2" s="1"/>
  <c r="Q200" i="2"/>
  <c r="Q199" i="2"/>
  <c r="I199" i="2" s="1"/>
  <c r="J199" i="2" s="1"/>
  <c r="S199" i="2" s="1"/>
  <c r="R199" i="2" s="1"/>
  <c r="Q198" i="2"/>
  <c r="I198" i="2" s="1"/>
  <c r="J198" i="2" s="1"/>
  <c r="S198" i="2" s="1"/>
  <c r="R198" i="2" s="1"/>
  <c r="Q197" i="2"/>
  <c r="I197" i="2" s="1"/>
  <c r="J197" i="2" s="1"/>
  <c r="S197" i="2" s="1"/>
  <c r="R197" i="2" s="1"/>
  <c r="Q196" i="2"/>
  <c r="Q195" i="2"/>
  <c r="I195" i="2" s="1"/>
  <c r="J195" i="2" s="1"/>
  <c r="S195" i="2" s="1"/>
  <c r="R195" i="2" s="1"/>
  <c r="Q194" i="2"/>
  <c r="I194" i="2" s="1"/>
  <c r="J194" i="2" s="1"/>
  <c r="S194" i="2" s="1"/>
  <c r="R194" i="2" s="1"/>
  <c r="Q193" i="2"/>
  <c r="I193" i="2" s="1"/>
  <c r="Q192" i="2"/>
  <c r="Q191" i="2"/>
  <c r="I191" i="2" s="1"/>
  <c r="J191" i="2" s="1"/>
  <c r="S191" i="2" s="1"/>
  <c r="R191" i="2" s="1"/>
  <c r="Q190" i="2"/>
  <c r="I190" i="2" s="1"/>
  <c r="J190" i="2" s="1"/>
  <c r="S190" i="2" s="1"/>
  <c r="R190" i="2" s="1"/>
  <c r="Q189" i="2"/>
  <c r="I189" i="2" s="1"/>
  <c r="Q188" i="2"/>
  <c r="Q187" i="2"/>
  <c r="I187" i="2" s="1"/>
  <c r="J187" i="2" s="1"/>
  <c r="S187" i="2" s="1"/>
  <c r="R187" i="2" s="1"/>
  <c r="Q186" i="2"/>
  <c r="I186" i="2" s="1"/>
  <c r="J186" i="2" s="1"/>
  <c r="S186" i="2" s="1"/>
  <c r="R186" i="2" s="1"/>
  <c r="Q185" i="2"/>
  <c r="I185" i="2" s="1"/>
  <c r="J185" i="2" s="1"/>
  <c r="S185" i="2" s="1"/>
  <c r="R185" i="2" s="1"/>
  <c r="Q184" i="2"/>
  <c r="Q183" i="2"/>
  <c r="I183" i="2" s="1"/>
  <c r="J183" i="2" s="1"/>
  <c r="S183" i="2" s="1"/>
  <c r="R183" i="2" s="1"/>
  <c r="Q182" i="2"/>
  <c r="I182" i="2" s="1"/>
  <c r="J182" i="2" s="1"/>
  <c r="S182" i="2" s="1"/>
  <c r="R182" i="2" s="1"/>
  <c r="Q181" i="2"/>
  <c r="I181" i="2" s="1"/>
  <c r="J181" i="2" s="1"/>
  <c r="S181" i="2" s="1"/>
  <c r="R181" i="2" s="1"/>
  <c r="Q180" i="2"/>
  <c r="Q179" i="2"/>
  <c r="I179" i="2" s="1"/>
  <c r="J179" i="2" s="1"/>
  <c r="S179" i="2" s="1"/>
  <c r="R179" i="2" s="1"/>
  <c r="Q178" i="2"/>
  <c r="I178" i="2" s="1"/>
  <c r="J178" i="2" s="1"/>
  <c r="S178" i="2" s="1"/>
  <c r="R178" i="2" s="1"/>
  <c r="Q177" i="2"/>
  <c r="I177" i="2" s="1"/>
  <c r="Q176" i="2"/>
  <c r="Q175" i="2"/>
  <c r="I175" i="2" s="1"/>
  <c r="J175" i="2" s="1"/>
  <c r="S175" i="2" s="1"/>
  <c r="R175" i="2" s="1"/>
  <c r="Q174" i="2"/>
  <c r="I174" i="2" s="1"/>
  <c r="J174" i="2" s="1"/>
  <c r="S174" i="2" s="1"/>
  <c r="R174" i="2" s="1"/>
  <c r="Q173" i="2"/>
  <c r="Q172" i="2"/>
  <c r="Q171" i="2"/>
  <c r="I171" i="2" s="1"/>
  <c r="J171" i="2" s="1"/>
  <c r="S171" i="2" s="1"/>
  <c r="R171" i="2" s="1"/>
  <c r="Q170" i="2"/>
  <c r="I170" i="2" s="1"/>
  <c r="J170" i="2" s="1"/>
  <c r="S170" i="2" s="1"/>
  <c r="R170" i="2" s="1"/>
  <c r="Q169" i="2"/>
  <c r="I169" i="2" s="1"/>
  <c r="J169" i="2" s="1"/>
  <c r="S169" i="2" s="1"/>
  <c r="R169" i="2" s="1"/>
  <c r="Q168" i="2"/>
  <c r="Q167" i="2"/>
  <c r="I167" i="2" s="1"/>
  <c r="J167" i="2" s="1"/>
  <c r="S167" i="2" s="1"/>
  <c r="R167" i="2" s="1"/>
  <c r="Q166" i="2"/>
  <c r="I166" i="2" s="1"/>
  <c r="J166" i="2" s="1"/>
  <c r="S166" i="2" s="1"/>
  <c r="R166" i="2" s="1"/>
  <c r="Q165" i="2"/>
  <c r="I165" i="2" s="1"/>
  <c r="J165" i="2" s="1"/>
  <c r="S165" i="2" s="1"/>
  <c r="R165" i="2" s="1"/>
  <c r="Q164" i="2"/>
  <c r="Q163" i="2"/>
  <c r="I163" i="2" s="1"/>
  <c r="J163" i="2" s="1"/>
  <c r="S163" i="2" s="1"/>
  <c r="R163" i="2" s="1"/>
  <c r="Q162" i="2"/>
  <c r="I162" i="2" s="1"/>
  <c r="J162" i="2" s="1"/>
  <c r="S162" i="2" s="1"/>
  <c r="R162" i="2" s="1"/>
  <c r="Q161" i="2"/>
  <c r="I161" i="2" s="1"/>
  <c r="Q160" i="2"/>
  <c r="Q159" i="2"/>
  <c r="I159" i="2" s="1"/>
  <c r="J159" i="2" s="1"/>
  <c r="S159" i="2" s="1"/>
  <c r="R159" i="2" s="1"/>
  <c r="Q158" i="2"/>
  <c r="I158" i="2" s="1"/>
  <c r="J158" i="2" s="1"/>
  <c r="S158" i="2" s="1"/>
  <c r="R158" i="2" s="1"/>
  <c r="Q157" i="2"/>
  <c r="I157" i="2" s="1"/>
  <c r="Q156" i="2"/>
  <c r="Q155" i="2"/>
  <c r="I155" i="2" s="1"/>
  <c r="J155" i="2" s="1"/>
  <c r="S155" i="2" s="1"/>
  <c r="R155" i="2" s="1"/>
  <c r="Q154" i="2"/>
  <c r="I154" i="2" s="1"/>
  <c r="J154" i="2" s="1"/>
  <c r="S154" i="2" s="1"/>
  <c r="R154" i="2" s="1"/>
  <c r="Q153" i="2"/>
  <c r="I153" i="2" s="1"/>
  <c r="J153" i="2" s="1"/>
  <c r="S153" i="2" s="1"/>
  <c r="R153" i="2" s="1"/>
  <c r="Q152" i="2"/>
  <c r="Q151" i="2"/>
  <c r="I151" i="2" s="1"/>
  <c r="J151" i="2" s="1"/>
  <c r="S151" i="2" s="1"/>
  <c r="R151" i="2" s="1"/>
  <c r="Q150" i="2"/>
  <c r="I150" i="2" s="1"/>
  <c r="J150" i="2" s="1"/>
  <c r="S150" i="2" s="1"/>
  <c r="R150" i="2" s="1"/>
  <c r="Q149" i="2"/>
  <c r="I149" i="2" s="1"/>
  <c r="J149" i="2" s="1"/>
  <c r="S149" i="2" s="1"/>
  <c r="R149" i="2" s="1"/>
  <c r="Q148" i="2"/>
  <c r="Q147" i="2"/>
  <c r="I147" i="2" s="1"/>
  <c r="J147" i="2" s="1"/>
  <c r="S147" i="2" s="1"/>
  <c r="R147" i="2" s="1"/>
  <c r="Q146" i="2"/>
  <c r="I146" i="2" s="1"/>
  <c r="J146" i="2" s="1"/>
  <c r="S146" i="2" s="1"/>
  <c r="R146" i="2" s="1"/>
  <c r="Q145" i="2"/>
  <c r="I145" i="2" s="1"/>
  <c r="Q144" i="2"/>
  <c r="Q143" i="2"/>
  <c r="I143" i="2" s="1"/>
  <c r="J143" i="2" s="1"/>
  <c r="S143" i="2" s="1"/>
  <c r="R143" i="2" s="1"/>
  <c r="Q142" i="2"/>
  <c r="I142" i="2" s="1"/>
  <c r="J142" i="2" s="1"/>
  <c r="S142" i="2" s="1"/>
  <c r="R142" i="2" s="1"/>
  <c r="Q141" i="2"/>
  <c r="Q140" i="2"/>
  <c r="Q139" i="2"/>
  <c r="I139" i="2" s="1"/>
  <c r="J139" i="2" s="1"/>
  <c r="S139" i="2" s="1"/>
  <c r="R139" i="2" s="1"/>
  <c r="Q138" i="2"/>
  <c r="I138" i="2" s="1"/>
  <c r="J138" i="2" s="1"/>
  <c r="S138" i="2" s="1"/>
  <c r="R138" i="2" s="1"/>
  <c r="Q137" i="2"/>
  <c r="I137" i="2" s="1"/>
  <c r="J137" i="2" s="1"/>
  <c r="S137" i="2" s="1"/>
  <c r="R137" i="2" s="1"/>
  <c r="Q136" i="2"/>
  <c r="Q135" i="2"/>
  <c r="I135" i="2" s="1"/>
  <c r="J135" i="2" s="1"/>
  <c r="S135" i="2" s="1"/>
  <c r="R135" i="2" s="1"/>
  <c r="Q134" i="2"/>
  <c r="I134" i="2" s="1"/>
  <c r="J134" i="2" s="1"/>
  <c r="S134" i="2" s="1"/>
  <c r="R134" i="2" s="1"/>
  <c r="Q133" i="2"/>
  <c r="I133" i="2" s="1"/>
  <c r="J133" i="2" s="1"/>
  <c r="S133" i="2" s="1"/>
  <c r="R133" i="2" s="1"/>
  <c r="Q132" i="2"/>
  <c r="Q131" i="2"/>
  <c r="I131" i="2" s="1"/>
  <c r="J131" i="2" s="1"/>
  <c r="S131" i="2" s="1"/>
  <c r="R131" i="2" s="1"/>
  <c r="Q130" i="2"/>
  <c r="I130" i="2" s="1"/>
  <c r="J130" i="2" s="1"/>
  <c r="S130" i="2" s="1"/>
  <c r="R130" i="2" s="1"/>
  <c r="Q129" i="2"/>
  <c r="I129" i="2" s="1"/>
  <c r="Q128" i="2"/>
  <c r="Q127" i="2"/>
  <c r="I127" i="2" s="1"/>
  <c r="J127" i="2" s="1"/>
  <c r="S127" i="2" s="1"/>
  <c r="R127" i="2" s="1"/>
  <c r="Q126" i="2"/>
  <c r="I126" i="2" s="1"/>
  <c r="J126" i="2" s="1"/>
  <c r="S126" i="2" s="1"/>
  <c r="R126" i="2" s="1"/>
  <c r="Q125" i="2"/>
  <c r="I125" i="2" s="1"/>
  <c r="Q124" i="2"/>
  <c r="Q123" i="2"/>
  <c r="I123" i="2" s="1"/>
  <c r="J123" i="2" s="1"/>
  <c r="S123" i="2" s="1"/>
  <c r="R123" i="2" s="1"/>
  <c r="Q122" i="2"/>
  <c r="I122" i="2" s="1"/>
  <c r="J122" i="2" s="1"/>
  <c r="S122" i="2" s="1"/>
  <c r="R122" i="2" s="1"/>
  <c r="Q121" i="2"/>
  <c r="I121" i="2" s="1"/>
  <c r="J121" i="2" s="1"/>
  <c r="S121" i="2" s="1"/>
  <c r="R121" i="2" s="1"/>
  <c r="Q120" i="2"/>
  <c r="Q119" i="2"/>
  <c r="I119" i="2" s="1"/>
  <c r="J119" i="2" s="1"/>
  <c r="S119" i="2" s="1"/>
  <c r="R119" i="2" s="1"/>
  <c r="Q118" i="2"/>
  <c r="I118" i="2" s="1"/>
  <c r="J118" i="2" s="1"/>
  <c r="S118" i="2" s="1"/>
  <c r="R118" i="2" s="1"/>
  <c r="Q117" i="2"/>
  <c r="I117" i="2" s="1"/>
  <c r="J117" i="2" s="1"/>
  <c r="S117" i="2" s="1"/>
  <c r="R117" i="2" s="1"/>
  <c r="Q116" i="2"/>
  <c r="Q115" i="2"/>
  <c r="I115" i="2" s="1"/>
  <c r="J115" i="2" s="1"/>
  <c r="S115" i="2" s="1"/>
  <c r="R115" i="2" s="1"/>
  <c r="Q114" i="2"/>
  <c r="I114" i="2" s="1"/>
  <c r="J114" i="2" s="1"/>
  <c r="S114" i="2" s="1"/>
  <c r="R114" i="2" s="1"/>
  <c r="Q113" i="2"/>
  <c r="I113" i="2" s="1"/>
  <c r="Q112" i="2"/>
  <c r="Q111" i="2"/>
  <c r="I111" i="2" s="1"/>
  <c r="J111" i="2" s="1"/>
  <c r="S111" i="2" s="1"/>
  <c r="R111" i="2" s="1"/>
  <c r="Q110" i="2"/>
  <c r="I110" i="2" s="1"/>
  <c r="J110" i="2" s="1"/>
  <c r="S110" i="2" s="1"/>
  <c r="R110" i="2" s="1"/>
  <c r="Q109" i="2"/>
  <c r="Q108" i="2"/>
  <c r="Q107" i="2"/>
  <c r="I107" i="2" s="1"/>
  <c r="J107" i="2" s="1"/>
  <c r="S107" i="2" s="1"/>
  <c r="R107" i="2" s="1"/>
  <c r="Q106" i="2"/>
  <c r="I106" i="2" s="1"/>
  <c r="J106" i="2" s="1"/>
  <c r="S106" i="2" s="1"/>
  <c r="R106" i="2" s="1"/>
  <c r="Q105" i="2"/>
  <c r="I105" i="2" s="1"/>
  <c r="J105" i="2" s="1"/>
  <c r="S105" i="2" s="1"/>
  <c r="R105" i="2" s="1"/>
  <c r="Q104" i="2"/>
  <c r="Q103" i="2"/>
  <c r="I103" i="2" s="1"/>
  <c r="J103" i="2" s="1"/>
  <c r="S103" i="2" s="1"/>
  <c r="R103" i="2" s="1"/>
  <c r="Q102" i="2"/>
  <c r="I102" i="2" s="1"/>
  <c r="J102" i="2" s="1"/>
  <c r="S102" i="2" s="1"/>
  <c r="R102" i="2" s="1"/>
  <c r="Q101" i="2"/>
  <c r="I101" i="2" s="1"/>
  <c r="J101" i="2" s="1"/>
  <c r="S101" i="2" s="1"/>
  <c r="R101" i="2" s="1"/>
  <c r="Q100" i="2"/>
  <c r="Q99" i="2"/>
  <c r="I99" i="2" s="1"/>
  <c r="J99" i="2" s="1"/>
  <c r="S99" i="2" s="1"/>
  <c r="R99" i="2" s="1"/>
  <c r="Q98" i="2"/>
  <c r="I98" i="2" s="1"/>
  <c r="J98" i="2" s="1"/>
  <c r="S98" i="2" s="1"/>
  <c r="R98" i="2" s="1"/>
  <c r="Q97" i="2"/>
  <c r="I97" i="2" s="1"/>
  <c r="Q96" i="2"/>
  <c r="Q95" i="2"/>
  <c r="I95" i="2" s="1"/>
  <c r="J95" i="2" s="1"/>
  <c r="S95" i="2" s="1"/>
  <c r="R95" i="2" s="1"/>
  <c r="Q94" i="2"/>
  <c r="I94" i="2" s="1"/>
  <c r="J94" i="2" s="1"/>
  <c r="S94" i="2" s="1"/>
  <c r="R94" i="2" s="1"/>
  <c r="Q93" i="2"/>
  <c r="I93" i="2" s="1"/>
  <c r="Q92" i="2"/>
  <c r="Q91" i="2"/>
  <c r="I91" i="2" s="1"/>
  <c r="J91" i="2" s="1"/>
  <c r="S91" i="2" s="1"/>
  <c r="R91" i="2" s="1"/>
  <c r="Q90" i="2"/>
  <c r="I90" i="2" s="1"/>
  <c r="J90" i="2" s="1"/>
  <c r="S90" i="2" s="1"/>
  <c r="R90" i="2" s="1"/>
  <c r="Q89" i="2"/>
  <c r="I89" i="2" s="1"/>
  <c r="J89" i="2" s="1"/>
  <c r="S89" i="2" s="1"/>
  <c r="R89" i="2" s="1"/>
  <c r="Q88" i="2"/>
  <c r="Q87" i="2"/>
  <c r="I87" i="2" s="1"/>
  <c r="J87" i="2" s="1"/>
  <c r="S87" i="2" s="1"/>
  <c r="R87" i="2" s="1"/>
  <c r="Q86" i="2"/>
  <c r="I86" i="2" s="1"/>
  <c r="J86" i="2" s="1"/>
  <c r="S86" i="2" s="1"/>
  <c r="R86" i="2" s="1"/>
  <c r="Q85" i="2"/>
  <c r="I85" i="2" s="1"/>
  <c r="J85" i="2" s="1"/>
  <c r="S85" i="2" s="1"/>
  <c r="R85" i="2" s="1"/>
  <c r="Q84" i="2"/>
  <c r="Q83" i="2"/>
  <c r="I83" i="2" s="1"/>
  <c r="J83" i="2" s="1"/>
  <c r="S83" i="2" s="1"/>
  <c r="R83" i="2" s="1"/>
  <c r="Q82" i="2"/>
  <c r="I82" i="2" s="1"/>
  <c r="Q81" i="2"/>
  <c r="I81" i="2" s="1"/>
  <c r="Q80" i="2"/>
  <c r="Q79" i="2"/>
  <c r="I79" i="2" s="1"/>
  <c r="J79" i="2" s="1"/>
  <c r="S79" i="2" s="1"/>
  <c r="R79" i="2" s="1"/>
  <c r="Q78" i="2"/>
  <c r="Q77" i="2"/>
  <c r="I77" i="2" s="1"/>
  <c r="Q76" i="2"/>
  <c r="Q75" i="2"/>
  <c r="I75" i="2" s="1"/>
  <c r="J75" i="2" s="1"/>
  <c r="S75" i="2" s="1"/>
  <c r="R75" i="2" s="1"/>
  <c r="Q74" i="2"/>
  <c r="I74" i="2" s="1"/>
  <c r="Q73" i="2"/>
  <c r="I73" i="2" s="1"/>
  <c r="Q72" i="2"/>
  <c r="Q71" i="2"/>
  <c r="I71" i="2" s="1"/>
  <c r="J71" i="2" s="1"/>
  <c r="S71" i="2" s="1"/>
  <c r="R71" i="2" s="1"/>
  <c r="Q70" i="2"/>
  <c r="Q69" i="2"/>
  <c r="I69" i="2" s="1"/>
  <c r="Q68" i="2"/>
  <c r="Q67" i="2"/>
  <c r="I67" i="2" s="1"/>
  <c r="J67" i="2" s="1"/>
  <c r="S67" i="2" s="1"/>
  <c r="R67" i="2" s="1"/>
  <c r="Q66" i="2"/>
  <c r="I66" i="2" s="1"/>
  <c r="Q65" i="2"/>
  <c r="I65" i="2" s="1"/>
  <c r="Q64" i="2"/>
  <c r="Q63" i="2"/>
  <c r="I63" i="2" s="1"/>
  <c r="J63" i="2" s="1"/>
  <c r="S63" i="2" s="1"/>
  <c r="R63" i="2" s="1"/>
  <c r="Q62" i="2"/>
  <c r="Q61" i="2"/>
  <c r="I61" i="2" s="1"/>
  <c r="Q60" i="2"/>
  <c r="Q59" i="2"/>
  <c r="I59" i="2" s="1"/>
  <c r="J59" i="2" s="1"/>
  <c r="S59" i="2" s="1"/>
  <c r="R59" i="2" s="1"/>
  <c r="Q58" i="2"/>
  <c r="I58" i="2" s="1"/>
  <c r="Q57" i="2"/>
  <c r="I57" i="2" s="1"/>
  <c r="Q56" i="2"/>
  <c r="Q55" i="2"/>
  <c r="I55" i="2" s="1"/>
  <c r="J55" i="2" s="1"/>
  <c r="S55" i="2" s="1"/>
  <c r="R55" i="2" s="1"/>
  <c r="Q54" i="2"/>
  <c r="Q53" i="2"/>
  <c r="I53" i="2" s="1"/>
  <c r="Q52" i="2"/>
  <c r="Q51" i="2"/>
  <c r="I51" i="2" s="1"/>
  <c r="J51" i="2" s="1"/>
  <c r="S51" i="2" s="1"/>
  <c r="R51" i="2" s="1"/>
  <c r="Q50" i="2"/>
  <c r="I50" i="2" s="1"/>
  <c r="Q49" i="2"/>
  <c r="I49" i="2" s="1"/>
  <c r="Q48" i="2"/>
  <c r="Q47" i="2"/>
  <c r="I47" i="2" s="1"/>
  <c r="J47" i="2" s="1"/>
  <c r="S47" i="2" s="1"/>
  <c r="R47" i="2" s="1"/>
  <c r="Q46" i="2"/>
  <c r="Q45" i="2"/>
  <c r="I45" i="2" s="1"/>
  <c r="Q44" i="2"/>
  <c r="Q43" i="2"/>
  <c r="I43" i="2" s="1"/>
  <c r="J43" i="2" s="1"/>
  <c r="S43" i="2" s="1"/>
  <c r="R43" i="2" s="1"/>
  <c r="Q42" i="2"/>
  <c r="Q41" i="2"/>
  <c r="I41" i="2" s="1"/>
  <c r="Q40" i="2"/>
  <c r="Q39" i="2"/>
  <c r="I39" i="2" s="1"/>
  <c r="J39" i="2" s="1"/>
  <c r="S39" i="2" s="1"/>
  <c r="R39" i="2" s="1"/>
  <c r="Q38" i="2"/>
  <c r="Q37" i="2"/>
  <c r="I37" i="2" s="1"/>
  <c r="Q36" i="2"/>
  <c r="Q35" i="2"/>
  <c r="I35" i="2" s="1"/>
  <c r="J35" i="2" s="1"/>
  <c r="S35" i="2" s="1"/>
  <c r="R35" i="2" s="1"/>
  <c r="Q34" i="2"/>
  <c r="I34" i="2" s="1"/>
  <c r="Q33" i="2"/>
  <c r="I33" i="2" s="1"/>
  <c r="Q32" i="2"/>
  <c r="Q31" i="2"/>
  <c r="I31" i="2" s="1"/>
  <c r="J31" i="2" s="1"/>
  <c r="S31" i="2" s="1"/>
  <c r="R31" i="2" s="1"/>
  <c r="Q30" i="2"/>
  <c r="Q29" i="2"/>
  <c r="I29" i="2" s="1"/>
  <c r="Q28" i="2"/>
  <c r="Q27" i="2"/>
  <c r="I27" i="2" s="1"/>
  <c r="J27" i="2" s="1"/>
  <c r="S27" i="2" s="1"/>
  <c r="R27" i="2" s="1"/>
  <c r="Q26" i="2"/>
  <c r="I26" i="2" s="1"/>
  <c r="Q25" i="2"/>
  <c r="I25" i="2" s="1"/>
  <c r="Q24" i="2"/>
  <c r="Q23" i="2"/>
  <c r="I23" i="2" s="1"/>
  <c r="J23" i="2" s="1"/>
  <c r="S23" i="2" s="1"/>
  <c r="R23" i="2" s="1"/>
  <c r="Q22" i="2"/>
  <c r="Q21" i="2"/>
  <c r="I21" i="2" s="1"/>
  <c r="Q20" i="2"/>
  <c r="Q19" i="2"/>
  <c r="I19" i="2" s="1"/>
  <c r="J19" i="2" s="1"/>
  <c r="S19" i="2" s="1"/>
  <c r="R19" i="2" s="1"/>
  <c r="Q18" i="2"/>
  <c r="I18" i="2" s="1"/>
  <c r="Q17" i="2"/>
  <c r="I17" i="2" s="1"/>
  <c r="Q16" i="2"/>
  <c r="Q15" i="2"/>
  <c r="I15" i="2" s="1"/>
  <c r="J15" i="2" s="1"/>
  <c r="S15" i="2" s="1"/>
  <c r="R15" i="2" s="1"/>
  <c r="Q14" i="2"/>
  <c r="Q13" i="2"/>
  <c r="I13" i="2" s="1"/>
  <c r="Q12" i="2"/>
  <c r="Q11" i="2"/>
  <c r="I11" i="2" s="1"/>
  <c r="J11" i="2" s="1"/>
  <c r="S11" i="2" s="1"/>
  <c r="R11" i="2" s="1"/>
  <c r="Q10" i="2"/>
  <c r="Q9" i="2"/>
  <c r="I9" i="2" s="1"/>
  <c r="Q8" i="2"/>
  <c r="Q7" i="2"/>
  <c r="I7" i="2" s="1"/>
  <c r="J7" i="2" s="1"/>
  <c r="S7" i="2" s="1"/>
  <c r="R7" i="2" s="1"/>
  <c r="Q6" i="2"/>
  <c r="Q5" i="2"/>
  <c r="I5" i="2" s="1"/>
  <c r="Q4" i="2"/>
  <c r="Q3" i="2"/>
  <c r="I3" i="2" s="1"/>
  <c r="J3" i="2" s="1"/>
  <c r="S3" i="2" s="1"/>
  <c r="R3" i="2" s="1"/>
  <c r="Q2" i="2"/>
  <c r="I2" i="2" s="1"/>
  <c r="C15" i="4"/>
  <c r="F10" i="4"/>
  <c r="C27" i="4"/>
  <c r="C32" i="4"/>
  <c r="C4" i="4"/>
  <c r="C37" i="4"/>
  <c r="J516" i="2" l="1"/>
  <c r="S516" i="2" s="1"/>
  <c r="R516" i="2" s="1"/>
  <c r="J69" i="2"/>
  <c r="S69" i="2" s="1"/>
  <c r="R69" i="2" s="1"/>
  <c r="J65" i="2"/>
  <c r="S65" i="2" s="1"/>
  <c r="R65" i="2" s="1"/>
  <c r="J189" i="2"/>
  <c r="S189" i="2" s="1"/>
  <c r="R189" i="2" s="1"/>
  <c r="J703" i="2"/>
  <c r="S703" i="2" s="1"/>
  <c r="R703" i="2" s="1"/>
  <c r="J13" i="2"/>
  <c r="S13" i="2" s="1"/>
  <c r="R13" i="2" s="1"/>
  <c r="J296" i="2"/>
  <c r="S296" i="2" s="1"/>
  <c r="R296" i="2" s="1"/>
  <c r="J299" i="2"/>
  <c r="S299" i="2" s="1"/>
  <c r="R299" i="2" s="1"/>
  <c r="J735" i="2"/>
  <c r="S735" i="2" s="1"/>
  <c r="R735" i="2" s="1"/>
  <c r="J937" i="2"/>
  <c r="S937" i="2" s="1"/>
  <c r="R937" i="2" s="1"/>
  <c r="J129" i="2"/>
  <c r="S129" i="2" s="1"/>
  <c r="R129" i="2" s="1"/>
  <c r="J177" i="2"/>
  <c r="S177" i="2" s="1"/>
  <c r="R177" i="2" s="1"/>
  <c r="J436" i="2"/>
  <c r="S436" i="2" s="1"/>
  <c r="R436" i="2" s="1"/>
  <c r="J492" i="2"/>
  <c r="S492" i="2" s="1"/>
  <c r="R492" i="2" s="1"/>
  <c r="J683" i="2"/>
  <c r="S683" i="2" s="1"/>
  <c r="R683" i="2" s="1"/>
  <c r="J33" i="2"/>
  <c r="S33" i="2" s="1"/>
  <c r="R33" i="2" s="1"/>
  <c r="J276" i="2"/>
  <c r="S276" i="2" s="1"/>
  <c r="R276" i="2" s="1"/>
  <c r="J396" i="2"/>
  <c r="S396" i="2" s="1"/>
  <c r="R396" i="2" s="1"/>
  <c r="J452" i="2"/>
  <c r="S452" i="2" s="1"/>
  <c r="R452" i="2" s="1"/>
  <c r="J575" i="2"/>
  <c r="S575" i="2" s="1"/>
  <c r="R575" i="2" s="1"/>
  <c r="J695" i="2"/>
  <c r="S695" i="2" s="1"/>
  <c r="R695" i="2" s="1"/>
  <c r="J755" i="2"/>
  <c r="S755" i="2" s="1"/>
  <c r="R755" i="2" s="1"/>
  <c r="J921" i="2"/>
  <c r="S921" i="2" s="1"/>
  <c r="R921" i="2" s="1"/>
  <c r="J295" i="2"/>
  <c r="S295" i="2" s="1"/>
  <c r="R295" i="2" s="1"/>
  <c r="J311" i="2"/>
  <c r="S311" i="2" s="1"/>
  <c r="R311" i="2" s="1"/>
  <c r="I333" i="2"/>
  <c r="J333" i="2" s="1"/>
  <c r="S333" i="2" s="1"/>
  <c r="R333" i="2" s="1"/>
  <c r="I369" i="2"/>
  <c r="J369" i="2" s="1"/>
  <c r="S369" i="2" s="1"/>
  <c r="R369" i="2" s="1"/>
  <c r="J500" i="2"/>
  <c r="S500" i="2" s="1"/>
  <c r="R500" i="2" s="1"/>
  <c r="J945" i="2"/>
  <c r="S945" i="2" s="1"/>
  <c r="R945" i="2" s="1"/>
  <c r="J37" i="2"/>
  <c r="S37" i="2" s="1"/>
  <c r="R37" i="2" s="1"/>
  <c r="J221" i="2"/>
  <c r="S221" i="2" s="1"/>
  <c r="R221" i="2" s="1"/>
  <c r="J331" i="2"/>
  <c r="S331" i="2" s="1"/>
  <c r="R331" i="2" s="1"/>
  <c r="J412" i="2"/>
  <c r="S412" i="2" s="1"/>
  <c r="R412" i="2" s="1"/>
  <c r="J571" i="2"/>
  <c r="S571" i="2" s="1"/>
  <c r="R571" i="2" s="1"/>
  <c r="J719" i="2"/>
  <c r="S719" i="2" s="1"/>
  <c r="R719" i="2" s="1"/>
  <c r="J993" i="2"/>
  <c r="S993" i="2" s="1"/>
  <c r="R993" i="2" s="1"/>
  <c r="J5" i="2"/>
  <c r="S5" i="2" s="1"/>
  <c r="R5" i="2" s="1"/>
  <c r="J21" i="2"/>
  <c r="S21" i="2" s="1"/>
  <c r="R21" i="2" s="1"/>
  <c r="J34" i="2"/>
  <c r="S34" i="2" s="1"/>
  <c r="R34" i="2" s="1"/>
  <c r="J41" i="2"/>
  <c r="S41" i="2" s="1"/>
  <c r="R41" i="2" s="1"/>
  <c r="J53" i="2"/>
  <c r="S53" i="2" s="1"/>
  <c r="R53" i="2" s="1"/>
  <c r="J66" i="2"/>
  <c r="S66" i="2" s="1"/>
  <c r="R66" i="2" s="1"/>
  <c r="J193" i="2"/>
  <c r="S193" i="2" s="1"/>
  <c r="R193" i="2" s="1"/>
  <c r="J248" i="2"/>
  <c r="S248" i="2" s="1"/>
  <c r="R248" i="2" s="1"/>
  <c r="J264" i="2"/>
  <c r="S264" i="2" s="1"/>
  <c r="R264" i="2" s="1"/>
  <c r="J280" i="2"/>
  <c r="S280" i="2" s="1"/>
  <c r="R280" i="2" s="1"/>
  <c r="J327" i="2"/>
  <c r="S327" i="2" s="1"/>
  <c r="R327" i="2" s="1"/>
  <c r="J364" i="2"/>
  <c r="S364" i="2" s="1"/>
  <c r="R364" i="2" s="1"/>
  <c r="J367" i="2"/>
  <c r="S367" i="2" s="1"/>
  <c r="R367" i="2" s="1"/>
  <c r="J589" i="2"/>
  <c r="S589" i="2" s="1"/>
  <c r="R589" i="2" s="1"/>
  <c r="J621" i="2"/>
  <c r="S621" i="2" s="1"/>
  <c r="R621" i="2" s="1"/>
  <c r="J687" i="2"/>
  <c r="S687" i="2" s="1"/>
  <c r="R687" i="2" s="1"/>
  <c r="J711" i="2"/>
  <c r="S711" i="2" s="1"/>
  <c r="R711" i="2" s="1"/>
  <c r="J925" i="2"/>
  <c r="S925" i="2" s="1"/>
  <c r="R925" i="2" s="1"/>
  <c r="J933" i="2"/>
  <c r="S933" i="2" s="1"/>
  <c r="R933" i="2" s="1"/>
  <c r="J949" i="2"/>
  <c r="S949" i="2" s="1"/>
  <c r="R949" i="2" s="1"/>
  <c r="J953" i="2"/>
  <c r="S953" i="2" s="1"/>
  <c r="R953" i="2" s="1"/>
  <c r="J50" i="2"/>
  <c r="S50" i="2" s="1"/>
  <c r="R50" i="2" s="1"/>
  <c r="J17" i="2"/>
  <c r="S17" i="2" s="1"/>
  <c r="R17" i="2" s="1"/>
  <c r="I42" i="2"/>
  <c r="J42" i="2" s="1"/>
  <c r="S42" i="2" s="1"/>
  <c r="R42" i="2" s="1"/>
  <c r="J49" i="2"/>
  <c r="S49" i="2" s="1"/>
  <c r="R49" i="2" s="1"/>
  <c r="J74" i="2"/>
  <c r="S74" i="2" s="1"/>
  <c r="R74" i="2" s="1"/>
  <c r="J157" i="2"/>
  <c r="S157" i="2" s="1"/>
  <c r="R157" i="2" s="1"/>
  <c r="J161" i="2"/>
  <c r="S161" i="2" s="1"/>
  <c r="R161" i="2" s="1"/>
  <c r="J244" i="2"/>
  <c r="S244" i="2" s="1"/>
  <c r="R244" i="2" s="1"/>
  <c r="J256" i="2"/>
  <c r="S256" i="2" s="1"/>
  <c r="R256" i="2" s="1"/>
  <c r="J288" i="2"/>
  <c r="S288" i="2" s="1"/>
  <c r="R288" i="2" s="1"/>
  <c r="J579" i="2"/>
  <c r="S579" i="2" s="1"/>
  <c r="R579" i="2" s="1"/>
  <c r="J588" i="2"/>
  <c r="S588" i="2" s="1"/>
  <c r="R588" i="2" s="1"/>
  <c r="J605" i="2"/>
  <c r="S605" i="2" s="1"/>
  <c r="R605" i="2" s="1"/>
  <c r="J637" i="2"/>
  <c r="S637" i="2" s="1"/>
  <c r="R637" i="2" s="1"/>
  <c r="J699" i="2"/>
  <c r="S699" i="2" s="1"/>
  <c r="R699" i="2" s="1"/>
  <c r="J707" i="2"/>
  <c r="S707" i="2" s="1"/>
  <c r="R707" i="2" s="1"/>
  <c r="J731" i="2"/>
  <c r="S731" i="2" s="1"/>
  <c r="R731" i="2" s="1"/>
  <c r="J763" i="2"/>
  <c r="S763" i="2" s="1"/>
  <c r="R763" i="2" s="1"/>
  <c r="J368" i="2"/>
  <c r="S368" i="2" s="1"/>
  <c r="R368" i="2" s="1"/>
  <c r="J727" i="2"/>
  <c r="S727" i="2" s="1"/>
  <c r="R727" i="2" s="1"/>
  <c r="J743" i="2"/>
  <c r="S743" i="2" s="1"/>
  <c r="R743" i="2" s="1"/>
  <c r="J751" i="2"/>
  <c r="S751" i="2" s="1"/>
  <c r="R751" i="2" s="1"/>
  <c r="J759" i="2"/>
  <c r="S759" i="2" s="1"/>
  <c r="R759" i="2" s="1"/>
  <c r="J2" i="2"/>
  <c r="S2" i="2" s="1"/>
  <c r="R2" i="2" s="1"/>
  <c r="J9" i="2"/>
  <c r="S9" i="2" s="1"/>
  <c r="R9" i="2" s="1"/>
  <c r="J29" i="2"/>
  <c r="S29" i="2" s="1"/>
  <c r="R29" i="2" s="1"/>
  <c r="J61" i="2"/>
  <c r="S61" i="2" s="1"/>
  <c r="R61" i="2" s="1"/>
  <c r="J73" i="2"/>
  <c r="S73" i="2" s="1"/>
  <c r="R73" i="2" s="1"/>
  <c r="J113" i="2"/>
  <c r="S113" i="2" s="1"/>
  <c r="R113" i="2" s="1"/>
  <c r="J242" i="2"/>
  <c r="S242" i="2" s="1"/>
  <c r="R242" i="2" s="1"/>
  <c r="J260" i="2"/>
  <c r="S260" i="2" s="1"/>
  <c r="R260" i="2" s="1"/>
  <c r="J262" i="2"/>
  <c r="S262" i="2" s="1"/>
  <c r="R262" i="2" s="1"/>
  <c r="J274" i="2"/>
  <c r="S274" i="2" s="1"/>
  <c r="R274" i="2" s="1"/>
  <c r="J363" i="2"/>
  <c r="S363" i="2" s="1"/>
  <c r="R363" i="2" s="1"/>
  <c r="J376" i="2"/>
  <c r="S376" i="2" s="1"/>
  <c r="R376" i="2" s="1"/>
  <c r="J428" i="2"/>
  <c r="S428" i="2" s="1"/>
  <c r="R428" i="2" s="1"/>
  <c r="J476" i="2"/>
  <c r="S476" i="2" s="1"/>
  <c r="R476" i="2" s="1"/>
  <c r="J532" i="2"/>
  <c r="S532" i="2" s="1"/>
  <c r="R532" i="2" s="1"/>
  <c r="J691" i="2"/>
  <c r="S691" i="2" s="1"/>
  <c r="R691" i="2" s="1"/>
  <c r="J723" i="2"/>
  <c r="S723" i="2" s="1"/>
  <c r="R723" i="2" s="1"/>
  <c r="J739" i="2"/>
  <c r="S739" i="2" s="1"/>
  <c r="R739" i="2" s="1"/>
  <c r="J58" i="2"/>
  <c r="S58" i="2" s="1"/>
  <c r="R58" i="2" s="1"/>
  <c r="I309" i="2"/>
  <c r="J309" i="2" s="1"/>
  <c r="S309" i="2" s="1"/>
  <c r="R309" i="2" s="1"/>
  <c r="I317" i="2"/>
  <c r="J317" i="2" s="1"/>
  <c r="S317" i="2" s="1"/>
  <c r="R317" i="2" s="1"/>
  <c r="I365" i="2"/>
  <c r="J365" i="2" s="1"/>
  <c r="S365" i="2" s="1"/>
  <c r="R365" i="2" s="1"/>
  <c r="J985" i="2"/>
  <c r="S985" i="2" s="1"/>
  <c r="R985" i="2" s="1"/>
  <c r="J26" i="2"/>
  <c r="S26" i="2" s="1"/>
  <c r="R26" i="2" s="1"/>
  <c r="J82" i="2"/>
  <c r="S82" i="2" s="1"/>
  <c r="R82" i="2" s="1"/>
  <c r="I10" i="2"/>
  <c r="J10" i="2" s="1"/>
  <c r="S10" i="2" s="1"/>
  <c r="R10" i="2" s="1"/>
  <c r="J18" i="2"/>
  <c r="S18" i="2" s="1"/>
  <c r="R18" i="2" s="1"/>
  <c r="J25" i="2"/>
  <c r="S25" i="2" s="1"/>
  <c r="R25" i="2" s="1"/>
  <c r="J45" i="2"/>
  <c r="S45" i="2" s="1"/>
  <c r="R45" i="2" s="1"/>
  <c r="J57" i="2"/>
  <c r="S57" i="2" s="1"/>
  <c r="R57" i="2" s="1"/>
  <c r="J77" i="2"/>
  <c r="S77" i="2" s="1"/>
  <c r="R77" i="2" s="1"/>
  <c r="J93" i="2"/>
  <c r="S93" i="2" s="1"/>
  <c r="R93" i="2" s="1"/>
  <c r="J97" i="2"/>
  <c r="S97" i="2" s="1"/>
  <c r="R97" i="2" s="1"/>
  <c r="J125" i="2"/>
  <c r="S125" i="2" s="1"/>
  <c r="R125" i="2" s="1"/>
  <c r="J315" i="2"/>
  <c r="S315" i="2" s="1"/>
  <c r="R315" i="2" s="1"/>
  <c r="J380" i="2"/>
  <c r="S380" i="2" s="1"/>
  <c r="R380" i="2" s="1"/>
  <c r="J556" i="2"/>
  <c r="S556" i="2" s="1"/>
  <c r="R556" i="2" s="1"/>
  <c r="J715" i="2"/>
  <c r="S715" i="2" s="1"/>
  <c r="R715" i="2" s="1"/>
  <c r="J747" i="2"/>
  <c r="S747" i="2" s="1"/>
  <c r="R747" i="2" s="1"/>
  <c r="J965" i="2"/>
  <c r="S965" i="2" s="1"/>
  <c r="R965" i="2" s="1"/>
  <c r="J997" i="2"/>
  <c r="S997" i="2" s="1"/>
  <c r="R997" i="2" s="1"/>
  <c r="J81" i="2"/>
  <c r="S81" i="2" s="1"/>
  <c r="R81" i="2" s="1"/>
  <c r="I141" i="2"/>
  <c r="J141" i="2" s="1"/>
  <c r="S141" i="2" s="1"/>
  <c r="R141" i="2" s="1"/>
  <c r="J209" i="2"/>
  <c r="S209" i="2" s="1"/>
  <c r="R209" i="2" s="1"/>
  <c r="J246" i="2"/>
  <c r="S246" i="2" s="1"/>
  <c r="R246" i="2" s="1"/>
  <c r="I254" i="2"/>
  <c r="J254" i="2" s="1"/>
  <c r="S254" i="2" s="1"/>
  <c r="R254" i="2" s="1"/>
  <c r="J272" i="2"/>
  <c r="S272" i="2" s="1"/>
  <c r="R272" i="2" s="1"/>
  <c r="I282" i="2"/>
  <c r="J282" i="2" s="1"/>
  <c r="S282" i="2" s="1"/>
  <c r="R282" i="2" s="1"/>
  <c r="I312" i="2"/>
  <c r="J312" i="2" s="1"/>
  <c r="S312" i="2" s="1"/>
  <c r="R312" i="2" s="1"/>
  <c r="I6" i="2"/>
  <c r="J6" i="2" s="1"/>
  <c r="S6" i="2" s="1"/>
  <c r="R6" i="2" s="1"/>
  <c r="I30" i="2"/>
  <c r="J30" i="2" s="1"/>
  <c r="S30" i="2" s="1"/>
  <c r="R30" i="2" s="1"/>
  <c r="I54" i="2"/>
  <c r="J54" i="2" s="1"/>
  <c r="S54" i="2" s="1"/>
  <c r="R54" i="2" s="1"/>
  <c r="I62" i="2"/>
  <c r="J62" i="2" s="1"/>
  <c r="S62" i="2" s="1"/>
  <c r="R62" i="2" s="1"/>
  <c r="I70" i="2"/>
  <c r="J70" i="2" s="1"/>
  <c r="S70" i="2" s="1"/>
  <c r="R70" i="2" s="1"/>
  <c r="I270" i="2"/>
  <c r="J270" i="2" s="1"/>
  <c r="S270" i="2" s="1"/>
  <c r="R270" i="2" s="1"/>
  <c r="I297" i="2"/>
  <c r="J297" i="2" s="1"/>
  <c r="S297" i="2" s="1"/>
  <c r="R297" i="2" s="1"/>
  <c r="I313" i="2"/>
  <c r="J313" i="2" s="1"/>
  <c r="S313" i="2" s="1"/>
  <c r="R313" i="2" s="1"/>
  <c r="I14" i="2"/>
  <c r="J14" i="2" s="1"/>
  <c r="S14" i="2" s="1"/>
  <c r="R14" i="2" s="1"/>
  <c r="I22" i="2"/>
  <c r="J22" i="2" s="1"/>
  <c r="S22" i="2" s="1"/>
  <c r="R22" i="2" s="1"/>
  <c r="I38" i="2"/>
  <c r="J38" i="2" s="1"/>
  <c r="S38" i="2" s="1"/>
  <c r="R38" i="2" s="1"/>
  <c r="I46" i="2"/>
  <c r="J46" i="2" s="1"/>
  <c r="S46" i="2" s="1"/>
  <c r="R46" i="2" s="1"/>
  <c r="I78" i="2"/>
  <c r="J78" i="2" s="1"/>
  <c r="S78" i="2" s="1"/>
  <c r="R78" i="2" s="1"/>
  <c r="I109" i="2"/>
  <c r="J109" i="2" s="1"/>
  <c r="S109" i="2" s="1"/>
  <c r="R109" i="2" s="1"/>
  <c r="J145" i="2"/>
  <c r="S145" i="2" s="1"/>
  <c r="R145" i="2" s="1"/>
  <c r="I205" i="2"/>
  <c r="J205" i="2" s="1"/>
  <c r="S205" i="2" s="1"/>
  <c r="R205" i="2" s="1"/>
  <c r="I250" i="2"/>
  <c r="J250" i="2" s="1"/>
  <c r="S250" i="2" s="1"/>
  <c r="R250" i="2" s="1"/>
  <c r="J258" i="2"/>
  <c r="S258" i="2" s="1"/>
  <c r="R258" i="2" s="1"/>
  <c r="J278" i="2"/>
  <c r="S278" i="2" s="1"/>
  <c r="R278" i="2" s="1"/>
  <c r="I286" i="2"/>
  <c r="J286" i="2" s="1"/>
  <c r="S286" i="2" s="1"/>
  <c r="R286" i="2" s="1"/>
  <c r="I291" i="2"/>
  <c r="J291" i="2" s="1"/>
  <c r="S291" i="2" s="1"/>
  <c r="R291" i="2" s="1"/>
  <c r="I173" i="2"/>
  <c r="J173" i="2" s="1"/>
  <c r="S173" i="2" s="1"/>
  <c r="R173" i="2" s="1"/>
  <c r="I266" i="2"/>
  <c r="J266" i="2" s="1"/>
  <c r="S266" i="2" s="1"/>
  <c r="R266" i="2" s="1"/>
  <c r="I289" i="2"/>
  <c r="J289" i="2" s="1"/>
  <c r="S289" i="2" s="1"/>
  <c r="R289" i="2" s="1"/>
  <c r="I304" i="2"/>
  <c r="J304" i="2" s="1"/>
  <c r="S304" i="2" s="1"/>
  <c r="R304" i="2" s="1"/>
  <c r="J225" i="2"/>
  <c r="S225" i="2" s="1"/>
  <c r="R225" i="2" s="1"/>
  <c r="J292" i="2"/>
  <c r="S292" i="2" s="1"/>
  <c r="R292" i="2" s="1"/>
  <c r="J303" i="2"/>
  <c r="S303" i="2" s="1"/>
  <c r="R303" i="2" s="1"/>
  <c r="I305" i="2"/>
  <c r="J305" i="2" s="1"/>
  <c r="S305" i="2" s="1"/>
  <c r="R305" i="2" s="1"/>
  <c r="J308" i="2"/>
  <c r="S308" i="2" s="1"/>
  <c r="R308" i="2" s="1"/>
  <c r="J319" i="2"/>
  <c r="S319" i="2" s="1"/>
  <c r="R319" i="2" s="1"/>
  <c r="I321" i="2"/>
  <c r="J321" i="2" s="1"/>
  <c r="S321" i="2" s="1"/>
  <c r="R321" i="2" s="1"/>
  <c r="J324" i="2"/>
  <c r="S324" i="2" s="1"/>
  <c r="R324" i="2" s="1"/>
  <c r="J335" i="2"/>
  <c r="S335" i="2" s="1"/>
  <c r="R335" i="2" s="1"/>
  <c r="I337" i="2"/>
  <c r="J337" i="2" s="1"/>
  <c r="S337" i="2" s="1"/>
  <c r="R337" i="2" s="1"/>
  <c r="J343" i="2"/>
  <c r="S343" i="2" s="1"/>
  <c r="R343" i="2" s="1"/>
  <c r="I345" i="2"/>
  <c r="J345" i="2" s="1"/>
  <c r="S345" i="2" s="1"/>
  <c r="R345" i="2" s="1"/>
  <c r="J351" i="2"/>
  <c r="S351" i="2" s="1"/>
  <c r="R351" i="2" s="1"/>
  <c r="I353" i="2"/>
  <c r="J353" i="2" s="1"/>
  <c r="S353" i="2" s="1"/>
  <c r="R353" i="2" s="1"/>
  <c r="J434" i="2"/>
  <c r="S434" i="2" s="1"/>
  <c r="R434" i="2" s="1"/>
  <c r="J438" i="2"/>
  <c r="S438" i="2" s="1"/>
  <c r="R438" i="2" s="1"/>
  <c r="J462" i="2"/>
  <c r="S462" i="2" s="1"/>
  <c r="R462" i="2" s="1"/>
  <c r="J474" i="2"/>
  <c r="S474" i="2" s="1"/>
  <c r="R474" i="2" s="1"/>
  <c r="J498" i="2"/>
  <c r="S498" i="2" s="1"/>
  <c r="R498" i="2" s="1"/>
  <c r="J502" i="2"/>
  <c r="S502" i="2" s="1"/>
  <c r="R502" i="2" s="1"/>
  <c r="I546" i="2"/>
  <c r="J546" i="2" s="1"/>
  <c r="S546" i="2" s="1"/>
  <c r="R546" i="2" s="1"/>
  <c r="J562" i="2"/>
  <c r="S562" i="2" s="1"/>
  <c r="R562" i="2" s="1"/>
  <c r="I572" i="2"/>
  <c r="J572" i="2" s="1"/>
  <c r="S572" i="2" s="1"/>
  <c r="R572" i="2" s="1"/>
  <c r="I581" i="2"/>
  <c r="J581" i="2" s="1"/>
  <c r="S581" i="2" s="1"/>
  <c r="R581" i="2" s="1"/>
  <c r="I587" i="2"/>
  <c r="J587" i="2" s="1"/>
  <c r="S587" i="2" s="1"/>
  <c r="R587" i="2" s="1"/>
  <c r="I609" i="2"/>
  <c r="J609" i="2" s="1"/>
  <c r="S609" i="2" s="1"/>
  <c r="R609" i="2" s="1"/>
  <c r="I641" i="2"/>
  <c r="J641" i="2" s="1"/>
  <c r="S641" i="2" s="1"/>
  <c r="R641" i="2" s="1"/>
  <c r="J307" i="2"/>
  <c r="S307" i="2" s="1"/>
  <c r="R307" i="2" s="1"/>
  <c r="J323" i="2"/>
  <c r="S323" i="2" s="1"/>
  <c r="R323" i="2" s="1"/>
  <c r="I329" i="2"/>
  <c r="J329" i="2" s="1"/>
  <c r="S329" i="2" s="1"/>
  <c r="R329" i="2" s="1"/>
  <c r="I356" i="2"/>
  <c r="J356" i="2" s="1"/>
  <c r="S356" i="2" s="1"/>
  <c r="R356" i="2" s="1"/>
  <c r="I357" i="2"/>
  <c r="J357" i="2" s="1"/>
  <c r="S357" i="2" s="1"/>
  <c r="R357" i="2" s="1"/>
  <c r="I360" i="2"/>
  <c r="J360" i="2" s="1"/>
  <c r="S360" i="2" s="1"/>
  <c r="R360" i="2" s="1"/>
  <c r="I361" i="2"/>
  <c r="J361" i="2" s="1"/>
  <c r="S361" i="2" s="1"/>
  <c r="R361" i="2" s="1"/>
  <c r="J372" i="2"/>
  <c r="S372" i="2" s="1"/>
  <c r="R372" i="2" s="1"/>
  <c r="J388" i="2"/>
  <c r="S388" i="2" s="1"/>
  <c r="R388" i="2" s="1"/>
  <c r="J404" i="2"/>
  <c r="S404" i="2" s="1"/>
  <c r="R404" i="2" s="1"/>
  <c r="J426" i="2"/>
  <c r="S426" i="2" s="1"/>
  <c r="R426" i="2" s="1"/>
  <c r="J444" i="2"/>
  <c r="S444" i="2" s="1"/>
  <c r="R444" i="2" s="1"/>
  <c r="J450" i="2"/>
  <c r="S450" i="2" s="1"/>
  <c r="R450" i="2" s="1"/>
  <c r="J454" i="2"/>
  <c r="S454" i="2" s="1"/>
  <c r="R454" i="2" s="1"/>
  <c r="J468" i="2"/>
  <c r="S468" i="2" s="1"/>
  <c r="R468" i="2" s="1"/>
  <c r="J478" i="2"/>
  <c r="S478" i="2" s="1"/>
  <c r="R478" i="2" s="1"/>
  <c r="J490" i="2"/>
  <c r="S490" i="2" s="1"/>
  <c r="R490" i="2" s="1"/>
  <c r="J508" i="2"/>
  <c r="S508" i="2" s="1"/>
  <c r="R508" i="2" s="1"/>
  <c r="J514" i="2"/>
  <c r="S514" i="2" s="1"/>
  <c r="R514" i="2" s="1"/>
  <c r="J518" i="2"/>
  <c r="S518" i="2" s="1"/>
  <c r="R518" i="2" s="1"/>
  <c r="J540" i="2"/>
  <c r="S540" i="2" s="1"/>
  <c r="R540" i="2" s="1"/>
  <c r="I585" i="2"/>
  <c r="J585" i="2" s="1"/>
  <c r="S585" i="2" s="1"/>
  <c r="R585" i="2" s="1"/>
  <c r="I593" i="2"/>
  <c r="J593" i="2" s="1"/>
  <c r="S593" i="2" s="1"/>
  <c r="R593" i="2" s="1"/>
  <c r="J320" i="2"/>
  <c r="S320" i="2" s="1"/>
  <c r="R320" i="2" s="1"/>
  <c r="J328" i="2"/>
  <c r="S328" i="2" s="1"/>
  <c r="R328" i="2" s="1"/>
  <c r="J339" i="2"/>
  <c r="S339" i="2" s="1"/>
  <c r="R339" i="2" s="1"/>
  <c r="J347" i="2"/>
  <c r="S347" i="2" s="1"/>
  <c r="R347" i="2" s="1"/>
  <c r="J355" i="2"/>
  <c r="S355" i="2" s="1"/>
  <c r="R355" i="2" s="1"/>
  <c r="J359" i="2"/>
  <c r="S359" i="2" s="1"/>
  <c r="R359" i="2" s="1"/>
  <c r="J384" i="2"/>
  <c r="S384" i="2" s="1"/>
  <c r="R384" i="2" s="1"/>
  <c r="J400" i="2"/>
  <c r="S400" i="2" s="1"/>
  <c r="R400" i="2" s="1"/>
  <c r="J416" i="2"/>
  <c r="S416" i="2" s="1"/>
  <c r="R416" i="2" s="1"/>
  <c r="J430" i="2"/>
  <c r="S430" i="2" s="1"/>
  <c r="R430" i="2" s="1"/>
  <c r="J442" i="2"/>
  <c r="S442" i="2" s="1"/>
  <c r="R442" i="2" s="1"/>
  <c r="J460" i="2"/>
  <c r="S460" i="2" s="1"/>
  <c r="R460" i="2" s="1"/>
  <c r="J466" i="2"/>
  <c r="S466" i="2" s="1"/>
  <c r="R466" i="2" s="1"/>
  <c r="J470" i="2"/>
  <c r="S470" i="2" s="1"/>
  <c r="R470" i="2" s="1"/>
  <c r="J494" i="2"/>
  <c r="S494" i="2" s="1"/>
  <c r="R494" i="2" s="1"/>
  <c r="J506" i="2"/>
  <c r="S506" i="2" s="1"/>
  <c r="R506" i="2" s="1"/>
  <c r="J524" i="2"/>
  <c r="S524" i="2" s="1"/>
  <c r="R524" i="2" s="1"/>
  <c r="I550" i="2"/>
  <c r="J550" i="2" s="1"/>
  <c r="S550" i="2" s="1"/>
  <c r="R550" i="2" s="1"/>
  <c r="J564" i="2"/>
  <c r="S564" i="2" s="1"/>
  <c r="R564" i="2" s="1"/>
  <c r="J580" i="2"/>
  <c r="S580" i="2" s="1"/>
  <c r="R580" i="2" s="1"/>
  <c r="I625" i="2"/>
  <c r="J625" i="2" s="1"/>
  <c r="S625" i="2" s="1"/>
  <c r="R625" i="2" s="1"/>
  <c r="J418" i="2"/>
  <c r="S418" i="2" s="1"/>
  <c r="R418" i="2" s="1"/>
  <c r="J422" i="2"/>
  <c r="S422" i="2" s="1"/>
  <c r="R422" i="2" s="1"/>
  <c r="J446" i="2"/>
  <c r="S446" i="2" s="1"/>
  <c r="R446" i="2" s="1"/>
  <c r="J458" i="2"/>
  <c r="S458" i="2" s="1"/>
  <c r="R458" i="2" s="1"/>
  <c r="J482" i="2"/>
  <c r="S482" i="2" s="1"/>
  <c r="R482" i="2" s="1"/>
  <c r="J486" i="2"/>
  <c r="S486" i="2" s="1"/>
  <c r="R486" i="2" s="1"/>
  <c r="J510" i="2"/>
  <c r="S510" i="2" s="1"/>
  <c r="R510" i="2" s="1"/>
  <c r="J522" i="2"/>
  <c r="S522" i="2" s="1"/>
  <c r="R522" i="2" s="1"/>
  <c r="J526" i="2"/>
  <c r="S526" i="2" s="1"/>
  <c r="R526" i="2" s="1"/>
  <c r="J538" i="2"/>
  <c r="S538" i="2" s="1"/>
  <c r="R538" i="2" s="1"/>
  <c r="I548" i="2"/>
  <c r="J548" i="2" s="1"/>
  <c r="S548" i="2" s="1"/>
  <c r="R548" i="2" s="1"/>
  <c r="J566" i="2"/>
  <c r="S566" i="2" s="1"/>
  <c r="R566" i="2" s="1"/>
  <c r="I583" i="2"/>
  <c r="J583" i="2" s="1"/>
  <c r="S583" i="2" s="1"/>
  <c r="R583" i="2" s="1"/>
  <c r="J542" i="2"/>
  <c r="S542" i="2" s="1"/>
  <c r="R542" i="2" s="1"/>
  <c r="J554" i="2"/>
  <c r="S554" i="2" s="1"/>
  <c r="R554" i="2" s="1"/>
  <c r="J923" i="2"/>
  <c r="S923" i="2" s="1"/>
  <c r="R923" i="2" s="1"/>
  <c r="J943" i="2"/>
  <c r="S943" i="2" s="1"/>
  <c r="R943" i="2" s="1"/>
  <c r="J947" i="2"/>
  <c r="S947" i="2" s="1"/>
  <c r="R947" i="2" s="1"/>
  <c r="J951" i="2"/>
  <c r="S951" i="2" s="1"/>
  <c r="R951" i="2" s="1"/>
  <c r="J955" i="2"/>
  <c r="S955" i="2" s="1"/>
  <c r="R955" i="2" s="1"/>
  <c r="J969" i="2"/>
  <c r="S969" i="2" s="1"/>
  <c r="R969" i="2" s="1"/>
  <c r="J1001" i="2"/>
  <c r="S1001" i="2" s="1"/>
  <c r="R1001" i="2" s="1"/>
  <c r="J530" i="2"/>
  <c r="S530" i="2" s="1"/>
  <c r="R530" i="2" s="1"/>
  <c r="J534" i="2"/>
  <c r="S534" i="2" s="1"/>
  <c r="R534" i="2" s="1"/>
  <c r="J558" i="2"/>
  <c r="S558" i="2" s="1"/>
  <c r="R558" i="2" s="1"/>
  <c r="J929" i="2"/>
  <c r="S929" i="2" s="1"/>
  <c r="R929" i="2" s="1"/>
  <c r="J939" i="2"/>
  <c r="S939" i="2" s="1"/>
  <c r="R939" i="2" s="1"/>
  <c r="J963" i="2"/>
  <c r="S963" i="2" s="1"/>
  <c r="R963" i="2" s="1"/>
  <c r="J967" i="2"/>
  <c r="S967" i="2" s="1"/>
  <c r="R967" i="2" s="1"/>
  <c r="J971" i="2"/>
  <c r="S971" i="2" s="1"/>
  <c r="R971" i="2" s="1"/>
  <c r="J977" i="2"/>
  <c r="S977" i="2" s="1"/>
  <c r="R977" i="2" s="1"/>
  <c r="J981" i="2"/>
  <c r="S981" i="2" s="1"/>
  <c r="R981" i="2" s="1"/>
  <c r="J991" i="2"/>
  <c r="S991" i="2" s="1"/>
  <c r="R991" i="2" s="1"/>
  <c r="J995" i="2"/>
  <c r="S995" i="2" s="1"/>
  <c r="R995" i="2" s="1"/>
  <c r="J999" i="2"/>
  <c r="S999" i="2" s="1"/>
  <c r="R999" i="2" s="1"/>
  <c r="J959" i="2"/>
  <c r="S959" i="2" s="1"/>
  <c r="R959" i="2" s="1"/>
  <c r="J975" i="2"/>
  <c r="S975" i="2" s="1"/>
  <c r="R975" i="2" s="1"/>
  <c r="J979" i="2"/>
  <c r="S979" i="2" s="1"/>
  <c r="R979" i="2" s="1"/>
  <c r="J983" i="2"/>
  <c r="S983" i="2" s="1"/>
  <c r="R983" i="2" s="1"/>
  <c r="J987" i="2"/>
  <c r="S987" i="2" s="1"/>
  <c r="R987" i="2" s="1"/>
  <c r="G10" i="4"/>
  <c r="G9" i="4"/>
  <c r="I96" i="2"/>
  <c r="J96" i="2" s="1"/>
  <c r="S96" i="2" s="1"/>
  <c r="R96" i="2" s="1"/>
  <c r="I112" i="2"/>
  <c r="J112" i="2" s="1"/>
  <c r="S112" i="2" s="1"/>
  <c r="R112" i="2" s="1"/>
  <c r="I160" i="2"/>
  <c r="J160" i="2" s="1"/>
  <c r="S160" i="2" s="1"/>
  <c r="R160" i="2" s="1"/>
  <c r="I176" i="2"/>
  <c r="J176" i="2" s="1"/>
  <c r="S176" i="2" s="1"/>
  <c r="R176" i="2" s="1"/>
  <c r="I192" i="2"/>
  <c r="J192" i="2" s="1"/>
  <c r="S192" i="2" s="1"/>
  <c r="R192" i="2" s="1"/>
  <c r="I240" i="2"/>
  <c r="J240" i="2" s="1"/>
  <c r="S240" i="2" s="1"/>
  <c r="R240" i="2" s="1"/>
  <c r="I247" i="2"/>
  <c r="J247" i="2" s="1"/>
  <c r="S247" i="2" s="1"/>
  <c r="R247" i="2" s="1"/>
  <c r="I642" i="2"/>
  <c r="J642" i="2" s="1"/>
  <c r="S642" i="2" s="1"/>
  <c r="R642" i="2" s="1"/>
  <c r="I795" i="2"/>
  <c r="J795" i="2" s="1"/>
  <c r="S795" i="2" s="1"/>
  <c r="R795" i="2" s="1"/>
  <c r="I843" i="2"/>
  <c r="J843" i="2" s="1"/>
  <c r="S843" i="2" s="1"/>
  <c r="R843" i="2" s="1"/>
  <c r="I859" i="2"/>
  <c r="J859" i="2" s="1"/>
  <c r="S859" i="2" s="1"/>
  <c r="R859" i="2" s="1"/>
  <c r="I875" i="2"/>
  <c r="J875" i="2" s="1"/>
  <c r="S875" i="2" s="1"/>
  <c r="R875" i="2" s="1"/>
  <c r="I84" i="2"/>
  <c r="J84" i="2" s="1"/>
  <c r="S84" i="2" s="1"/>
  <c r="R84" i="2" s="1"/>
  <c r="I100" i="2"/>
  <c r="J100" i="2" s="1"/>
  <c r="S100" i="2" s="1"/>
  <c r="R100" i="2" s="1"/>
  <c r="I116" i="2"/>
  <c r="J116" i="2" s="1"/>
  <c r="S116" i="2" s="1"/>
  <c r="R116" i="2" s="1"/>
  <c r="I132" i="2"/>
  <c r="J132" i="2" s="1"/>
  <c r="S132" i="2" s="1"/>
  <c r="R132" i="2" s="1"/>
  <c r="I148" i="2"/>
  <c r="J148" i="2" s="1"/>
  <c r="S148" i="2" s="1"/>
  <c r="R148" i="2" s="1"/>
  <c r="I164" i="2"/>
  <c r="J164" i="2" s="1"/>
  <c r="S164" i="2" s="1"/>
  <c r="R164" i="2" s="1"/>
  <c r="I180" i="2"/>
  <c r="J180" i="2" s="1"/>
  <c r="S180" i="2" s="1"/>
  <c r="R180" i="2" s="1"/>
  <c r="I196" i="2"/>
  <c r="J196" i="2" s="1"/>
  <c r="S196" i="2" s="1"/>
  <c r="R196" i="2" s="1"/>
  <c r="I212" i="2"/>
  <c r="J212" i="2" s="1"/>
  <c r="S212" i="2" s="1"/>
  <c r="R212" i="2" s="1"/>
  <c r="I228" i="2"/>
  <c r="J228" i="2" s="1"/>
  <c r="S228" i="2" s="1"/>
  <c r="R228" i="2" s="1"/>
  <c r="I241" i="2"/>
  <c r="J241" i="2" s="1"/>
  <c r="S241" i="2" s="1"/>
  <c r="R241" i="2" s="1"/>
  <c r="I273" i="2"/>
  <c r="J273" i="2" s="1"/>
  <c r="S273" i="2" s="1"/>
  <c r="R273" i="2" s="1"/>
  <c r="I128" i="2"/>
  <c r="J128" i="2" s="1"/>
  <c r="S128" i="2" s="1"/>
  <c r="R128" i="2" s="1"/>
  <c r="I208" i="2"/>
  <c r="J208" i="2" s="1"/>
  <c r="S208" i="2" s="1"/>
  <c r="R208" i="2" s="1"/>
  <c r="I224" i="2"/>
  <c r="J224" i="2" s="1"/>
  <c r="S224" i="2" s="1"/>
  <c r="R224" i="2" s="1"/>
  <c r="I237" i="2"/>
  <c r="J237" i="2" s="1"/>
  <c r="S237" i="2" s="1"/>
  <c r="R237" i="2" s="1"/>
  <c r="I447" i="2"/>
  <c r="J447" i="2" s="1"/>
  <c r="S447" i="2" s="1"/>
  <c r="R447" i="2" s="1"/>
  <c r="I594" i="2"/>
  <c r="J594" i="2" s="1"/>
  <c r="S594" i="2" s="1"/>
  <c r="R594" i="2" s="1"/>
  <c r="I610" i="2"/>
  <c r="J610" i="2" s="1"/>
  <c r="S610" i="2" s="1"/>
  <c r="R610" i="2" s="1"/>
  <c r="I626" i="2"/>
  <c r="J626" i="2" s="1"/>
  <c r="S626" i="2" s="1"/>
  <c r="R626" i="2" s="1"/>
  <c r="I647" i="2"/>
  <c r="J647" i="2" s="1"/>
  <c r="S647" i="2" s="1"/>
  <c r="R647" i="2" s="1"/>
  <c r="I811" i="2"/>
  <c r="J811" i="2" s="1"/>
  <c r="S811" i="2" s="1"/>
  <c r="R811" i="2" s="1"/>
  <c r="I827" i="2"/>
  <c r="J827" i="2" s="1"/>
  <c r="S827" i="2" s="1"/>
  <c r="R827" i="2" s="1"/>
  <c r="I891" i="2"/>
  <c r="J891" i="2" s="1"/>
  <c r="S891" i="2" s="1"/>
  <c r="R891" i="2" s="1"/>
  <c r="I907" i="2"/>
  <c r="J907" i="2" s="1"/>
  <c r="S907" i="2" s="1"/>
  <c r="R907" i="2" s="1"/>
  <c r="I952" i="2"/>
  <c r="J952" i="2" s="1"/>
  <c r="S952" i="2" s="1"/>
  <c r="R952" i="2" s="1"/>
  <c r="I4" i="2"/>
  <c r="J4" i="2" s="1"/>
  <c r="S4" i="2" s="1"/>
  <c r="R4" i="2" s="1"/>
  <c r="I8" i="2"/>
  <c r="J8" i="2" s="1"/>
  <c r="S8" i="2" s="1"/>
  <c r="R8" i="2" s="1"/>
  <c r="I12" i="2"/>
  <c r="J12" i="2" s="1"/>
  <c r="S12" i="2" s="1"/>
  <c r="R12" i="2" s="1"/>
  <c r="I16" i="2"/>
  <c r="J16" i="2" s="1"/>
  <c r="S16" i="2" s="1"/>
  <c r="R16" i="2" s="1"/>
  <c r="I20" i="2"/>
  <c r="J20" i="2" s="1"/>
  <c r="S20" i="2" s="1"/>
  <c r="R20" i="2" s="1"/>
  <c r="I24" i="2"/>
  <c r="J24" i="2" s="1"/>
  <c r="S24" i="2" s="1"/>
  <c r="R24" i="2" s="1"/>
  <c r="I28" i="2"/>
  <c r="J28" i="2" s="1"/>
  <c r="S28" i="2" s="1"/>
  <c r="R28" i="2" s="1"/>
  <c r="I32" i="2"/>
  <c r="J32" i="2" s="1"/>
  <c r="S32" i="2" s="1"/>
  <c r="R32" i="2" s="1"/>
  <c r="I36" i="2"/>
  <c r="J36" i="2" s="1"/>
  <c r="S36" i="2" s="1"/>
  <c r="R36" i="2" s="1"/>
  <c r="I40" i="2"/>
  <c r="J40" i="2" s="1"/>
  <c r="S40" i="2" s="1"/>
  <c r="R40" i="2" s="1"/>
  <c r="I44" i="2"/>
  <c r="J44" i="2" s="1"/>
  <c r="S44" i="2" s="1"/>
  <c r="R44" i="2" s="1"/>
  <c r="I48" i="2"/>
  <c r="J48" i="2" s="1"/>
  <c r="S48" i="2" s="1"/>
  <c r="R48" i="2" s="1"/>
  <c r="I52" i="2"/>
  <c r="J52" i="2" s="1"/>
  <c r="S52" i="2" s="1"/>
  <c r="R52" i="2" s="1"/>
  <c r="I56" i="2"/>
  <c r="J56" i="2" s="1"/>
  <c r="S56" i="2" s="1"/>
  <c r="R56" i="2" s="1"/>
  <c r="I60" i="2"/>
  <c r="J60" i="2" s="1"/>
  <c r="S60" i="2" s="1"/>
  <c r="R60" i="2" s="1"/>
  <c r="I64" i="2"/>
  <c r="J64" i="2" s="1"/>
  <c r="S64" i="2" s="1"/>
  <c r="R64" i="2" s="1"/>
  <c r="I68" i="2"/>
  <c r="J68" i="2" s="1"/>
  <c r="S68" i="2" s="1"/>
  <c r="R68" i="2" s="1"/>
  <c r="I72" i="2"/>
  <c r="J72" i="2" s="1"/>
  <c r="S72" i="2" s="1"/>
  <c r="R72" i="2" s="1"/>
  <c r="I76" i="2"/>
  <c r="J76" i="2" s="1"/>
  <c r="S76" i="2" s="1"/>
  <c r="R76" i="2" s="1"/>
  <c r="I80" i="2"/>
  <c r="J80" i="2" s="1"/>
  <c r="S80" i="2" s="1"/>
  <c r="R80" i="2" s="1"/>
  <c r="I88" i="2"/>
  <c r="J88" i="2" s="1"/>
  <c r="S88" i="2" s="1"/>
  <c r="R88" i="2" s="1"/>
  <c r="I104" i="2"/>
  <c r="J104" i="2" s="1"/>
  <c r="S104" i="2" s="1"/>
  <c r="R104" i="2" s="1"/>
  <c r="I120" i="2"/>
  <c r="J120" i="2" s="1"/>
  <c r="S120" i="2" s="1"/>
  <c r="R120" i="2" s="1"/>
  <c r="I136" i="2"/>
  <c r="J136" i="2" s="1"/>
  <c r="S136" i="2" s="1"/>
  <c r="R136" i="2" s="1"/>
  <c r="I152" i="2"/>
  <c r="J152" i="2" s="1"/>
  <c r="S152" i="2" s="1"/>
  <c r="R152" i="2" s="1"/>
  <c r="I168" i="2"/>
  <c r="J168" i="2" s="1"/>
  <c r="S168" i="2" s="1"/>
  <c r="R168" i="2" s="1"/>
  <c r="I184" i="2"/>
  <c r="J184" i="2" s="1"/>
  <c r="S184" i="2" s="1"/>
  <c r="R184" i="2" s="1"/>
  <c r="I200" i="2"/>
  <c r="J200" i="2" s="1"/>
  <c r="S200" i="2" s="1"/>
  <c r="R200" i="2" s="1"/>
  <c r="I216" i="2"/>
  <c r="J216" i="2" s="1"/>
  <c r="S216" i="2" s="1"/>
  <c r="R216" i="2" s="1"/>
  <c r="I232" i="2"/>
  <c r="J232" i="2" s="1"/>
  <c r="S232" i="2" s="1"/>
  <c r="R232" i="2" s="1"/>
  <c r="I235" i="2"/>
  <c r="J235" i="2" s="1"/>
  <c r="S235" i="2" s="1"/>
  <c r="R235" i="2" s="1"/>
  <c r="I263" i="2"/>
  <c r="J263" i="2" s="1"/>
  <c r="S263" i="2" s="1"/>
  <c r="R263" i="2" s="1"/>
  <c r="I144" i="2"/>
  <c r="J144" i="2" s="1"/>
  <c r="S144" i="2" s="1"/>
  <c r="R144" i="2" s="1"/>
  <c r="I279" i="2"/>
  <c r="J279" i="2" s="1"/>
  <c r="S279" i="2" s="1"/>
  <c r="R279" i="2" s="1"/>
  <c r="I511" i="2"/>
  <c r="J511" i="2" s="1"/>
  <c r="S511" i="2" s="1"/>
  <c r="R511" i="2" s="1"/>
  <c r="I996" i="2"/>
  <c r="J996" i="2" s="1"/>
  <c r="S996" i="2" s="1"/>
  <c r="R996" i="2" s="1"/>
  <c r="I92" i="2"/>
  <c r="J92" i="2" s="1"/>
  <c r="S92" i="2" s="1"/>
  <c r="R92" i="2" s="1"/>
  <c r="I108" i="2"/>
  <c r="J108" i="2" s="1"/>
  <c r="S108" i="2" s="1"/>
  <c r="R108" i="2" s="1"/>
  <c r="I124" i="2"/>
  <c r="J124" i="2" s="1"/>
  <c r="S124" i="2" s="1"/>
  <c r="R124" i="2" s="1"/>
  <c r="I140" i="2"/>
  <c r="J140" i="2" s="1"/>
  <c r="S140" i="2" s="1"/>
  <c r="R140" i="2" s="1"/>
  <c r="I156" i="2"/>
  <c r="J156" i="2" s="1"/>
  <c r="S156" i="2" s="1"/>
  <c r="R156" i="2" s="1"/>
  <c r="I172" i="2"/>
  <c r="J172" i="2" s="1"/>
  <c r="S172" i="2" s="1"/>
  <c r="R172" i="2" s="1"/>
  <c r="I188" i="2"/>
  <c r="J188" i="2" s="1"/>
  <c r="S188" i="2" s="1"/>
  <c r="R188" i="2" s="1"/>
  <c r="I204" i="2"/>
  <c r="J204" i="2" s="1"/>
  <c r="S204" i="2" s="1"/>
  <c r="R204" i="2" s="1"/>
  <c r="I220" i="2"/>
  <c r="J220" i="2" s="1"/>
  <c r="S220" i="2" s="1"/>
  <c r="R220" i="2" s="1"/>
  <c r="I233" i="2"/>
  <c r="J233" i="2" s="1"/>
  <c r="S233" i="2" s="1"/>
  <c r="R233" i="2" s="1"/>
  <c r="I236" i="2"/>
  <c r="J236" i="2" s="1"/>
  <c r="S236" i="2" s="1"/>
  <c r="R236" i="2" s="1"/>
  <c r="I239" i="2"/>
  <c r="J239" i="2" s="1"/>
  <c r="S239" i="2" s="1"/>
  <c r="R239" i="2" s="1"/>
  <c r="I257" i="2"/>
  <c r="J257" i="2" s="1"/>
  <c r="S257" i="2" s="1"/>
  <c r="R257" i="2" s="1"/>
  <c r="J245" i="2"/>
  <c r="S245" i="2" s="1"/>
  <c r="R245" i="2" s="1"/>
  <c r="J251" i="2"/>
  <c r="S251" i="2" s="1"/>
  <c r="R251" i="2" s="1"/>
  <c r="J261" i="2"/>
  <c r="S261" i="2" s="1"/>
  <c r="R261" i="2" s="1"/>
  <c r="J267" i="2"/>
  <c r="S267" i="2" s="1"/>
  <c r="R267" i="2" s="1"/>
  <c r="J277" i="2"/>
  <c r="S277" i="2" s="1"/>
  <c r="R277" i="2" s="1"/>
  <c r="J283" i="2"/>
  <c r="S283" i="2" s="1"/>
  <c r="R283" i="2" s="1"/>
  <c r="I463" i="2"/>
  <c r="J463" i="2" s="1"/>
  <c r="S463" i="2" s="1"/>
  <c r="R463" i="2" s="1"/>
  <c r="I527" i="2"/>
  <c r="J527" i="2" s="1"/>
  <c r="S527" i="2" s="1"/>
  <c r="R527" i="2" s="1"/>
  <c r="J249" i="2"/>
  <c r="S249" i="2" s="1"/>
  <c r="R249" i="2" s="1"/>
  <c r="J255" i="2"/>
  <c r="S255" i="2" s="1"/>
  <c r="R255" i="2" s="1"/>
  <c r="J265" i="2"/>
  <c r="S265" i="2" s="1"/>
  <c r="R265" i="2" s="1"/>
  <c r="J271" i="2"/>
  <c r="S271" i="2" s="1"/>
  <c r="R271" i="2" s="1"/>
  <c r="J281" i="2"/>
  <c r="S281" i="2" s="1"/>
  <c r="R281" i="2" s="1"/>
  <c r="J287" i="2"/>
  <c r="S287" i="2" s="1"/>
  <c r="R287" i="2" s="1"/>
  <c r="I479" i="2"/>
  <c r="J479" i="2" s="1"/>
  <c r="S479" i="2" s="1"/>
  <c r="R479" i="2" s="1"/>
  <c r="I543" i="2"/>
  <c r="J543" i="2" s="1"/>
  <c r="S543" i="2" s="1"/>
  <c r="R543" i="2" s="1"/>
  <c r="J243" i="2"/>
  <c r="S243" i="2" s="1"/>
  <c r="R243" i="2" s="1"/>
  <c r="J253" i="2"/>
  <c r="S253" i="2" s="1"/>
  <c r="R253" i="2" s="1"/>
  <c r="J259" i="2"/>
  <c r="S259" i="2" s="1"/>
  <c r="R259" i="2" s="1"/>
  <c r="J269" i="2"/>
  <c r="S269" i="2" s="1"/>
  <c r="R269" i="2" s="1"/>
  <c r="J275" i="2"/>
  <c r="S275" i="2" s="1"/>
  <c r="R275" i="2" s="1"/>
  <c r="J285" i="2"/>
  <c r="S285" i="2" s="1"/>
  <c r="R285" i="2" s="1"/>
  <c r="I431" i="2"/>
  <c r="J431" i="2" s="1"/>
  <c r="S431" i="2" s="1"/>
  <c r="R431" i="2" s="1"/>
  <c r="I495" i="2"/>
  <c r="J495" i="2" s="1"/>
  <c r="S495" i="2" s="1"/>
  <c r="R495" i="2" s="1"/>
  <c r="I559" i="2"/>
  <c r="J559" i="2" s="1"/>
  <c r="S559" i="2" s="1"/>
  <c r="R559" i="2" s="1"/>
  <c r="I419" i="2"/>
  <c r="J419" i="2" s="1"/>
  <c r="S419" i="2" s="1"/>
  <c r="R419" i="2" s="1"/>
  <c r="I435" i="2"/>
  <c r="J435" i="2" s="1"/>
  <c r="S435" i="2" s="1"/>
  <c r="R435" i="2" s="1"/>
  <c r="I451" i="2"/>
  <c r="J451" i="2" s="1"/>
  <c r="S451" i="2" s="1"/>
  <c r="R451" i="2" s="1"/>
  <c r="I467" i="2"/>
  <c r="J467" i="2" s="1"/>
  <c r="S467" i="2" s="1"/>
  <c r="R467" i="2" s="1"/>
  <c r="I483" i="2"/>
  <c r="J483" i="2" s="1"/>
  <c r="S483" i="2" s="1"/>
  <c r="R483" i="2" s="1"/>
  <c r="I499" i="2"/>
  <c r="J499" i="2" s="1"/>
  <c r="S499" i="2" s="1"/>
  <c r="R499" i="2" s="1"/>
  <c r="I515" i="2"/>
  <c r="J515" i="2" s="1"/>
  <c r="S515" i="2" s="1"/>
  <c r="R515" i="2" s="1"/>
  <c r="I531" i="2"/>
  <c r="J531" i="2" s="1"/>
  <c r="S531" i="2" s="1"/>
  <c r="R531" i="2" s="1"/>
  <c r="I547" i="2"/>
  <c r="J547" i="2" s="1"/>
  <c r="S547" i="2" s="1"/>
  <c r="R547" i="2" s="1"/>
  <c r="I563" i="2"/>
  <c r="J563" i="2" s="1"/>
  <c r="S563" i="2" s="1"/>
  <c r="R563" i="2" s="1"/>
  <c r="I590" i="2"/>
  <c r="J590" i="2" s="1"/>
  <c r="S590" i="2" s="1"/>
  <c r="R590" i="2" s="1"/>
  <c r="I606" i="2"/>
  <c r="J606" i="2" s="1"/>
  <c r="S606" i="2" s="1"/>
  <c r="R606" i="2" s="1"/>
  <c r="I622" i="2"/>
  <c r="J622" i="2" s="1"/>
  <c r="S622" i="2" s="1"/>
  <c r="R622" i="2" s="1"/>
  <c r="I638" i="2"/>
  <c r="J638" i="2" s="1"/>
  <c r="S638" i="2" s="1"/>
  <c r="R638" i="2" s="1"/>
  <c r="I371" i="2"/>
  <c r="J371" i="2" s="1"/>
  <c r="S371" i="2" s="1"/>
  <c r="R371" i="2" s="1"/>
  <c r="I375" i="2"/>
  <c r="J375" i="2" s="1"/>
  <c r="S375" i="2" s="1"/>
  <c r="R375" i="2" s="1"/>
  <c r="I379" i="2"/>
  <c r="J379" i="2" s="1"/>
  <c r="S379" i="2" s="1"/>
  <c r="R379" i="2" s="1"/>
  <c r="I383" i="2"/>
  <c r="J383" i="2" s="1"/>
  <c r="S383" i="2" s="1"/>
  <c r="R383" i="2" s="1"/>
  <c r="I387" i="2"/>
  <c r="J387" i="2" s="1"/>
  <c r="S387" i="2" s="1"/>
  <c r="R387" i="2" s="1"/>
  <c r="I391" i="2"/>
  <c r="J391" i="2" s="1"/>
  <c r="S391" i="2" s="1"/>
  <c r="R391" i="2" s="1"/>
  <c r="I395" i="2"/>
  <c r="J395" i="2" s="1"/>
  <c r="S395" i="2" s="1"/>
  <c r="R395" i="2" s="1"/>
  <c r="I399" i="2"/>
  <c r="J399" i="2" s="1"/>
  <c r="S399" i="2" s="1"/>
  <c r="R399" i="2" s="1"/>
  <c r="I403" i="2"/>
  <c r="J403" i="2" s="1"/>
  <c r="S403" i="2" s="1"/>
  <c r="R403" i="2" s="1"/>
  <c r="I407" i="2"/>
  <c r="J407" i="2" s="1"/>
  <c r="S407" i="2" s="1"/>
  <c r="R407" i="2" s="1"/>
  <c r="I411" i="2"/>
  <c r="J411" i="2" s="1"/>
  <c r="S411" i="2" s="1"/>
  <c r="R411" i="2" s="1"/>
  <c r="I415" i="2"/>
  <c r="J415" i="2" s="1"/>
  <c r="S415" i="2" s="1"/>
  <c r="R415" i="2" s="1"/>
  <c r="I423" i="2"/>
  <c r="J423" i="2" s="1"/>
  <c r="S423" i="2" s="1"/>
  <c r="R423" i="2" s="1"/>
  <c r="I439" i="2"/>
  <c r="J439" i="2" s="1"/>
  <c r="S439" i="2" s="1"/>
  <c r="R439" i="2" s="1"/>
  <c r="I455" i="2"/>
  <c r="J455" i="2" s="1"/>
  <c r="S455" i="2" s="1"/>
  <c r="R455" i="2" s="1"/>
  <c r="I471" i="2"/>
  <c r="J471" i="2" s="1"/>
  <c r="S471" i="2" s="1"/>
  <c r="R471" i="2" s="1"/>
  <c r="I487" i="2"/>
  <c r="J487" i="2" s="1"/>
  <c r="S487" i="2" s="1"/>
  <c r="R487" i="2" s="1"/>
  <c r="I503" i="2"/>
  <c r="J503" i="2" s="1"/>
  <c r="S503" i="2" s="1"/>
  <c r="R503" i="2" s="1"/>
  <c r="I519" i="2"/>
  <c r="J519" i="2" s="1"/>
  <c r="S519" i="2" s="1"/>
  <c r="R519" i="2" s="1"/>
  <c r="I535" i="2"/>
  <c r="J535" i="2" s="1"/>
  <c r="S535" i="2" s="1"/>
  <c r="R535" i="2" s="1"/>
  <c r="I551" i="2"/>
  <c r="J551" i="2" s="1"/>
  <c r="S551" i="2" s="1"/>
  <c r="R551" i="2" s="1"/>
  <c r="I567" i="2"/>
  <c r="J567" i="2" s="1"/>
  <c r="S567" i="2" s="1"/>
  <c r="R567" i="2" s="1"/>
  <c r="I602" i="2"/>
  <c r="J602" i="2" s="1"/>
  <c r="S602" i="2" s="1"/>
  <c r="R602" i="2" s="1"/>
  <c r="I618" i="2"/>
  <c r="J618" i="2" s="1"/>
  <c r="S618" i="2" s="1"/>
  <c r="R618" i="2" s="1"/>
  <c r="I634" i="2"/>
  <c r="J634" i="2" s="1"/>
  <c r="S634" i="2" s="1"/>
  <c r="R634" i="2" s="1"/>
  <c r="J290" i="2"/>
  <c r="S290" i="2" s="1"/>
  <c r="R290" i="2" s="1"/>
  <c r="J294" i="2"/>
  <c r="S294" i="2" s="1"/>
  <c r="R294" i="2" s="1"/>
  <c r="J298" i="2"/>
  <c r="S298" i="2" s="1"/>
  <c r="R298" i="2" s="1"/>
  <c r="J302" i="2"/>
  <c r="S302" i="2" s="1"/>
  <c r="R302" i="2" s="1"/>
  <c r="J306" i="2"/>
  <c r="S306" i="2" s="1"/>
  <c r="R306" i="2" s="1"/>
  <c r="J310" i="2"/>
  <c r="S310" i="2" s="1"/>
  <c r="R310" i="2" s="1"/>
  <c r="J314" i="2"/>
  <c r="S314" i="2" s="1"/>
  <c r="R314" i="2" s="1"/>
  <c r="J318" i="2"/>
  <c r="S318" i="2" s="1"/>
  <c r="R318" i="2" s="1"/>
  <c r="J322" i="2"/>
  <c r="S322" i="2" s="1"/>
  <c r="R322" i="2" s="1"/>
  <c r="J326" i="2"/>
  <c r="S326" i="2" s="1"/>
  <c r="R326" i="2" s="1"/>
  <c r="J330" i="2"/>
  <c r="S330" i="2" s="1"/>
  <c r="R330" i="2" s="1"/>
  <c r="J334" i="2"/>
  <c r="S334" i="2" s="1"/>
  <c r="R334" i="2" s="1"/>
  <c r="J338" i="2"/>
  <c r="S338" i="2" s="1"/>
  <c r="R338" i="2" s="1"/>
  <c r="J342" i="2"/>
  <c r="S342" i="2" s="1"/>
  <c r="R342" i="2" s="1"/>
  <c r="J346" i="2"/>
  <c r="S346" i="2" s="1"/>
  <c r="R346" i="2" s="1"/>
  <c r="J350" i="2"/>
  <c r="S350" i="2" s="1"/>
  <c r="R350" i="2" s="1"/>
  <c r="J354" i="2"/>
  <c r="S354" i="2" s="1"/>
  <c r="R354" i="2" s="1"/>
  <c r="J358" i="2"/>
  <c r="S358" i="2" s="1"/>
  <c r="R358" i="2" s="1"/>
  <c r="J362" i="2"/>
  <c r="S362" i="2" s="1"/>
  <c r="R362" i="2" s="1"/>
  <c r="J366" i="2"/>
  <c r="S366" i="2" s="1"/>
  <c r="R366" i="2" s="1"/>
  <c r="J370" i="2"/>
  <c r="S370" i="2" s="1"/>
  <c r="R370" i="2" s="1"/>
  <c r="J374" i="2"/>
  <c r="S374" i="2" s="1"/>
  <c r="R374" i="2" s="1"/>
  <c r="J378" i="2"/>
  <c r="S378" i="2" s="1"/>
  <c r="R378" i="2" s="1"/>
  <c r="J382" i="2"/>
  <c r="S382" i="2" s="1"/>
  <c r="R382" i="2" s="1"/>
  <c r="J386" i="2"/>
  <c r="S386" i="2" s="1"/>
  <c r="R386" i="2" s="1"/>
  <c r="J390" i="2"/>
  <c r="S390" i="2" s="1"/>
  <c r="R390" i="2" s="1"/>
  <c r="J394" i="2"/>
  <c r="S394" i="2" s="1"/>
  <c r="R394" i="2" s="1"/>
  <c r="J398" i="2"/>
  <c r="S398" i="2" s="1"/>
  <c r="R398" i="2" s="1"/>
  <c r="J402" i="2"/>
  <c r="S402" i="2" s="1"/>
  <c r="R402" i="2" s="1"/>
  <c r="J406" i="2"/>
  <c r="S406" i="2" s="1"/>
  <c r="R406" i="2" s="1"/>
  <c r="J410" i="2"/>
  <c r="S410" i="2" s="1"/>
  <c r="R410" i="2" s="1"/>
  <c r="J414" i="2"/>
  <c r="S414" i="2" s="1"/>
  <c r="R414" i="2" s="1"/>
  <c r="I427" i="2"/>
  <c r="J427" i="2" s="1"/>
  <c r="S427" i="2" s="1"/>
  <c r="R427" i="2" s="1"/>
  <c r="I443" i="2"/>
  <c r="J443" i="2" s="1"/>
  <c r="S443" i="2" s="1"/>
  <c r="R443" i="2" s="1"/>
  <c r="I459" i="2"/>
  <c r="J459" i="2" s="1"/>
  <c r="S459" i="2" s="1"/>
  <c r="R459" i="2" s="1"/>
  <c r="I475" i="2"/>
  <c r="J475" i="2" s="1"/>
  <c r="S475" i="2" s="1"/>
  <c r="R475" i="2" s="1"/>
  <c r="I491" i="2"/>
  <c r="J491" i="2" s="1"/>
  <c r="S491" i="2" s="1"/>
  <c r="R491" i="2" s="1"/>
  <c r="I507" i="2"/>
  <c r="J507" i="2" s="1"/>
  <c r="S507" i="2" s="1"/>
  <c r="R507" i="2" s="1"/>
  <c r="I523" i="2"/>
  <c r="J523" i="2" s="1"/>
  <c r="S523" i="2" s="1"/>
  <c r="R523" i="2" s="1"/>
  <c r="I539" i="2"/>
  <c r="J539" i="2" s="1"/>
  <c r="S539" i="2" s="1"/>
  <c r="R539" i="2" s="1"/>
  <c r="I555" i="2"/>
  <c r="J555" i="2" s="1"/>
  <c r="S555" i="2" s="1"/>
  <c r="R555" i="2" s="1"/>
  <c r="I598" i="2"/>
  <c r="J598" i="2" s="1"/>
  <c r="S598" i="2" s="1"/>
  <c r="R598" i="2" s="1"/>
  <c r="I614" i="2"/>
  <c r="J614" i="2" s="1"/>
  <c r="S614" i="2" s="1"/>
  <c r="R614" i="2" s="1"/>
  <c r="I630" i="2"/>
  <c r="J630" i="2" s="1"/>
  <c r="S630" i="2" s="1"/>
  <c r="R630" i="2" s="1"/>
  <c r="J570" i="2"/>
  <c r="S570" i="2" s="1"/>
  <c r="R570" i="2" s="1"/>
  <c r="J574" i="2"/>
  <c r="S574" i="2" s="1"/>
  <c r="R574" i="2" s="1"/>
  <c r="J578" i="2"/>
  <c r="S578" i="2" s="1"/>
  <c r="R578" i="2" s="1"/>
  <c r="J582" i="2"/>
  <c r="S582" i="2" s="1"/>
  <c r="R582" i="2" s="1"/>
  <c r="J586" i="2"/>
  <c r="S586" i="2" s="1"/>
  <c r="R586" i="2" s="1"/>
  <c r="I791" i="2"/>
  <c r="J791" i="2" s="1"/>
  <c r="S791" i="2" s="1"/>
  <c r="R791" i="2" s="1"/>
  <c r="I807" i="2"/>
  <c r="J807" i="2" s="1"/>
  <c r="S807" i="2" s="1"/>
  <c r="R807" i="2" s="1"/>
  <c r="I823" i="2"/>
  <c r="J823" i="2" s="1"/>
  <c r="S823" i="2" s="1"/>
  <c r="R823" i="2" s="1"/>
  <c r="I839" i="2"/>
  <c r="J839" i="2" s="1"/>
  <c r="S839" i="2" s="1"/>
  <c r="R839" i="2" s="1"/>
  <c r="I855" i="2"/>
  <c r="J855" i="2" s="1"/>
  <c r="S855" i="2" s="1"/>
  <c r="R855" i="2" s="1"/>
  <c r="I871" i="2"/>
  <c r="J871" i="2" s="1"/>
  <c r="S871" i="2" s="1"/>
  <c r="R871" i="2" s="1"/>
  <c r="I887" i="2"/>
  <c r="J887" i="2" s="1"/>
  <c r="S887" i="2" s="1"/>
  <c r="R887" i="2" s="1"/>
  <c r="I903" i="2"/>
  <c r="J903" i="2" s="1"/>
  <c r="S903" i="2" s="1"/>
  <c r="R903" i="2" s="1"/>
  <c r="J591" i="2"/>
  <c r="S591" i="2" s="1"/>
  <c r="R591" i="2" s="1"/>
  <c r="J595" i="2"/>
  <c r="S595" i="2" s="1"/>
  <c r="R595" i="2" s="1"/>
  <c r="J599" i="2"/>
  <c r="S599" i="2" s="1"/>
  <c r="R599" i="2" s="1"/>
  <c r="J603" i="2"/>
  <c r="S603" i="2" s="1"/>
  <c r="R603" i="2" s="1"/>
  <c r="J607" i="2"/>
  <c r="S607" i="2" s="1"/>
  <c r="R607" i="2" s="1"/>
  <c r="J611" i="2"/>
  <c r="S611" i="2" s="1"/>
  <c r="R611" i="2" s="1"/>
  <c r="J615" i="2"/>
  <c r="S615" i="2" s="1"/>
  <c r="R615" i="2" s="1"/>
  <c r="J619" i="2"/>
  <c r="S619" i="2" s="1"/>
  <c r="R619" i="2" s="1"/>
  <c r="J623" i="2"/>
  <c r="S623" i="2" s="1"/>
  <c r="R623" i="2" s="1"/>
  <c r="J627" i="2"/>
  <c r="S627" i="2" s="1"/>
  <c r="R627" i="2" s="1"/>
  <c r="J631" i="2"/>
  <c r="S631" i="2" s="1"/>
  <c r="R631" i="2" s="1"/>
  <c r="J635" i="2"/>
  <c r="S635" i="2" s="1"/>
  <c r="R635" i="2" s="1"/>
  <c r="J639" i="2"/>
  <c r="S639" i="2" s="1"/>
  <c r="R639" i="2" s="1"/>
  <c r="J643" i="2"/>
  <c r="S643" i="2" s="1"/>
  <c r="R643" i="2" s="1"/>
  <c r="I646" i="2"/>
  <c r="J646" i="2" s="1"/>
  <c r="S646" i="2" s="1"/>
  <c r="R646" i="2" s="1"/>
  <c r="J648" i="2"/>
  <c r="S648" i="2" s="1"/>
  <c r="R648" i="2" s="1"/>
  <c r="J652" i="2"/>
  <c r="S652" i="2" s="1"/>
  <c r="R652" i="2" s="1"/>
  <c r="J656" i="2"/>
  <c r="S656" i="2" s="1"/>
  <c r="R656" i="2" s="1"/>
  <c r="J660" i="2"/>
  <c r="S660" i="2" s="1"/>
  <c r="R660" i="2" s="1"/>
  <c r="J664" i="2"/>
  <c r="S664" i="2" s="1"/>
  <c r="R664" i="2" s="1"/>
  <c r="J668" i="2"/>
  <c r="S668" i="2" s="1"/>
  <c r="R668" i="2" s="1"/>
  <c r="J672" i="2"/>
  <c r="S672" i="2" s="1"/>
  <c r="R672" i="2" s="1"/>
  <c r="J676" i="2"/>
  <c r="S676" i="2" s="1"/>
  <c r="R676" i="2" s="1"/>
  <c r="J680" i="2"/>
  <c r="S680" i="2" s="1"/>
  <c r="R680" i="2" s="1"/>
  <c r="I787" i="2"/>
  <c r="J787" i="2" s="1"/>
  <c r="S787" i="2" s="1"/>
  <c r="R787" i="2" s="1"/>
  <c r="I803" i="2"/>
  <c r="J803" i="2" s="1"/>
  <c r="S803" i="2" s="1"/>
  <c r="R803" i="2" s="1"/>
  <c r="I819" i="2"/>
  <c r="J819" i="2" s="1"/>
  <c r="S819" i="2" s="1"/>
  <c r="R819" i="2" s="1"/>
  <c r="I835" i="2"/>
  <c r="J835" i="2" s="1"/>
  <c r="S835" i="2" s="1"/>
  <c r="R835" i="2" s="1"/>
  <c r="I851" i="2"/>
  <c r="J851" i="2" s="1"/>
  <c r="S851" i="2" s="1"/>
  <c r="R851" i="2" s="1"/>
  <c r="I867" i="2"/>
  <c r="J867" i="2" s="1"/>
  <c r="S867" i="2" s="1"/>
  <c r="R867" i="2" s="1"/>
  <c r="I883" i="2"/>
  <c r="J883" i="2" s="1"/>
  <c r="S883" i="2" s="1"/>
  <c r="R883" i="2" s="1"/>
  <c r="I899" i="2"/>
  <c r="J899" i="2" s="1"/>
  <c r="S899" i="2" s="1"/>
  <c r="R899" i="2" s="1"/>
  <c r="I915" i="2"/>
  <c r="J915" i="2" s="1"/>
  <c r="S915" i="2" s="1"/>
  <c r="R915" i="2" s="1"/>
  <c r="I771" i="2"/>
  <c r="J771" i="2" s="1"/>
  <c r="S771" i="2" s="1"/>
  <c r="R771" i="2" s="1"/>
  <c r="I780" i="2"/>
  <c r="J780" i="2" s="1"/>
  <c r="S780" i="2" s="1"/>
  <c r="R780" i="2" s="1"/>
  <c r="I783" i="2"/>
  <c r="J783" i="2" s="1"/>
  <c r="S783" i="2" s="1"/>
  <c r="R783" i="2" s="1"/>
  <c r="I799" i="2"/>
  <c r="J799" i="2" s="1"/>
  <c r="S799" i="2" s="1"/>
  <c r="R799" i="2" s="1"/>
  <c r="I815" i="2"/>
  <c r="J815" i="2" s="1"/>
  <c r="S815" i="2" s="1"/>
  <c r="R815" i="2" s="1"/>
  <c r="I831" i="2"/>
  <c r="J831" i="2" s="1"/>
  <c r="S831" i="2" s="1"/>
  <c r="R831" i="2" s="1"/>
  <c r="I847" i="2"/>
  <c r="J847" i="2" s="1"/>
  <c r="S847" i="2" s="1"/>
  <c r="R847" i="2" s="1"/>
  <c r="I863" i="2"/>
  <c r="J863" i="2" s="1"/>
  <c r="S863" i="2" s="1"/>
  <c r="R863" i="2" s="1"/>
  <c r="I879" i="2"/>
  <c r="J879" i="2" s="1"/>
  <c r="S879" i="2" s="1"/>
  <c r="R879" i="2" s="1"/>
  <c r="I895" i="2"/>
  <c r="J895" i="2" s="1"/>
  <c r="S895" i="2" s="1"/>
  <c r="R895" i="2" s="1"/>
  <c r="I911" i="2"/>
  <c r="J911" i="2" s="1"/>
  <c r="S911" i="2" s="1"/>
  <c r="R911" i="2" s="1"/>
  <c r="J651" i="2"/>
  <c r="S651" i="2" s="1"/>
  <c r="R651" i="2" s="1"/>
  <c r="J655" i="2"/>
  <c r="S655" i="2" s="1"/>
  <c r="R655" i="2" s="1"/>
  <c r="J659" i="2"/>
  <c r="S659" i="2" s="1"/>
  <c r="R659" i="2" s="1"/>
  <c r="J663" i="2"/>
  <c r="S663" i="2" s="1"/>
  <c r="R663" i="2" s="1"/>
  <c r="J667" i="2"/>
  <c r="S667" i="2" s="1"/>
  <c r="R667" i="2" s="1"/>
  <c r="J671" i="2"/>
  <c r="S671" i="2" s="1"/>
  <c r="R671" i="2" s="1"/>
  <c r="J675" i="2"/>
  <c r="S675" i="2" s="1"/>
  <c r="R675" i="2" s="1"/>
  <c r="J679" i="2"/>
  <c r="S679" i="2" s="1"/>
  <c r="R679" i="2" s="1"/>
  <c r="I775" i="2"/>
  <c r="J775" i="2" s="1"/>
  <c r="S775" i="2" s="1"/>
  <c r="R775" i="2" s="1"/>
  <c r="I936" i="2"/>
  <c r="J936" i="2" s="1"/>
  <c r="S936" i="2" s="1"/>
  <c r="R936" i="2" s="1"/>
  <c r="J650" i="2"/>
  <c r="S650" i="2" s="1"/>
  <c r="R650" i="2" s="1"/>
  <c r="J654" i="2"/>
  <c r="S654" i="2" s="1"/>
  <c r="R654" i="2" s="1"/>
  <c r="J658" i="2"/>
  <c r="S658" i="2" s="1"/>
  <c r="R658" i="2" s="1"/>
  <c r="J662" i="2"/>
  <c r="S662" i="2" s="1"/>
  <c r="R662" i="2" s="1"/>
  <c r="J666" i="2"/>
  <c r="S666" i="2" s="1"/>
  <c r="R666" i="2" s="1"/>
  <c r="J670" i="2"/>
  <c r="S670" i="2" s="1"/>
  <c r="R670" i="2" s="1"/>
  <c r="J674" i="2"/>
  <c r="S674" i="2" s="1"/>
  <c r="R674" i="2" s="1"/>
  <c r="J678" i="2"/>
  <c r="S678" i="2" s="1"/>
  <c r="R678" i="2" s="1"/>
  <c r="J682" i="2"/>
  <c r="S682" i="2" s="1"/>
  <c r="R682" i="2" s="1"/>
  <c r="I686" i="2"/>
  <c r="J686" i="2" s="1"/>
  <c r="S686" i="2" s="1"/>
  <c r="R686" i="2" s="1"/>
  <c r="I690" i="2"/>
  <c r="J690" i="2" s="1"/>
  <c r="S690" i="2" s="1"/>
  <c r="R690" i="2" s="1"/>
  <c r="I694" i="2"/>
  <c r="J694" i="2" s="1"/>
  <c r="S694" i="2" s="1"/>
  <c r="R694" i="2" s="1"/>
  <c r="I698" i="2"/>
  <c r="J698" i="2" s="1"/>
  <c r="S698" i="2" s="1"/>
  <c r="R698" i="2" s="1"/>
  <c r="I702" i="2"/>
  <c r="J702" i="2" s="1"/>
  <c r="S702" i="2" s="1"/>
  <c r="R702" i="2" s="1"/>
  <c r="I706" i="2"/>
  <c r="J706" i="2" s="1"/>
  <c r="S706" i="2" s="1"/>
  <c r="R706" i="2" s="1"/>
  <c r="I710" i="2"/>
  <c r="J710" i="2" s="1"/>
  <c r="S710" i="2" s="1"/>
  <c r="R710" i="2" s="1"/>
  <c r="I714" i="2"/>
  <c r="J714" i="2" s="1"/>
  <c r="S714" i="2" s="1"/>
  <c r="R714" i="2" s="1"/>
  <c r="I718" i="2"/>
  <c r="J718" i="2" s="1"/>
  <c r="S718" i="2" s="1"/>
  <c r="R718" i="2" s="1"/>
  <c r="I722" i="2"/>
  <c r="J722" i="2" s="1"/>
  <c r="S722" i="2" s="1"/>
  <c r="R722" i="2" s="1"/>
  <c r="I726" i="2"/>
  <c r="J726" i="2" s="1"/>
  <c r="S726" i="2" s="1"/>
  <c r="R726" i="2" s="1"/>
  <c r="I730" i="2"/>
  <c r="J730" i="2" s="1"/>
  <c r="S730" i="2" s="1"/>
  <c r="R730" i="2" s="1"/>
  <c r="I734" i="2"/>
  <c r="J734" i="2" s="1"/>
  <c r="S734" i="2" s="1"/>
  <c r="R734" i="2" s="1"/>
  <c r="I738" i="2"/>
  <c r="J738" i="2" s="1"/>
  <c r="S738" i="2" s="1"/>
  <c r="R738" i="2" s="1"/>
  <c r="I742" i="2"/>
  <c r="J742" i="2" s="1"/>
  <c r="S742" i="2" s="1"/>
  <c r="R742" i="2" s="1"/>
  <c r="I746" i="2"/>
  <c r="J746" i="2" s="1"/>
  <c r="S746" i="2" s="1"/>
  <c r="R746" i="2" s="1"/>
  <c r="I750" i="2"/>
  <c r="J750" i="2" s="1"/>
  <c r="S750" i="2" s="1"/>
  <c r="R750" i="2" s="1"/>
  <c r="I754" i="2"/>
  <c r="J754" i="2" s="1"/>
  <c r="S754" i="2" s="1"/>
  <c r="R754" i="2" s="1"/>
  <c r="I758" i="2"/>
  <c r="J758" i="2" s="1"/>
  <c r="S758" i="2" s="1"/>
  <c r="R758" i="2" s="1"/>
  <c r="I762" i="2"/>
  <c r="J762" i="2" s="1"/>
  <c r="S762" i="2" s="1"/>
  <c r="R762" i="2" s="1"/>
  <c r="I766" i="2"/>
  <c r="J766" i="2" s="1"/>
  <c r="S766" i="2" s="1"/>
  <c r="R766" i="2" s="1"/>
  <c r="I770" i="2"/>
  <c r="J770" i="2" s="1"/>
  <c r="S770" i="2" s="1"/>
  <c r="R770" i="2" s="1"/>
  <c r="I772" i="2"/>
  <c r="J772" i="2" s="1"/>
  <c r="S772" i="2" s="1"/>
  <c r="R772" i="2" s="1"/>
  <c r="I778" i="2"/>
  <c r="J778" i="2" s="1"/>
  <c r="S778" i="2" s="1"/>
  <c r="R778" i="2" s="1"/>
  <c r="I774" i="2"/>
  <c r="J774" i="2" s="1"/>
  <c r="S774" i="2" s="1"/>
  <c r="R774" i="2" s="1"/>
  <c r="I776" i="2"/>
  <c r="J776" i="2" s="1"/>
  <c r="S776" i="2" s="1"/>
  <c r="R776" i="2" s="1"/>
  <c r="I779" i="2"/>
  <c r="J779" i="2" s="1"/>
  <c r="S779" i="2" s="1"/>
  <c r="R779" i="2" s="1"/>
  <c r="I782" i="2"/>
  <c r="J782" i="2" s="1"/>
  <c r="S782" i="2" s="1"/>
  <c r="R782" i="2" s="1"/>
  <c r="I920" i="2"/>
  <c r="J920" i="2" s="1"/>
  <c r="S920" i="2" s="1"/>
  <c r="R920" i="2" s="1"/>
  <c r="I786" i="2"/>
  <c r="J786" i="2" s="1"/>
  <c r="S786" i="2" s="1"/>
  <c r="R786" i="2" s="1"/>
  <c r="I790" i="2"/>
  <c r="J790" i="2" s="1"/>
  <c r="S790" i="2" s="1"/>
  <c r="R790" i="2" s="1"/>
  <c r="I794" i="2"/>
  <c r="J794" i="2" s="1"/>
  <c r="S794" i="2" s="1"/>
  <c r="R794" i="2" s="1"/>
  <c r="I798" i="2"/>
  <c r="J798" i="2" s="1"/>
  <c r="S798" i="2" s="1"/>
  <c r="R798" i="2" s="1"/>
  <c r="I802" i="2"/>
  <c r="J802" i="2" s="1"/>
  <c r="S802" i="2" s="1"/>
  <c r="R802" i="2" s="1"/>
  <c r="I806" i="2"/>
  <c r="J806" i="2" s="1"/>
  <c r="S806" i="2" s="1"/>
  <c r="R806" i="2" s="1"/>
  <c r="I810" i="2"/>
  <c r="J810" i="2" s="1"/>
  <c r="S810" i="2" s="1"/>
  <c r="R810" i="2" s="1"/>
  <c r="I814" i="2"/>
  <c r="J814" i="2" s="1"/>
  <c r="S814" i="2" s="1"/>
  <c r="R814" i="2" s="1"/>
  <c r="I818" i="2"/>
  <c r="J818" i="2" s="1"/>
  <c r="S818" i="2" s="1"/>
  <c r="R818" i="2" s="1"/>
  <c r="I822" i="2"/>
  <c r="J822" i="2" s="1"/>
  <c r="S822" i="2" s="1"/>
  <c r="R822" i="2" s="1"/>
  <c r="I826" i="2"/>
  <c r="J826" i="2" s="1"/>
  <c r="S826" i="2" s="1"/>
  <c r="R826" i="2" s="1"/>
  <c r="I830" i="2"/>
  <c r="J830" i="2" s="1"/>
  <c r="S830" i="2" s="1"/>
  <c r="R830" i="2" s="1"/>
  <c r="I834" i="2"/>
  <c r="J834" i="2" s="1"/>
  <c r="S834" i="2" s="1"/>
  <c r="R834" i="2" s="1"/>
  <c r="I838" i="2"/>
  <c r="J838" i="2" s="1"/>
  <c r="S838" i="2" s="1"/>
  <c r="R838" i="2" s="1"/>
  <c r="I842" i="2"/>
  <c r="J842" i="2" s="1"/>
  <c r="S842" i="2" s="1"/>
  <c r="R842" i="2" s="1"/>
  <c r="I846" i="2"/>
  <c r="J846" i="2" s="1"/>
  <c r="S846" i="2" s="1"/>
  <c r="R846" i="2" s="1"/>
  <c r="I850" i="2"/>
  <c r="J850" i="2" s="1"/>
  <c r="S850" i="2" s="1"/>
  <c r="R850" i="2" s="1"/>
  <c r="I854" i="2"/>
  <c r="J854" i="2" s="1"/>
  <c r="S854" i="2" s="1"/>
  <c r="R854" i="2" s="1"/>
  <c r="I858" i="2"/>
  <c r="J858" i="2" s="1"/>
  <c r="S858" i="2" s="1"/>
  <c r="R858" i="2" s="1"/>
  <c r="I862" i="2"/>
  <c r="J862" i="2" s="1"/>
  <c r="S862" i="2" s="1"/>
  <c r="R862" i="2" s="1"/>
  <c r="I866" i="2"/>
  <c r="J866" i="2" s="1"/>
  <c r="S866" i="2" s="1"/>
  <c r="R866" i="2" s="1"/>
  <c r="I870" i="2"/>
  <c r="J870" i="2" s="1"/>
  <c r="S870" i="2" s="1"/>
  <c r="R870" i="2" s="1"/>
  <c r="I874" i="2"/>
  <c r="J874" i="2" s="1"/>
  <c r="S874" i="2" s="1"/>
  <c r="R874" i="2" s="1"/>
  <c r="I878" i="2"/>
  <c r="J878" i="2" s="1"/>
  <c r="S878" i="2" s="1"/>
  <c r="R878" i="2" s="1"/>
  <c r="I882" i="2"/>
  <c r="J882" i="2" s="1"/>
  <c r="S882" i="2" s="1"/>
  <c r="R882" i="2" s="1"/>
  <c r="I886" i="2"/>
  <c r="J886" i="2" s="1"/>
  <c r="S886" i="2" s="1"/>
  <c r="R886" i="2" s="1"/>
  <c r="I890" i="2"/>
  <c r="J890" i="2" s="1"/>
  <c r="S890" i="2" s="1"/>
  <c r="R890" i="2" s="1"/>
  <c r="I894" i="2"/>
  <c r="J894" i="2" s="1"/>
  <c r="S894" i="2" s="1"/>
  <c r="R894" i="2" s="1"/>
  <c r="I898" i="2"/>
  <c r="J898" i="2" s="1"/>
  <c r="S898" i="2" s="1"/>
  <c r="R898" i="2" s="1"/>
  <c r="I902" i="2"/>
  <c r="J902" i="2" s="1"/>
  <c r="S902" i="2" s="1"/>
  <c r="R902" i="2" s="1"/>
  <c r="I906" i="2"/>
  <c r="J906" i="2" s="1"/>
  <c r="S906" i="2" s="1"/>
  <c r="R906" i="2" s="1"/>
  <c r="I910" i="2"/>
  <c r="J910" i="2" s="1"/>
  <c r="S910" i="2" s="1"/>
  <c r="R910" i="2" s="1"/>
  <c r="I914" i="2"/>
  <c r="J914" i="2" s="1"/>
  <c r="S914" i="2" s="1"/>
  <c r="R914" i="2" s="1"/>
  <c r="I924" i="2"/>
  <c r="J924" i="2" s="1"/>
  <c r="S924" i="2" s="1"/>
  <c r="R924" i="2" s="1"/>
  <c r="J927" i="2"/>
  <c r="S927" i="2" s="1"/>
  <c r="R927" i="2" s="1"/>
  <c r="I980" i="2"/>
  <c r="J980" i="2" s="1"/>
  <c r="S980" i="2" s="1"/>
  <c r="R980" i="2" s="1"/>
  <c r="I1000" i="2"/>
  <c r="J1000" i="2" s="1"/>
  <c r="S1000" i="2" s="1"/>
  <c r="R1000" i="2" s="1"/>
  <c r="I928" i="2"/>
  <c r="J928" i="2" s="1"/>
  <c r="S928" i="2" s="1"/>
  <c r="R928" i="2" s="1"/>
  <c r="J931" i="2"/>
  <c r="S931" i="2" s="1"/>
  <c r="R931" i="2" s="1"/>
  <c r="I964" i="2"/>
  <c r="J964" i="2" s="1"/>
  <c r="S964" i="2" s="1"/>
  <c r="R964" i="2" s="1"/>
  <c r="I984" i="2"/>
  <c r="J984" i="2" s="1"/>
  <c r="S984" i="2" s="1"/>
  <c r="R984" i="2" s="1"/>
  <c r="J919" i="2"/>
  <c r="S919" i="2" s="1"/>
  <c r="R919" i="2" s="1"/>
  <c r="I932" i="2"/>
  <c r="J932" i="2" s="1"/>
  <c r="S932" i="2" s="1"/>
  <c r="R932" i="2" s="1"/>
  <c r="J935" i="2"/>
  <c r="S935" i="2" s="1"/>
  <c r="R935" i="2" s="1"/>
  <c r="I948" i="2"/>
  <c r="J948" i="2" s="1"/>
  <c r="S948" i="2" s="1"/>
  <c r="R948" i="2" s="1"/>
  <c r="I968" i="2"/>
  <c r="J968" i="2" s="1"/>
  <c r="S968" i="2" s="1"/>
  <c r="R968" i="2" s="1"/>
  <c r="I940" i="2"/>
  <c r="J940" i="2" s="1"/>
  <c r="S940" i="2" s="1"/>
  <c r="R940" i="2" s="1"/>
  <c r="I956" i="2"/>
  <c r="J956" i="2" s="1"/>
  <c r="S956" i="2" s="1"/>
  <c r="R956" i="2" s="1"/>
  <c r="I972" i="2"/>
  <c r="J972" i="2" s="1"/>
  <c r="S972" i="2" s="1"/>
  <c r="R972" i="2" s="1"/>
  <c r="I988" i="2"/>
  <c r="J988" i="2" s="1"/>
  <c r="S988" i="2" s="1"/>
  <c r="R988" i="2" s="1"/>
  <c r="I944" i="2"/>
  <c r="J944" i="2" s="1"/>
  <c r="S944" i="2" s="1"/>
  <c r="R944" i="2" s="1"/>
  <c r="I960" i="2"/>
  <c r="J960" i="2" s="1"/>
  <c r="S960" i="2" s="1"/>
  <c r="R960" i="2" s="1"/>
  <c r="I976" i="2"/>
  <c r="J976" i="2" s="1"/>
  <c r="S976" i="2" s="1"/>
  <c r="R976" i="2" s="1"/>
  <c r="I992" i="2"/>
  <c r="J992" i="2" s="1"/>
  <c r="S992" i="2" s="1"/>
  <c r="R992" i="2" s="1"/>
</calcChain>
</file>

<file path=xl/sharedStrings.xml><?xml version="1.0" encoding="utf-8"?>
<sst xmlns="http://schemas.openxmlformats.org/spreadsheetml/2006/main" count="8189" uniqueCount="2086">
  <si>
    <t>Invoice ID;Branch;City;Customer type;Gender;Product line;Unit price;Quantity;Tax 5%;Total;Date;Time;Payment;cogs;gross margin percentage;gross income;Rating</t>
  </si>
  <si>
    <t>750-67-8428;A;Yangon;Member;Female;Health and beauty;74.69;7;261.415;5.489.715;01/05/2019;13:08;Ewallet;522.83;4.761.904.762;261.415;9.1</t>
  </si>
  <si>
    <t>226-31-3081;C;Naypyitaw;Normal;Female;Electronic accessories;15.28;5;3.82;80.22;03/08/2019;10:29;Cash;76.4;4.761.904.762;3.82;9.6</t>
  </si>
  <si>
    <t>631-41-3108;A;Yangon;Normal;Male;Home and lifestyle;46.33;7;162.155;3.405.255;03/03/2019;13:23;Credit card;324.31;4.761.904.762;162.155;7.4</t>
  </si>
  <si>
    <t>123-19-1176;A;Yangon;Member;Male;Health and beauty;58.22;8;23.288;489.048;1/27/2019;20:33;Ewallet;465.76;4.761.904.762;23.288;8.4</t>
  </si>
  <si>
    <t>373-73-7910;A;Yangon;Normal;Male;Sports and travel;86.31;7;302.085;6.343.785;02/08/2019;10:37;Ewallet;604.17;4.761.904.762;302.085;5.3</t>
  </si>
  <si>
    <t>699-14-3026;C;Naypyitaw;Normal;Male;Electronic accessories;85.39;7;298.865;6.276.165;3/25/2019;18:30;Ewallet;597.73;4.761.904.762;298.865;4.1</t>
  </si>
  <si>
    <t>355-53-5943;A;Yangon;Member;Female;Electronic accessories;68.84;6;20.652;433.692;2/25/2019;14:36;Ewallet;413.04;4.761.904.762;20.652;5.8</t>
  </si>
  <si>
    <t>315-22-5665;C;Naypyitaw;Normal;Female;Home and lifestyle;73.56;10;36.78;772.38;2/24/2019;11:38;Ewallet;735.6;4.761.904.762;36.78;8</t>
  </si>
  <si>
    <t>665-32-9167;A;Yangon;Member;Female;Health and beauty;36.26;2;3.626;76.146;01/10/2019;17:15;Credit card;72.52;4.761.904.762;3.626;7.2</t>
  </si>
  <si>
    <t>692-92-5582;B;Mandalay;Member;Female;Food and beverages;54.84;3;8.226;172.746;2/20/2019;13:27;Credit card;164.52;4.761.904.762;8.226;5.9</t>
  </si>
  <si>
    <t>351-62-0822;B;Mandalay;Member;Female;Fashion accessories;14.48;4;2.896;60.816;02/06/2019;18:07;Ewallet;57.92;4.761.904.762;2.896;4.5</t>
  </si>
  <si>
    <t>529-56-3974;B;Mandalay;Member;Male;Electronic accessories;25.51;4;5.102;107.142;03/09/2019;17:03;Cash;102.04;4.761.904.762;5.102;6.8</t>
  </si>
  <si>
    <t>365-64-0515;A;Yangon;Normal;Female;Electronic accessories;46.95;5;117.375;2.464.875;02/12/2019;10:25;Ewallet;234.75;4.761.904.762;117.375;7.1</t>
  </si>
  <si>
    <t>252-56-2699;A;Yangon;Normal;Male;Food and beverages;43.19;10;21.595;453.495;02/07/2019;16:48;Ewallet;431.9;4.761.904.762;21.595;8.2</t>
  </si>
  <si>
    <t>829-34-3910;A;Yangon;Normal;Female;Health and beauty;71.38;10;35.69;749.49;3/29/2019;19:21;Cash;713.8;4.761.904.762;35.69;5.7</t>
  </si>
  <si>
    <t>299-46-1805;B;Mandalay;Member;Female;Sports and travel;93.72;6;28.116;590.436;1/15/2019;16:19;Cash;562.32;4.761.904.762;28.116;4.5</t>
  </si>
  <si>
    <t>656-95-9349;A;Yangon;Member;Female;Health and beauty;68.93;7;241.255;5.066.355;03/11/2019;11:03;Credit card;482.51;4.761.904.762;241.255;4.6</t>
  </si>
  <si>
    <t>765-26-6951;A;Yangon;Normal;Male;Sports and travel;72.61;6;21.783;457.443;01/01/2019;10:39;Credit card;435.66;4.761.904.762;21.783;6.9</t>
  </si>
  <si>
    <t>329-62-1586;A;Yangon;Normal;Male;Food and beverages;54.67;3;82.005;1.722.105;1/21/2019;18:00;Credit card;164.01;4.761.904.762;82.005;8.6</t>
  </si>
  <si>
    <t>319-50-3348;B;Mandalay;Normal;Female;Home and lifestyle;40.3;2;4.03;84.63;03/11/2019;15:30;Ewallet;80.6;4.761.904.762;4.03;4.4</t>
  </si>
  <si>
    <t>300-71-4605;C;Naypyitaw;Member;Male;Electronic accessories;86.04;5;21.51;451.71;2/25/2019;11:24;Ewallet;430.2;4.761.904.762;21.51;4.8</t>
  </si>
  <si>
    <t>371-85-5789;B;Mandalay;Normal;Male;Health and beauty;87.98;3;13.197;277.137;03/05/2019;10:40;Ewallet;263.94;4.761.904.762;13.197;5.1</t>
  </si>
  <si>
    <t>273-16-6619;B;Mandalay;Normal;Male;Home and lifestyle;33.2;2;3.32;69.72;3/15/2019;12:20;Credit card;66.4;4.761.904.762;3.32;4.4</t>
  </si>
  <si>
    <t>636-48-8204;A;Yangon;Normal;Male;Electronic accessories;34.56;5;8.64;181.44;2/17/2019;11:15;Ewallet;172.8;4.761.904.762;8.64;9.9</t>
  </si>
  <si>
    <t>549-59-1358;A;Yangon;Member;Male;Sports and travel;88.63;3;132.945;2.791.845;03/02/2019;17:36;Ewallet;265.89;4.761.904.762;132.945;6</t>
  </si>
  <si>
    <t>227-03-5010;A;Yangon;Member;Female;Home and lifestyle;52.59;8;21.036;441.756;3/22/2019;19:20;Credit card;420.72;4.761.904.762;21.036;8.5</t>
  </si>
  <si>
    <t>649-29-6775;B;Mandalay;Normal;Male;Fashion accessories;33.52;1;1.676;35.196;02/08/2019;15:31;Cash;33.52;4.761.904.762;1.676;6.7</t>
  </si>
  <si>
    <t>189-17-4241;A;Yangon;Normal;Female;Fashion accessories;87.67;2;8.767;184.107;03/10/2019;12:17;Credit card;175.34;4.761.904.762;8.767;7.7</t>
  </si>
  <si>
    <t>145-94-9061;B;Mandalay;Normal;Female;Food and beverages;88.36;5;22.09;463.89;1/25/2019;19:48;Cash;441.8;4.761.904.762;22.09;9.6</t>
  </si>
  <si>
    <t>848-62-7243;A;Yangon;Normal;Male;Health and beauty;24.89;9;112.005;2.352.105;3/15/2019;15:36;Cash;224.01;4.761.904.762;112.005;7.4</t>
  </si>
  <si>
    <t>871-79-8483;B;Mandalay;Normal;Male;Fashion accessories;94.13;5;235.325;4.941.825;2/25/2019;19:39;Credit card;470.65;4.761.904.762;235.325;4.8</t>
  </si>
  <si>
    <t>149-71-6266;B;Mandalay;Member;Male;Sports and travel;78.07;9;351.315;7.377.615;1/28/2019;12:43;Cash;702.63;4.761.904.762;351.315;4.5</t>
  </si>
  <si>
    <t>640-49-2076;B;Mandalay;Normal;Male;Sports and travel;83.78;8;33.512;703.752;01/10/2019;14:49;Cash;670.24;4.761.904.762;33.512;5.1</t>
  </si>
  <si>
    <t>595-11-5460;A;Yangon;Normal;Male;Health and beauty;96.58;2;9.658;202.818;3/15/2019;10:12;Credit card;193.16;4.761.904.762;9.658;5.1</t>
  </si>
  <si>
    <t>183-56-6882;C;Naypyitaw;Member;Female;Food and beverages;99.42;4;19.884;417.564;02/06/2019;10:42;Ewallet;397.68;4.761.904.762;19.884;7.5</t>
  </si>
  <si>
    <t>232-16-2483;C;Naypyitaw;Member;Female;Sports and travel;68.12;1;3.406;71.526;01/07/2019;12:28;Ewallet;68.12;4.761.904.762;3.406;6.8</t>
  </si>
  <si>
    <t>129-29-8530;A;Yangon;Member;Male;Sports and travel;62.62;5;15.655;328.755;03/10/2019;19:15;Ewallet;313.1;4.761.904.762;15.655;7</t>
  </si>
  <si>
    <t>272-65-1806;A;Yangon;Normal;Female;Electronic accessories;60.88;9;27.396;575.316;1/15/2019;17:17;Ewallet;547.92;4.761.904.762;27.396;4.7</t>
  </si>
  <si>
    <t>333-73-7901;C;Naypyitaw;Normal;Female;Health and beauty;54.92;8;21.968;461.328;3/23/2019;13:24;Ewallet;439.36;4.761.904.762;21.968;7.6</t>
  </si>
  <si>
    <t>777-82-7220;B;Mandalay;Member;Male;Home and lifestyle;30.12;8;12.048;253.008;03/03/2019;13:01;Cash;240.96;4.761.904.762;12.048;7.7</t>
  </si>
  <si>
    <t>280-35-5823;B;Mandalay;Member;Female;Home and lifestyle;86.72;1;4.336;91.056;1/17/2019;18:45;Ewallet;86.72;4.761.904.762;4.336;7.9</t>
  </si>
  <si>
    <t>554-53-8700;C;Naypyitaw;Member;Male;Home and lifestyle;56.11;2;5.611;117.831;02/02/2019;10:11;Cash;112.22;4.761.904.762;5.611;6.3</t>
  </si>
  <si>
    <t>354-25-5821;B;Mandalay;Member;Female;Sports and travel;69.12;6;20.736;435.456;02/08/2019;13:03;Cash;414.72;4.761.904.762;20.736;5.6</t>
  </si>
  <si>
    <t>228-96-1411;C;Naypyitaw;Member;Female;Food and beverages;98.7;8;39.48;829.08;03/04/2019;20:39;Cash;789.6;4.761.904.762;39.48;7.6</t>
  </si>
  <si>
    <t>617-15-4209;C;Naypyitaw;Member;Male;Health and beauty;15.37;2;1.537;32.277;3/16/2019;19:47;Cash;30.74;4.761.904.762;1.537;7.2</t>
  </si>
  <si>
    <t>132-32-9879;B;Mandalay;Member;Female;Electronic accessories;93.96;4;18.792;394.632;03/09/2019;18:00;Cash;375.84;4.761.904.762;18.792;9.5</t>
  </si>
  <si>
    <t>370-41-7321;B;Mandalay;Member;Male;Health and beauty;56.69;9;255.105;5.357.205;2/27/2019;17:24;Credit card;510.21;4.761.904.762;255.105;8.4</t>
  </si>
  <si>
    <t>727-46-3608;B;Mandalay;Member;Female;Food and beverages;20.01;9;90.045;1.890.945;02/06/2019;15:47;Ewallet;180.09;4.761.904.762;90.045;4.1</t>
  </si>
  <si>
    <t>669-54-1719;B;Mandalay;Member;Male;Electronic accessories;18.93;6;5.679;119.259;02/10/2019;12:45;Credit card;113.58;4.761.904.762;5.679;8.1</t>
  </si>
  <si>
    <t>574-22-5561;C;Naypyitaw;Member;Female;Fashion accessories;82.63;10;41.315;867.615;3/19/2019;17:08;Ewallet;826.3;4.761.904.762;41.315;7.9</t>
  </si>
  <si>
    <t>326-78-5178;C;Naypyitaw;Member;Male;Food and beverages;91.4;7;31.99;671.79;02/03/2019;10:19;Cash;639.8;4.761.904.762;31.99;9.5</t>
  </si>
  <si>
    <t>162-48-8011;A;Yangon;Member;Female;Food and beverages;44.59;5;111.475;2.340.975;02/10/2019;15:10;Cash;222.95;4.761.904.762;111.475;8.5</t>
  </si>
  <si>
    <t>616-24-2851;B;Mandalay;Member;Female;Fashion accessories;17.87;4;3.574;75.054;3/22/2019;14:42;Ewallet;71.48;4.761.904.762;3.574;6.5</t>
  </si>
  <si>
    <t>778-71-5554;C;Naypyitaw;Member;Male;Fashion accessories;15.43;1;0.7715;162.015;1/25/2019;15:46;Credit card;15.43;4.761.904.762;0.7715;6.1</t>
  </si>
  <si>
    <t>242-55-6721;B;Mandalay;Normal;Male;Home and lifestyle;16.16;2;1.616;33.936;03/07/2019;11:49;Ewallet;32.32;4.761.904.762;1.616;6.5</t>
  </si>
  <si>
    <t>399-46-5918;C;Naypyitaw;Normal;Female;Electronic accessories;85.98;8;34.392;722.232;2/28/2019;19:01;Cash;687.84;4.761.904.762;34.392;8.2</t>
  </si>
  <si>
    <t>106-35-6779;A;Yangon;Member;Male;Home and lifestyle;44.34;2;4.434;93.114;3/27/2019;11:26;Cash;88.68;4.761.904.762;4.434;5.8</t>
  </si>
  <si>
    <t>635-40-6220;A;Yangon;Normal;Male;Health and beauty;89.6;8;35.84;752.64;02/07/2019;11:28;Ewallet;716.8;4.761.904.762;35.84;6.6</t>
  </si>
  <si>
    <t>817-48-8732;A;Yangon;Member;Female;Home and lifestyle;72.35;10;36.175;759.675;1/20/2019;15:55;Cash;723.5;4.761.904.762;36.175;5.4</t>
  </si>
  <si>
    <t>120-06-4233;C;Naypyitaw;Normal;Male;Electronic accessories;30.61;6;9.183;192.843;03/12/2019;20:36;Cash;183.66;4.761.904.762;9.183;9.3</t>
  </si>
  <si>
    <t>285-68-5083;C;Naypyitaw;Member;Female;Sports and travel;24.74;3;3.711;77.931;2/15/2019;17:47;Credit card;74.22;4.761.904.762;3.711;10</t>
  </si>
  <si>
    <t>803-83-5989;C;Naypyitaw;Normal;Male;Home and lifestyle;55.73;6;16.719;351.099;2/24/2019;10:55;Ewallet;334.38;4.761.904.762;16.719;7</t>
  </si>
  <si>
    <t>347-34-2234;B;Mandalay;Member;Female;Sports and travel;55.07;9;247.815;5.204.115;02/03/2019;13:40;Ewallet;495.63;4.761.904.762;247.815;10</t>
  </si>
  <si>
    <t>199-75-8169;A;Yangon;Member;Male;Sports and travel;15.81;10;7.905;166.005;03/06/2019;12:27;Credit card;158.1;4.761.904.762;7.905;8.6</t>
  </si>
  <si>
    <t>853-23-2453;B;Mandalay;Member;Male;Health and beauty;75.74;4;15.148;318.108;2/14/2019;14:35;Cash;302.96;4.761.904.762;15.148;7.6</t>
  </si>
  <si>
    <t>877-22-3308;A;Yangon;Member;Male;Health and beauty;15.87;10;7.935;166.635;3/13/2019;16:40;Cash;158.7;4.761.904.762;7.935;5.8</t>
  </si>
  <si>
    <t>838-78-4295;C;Naypyitaw;Normal;Female;Health and beauty;33.47;2;3.347;70.287;02/10/2019;15:43;Ewallet;66.94;4.761.904.762;3.347;6.7</t>
  </si>
  <si>
    <t>109-28-2512;B;Mandalay;Member;Female;Fashion accessories;97.61;6;29.283;614.943;01/07/2019;15:01;Ewallet;585.66;4.761.904.762;29.283;9.9</t>
  </si>
  <si>
    <t>232-11-3025;A;Yangon;Normal;Male;Sports and travel;78.77;10;39.385;827.085;1/24/2019;10:04;Cash;787.7;4.761.904.762;39.385;6.4</t>
  </si>
  <si>
    <t>382-03-4532;A;Yangon;Member;Female;Health and beauty;18.33;1;0.9165;192.465;02/02/2019;18:50;Cash;18.33;4.761.904.762;0.9165;4.3</t>
  </si>
  <si>
    <t>393-65-2792;C;Naypyitaw;Normal;Male;Food and beverages;89.48;10;44.74;939.54;01/06/2019;12:46;Credit card;894.8;4.761.904.762;44.74;9.6</t>
  </si>
  <si>
    <t>796-12-2025;C;Naypyitaw;Normal;Male;Fashion accessories;62.12;10;31.06;652.26;02/11/2019;16:19;Cash;621.2;4.761.904.762;31.06;5.9</t>
  </si>
  <si>
    <t>510-95-6347;B;Mandalay;Member;Female;Food and beverages;48.52;3;7.278;152.838;03/05/2019;18:17;Ewallet;145.56;4.761.904.762;7.278;4</t>
  </si>
  <si>
    <t>841-35-6630;C;Naypyitaw;Normal;Female;Electronic accessories;75.91;6;22.773;478.233;03/09/2019;18:21;Cash;455.46;4.761.904.762;22.773;8.7</t>
  </si>
  <si>
    <t>287-21-9091;A;Yangon;Normal;Male;Home and lifestyle;74.67;9;336.015;7.056.315;1/22/2019;10:55;Ewallet;672.03;4.761.904.762;336.015;9.4</t>
  </si>
  <si>
    <t>732-94-0499;C;Naypyitaw;Normal;Female;Electronic accessories;41.65;10;20.825;437.325;1/13/2019;17:04;Credit card;416.5;4.761.904.762;20.825;5.4</t>
  </si>
  <si>
    <t>263-10-3913;C;Naypyitaw;Member;Male;Fashion accessories;49.04;9;22.068;463.428;01/09/2019;14:20;Credit card;441.36;4.761.904.762;22.068;8.6</t>
  </si>
  <si>
    <t>381-20-0914;A;Yangon;Member;Female;Fashion accessories;20.01;9;90.045;1.890.945;01/12/2019;15:48;Credit card;180.09;4.761.904.762;90.045;5.7</t>
  </si>
  <si>
    <t>829-49-1914;C;Naypyitaw;Member;Female;Food and beverages;78.31;10;39.155;822.255;03/05/2019;16:24;Ewallet;783.1;4.761.904.762;39.155;6.6</t>
  </si>
  <si>
    <t>756-01-7507;C;Naypyitaw;Normal;Female;Health and beauty;20.38;5;5.095;106.995;1/22/2019;18:56;Cash;101.9;4.761.904.762;5.095;6</t>
  </si>
  <si>
    <t>870-72-4431;C;Naypyitaw;Normal;Female;Health and beauty;99.19;6;29.757;624.897;1/21/2019;14:42;Credit card;595.14;4.761.904.762;29.757;5.5</t>
  </si>
  <si>
    <t>847-38-7188;B;Mandalay;Normal;Female;Food and beverages;96.68;3;14.502;304.542;1/26/2019;19:56;Ewallet;290.04;4.761.904.762;14.502;6.4</t>
  </si>
  <si>
    <t>480-63-2856;C;Naypyitaw;Normal;Male;Food and beverages;19.25;8;7.7;161.7;1/23/2019;18:37;Ewallet;154;4.761.904.762;7.7;6.6</t>
  </si>
  <si>
    <t>787-56-0757;C;Naypyitaw;Member;Female;Food and beverages;80.36;4;16.072;337.512;2/23/2019;18:45;Credit card;321.44;4.761.904.762;16.072;8.3</t>
  </si>
  <si>
    <t>360-39-5055;C;Naypyitaw;Member;Male;Sports and travel;48.91;5;122.275;2.567.775;03/09/2019;10:17;Cash;244.55;4.761.904.762;122.275;6.6</t>
  </si>
  <si>
    <t>730-50-9884;C;Naypyitaw;Normal;Female;Sports and travel;83.06;7;29.071;610.491;03/05/2019;14:31;Ewallet;581.42;4.761.904.762;29.071;4</t>
  </si>
  <si>
    <t>362-58-8315;C;Naypyitaw;Normal;Male;Fashion accessories;76.52;5;19.13;401.73;3/25/2019;10:23;Cash;382.6;4.761.904.762;19.13;9.9</t>
  </si>
  <si>
    <t>633-44-8566;A;Yangon;Member;Male;Food and beverages;49.38;7;17.283;362.943;3/27/2019;20:35;Credit card;345.66;4.761.904.762;17.283;7.3</t>
  </si>
  <si>
    <t>504-35-8843;A;Yangon;Normal;Male;Sports and travel;42.47;1;21.235;445.935;01/02/2019;16:57;Cash;42.47;4.761.904.762;21.235;5.7</t>
  </si>
  <si>
    <t>318-68-5053;B;Mandalay;Normal;Female;Health and beauty;76.99;6;23.097;485.037;2/27/2019;17:55;Cash;461.94;4.761.904.762;23.097;6.1</t>
  </si>
  <si>
    <t>565-80-5980;C;Naypyitaw;Member;Female;Home and lifestyle;47.38;4;9.476;198.996;1/23/2019;10:25;Cash;189.52;4.761.904.762;9.476;7.1</t>
  </si>
  <si>
    <t>225-32-0908;C;Naypyitaw;Normal;Female;Sports and travel;44.86;10;22.43;471.03;1/26/2019;19:54;Ewallet;448.6;4.761.904.762;22.43;8.2</t>
  </si>
  <si>
    <t>873-51-0671;A;Yangon;Member;Female;Sports and travel;21.98;7;7.693;161.553;01/10/2019;16:42;Ewallet;153.86;4.761.904.762;7.693;5.1</t>
  </si>
  <si>
    <t>152-08-9985;B;Mandalay;Member;Male;Health and beauty;64.36;9;28.962;608.202;03/12/2019;12:09;Credit card;579.24;4.761.904.762;28.962;8.6</t>
  </si>
  <si>
    <t>512-91-0811;C;Naypyitaw;Normal;Male;Health and beauty;89.75;1;44.875;942.375;02/06/2019;20:05;Credit card;89.75;4.761.904.762;44.875;6.6</t>
  </si>
  <si>
    <t>594-34-4444;A;Yangon;Normal;Male;Electronic accessories;97.16;1;4.858;102.018;03/08/2019;20:38;Ewallet;97.16;4.761.904.762;4.858;7.2</t>
  </si>
  <si>
    <t>766-85-7061;B;Mandalay;Normal;Male;Health and beauty;87.87;10;43.935;922.635;3/29/2019;10:25;Ewallet;878.7;4.761.904.762;43.935;5.1</t>
  </si>
  <si>
    <t>871-39-9221;C;Naypyitaw;Normal;Female;Electronic accessories;12.45;6;3.735;78.435;02/09/2019;13:11;Cash;74.7;4.761.904.762;3.735;4.1</t>
  </si>
  <si>
    <t>865-92-6136;A;Yangon;Normal;Male;Food and beverages;52.75;3;79.125;1.661.625;3/23/2019;10:16;Ewallet;158.25;4.761.904.762;79.125;9.3</t>
  </si>
  <si>
    <t>733-01-9107;B;Mandalay;Normal;Male;Home and lifestyle;82.7;6;24.81;521.01;03/05/2019;18:14;Cash;496.2;4.761.904.762;24.81;7.4</t>
  </si>
  <si>
    <t>163-56-7055;C;Naypyitaw;Member;Male;Fashion accessories;48.71;1;24.355;511.455;3/26/2019;19:20;Cash;48.71;4.761.904.762;24.355;4.1</t>
  </si>
  <si>
    <t>189-98-2939;C;Naypyitaw;Normal;Male;Fashion accessories;78.55;9;353.475;7.422.975;03/01/2019;13:22;Cash;706.95;4.761.904.762;353.475;7.2</t>
  </si>
  <si>
    <t>551-21-3069;C;Naypyitaw;Normal;Female;Electronic accessories;23.07;9;103.815;2.180.115;02/01/2019;11:27;Cash;207.63;4.761.904.762;103.815;4.9</t>
  </si>
  <si>
    <t>212-62-1842;A;Yangon;Normal;Male;Food and beverages;58.26;6;17.478;367.038;3/28/2019;16:44;Cash;349.56;4.761.904.762;17.478;9.9</t>
  </si>
  <si>
    <t>716-39-1409;B;Mandalay;Normal;Male;Health and beauty;30.35;7;106.225;2.230.725;3/19/2019;18:19;Cash;212.45;4.761.904.762;106.225;8</t>
  </si>
  <si>
    <t>704-48-3927;A;Yangon;Member;Male;Electronic accessories;88.67;10;44.335;931.035;01/12/2019;14:50;Ewallet;886.7;4.761.904.762;44.335;7.3</t>
  </si>
  <si>
    <t>628-34-3388;C;Naypyitaw;Normal;Male;Fashion accessories;27.38;6;8.214;172.494;01/05/2019;20:54;Credit card;164.28;4.761.904.762;8.214;7.9</t>
  </si>
  <si>
    <t>630-74-5166;A;Yangon;Normal;Male;Sports and travel;62.13;6;18.639;391.419;3/22/2019;20:19;Cash;372.78;4.761.904.762;18.639;7.4</t>
  </si>
  <si>
    <t>588-01-7461;C;Naypyitaw;Normal;Female;Food and beverages;33.98;9;15.291;321.111;3/24/2019;10:43;Cash;305.82;4.761.904.762;15.291;4.2</t>
  </si>
  <si>
    <t>861-77-0145;C;Naypyitaw;Member;Male;Electronic accessories;81.97;10;40.985;860.685;03/03/2019;14:30;Cash;819.7;4.761.904.762;40.985;9.2</t>
  </si>
  <si>
    <t>479-26-8945;B;Mandalay;Member;Female;Sports and travel;16.49;2;1.649;34.629;02/05/2019;11:32;Ewallet;32.98;4.761.904.762;1.649;4.6</t>
  </si>
  <si>
    <t>210-67-5886;C;Naypyitaw;Member;Female;Health and beauty;98.21;3;147.315;3.093.615;02/05/2019;10:41;Credit card;294.63;4.761.904.762;147.315;7.8</t>
  </si>
  <si>
    <t>227-78-1148;B;Mandalay;Normal;Female;Fashion accessories;72.84;7;25.494;535.374;2/15/2019;12:44;Cash;509.88;4.761.904.762;25.494;8.4</t>
  </si>
  <si>
    <t>645-44-1170;A;Yangon;Member;Male;Home and lifestyle;58.07;9;261.315;5.487.615;1/19/2019;20:07;Ewallet;522.63;4.761.904.762;261.315;4.3</t>
  </si>
  <si>
    <t>237-01-6122;C;Naypyitaw;Member;Female;Home and lifestyle;80.79;9;363.555;7.634.655;02/01/2019;20:31;Credit card;727.11;4.761.904.762;363.555;9.5</t>
  </si>
  <si>
    <t>225-98-1496;C;Naypyitaw;Normal;Female;Fashion accessories;27.02;3;4.053;85.113;03/02/2019;13:01;Credit card;81.06;4.761.904.762;4.053;7.1</t>
  </si>
  <si>
    <t>291-32-1427;B;Mandalay;Member;Male;Fashion accessories;21.94;5;5.485;115.185;03/05/2019;12:29;Ewallet;109.7;4.761.904.762;5.485;5.3</t>
  </si>
  <si>
    <t>659-65-8956;B;Mandalay;Member;Male;Fashion accessories;51.36;1;2.568;53.928;1/16/2019;15:26;Ewallet;51.36;4.761.904.762;2.568;5.2</t>
  </si>
  <si>
    <t>642-32-2990;A;Yangon;Normal;Female;Food and beverages;10.96;10;5.48;115.08;02/02/2019;20:48;Ewallet;109.6;4.761.904.762;5.48;6</t>
  </si>
  <si>
    <t>378-24-2715;B;Mandalay;Normal;Male;Home and lifestyle;53.44;2;5.344;112.224;1/20/2019;20:38;Ewallet;106.88;4.761.904.762;5.344;4.1</t>
  </si>
  <si>
    <t>638-60-7125;A;Yangon;Normal;Female;Electronic accessories;99.56;8;39.824;836.304;2/14/2019;17:03;Credit card;796.48;4.761.904.762;39.824;5.2</t>
  </si>
  <si>
    <t>659-36-1684;C;Naypyitaw;Member;Male;Sports and travel;57.12;7;19.992;419.832;01/12/2019;12:02;Credit card;399.84;4.761.904.762;19.992;6.5</t>
  </si>
  <si>
    <t>219-22-9386;B;Mandalay;Member;Male;Sports and travel;99.96;9;44.982;944.622;03/09/2019;17:26;Credit card;899.64;4.761.904.762;44.982;4.2</t>
  </si>
  <si>
    <t>336-78-2147;C;Naypyitaw;Member;Male;Home and lifestyle;63.91;8;25.564;536.844;3/13/2019;19:52;Credit card;511.28;4.761.904.762;25.564;4.6</t>
  </si>
  <si>
    <t>268-27-6179;B;Mandalay;Member;Female;Fashion accessories;56.47;8;22.588;474.348;03/09/2019;14:57;Ewallet;451.76;4.761.904.762;22.588;7.3</t>
  </si>
  <si>
    <t>668-90-8900;A;Yangon;Normal;Female;Home and lifestyle;93.69;7;327.915;6.886.215;03/10/2019;18:44;Credit card;655.83;4.761.904.762;327.915;4.5</t>
  </si>
  <si>
    <t>870-54-3162;A;Yangon;Normal;Female;Sports and travel;32.25;5;80.625;1.693.125;1/27/2019;13:26;Cash;161.25;4.761.904.762;80.625;9</t>
  </si>
  <si>
    <t>189-08-9157;C;Naypyitaw;Normal;Female;Fashion accessories;31.73;9;142.785;2.998.485;01/08/2019;16:17;Credit card;285.57;4.761.904.762;142.785;5.9</t>
  </si>
  <si>
    <t>663-86-9076;C;Naypyitaw;Member;Female;Food and beverages;68.54;8;27.416;575.736;01/08/2019;15:57;Ewallet;548.32;4.761.904.762;27.416;8.5</t>
  </si>
  <si>
    <t>549-84-7482;B;Mandalay;Normal;Female;Sports and travel;90.28;9;40.626;853.146;02/08/2019;11:15;Ewallet;812.52;4.761.904.762;40.626;7.2</t>
  </si>
  <si>
    <t>191-10-6171;B;Mandalay;Normal;Female;Fashion accessories;39.62;7;13.867;291.207;1/25/2019;13:18;Cash;277.34;4.761.904.762;13.867;7.5</t>
  </si>
  <si>
    <t>802-70-5316;A;Yangon;Member;Female;Sports and travel;92.13;6;27.639;580.419;03/06/2019;20:34;Cash;552.78;4.761.904.762;27.639;8.3</t>
  </si>
  <si>
    <t>695-51-0018;B;Mandalay;Normal;Female;Sports and travel;34.84;4;6.968;146.328;02/10/2019;18:36;Cash;139.36;4.761.904.762;6.968;7.4</t>
  </si>
  <si>
    <t>590-83-4591;B;Mandalay;Member;Male;Electronic accessories;87.45;6;26.235;550.935;2/17/2019;14:40;Credit card;524.7;4.761.904.762;26.235;8.8</t>
  </si>
  <si>
    <t>483-71-1164;C;Naypyitaw;Normal;Female;Health and beauty;81.3;6;24.39;512.19;03/08/2019;16:43;Ewallet;487.8;4.761.904.762;24.39;5.3</t>
  </si>
  <si>
    <t>597-78-7908;C;Naypyitaw;Normal;Male;Fashion accessories;90.22;3;13.533;284.193;2/18/2019;19:39;Cash;270.66;4.761.904.762;13.533;6.2</t>
  </si>
  <si>
    <t>700-81-1757;A;Yangon;Normal;Female;Electronic accessories;26.31;5;65.775;1.381.275;1/18/2019;20:59;Credit card;131.55;4.761.904.762;65.775;8.8</t>
  </si>
  <si>
    <t>354-39-5160;A;Yangon;Member;Female;Home and lifestyle;34.42;6;10.326;216.846;2/18/2019;15:39;Cash;206.52;4.761.904.762;10.326;9.8</t>
  </si>
  <si>
    <t>241-72-9525;B;Mandalay;Normal;Male;Sports and travel;51.91;10;25.955;545.055;2/16/2019;12:21;Cash;519.1;4.761.904.762;25.955;8.2</t>
  </si>
  <si>
    <t>575-30-8091;A;Yangon;Normal;Male;Sports and travel;72.5;8;29;609;3/16/2019;19:25;Ewallet;580;4.761.904.762;29;9.2</t>
  </si>
  <si>
    <t>731-81-9469;C;Naypyitaw;Member;Female;Sports and travel;89.8;10;44.9;942.9;1/23/2019;13:00;Credit card;898;4.761.904.762;44.9;5.4</t>
  </si>
  <si>
    <t>280-17-4359;C;Naypyitaw;Member;Male;Health and beauty;90.5;10;45.25;950.25;1/25/2019;13:48;Cash;905;4.761.904.762;45.25;8.1</t>
  </si>
  <si>
    <t>338-65-2210;C;Naypyitaw;Member;Female;Health and beauty;68.6;10;34.3;720.3;02/05/2019;19:57;Cash;686;4.761.904.762;34.3;9.1</t>
  </si>
  <si>
    <t>488-25-4221;C;Naypyitaw;Member;Female;Food and beverages;30.41;1;15.205;319.305;2/22/2019;10:36;Credit card;30.41;4.761.904.762;15.205;8.4</t>
  </si>
  <si>
    <t>239-10-7476;A;Yangon;Normal;Female;Home and lifestyle;77.95;6;23.385;491.085;1/21/2019;16:37;Ewallet;467.7;4.761.904.762;23.385;8</t>
  </si>
  <si>
    <t>458-41-1477;C;Naypyitaw;Normal;Female;Health and beauty;46.26;6;13.878;291.438;03/08/2019;17:11;Credit card;277.56;4.761.904.762;13.878;9.5</t>
  </si>
  <si>
    <t>685-64-1609;A;Yangon;Member;Female;Fashion accessories;30.14;10;15.07;316.47;02/10/2019;12:28;Ewallet;301.4;4.761.904.762;15.07;9.2</t>
  </si>
  <si>
    <t>568-90-5112;C;Naypyitaw;Normal;Male;Health and beauty;66.14;4;13.228;277.788;3/19/2019;12:46;Credit card;264.56;4.761.904.762;13.228;5.6</t>
  </si>
  <si>
    <t>262-47-2794;B;Mandalay;Member;Male;Home and lifestyle;71.86;8;28.744;603.624;03/06/2019;15:07;Credit card;574.88;4.761.904.762;28.744;6.2</t>
  </si>
  <si>
    <t>238-49-0436;A;Yangon;Normal;Male;Health and beauty;32.46;8;12.984;272.664;3/27/2019;13:48;Credit card;259.68;4.761.904.762;12.984;4.9</t>
  </si>
  <si>
    <t>608-96-3517;B;Mandalay;Member;Female;Fashion accessories;91.54;4;18.308;384.468;3/23/2019;19:20;Credit card;366.16;4.761.904.762;18.308;4.8</t>
  </si>
  <si>
    <t>584-86-7256;C;Naypyitaw;Member;Male;Sports and travel;34.56;7;12.096;254.016;03/11/2019;16:07;Credit card;241.92;4.761.904.762;12.096;7.3</t>
  </si>
  <si>
    <t>746-94-0204;A;Yangon;Normal;Male;Fashion accessories;83.24;9;37.458;786.618;1/29/2019;11:56;Credit card;749.16;4.761.904.762;37.458;7.4</t>
  </si>
  <si>
    <t>214-17-6927;C;Naypyitaw;Normal;Female;Food and beverages;16.48;6;4.944;103.824;02/07/2019;18:23;Ewallet;98.88;4.761.904.762;4.944;9.9</t>
  </si>
  <si>
    <t>400-89-4171;C;Naypyitaw;Normal;Female;Sports and travel;80.97;8;32.388;680.148;1/28/2019;13:05;Cash;647.76;4.761.904.762;32.388;9.3</t>
  </si>
  <si>
    <t>782-95-9291;A;Yangon;Member;Male;Food and beverages;92.29;5;230.725;4.845.225;2/20/2019;15:55;Credit card;461.45;4.761.904.762;230.725;9</t>
  </si>
  <si>
    <t>279-74-2924;B;Mandalay;Member;Male;Electronic accessories;72.17;1;36.085;757.785;01/04/2019;19:40;Cash;72.17;4.761.904.762;36.085;6.1</t>
  </si>
  <si>
    <t>307-85-2293;B;Mandalay;Normal;Male;Home and lifestyle;50.28;5;12.57;263.97;03/07/2019;13:58;Ewallet;251.4;4.761.904.762;12.57;9.7</t>
  </si>
  <si>
    <t>743-04-1105;B;Mandalay;Member;Male;Health and beauty;97.22;9;43.749;918.729;3/30/2019;14:43;Ewallet;874.98;4.761.904.762;43.749;6</t>
  </si>
  <si>
    <t>423-57-2993;B;Mandalay;Normal;Male;Sports and travel;93.39;6;28.017;588.357;3/27/2019;19:18;Ewallet;560.34;4.761.904.762;28.017;10</t>
  </si>
  <si>
    <t>894-41-5205;C;Naypyitaw;Normal;Female;Food and beverages;43.18;8;17.272;362.712;1/19/2019;19:39;Credit card;345.44;4.761.904.762;17.272;8.3</t>
  </si>
  <si>
    <t>275-28-0149;A;Yangon;Normal;Male;Sports and travel;63.69;1;31.845;668.745;2/25/2019;16:21;Cash;63.69;4.761.904.762;31.845;6</t>
  </si>
  <si>
    <t>101-17-6199;A;Yangon;Normal;Male;Food and beverages;45.79;7;160.265;3.365.565;3/13/2019;19:44;Credit card;320.53;4.761.904.762;160.265;7</t>
  </si>
  <si>
    <t>423-80-0988;C;Naypyitaw;Normal;Male;Sports and travel;76.4;2;7.64;160.44;1/30/2019;19:42;Ewallet;152.8;4.761.904.762;7.64;6.5</t>
  </si>
  <si>
    <t>548-46-9322;B;Mandalay;Normal;Male;Food and beverages;39.9;10;19.95;418.95;2/20/2019;15:24;Credit card;399;4.761.904.762;19.95;5.9</t>
  </si>
  <si>
    <t>505-02-0892;B;Mandalay;Member;Male;Health and beauty;42.57;8;17.028;357.588;2/25/2019;14:12;Ewallet;340.56;4.761.904.762;17.028;5.6</t>
  </si>
  <si>
    <t>234-65-2137;C;Naypyitaw;Normal;Male;Home and lifestyle;95.58;10;47.79;1003.59;1/16/2019;13:32;Cash;955.8;4.761.904.762;47.79;4.8</t>
  </si>
  <si>
    <t>687-47-8271;A;Yangon;Normal;Male;Fashion accessories;98.98;10;49.49;1039.29;02/08/2019;16:20;Credit card;989.8;4.761.904.762;49.49;8.7</t>
  </si>
  <si>
    <t>796-32-9050;A;Yangon;Normal;Male;Food and beverages;51.28;6;15.384;323.064;1/19/2019;16:31;Cash;307.68;4.761.904.762;15.384;6.5</t>
  </si>
  <si>
    <t>105-31-1824;A;Yangon;Member;Male;Sports and travel;69.52;7;24.332;510.972;02/01/2019;15:10;Credit card;486.64;4.761.904.762;24.332;8.5</t>
  </si>
  <si>
    <t>249-42-3782;A;Yangon;Normal;Male;Health and beauty;70.01;5;175.025;3.675.525;01/03/2019;11:36;Ewallet;350.05;4.761.904.762;175.025;5.5</t>
  </si>
  <si>
    <t>316-55-4634;B;Mandalay;Member;Male;Food and beverages;80.05;5;200.125;4.202.625;1/26/2019;12:45;Credit card;400.25;4.761.904.762;200.125;9.4</t>
  </si>
  <si>
    <t>733-33-4967;C;Naypyitaw;Normal;Male;Electronic accessories;20.85;8;8.34;175.14;03/03/2019;19:17;Cash;166.8;4.761.904.762;8.34;6.3</t>
  </si>
  <si>
    <t>608-27-6295;B;Mandalay;Member;Male;Electronic accessories;52.89;6;15.867;333.207;1/19/2019;17:34;Credit card;317.34;4.761.904.762;15.867;9.8</t>
  </si>
  <si>
    <t>414-12-7047;B;Mandalay;Normal;Male;Food and beverages;19.79;8;7.916;166.236;1/18/2019;12:04;Ewallet;158.32;4.761.904.762;7.916;8.7</t>
  </si>
  <si>
    <t>827-26-2100;A;Yangon;Member;Male;Home and lifestyle;33.84;9;15.228;319.788;3/21/2019;16:21;Ewallet;304.56;4.761.904.762;15.228;8.8</t>
  </si>
  <si>
    <t>175-54-2529;A;Yangon;Member;Male;Food and beverages;22.17;8;8.868;186.228;03/03/2019;17:01;Credit card;177.36;4.761.904.762;8.868;9.6</t>
  </si>
  <si>
    <t>139-52-2867;C;Naypyitaw;Normal;Female;Fashion accessories;22.51;7;78.785;1.654.485;2/13/2019;10:50;Credit card;157.57;4.761.904.762;78.785;4.8</t>
  </si>
  <si>
    <t>407-63-8975;A;Yangon;Normal;Male;Food and beverages;73.88;6;22.164;465.444;3/23/2019;19:16;Ewallet;443.28;4.761.904.762;22.164;4.4</t>
  </si>
  <si>
    <t>342-65-4817;C;Naypyitaw;Member;Male;Health and beauty;86.8;3;13.02;273.42;1/28/2019;16:47;Ewallet;260.4;4.761.904.762;13.02;9.9</t>
  </si>
  <si>
    <t>130-98-8941;C;Naypyitaw;Normal;Male;Fashion accessories;64.26;7;22.491;472.311;02/09/2019;10:00;Cash;449.82;4.761.904.762;22.491;5.7</t>
  </si>
  <si>
    <t>434-83-9547;C;Naypyitaw;Member;Male;Food and beverages;38.47;8;15.388;323.148;1/23/2019;11:51;Cash;307.76;4.761.904.762;15.388;7.7</t>
  </si>
  <si>
    <t>851-28-6367;A;Yangon;Member;Male;Sports and travel;15.5;10;7.75;162.75;3/23/2019;10:55;Ewallet;155;4.761.904.762;7.75;8</t>
  </si>
  <si>
    <t>824-88-3614;C;Naypyitaw;Normal;Male;Health and beauty;34.31;8;13.724;288.204;1/25/2019;15:00;Ewallet;274.48;4.761.904.762;13.724;5.7</t>
  </si>
  <si>
    <t>586-25-0848;A;Yangon;Normal;Female;Sports and travel;12.34;7;4.319;90.699;03/04/2019;11:19;Credit card;86.38;4.761.904.762;4.319;6.7</t>
  </si>
  <si>
    <t>895-66-0685;B;Mandalay;Member;Male;Food and beverages;18.08;3;2.712;56.952;03/05/2019;19:46;Ewallet;54.24;4.761.904.762;2.712;8</t>
  </si>
  <si>
    <t>305-14-0245;B;Mandalay;Member;Female;Home and lifestyle;94.49;8;37.796;793.716;03/03/2019;19:00;Ewallet;755.92;4.761.904.762;37.796;7.5</t>
  </si>
  <si>
    <t>732-04-5373;B;Mandalay;Member;Male;Home and lifestyle;46.47;4;9.294;195.174;02/08/2019;10:53;Cash;185.88;4.761.904.762;9.294;7</t>
  </si>
  <si>
    <t>400-60-7251;A;Yangon;Normal;Male;Home and lifestyle;74.07;1;37.035;777.735;02/10/2019;12:50;Ewallet;74.07;4.761.904.762;37.035;9.9</t>
  </si>
  <si>
    <t>593-65-1552;C;Naypyitaw;Normal;Female;Home and lifestyle;69.81;4;13.962;293.202;1/28/2019;20:50;Credit card;279.24;4.761.904.762;13.962;5.9</t>
  </si>
  <si>
    <t>284-34-9626;B;Mandalay;Normal;Female;Home and lifestyle;77.04;3;11.556;242.676;02/11/2019;10:39;Credit card;231.12;4.761.904.762;11.556;7.2</t>
  </si>
  <si>
    <t>437-58-8131;B;Mandalay;Normal;Female;Fashion accessories;73.52;2;7.352;154.392;1/15/2019;13:41;Ewallet;147.04;4.761.904.762;7.352;4.6</t>
  </si>
  <si>
    <t>286-43-6208;C;Naypyitaw;Normal;Female;Food and beverages;87.8;9;39.51;829.71;3/16/2019;19:08;Cash;790.2;4.761.904.762;39.51;9.2</t>
  </si>
  <si>
    <t>641-43-2399;B;Mandalay;Normal;Male;Home and lifestyle;25.55;4;5.11;107.31;1/26/2019;20:23;Ewallet;102.2;4.761.904.762;5.11;5.7</t>
  </si>
  <si>
    <t>831-07-6050;A;Yangon;Normal;Male;Electronic accessories;32.71;5;81.775;1.717.275;3/19/2019;11:30;Credit card;163.55;4.761.904.762;81.775;9.9</t>
  </si>
  <si>
    <t>556-86-3144;C;Naypyitaw;Member;Female;Fashion accessories;74.29;1;37.145;780.045;1/13/2019;19:30;Cash;74.29;4.761.904.762;37.145;5</t>
  </si>
  <si>
    <t>848-24-9445;C;Naypyitaw;Member;Male;Health and beauty;43.7;2;4.37;91.77;3/26/2019;18:03;Cash;87.4;4.761.904.762;4.37;4.9</t>
  </si>
  <si>
    <t>856-22-8149;A;Yangon;Normal;Female;Home and lifestyle;25.29;1;12.645;265.545;3/23/2019;10:13;Ewallet;25.29;4.761.904.762;12.645;6.1</t>
  </si>
  <si>
    <t>699-01-4164;C;Naypyitaw;Normal;Male;Health and beauty;41.5;4;8.3;174.3;03/12/2019;19:58;Credit card;166;4.761.904.762;8.3;8.2</t>
  </si>
  <si>
    <t>420-11-4919;C;Naypyitaw;Member;Female;Food and beverages;71.39;5;178.475;3.747.975;2/17/2019;19:57;Credit card;356.95;4.761.904.762;178.475;5.5</t>
  </si>
  <si>
    <t>606-80-4905;C;Naypyitaw;Member;Female;Sports and travel;19.15;6;5.745;120.645;1/29/2019;10:01;Credit card;114.9;4.761.904.762;5.745;6.8</t>
  </si>
  <si>
    <t>542-41-0513;B;Mandalay;Member;Female;Electronic accessories;57.49;4;11.498;241.458;3/15/2019;11:57;Cash;229.96;4.761.904.762;11.498;6.6</t>
  </si>
  <si>
    <t>426-39-2418;C;Naypyitaw;Normal;Male;Electronic accessories;61.41;7;214.935;4.513.635;1/14/2019;10:02;Cash;429.87;4.761.904.762;214.935;9.8</t>
  </si>
  <si>
    <t>875-46-5808;B;Mandalay;Member;Male;Health and beauty;25.9;10;12.95;271.95;02/06/2019;14:51;Ewallet;259;4.761.904.762;12.95;8.7</t>
  </si>
  <si>
    <t>394-43-4238;B;Mandalay;Member;Male;Home and lifestyle;17.77;5;44.425;932.925;2/15/2019;12:42;Credit card;88.85;4.761.904.762;44.425;5.4</t>
  </si>
  <si>
    <t>749-24-1565;A;Yangon;Normal;Female;Health and beauty;23.03;9;103.635;2.176.335;01/03/2019;12:02;Ewallet;207.27;4.761.904.762;103.635;7.9</t>
  </si>
  <si>
    <t>672-51-8681;C;Naypyitaw;Member;Female;Electronic accessories;66.65;9;299.925;6.298.425;01/04/2019;18:19;Credit card;599.85;4.761.904.762;299.925;9.7</t>
  </si>
  <si>
    <t>263-87-5680;C;Naypyitaw;Member;Female;Home and lifestyle;28.53;10;14.265;299.565;3/18/2019;17:38;Ewallet;285.3;4.761.904.762;14.265;7.8</t>
  </si>
  <si>
    <t>573-58-9734;B;Mandalay;Normal;Female;Fashion accessories;30.37;3;45.555;956.655;3/28/2019;13:41;Ewallet;91.11;4.761.904.762;45.555;5.1</t>
  </si>
  <si>
    <t>817-69-8206;B;Mandalay;Normal;Female;Electronic accessories;99.73;9;448.785;9.424.485;03/02/2019;19:42;Credit card;897.57;4.761.904.762;448.785;6.5</t>
  </si>
  <si>
    <t>888-02-0338;A;Yangon;Normal;Male;Electronic accessories;26.23;9;118.035;2.478.735;1/25/2019;20:24;Ewallet;236.07;4.761.904.762;118.035;5.9</t>
  </si>
  <si>
    <t>677-11-0152;C;Naypyitaw;Normal;Female;Food and beverages;93.26;9;41.967;881.307;1/16/2019;18:08;Cash;839.34;4.761.904.762;41.967;8.8</t>
  </si>
  <si>
    <t>142-63-6033;B;Mandalay;Normal;Male;Home and lifestyle;92.36;5;23.09;484.89;3/20/2019;19:17;Ewallet;461.8;4.761.904.762;23.09;4.9</t>
  </si>
  <si>
    <t>656-16-1063;B;Mandalay;Normal;Male;Sports and travel;46.42;3;6.963;146.223;01/04/2019;13:24;Credit card;139.26;4.761.904.762;6.963;4.4</t>
  </si>
  <si>
    <t>891-58-8335;B;Mandalay;Member;Female;Sports and travel;29.61;7;103.635;2.176.335;03/11/2019;15:53;Cash;207.27;4.761.904.762;103.635;6.5</t>
  </si>
  <si>
    <t>802-43-8934;A;Yangon;Normal;Male;Home and lifestyle;18.28;1;0.914;19.194;3/22/2019;15:05;Credit card;18.28;4.761.904.762;0.914;8.3</t>
  </si>
  <si>
    <t>560-30-5617;B;Mandalay;Normal;Female;Sports and travel;24.77;5;61.925;1.300.425;3/24/2019;18:27;Cash;123.85;4.761.904.762;61.925;8.5</t>
  </si>
  <si>
    <t>319-74-2561;A;Yangon;Member;Female;Electronic accessories;94.64;3;14.196;298.116;2/21/2019;16:55;Cash;283.92;4.761.904.762;14.196;5.5</t>
  </si>
  <si>
    <t>549-03-9315;B;Mandalay;Normal;Male;Fashion accessories;94.87;8;37.948;796.908;02/12/2019;12:58;Ewallet;758.96;4.761.904.762;37.948;8.7</t>
  </si>
  <si>
    <t>790-29-1172;B;Mandalay;Normal;Female;Food and beverages;57.34;3;8.601;180.621;03/10/2019;18:59;Credit card;172.02;4.761.904.762;8.601;7.9</t>
  </si>
  <si>
    <t>239-36-3640;B;Mandalay;Normal;Male;Electronic accessories;45.35;6;13.605;285.705;1/31/2019;13:44;Ewallet;272.1;4.761.904.762;13.605;6.1</t>
  </si>
  <si>
    <t>468-01-2051;B;Mandalay;Normal;Male;Food and beverages;62.08;7;21.728;456.288;03/06/2019;13:46;Ewallet;434.56;4.761.904.762;21.728;5.4</t>
  </si>
  <si>
    <t>389-25-3394;C;Naypyitaw;Normal;Male;Electronic accessories;11.81;5;29.525;620.025;2/17/2019;18:06;Cash;59.05;4.761.904.762;29.525;9.4</t>
  </si>
  <si>
    <t>279-62-1445;C;Naypyitaw;Member;Female;Fashion accessories;12.54;1;0.627;13.167;2/21/2019;12:38;Cash;12.54;4.761.904.762;0.627;8.2</t>
  </si>
  <si>
    <t>213-72-6612;A;Yangon;Normal;Male;Food and beverages;43.25;2;4.325;90.825;3/20/2019;15:56;Cash;86.5;4.761.904.762;4.325;6.2</t>
  </si>
  <si>
    <t>746-68-6593;C;Naypyitaw;Member;Female;Sports and travel;87.16;2;8.716;183.036;01/11/2019;14:29;Credit card;174.32;4.761.904.762;8.716;9.7</t>
  </si>
  <si>
    <t>836-82-5858;B;Mandalay;Member;Male;Health and beauty;69.37;9;312.165;6.555.465;1/26/2019;19:14;Ewallet;624.33;4.761.904.762;312.165;4</t>
  </si>
  <si>
    <t>583-72-1480;C;Naypyitaw;Member;Male;Electronic accessories;37.06;4;7.412;155.652;1/31/2019;16:24;Ewallet;148.24;4.761.904.762;7.412;9.7</t>
  </si>
  <si>
    <t>466-61-5506;B;Mandalay;Member;Female;Electronic accessories;90.7;6;27.21;571.41;2/26/2019;10:52;Cash;544.2;4.761.904.762;27.21;5.3</t>
  </si>
  <si>
    <t>721-86-6247;A;Yangon;Normal;Female;Home and lifestyle;63.42;8;25.368;532.728;03/11/2019;12:55;Ewallet;507.36;4.761.904.762;25.368;7.4</t>
  </si>
  <si>
    <t>289-65-5721;B;Mandalay;Normal;Female;Fashion accessories;81.37;2;8.137;170.877;1/26/2019;19:28;Cash;162.74;4.761.904.762;8.137;6.5</t>
  </si>
  <si>
    <t>545-46-3100;B;Mandalay;Member;Female;Electronic accessories;10.59;3;15.885;333.585;03/12/2019;13:52;Credit card;31.77;4.761.904.762;15.885;8.7</t>
  </si>
  <si>
    <t>418-02-5978;B;Mandalay;Normal;Female;Health and beauty;84.09;9;378.405;7.946.505;02/11/2019;10:54;Cash;756.81;4.761.904.762;378.405;8</t>
  </si>
  <si>
    <t>269-04-5750;B;Mandalay;Member;Male;Fashion accessories;73.82;4;14.764;310.044;2/21/2019;18:31;Cash;295.28;4.761.904.762;14.764;6.7</t>
  </si>
  <si>
    <t>157-13-5295;A;Yangon;Member;Male;Health and beauty;51.94;10;25.97;545.37;03/09/2019;18:24;Ewallet;519.4;4.761.904.762;25.97;6.5</t>
  </si>
  <si>
    <t>645-78-8093;A;Yangon;Normal;Female;Sports and travel;93.14;2;9.314;195.594;1/20/2019;18:09;Ewallet;186.28;4.761.904.762;9.314;4.1</t>
  </si>
  <si>
    <t>211-30-9270;C;Naypyitaw;Normal;Male;Health and beauty;17.41;5;43.525;914.025;1/28/2019;15:16;Credit card;87.05;4.761.904.762;43.525;4.9</t>
  </si>
  <si>
    <t>755-12-3214;C;Naypyitaw;Member;Female;Fashion accessories;44.22;5;11.055;232.155;03/05/2019;17:07;Credit card;221.1;4.761.904.762;11.055;8.6</t>
  </si>
  <si>
    <t>346-84-3103;B;Mandalay;Member;Female;Electronic accessories;13.22;5;3.305;69.405;03/02/2019;19:26;Cash;66.1;4.761.904.762;3.305;4.3</t>
  </si>
  <si>
    <t>478-06-7835;A;Yangon;Normal;Male;Fashion accessories;89.69;1;44.845;941.745;01/11/2019;11:20;Ewallet;89.69;4.761.904.762;44.845;4.9</t>
  </si>
  <si>
    <t>540-11-4336;A;Yangon;Normal;Male;Food and beverages;24.94;9;11.223;235.683;01/11/2019;16:49;Credit card;224.46;4.761.904.762;11.223;5.6</t>
  </si>
  <si>
    <t>448-81-5016;A;Yangon;Normal;Male;Health and beauty;59.77;2;5.977;125.517;03/11/2019;12:01;Credit card;119.54;4.761.904.762;5.977;5.8</t>
  </si>
  <si>
    <t>142-72-4741;C;Naypyitaw;Member;Male;Fashion accessories;93.2;2;9.32;195.72;2/28/2019;18:37;Credit card;186.4;4.761.904.762;9.32;6</t>
  </si>
  <si>
    <t>217-58-1179;A;Yangon;Member;Male;Home and lifestyle;62.65;4;12.53;263.13;01/05/2019;11:25;Cash;250.6;4.761.904.762;12.53;4.2</t>
  </si>
  <si>
    <t>376-02-8238;B;Mandalay;Normal;Male;Home and lifestyle;93.87;8;37.548;788.508;02/02/2019;18:42;Credit card;750.96;4.761.904.762;37.548;8.3</t>
  </si>
  <si>
    <t>530-90-9855;A;Yangon;Member;Male;Home and lifestyle;47.59;8;19.036;399.756;01/01/2019;14:47;Cash;380.72;4.761.904.762;19.036;5.7</t>
  </si>
  <si>
    <t>866-05-7563;B;Mandalay;Member;Female;Electronic accessories;81.4;3;12.21;256.41;02/09/2019;19:43;Cash;244.2;4.761.904.762;12.21;4.8</t>
  </si>
  <si>
    <t>604-70-6476;A;Yangon;Member;Male;Fashion accessories;17.94;5;4.485;94.185;1/23/2019;14:04;Ewallet;89.7;4.761.904.762;4.485;6.8</t>
  </si>
  <si>
    <t>799-71-1548;A;Yangon;Member;Male;Electronic accessories;77.72;4;15.544;326.424;01/07/2019;16:11;Credit card;310.88;4.761.904.762;15.544;8.8</t>
  </si>
  <si>
    <t>785-13-7708;B;Mandalay;Normal;Male;Food and beverages;73.06;7;25.571;536.991;1/14/2019;19:06;Credit card;511.42;4.761.904.762;25.571;4.2</t>
  </si>
  <si>
    <t>845-51-0542;B;Mandalay;Member;Male;Food and beverages;46.55;9;209.475;4.398.975;02/02/2019;15:34;Ewallet;418.95;4.761.904.762;209.475;6.4</t>
  </si>
  <si>
    <t>662-47-5456;C;Naypyitaw;Member;Male;Fashion accessories;35.19;10;17.595;369.495;3/17/2019;19:06;Credit card;351.9;4.761.904.762;17.595;8.4</t>
  </si>
  <si>
    <t>883-17-4236;C;Naypyitaw;Normal;Female;Sports and travel;14.39;2;1.439;30.219;03/02/2019;19:44;Credit card;28.78;4.761.904.762;1.439;7.2</t>
  </si>
  <si>
    <t>290-68-2984;A;Yangon;Normal;Male;Home and lifestyle;23.75;4;4.75;99.75;3/16/2019;11:22;Cash;95;4.761.904.762;4.75;5.2</t>
  </si>
  <si>
    <t>704-11-6354;A;Yangon;Member;Male;Home and lifestyle;58.9;8;23.56;494.76;01/06/2019;11:23;Cash;471.2;4.761.904.762;23.56;8.9</t>
  </si>
  <si>
    <t>110-48-7033;B;Mandalay;Member;Male;Fashion accessories;32.62;4;6.524;137.004;1/29/2019;14:12;Cash;130.48;4.761.904.762;6.524;9</t>
  </si>
  <si>
    <t>366-93-0948;A;Yangon;Member;Male;Electronic accessories;66.35;1;33.175;696.675;1/31/2019;10:46;Credit card;66.35;4.761.904.762;33.175;9.7</t>
  </si>
  <si>
    <t>729-09-9681;A;Yangon;Member;Male;Home and lifestyle;25.91;6;7.773;163.233;02/05/2019;10:16;Ewallet;155.46;4.761.904.762;7.773;8.7</t>
  </si>
  <si>
    <t>151-16-1484;A;Yangon;Member;Male;Electronic accessories;32.25;4;6.45;135.45;2/13/2019;12:38;Ewallet;129;4.761.904.762;6.45;6.5</t>
  </si>
  <si>
    <t>380-94-4661;C;Naypyitaw;Member;Male;Electronic accessories;65.94;4;13.188;276.948;02/07/2019;13:05;Credit card;263.76;4.761.904.762;13.188;6.9</t>
  </si>
  <si>
    <t>850-41-9669;A;Yangon;Normal;Female;Electronic accessories;75.06;9;33.777;709.317;3/19/2019;13:25;Ewallet;675.54;4.761.904.762;33.777;6.2</t>
  </si>
  <si>
    <t>821-07-3596;C;Naypyitaw;Normal;Female;Fashion accessories;16.45;4;3.29;69.09;03/07/2019;14:53;Ewallet;65.8;4.761.904.762;3.29;5.6</t>
  </si>
  <si>
    <t>655-85-5130;B;Mandalay;Member;Female;Fashion accessories;38.3;4;7.66;160.86;3/13/2019;19:22;Cash;153.2;4.761.904.762;7.66;5.7</t>
  </si>
  <si>
    <t>447-15-7839;A;Yangon;Member;Female;Sports and travel;22.24;10;11.12;233.52;02/09/2019;11:00;Cash;222.4;4.761.904.762;11.12;4.2</t>
  </si>
  <si>
    <t>154-74-7179;B;Mandalay;Normal;Male;Sports and travel;54.45;1;27.225;571.725;2/26/2019;19:24;Ewallet;54.45;4.761.904.762;27.225;7.9</t>
  </si>
  <si>
    <t>253-12-6086;A;Yangon;Member;Female;Sports and travel;98.4;7;34.44;723.24;03/12/2019;12:43;Credit card;688.8;4.761.904.762;34.44;8.7</t>
  </si>
  <si>
    <t>808-65-0703;C;Naypyitaw;Normal;Male;Home and lifestyle;35.47;4;7.094;148.974;3/14/2019;17:22;Credit card;141.88;4.761.904.762;7.094;6.9</t>
  </si>
  <si>
    <t>571-94-0759;B;Mandalay;Member;Female;Food and beverages;74.6;10;37.3;783.3;01/08/2019;20:55;Cash;746;4.761.904.762;37.3;9.5</t>
  </si>
  <si>
    <t>144-51-6085;A;Yangon;Member;Male;Home and lifestyle;70.74;4;14.148;297.108;01/05/2019;16:05;Credit card;282.96;4.761.904.762;14.148;4.4</t>
  </si>
  <si>
    <t>731-14-2199;A;Yangon;Member;Female;Home and lifestyle;35.54;10;17.77;373.17;01/04/2019;13:34;Ewallet;355.4;4.761.904.762;17.77;7</t>
  </si>
  <si>
    <t>783-09-1637;B;Mandalay;Normal;Female;Sports and travel;67.43;5;168.575;3.540.075;03/06/2019;18:13;Ewallet;337.15;4.761.904.762;168.575;6.3</t>
  </si>
  <si>
    <t>687-15-1097;C;Naypyitaw;Member;Female;Health and beauty;21.12;2;2.112;44.352;01/03/2019;19:17;Cash;42.24;4.761.904.762;2.112;9.7</t>
  </si>
  <si>
    <t>126-54-1082;A;Yangon;Member;Female;Home and lifestyle;21.54;9;9.693;203.553;01/07/2019;11:44;Credit card;193.86;4.761.904.762;9.693;8.8</t>
  </si>
  <si>
    <t>633-91-1052;A;Yangon;Normal;Female;Home and lifestyle;12.03;2;1.203;25.263;1/27/2019;15:51;Cash;24.06;4.761.904.762;1.203;5.1</t>
  </si>
  <si>
    <t>477-24-6490;B;Mandalay;Normal;Female;Health and beauty;99.71;6;29.913;628.173;2/26/2019;16:52;Ewallet;598.26;4.761.904.762;29.913;7.9</t>
  </si>
  <si>
    <t>566-19-5475;B;Mandalay;Normal;Male;Fashion accessories;47.97;7;167.895;3.525.795;01/07/2019;20:52;Cash;335.79;4.761.904.762;167.895;6.2</t>
  </si>
  <si>
    <t>526-86-8552;C;Naypyitaw;Member;Female;Home and lifestyle;21.82;10;10.91;229.11;01/07/2019;17:36;Cash;218.2;4.761.904.762;10.91;7.1</t>
  </si>
  <si>
    <t>376-56-3573;C;Naypyitaw;Normal;Female;Fashion accessories;95.42;4;19.084;400.764;02/02/2019;13:23;Ewallet;381.68;4.761.904.762;19.084;6.4</t>
  </si>
  <si>
    <t>537-72-0426;C;Naypyitaw;Member;Male;Fashion accessories;70.99;10;35.495;745.395;3/20/2019;16:28;Cash;709.9;4.761.904.762;35.495;5.7</t>
  </si>
  <si>
    <t>828-61-5674;A;Yangon;Member;Male;Sports and travel;44.02;10;22.01;462.21;3/20/2019;19:57;Credit card;440.2;4.761.904.762;22.01;9.6</t>
  </si>
  <si>
    <t>136-08-6195;A;Yangon;Normal;Female;Home and lifestyle;69.96;8;27.984;587.664;2/15/2019;17:01;Credit card;559.68;4.761.904.762;27.984;6.4</t>
  </si>
  <si>
    <t>523-38-0215;C;Naypyitaw;Normal;Male;Home and lifestyle;37;1;1.85;38.85;03/06/2019;13:29;Credit card;37;4.761.904.762;1.85;7.9</t>
  </si>
  <si>
    <t>490-29-1201;A;Yangon;Normal;Female;Sports and travel;15.34;1;0.767;16.107;01/06/2019;11:09;Cash;15.34;4.761.904.762;0.767;6.5</t>
  </si>
  <si>
    <t>667-92-0055;A;Yangon;Member;Male;Health and beauty;99.83;6;29.949;628.929;03/04/2019;15:02;Ewallet;598.98;4.761.904.762;29.949;8.5</t>
  </si>
  <si>
    <t>565-17-3836;A;Yangon;Member;Female;Health and beauty;47.67;4;9.534;200.214;03/12/2019;14:21;Cash;190.68;4.761.904.762;9.534;9.1</t>
  </si>
  <si>
    <t>498-41-1961;B;Mandalay;Normal;Male;Health and beauty;66.68;5;16.67;350.07;2/20/2019;18:01;Cash;333.4;4.761.904.762;16.67;7.6</t>
  </si>
  <si>
    <t>593-95-4461;C;Naypyitaw;Member;Male;Home and lifestyle;74.86;1;3.743;78.603;3/24/2019;14:49;Cash;74.86;4.761.904.762;3.743;6.9</t>
  </si>
  <si>
    <t>226-71-3580;C;Naypyitaw;Normal;Female;Sports and travel;23.75;9;106.875;2.244.375;1/31/2019;12:02;Cash;213.75;4.761.904.762;106.875;9.5</t>
  </si>
  <si>
    <t>283-79-9594;B;Mandalay;Normal;Female;Food and beverages;48.51;7;169.785;3.565.485;1/25/2019;13:30;Credit card;339.57;4.761.904.762;169.785;5.2</t>
  </si>
  <si>
    <t>430-60-3493;A;Yangon;Member;Female;Home and lifestyle;94.88;7;33.208;697.368;02/03/2019;14:38;Cash;664.16;4.761.904.762;33.208;4.2</t>
  </si>
  <si>
    <t>139-20-0155;B;Mandalay;Member;Male;Electronic accessories;40.3;10;20.15;423.15;1/24/2019;17:37;Credit card;403;4.761.904.762;20.15;7</t>
  </si>
  <si>
    <t>558-80-4082;C;Naypyitaw;Normal;Male;Electronic accessories;27.85;7;97.475;2.046.975;3/14/2019;17:20;Ewallet;194.95;4.761.904.762;97.475;6</t>
  </si>
  <si>
    <t>278-97-7759;A;Yangon;Member;Female;Electronic accessories;62.48;1;3.124;65.604;2/18/2019;20:29;Cash;62.48;4.761.904.762;3.124;4.7</t>
  </si>
  <si>
    <t>316-68-6352;A;Yangon;Member;Female;Food and beverages;36.36;2;3.636;76.356;1/21/2019;10:00;Cash;72.72;4.761.904.762;3.636;7.1</t>
  </si>
  <si>
    <t>585-03-5943;B;Mandalay;Normal;Male;Health and beauty;18.11;10;9.055;190.155;3/13/2019;11:46;Ewallet;181.1;4.761.904.762;9.055;5.9</t>
  </si>
  <si>
    <t>211-05-0490;C;Naypyitaw;Member;Female;Electronic accessories;51.92;5;12.98;272.58;03/03/2019;13:42;Cash;259.6;4.761.904.762;12.98;7.5</t>
  </si>
  <si>
    <t>727-75-6477;C;Naypyitaw;Normal;Male;Electronic accessories;28.84;4;5.768;121.128;3/29/2019;14:44;Cash;115.36;4.761.904.762;5.768;6.4</t>
  </si>
  <si>
    <t>744-02-5987;A;Yangon;Member;Male;Home and lifestyle;78.38;6;23.514;493.794;01/10/2019;14:16;Ewallet;470.28;4.761.904.762;23.514;5.8</t>
  </si>
  <si>
    <t>307-83-9164;A;Yangon;Member;Male;Home and lifestyle;60.01;4;12.002;252.042;1/25/2019;15:54;Cash;240.04;4.761.904.762;12.002;4.5</t>
  </si>
  <si>
    <t>779-06-0012;C;Naypyitaw;Member;Female;Home and lifestyle;88.61;1;44.305;930.405;1/19/2019;10:21;Cash;88.61;4.761.904.762;44.305;7.7</t>
  </si>
  <si>
    <t>446-47-6729;C;Naypyitaw;Normal;Male;Fashion accessories;99.82;2;9.982;209.622;01/02/2019;18:09;Credit card;199.64;4.761.904.762;9.982;6.7</t>
  </si>
  <si>
    <t>573-10-3877;B;Mandalay;Member;Male;Health and beauty;39.01;1;19.505;409.605;03/12/2019;16:46;Credit card;39.01;4.761.904.762;19.505;4.7</t>
  </si>
  <si>
    <t>735-06-4124;C;Naypyitaw;Normal;Male;Food and beverages;48.61;1;24.305;510.405;2/25/2019;15:31;Cash;48.61;4.761.904.762;24.305;4.4</t>
  </si>
  <si>
    <t>439-54-7422;A;Yangon;Normal;Female;Electronic accessories;51.19;4;10.238;214.998;3/18/2019;17:15;Credit card;204.76;4.761.904.762;10.238;4.7</t>
  </si>
  <si>
    <t>396-90-2219;B;Mandalay;Normal;Female;Electronic accessories;14.96;8;5.984;125.664;2/23/2019;12:29;Cash;119.68;4.761.904.762;5.984;8.6</t>
  </si>
  <si>
    <t>411-77-0180;A;Yangon;Member;Male;Electronic accessories;72.2;7;25.27;530.67;3/26/2019;20:14;Ewallet;505.4;4.761.904.762;25.27;4.3</t>
  </si>
  <si>
    <t>286-01-5402;A;Yangon;Normal;Female;Sports and travel;40.23;7;140.805;2.956.905;3/30/2019;13:22;Cash;281.61;4.761.904.762;140.805;9.6</t>
  </si>
  <si>
    <t>803-17-8013;A;Yangon;Member;Female;Home and lifestyle;88.79;8;35.516;745.836;2/17/2019;17:09;Cash;710.32;4.761.904.762;35.516;4.1</t>
  </si>
  <si>
    <t>512-98-1403;A;Yangon;Member;Female;Electronic accessories;26.48;3;3.972;83.412;3/21/2019;10:40;Ewallet;79.44;4.761.904.762;3.972;4.7</t>
  </si>
  <si>
    <t>848-42-2560;A;Yangon;Normal;Female;Fashion accessories;81.91;2;8.191;172.011;03/05/2019;17:43;Cash;163.82;4.761.904.762;8.191;7.8</t>
  </si>
  <si>
    <t>532-59-7201;B;Mandalay;Member;Male;Sports and travel;79.93;6;23.979;503.559;1/31/2019;14:04;Cash;479.58;4.761.904.762;23.979;5.5</t>
  </si>
  <si>
    <t>181-94-6432;C;Naypyitaw;Member;Male;Fashion accessories;69.33;2;6.933;145.593;02/05/2019;19:05;Ewallet;138.66;4.761.904.762;6.933;9.7</t>
  </si>
  <si>
    <t>870-76-1733;A;Yangon;Member;Female;Food and beverages;14.23;5;35.575;747.075;02/01/2019;10:08;Credit card;71.15;4.761.904.762;35.575;4.4</t>
  </si>
  <si>
    <t>423-64-4619;A;Yangon;Member;Female;Health and beauty;15.55;9;69.975;1.469.475;03/07/2019;13:12;Cash;139.95;4.761.904.762;69.975;5</t>
  </si>
  <si>
    <t>227-07-4446;C;Naypyitaw;Member;Female;Electronic accessories;78.13;10;39.065;820.365;02/10/2019;20:51;Cash;781.3;4.761.904.762;39.065;4.4</t>
  </si>
  <si>
    <t>174-36-3675;C;Naypyitaw;Member;Male;Food and beverages;99.37;2;9.937;208.677;2/14/2019;17:29;Cash;198.74;4.761.904.762;9.937;5.2</t>
  </si>
  <si>
    <t>428-83-5800;C;Naypyitaw;Member;Female;Food and beverages;21.08;3;3.162;66.402;02/09/2019;10:25;Cash;63.24;4.761.904.762;3.162;7.3</t>
  </si>
  <si>
    <t>603-07-0961;C;Naypyitaw;Member;Male;Electronic accessories;74.79;5;186.975;3.926.475;01/10/2019;11:34;Cash;373.95;4.761.904.762;186.975;4.9</t>
  </si>
  <si>
    <t>704-20-4138;C;Naypyitaw;Member;Female;Health and beauty;29.67;7;103.845;2.180.745;03/11/2019;18:58;Credit card;207.69;4.761.904.762;103.845;8.1</t>
  </si>
  <si>
    <t>787-15-1757;C;Naypyitaw;Member;Male;Health and beauty;44.07;4;8.814;185.094;2/18/2019;16:28;Ewallet;176.28;4.761.904.762;8.814;8.4</t>
  </si>
  <si>
    <t>649-11-3678;C;Naypyitaw;Normal;Female;Food and beverages;22.93;9;103.185;2.166.885;2/26/2019;20:26;Cash;206.37;4.761.904.762;103.185;5.5</t>
  </si>
  <si>
    <t>622-20-1945;C;Naypyitaw;Normal;Female;Health and beauty;39.42;1;1.971;41.391;1/18/2019;15:08;Cash;39.42;4.761.904.762;1.971;8.4</t>
  </si>
  <si>
    <t>372-94-8041;A;Yangon;Normal;Male;Health and beauty;15.26;6;4.578;96.138;2/15/2019;18:03;Ewallet;91.56;4.761.904.762;4.578;9.8</t>
  </si>
  <si>
    <t>563-91-7120;A;Yangon;Normal;Female;Fashion accessories;61.77;5;154.425;3.242.925;03/08/2019;13:21;Cash;308.85;4.761.904.762;154.425;6.7</t>
  </si>
  <si>
    <t>746-54-5508;A;Yangon;Normal;Male;Home and lifestyle;21.52;6;6.456;135.576;1/17/2019;12:48;Credit card;129.12;4.761.904.762;6.456;9.4</t>
  </si>
  <si>
    <t>276-54-0879;B;Mandalay;Normal;Male;Sports and travel;97.74;4;19.548;410.508;03/12/2019;19:53;Ewallet;390.96;4.761.904.762;19.548;6.4</t>
  </si>
  <si>
    <t>815-11-1168;A;Yangon;Member;Male;Food and beverages;99.78;5;24.945;523.845;03/09/2019;19:09;Cash;498.9;4.761.904.762;24.945;5.4</t>
  </si>
  <si>
    <t>719-76-3868;C;Naypyitaw;Member;Male;Food and beverages;94.26;4;18.852;395.892;03/12/2019;16:30;Cash;377.04;4.761.904.762;18.852;8.6</t>
  </si>
  <si>
    <t>730-61-8757;B;Mandalay;Member;Male;Health and beauty;51.13;4;10.226;214.746;1/25/2019;10:11;Credit card;204.52;4.761.904.762;10.226;4</t>
  </si>
  <si>
    <t>340-66-0321;A;Yangon;Member;Male;Electronic accessories;36.36;4;7.272;152.712;3/25/2019;13:07;Cash;145.44;4.761.904.762;7.272;7.6</t>
  </si>
  <si>
    <t>868-81-1752;B;Mandalay;Normal;Male;Home and lifestyle;22.02;9;9.909;208.089;02/07/2019;18:48;Cash;198.18;4.761.904.762;9.909;6.8</t>
  </si>
  <si>
    <t>634-97-8956;A;Yangon;Normal;Male;Food and beverages;32.9;3;4.935;103.635;2/17/2019;17:27;Credit card;98.7;4.761.904.762;4.935;9.1</t>
  </si>
  <si>
    <t>566-71-1091;A;Yangon;Normal;Male;Fashion accessories;77.02;5;19.255;404.355;02/03/2019;15:59;Cash;385.1;4.761.904.762;19.255;5.5</t>
  </si>
  <si>
    <t>442-48-3607;A;Yangon;Member;Male;Food and beverages;23.48;2;2.348;49.308;3/14/2019;11:21;Credit card;46.96;4.761.904.762;2.348;7.9</t>
  </si>
  <si>
    <t>835-16-0096;C;Naypyitaw;Member;Male;Sports and travel;14.7;5;3.675;77.175;3/24/2019;13:48;Ewallet;73.5;4.761.904.762;3.675;8.5</t>
  </si>
  <si>
    <t>527-09-6272;A;Yangon;Member;Female;Electronic accessories;28.45;5;71.125;1.493.625;3/21/2019;10:17;Credit card;142.25;4.761.904.762;71.125;9.1</t>
  </si>
  <si>
    <t>898-04-2717;A;Yangon;Normal;Male;Fashion accessories;76.4;9;34.38;721.98;3/19/2019;15:49;Ewallet;687.6;4.761.904.762;34.38;7.5</t>
  </si>
  <si>
    <t>692-27-8933;B;Mandalay;Normal;Female;Sports and travel;57.95;6;17.385;365.085;2/24/2019;13:02;Cash;347.7;4.761.904.762;17.385;5.2</t>
  </si>
  <si>
    <t>633-09-3463;C;Naypyitaw;Normal;Female;Electronic accessories;47.65;3;71.475;1.500.975;3/28/2019;12:58;Credit card;142.95;4.761.904.762;71.475;9.5</t>
  </si>
  <si>
    <t>374-17-3652;B;Mandalay;Member;Female;Food and beverages;42.82;9;19.269;404.649;02/05/2019;15:26;Credit card;385.38;4.761.904.762;19.269;8.9</t>
  </si>
  <si>
    <t>378-07-7001;B;Mandalay;Member;Male;Electronic accessories;48.09;3;72.135;1.514.835;02/10/2019;18:23;Credit card;144.27;4.761.904.762;72.135;7.8</t>
  </si>
  <si>
    <t>433-75-6987;B;Mandalay;Member;Female;Health and beauty;55.97;7;195.895;4.113.795;03/05/2019;19:06;Ewallet;391.79;4.761.904.762;195.895;8.9</t>
  </si>
  <si>
    <t>873-95-4984;B;Mandalay;Member;Female;Health and beauty;76.9;7;26.915;565.215;2/15/2019;20:21;Cash;538.3;4.761.904.762;26.915;7.7</t>
  </si>
  <si>
    <t>416-13-5917;C;Naypyitaw;Normal;Female;Food and beverages;97.03;5;242.575;5.094.075;1/30/2019;16:24;Ewallet;485.15;4.761.904.762;242.575;9.3</t>
  </si>
  <si>
    <t>150-89-8043;A;Yangon;Normal;Male;Sports and travel;44.65;3;66.975;1.406.475;2/14/2019;15:04;Cash;133.95;4.761.904.762;66.975;6.2</t>
  </si>
  <si>
    <t>135-84-8019;A;Yangon;Normal;Female;Fashion accessories;77.93;9;350.685;7.364.385;2/27/2019;16:10;Ewallet;701.37;4.761.904.762;350.685;7.6</t>
  </si>
  <si>
    <t>441-94-7118;A;Yangon;Member;Male;Electronic accessories;71.95;1;35.975;755.475;02/04/2019;12:14;Cash;71.95;4.761.904.762;35.975;7.3</t>
  </si>
  <si>
    <t>725-96-3778;C;Naypyitaw;Member;Female;Home and lifestyle;89.25;8;35.7;749.7;1/20/2019;10:13;Cash;714;4.761.904.762;35.7;4.7</t>
  </si>
  <si>
    <t>531-80-1784;A;Yangon;Normal;Male;Electronic accessories;26.02;7;9.107;191.247;3/28/2019;17:38;Cash;182.14;4.761.904.762;9.107;5.1</t>
  </si>
  <si>
    <t>400-45-1220;B;Mandalay;Normal;Female;Health and beauty;13.5;10;6.75;141.75;2/27/2019;11:06;Credit card;135;4.761.904.762;6.75;4.8</t>
  </si>
  <si>
    <t>860-79-0874;C;Naypyitaw;Member;Female;Fashion accessories;99.3;10;49.65;1042.65;2/15/2019;14:53;Credit card;993;4.761.904.762;49.65;6.6</t>
  </si>
  <si>
    <t>834-61-8124;A;Yangon;Normal;Male;Electronic accessories;51.69;7;180.915;3.799.215;1/26/2019;18:22;Cash;361.83;4.761.904.762;180.915;5.5</t>
  </si>
  <si>
    <t>115-99-4379;B;Mandalay;Member;Female;Fashion accessories;54.73;7;191.555;4.022.655;3/14/2019;19:02;Credit card;383.11;4.761.904.762;191.555;8.5</t>
  </si>
  <si>
    <t>565-67-6697;B;Mandalay;Member;Male;Home and lifestyle;27;9;12.15;255.15;03/02/2019;14:16;Cash;243;4.761.904.762;12.15;4.8</t>
  </si>
  <si>
    <t>320-49-6392;C;Naypyitaw;Normal;Female;Electronic accessories;30.24;1;1.512;31.752;03/04/2019;15:44;Cash;30.24;4.761.904.762;1.512;8.4</t>
  </si>
  <si>
    <t>889-04-9723;B;Mandalay;Member;Female;Food and beverages;89.14;4;17.828;374.388;01/07/2019;12:20;Credit card;356.56;4.761.904.762;17.828;7.8</t>
  </si>
  <si>
    <t>632-90-0281;C;Naypyitaw;Normal;Female;Fashion accessories;37.55;10;18.775;394.275;03/08/2019;20:01;Credit card;375.5;4.761.904.762;18.775;9.3</t>
  </si>
  <si>
    <t>554-42-2417;C;Naypyitaw;Normal;Female;Sports and travel;95.44;10;47.72;1002.12;01/09/2019;13:45;Cash;954.4;4.761.904.762;47.72;5.2</t>
  </si>
  <si>
    <t>453-63-6187;B;Mandalay;Normal;Male;Electronic accessories;27.5;3;4.125;86.625;03/01/2019;15:40;Ewallet;82.5;4.761.904.762;4.125;6.5</t>
  </si>
  <si>
    <t>578-80-7669;B;Mandalay;Normal;Male;Sports and travel;74.97;1;37.485;787.185;3/16/2019;16:58;Cash;74.97;4.761.904.762;37.485;5.6</t>
  </si>
  <si>
    <t>612-36-5536;A;Yangon;Member;Male;Food and beverages;80.96;8;32.384;680.064;2/17/2019;11:12;Credit card;647.68;4.761.904.762;32.384;7.4</t>
  </si>
  <si>
    <t>605-72-4132;C;Naypyitaw;Normal;Female;Food and beverages;94.47;8;37.788;793.548;2/27/2019;15:12;Cash;755.76;4.761.904.762;37.788;9.1</t>
  </si>
  <si>
    <t>471-41-2823;C;Naypyitaw;Normal;Male;Food and beverages;99.79;2;9.979;209.559;03/07/2019;20:37;Ewallet;199.58;4.761.904.762;9.979;8</t>
  </si>
  <si>
    <t>462-67-9126;A;Yangon;Normal;Male;Home and lifestyle;73.22;6;21.966;461.286;1/21/2019;17:44;Cash;439.32;4.761.904.762;21.966;7.2</t>
  </si>
  <si>
    <t>272-27-9238;C;Naypyitaw;Normal;Female;Food and beverages;41.24;4;8.248;173.208;2/19/2019;16:23;Cash;164.96;4.761.904.762;8.248;7.1</t>
  </si>
  <si>
    <t>834-25-9262;C;Naypyitaw;Normal;Female;Fashion accessories;81.68;4;16.336;343.056;01/06/2019;12:12;Cash;326.72;4.761.904.762;16.336;9.1</t>
  </si>
  <si>
    <t>122-61-9553;C;Naypyitaw;Normal;Female;Electronic accessories;51.32;9;23.094;484.974;3/14/2019;19:33;Cash;461.88;4.761.904.762;23.094;5.6</t>
  </si>
  <si>
    <t>468-88-0009;A;Yangon;Member;Male;Home and lifestyle;65.94;4;13.188;276.948;3/24/2019;10:29;Cash;263.76;4.761.904.762;13.188;6</t>
  </si>
  <si>
    <t>613-59-9758;C;Naypyitaw;Normal;Female;Sports and travel;14.36;10;7.18;150.78;1/27/2019;14:28;Cash;143.6;4.761.904.762;7.18;5.4</t>
  </si>
  <si>
    <t>254-31-0042;A;Yangon;Member;Male;Electronic accessories;21.5;9;9.675;203.175;03/06/2019;12:46;Credit card;193.5;4.761.904.762;9.675;7.8</t>
  </si>
  <si>
    <t>201-86-2184;B;Mandalay;Member;Female;Electronic accessories;26.26;7;9.191;193.011;02/02/2019;19:40;Cash;183.82;4.761.904.762;9.191;9.9</t>
  </si>
  <si>
    <t>261-12-8671;B;Mandalay;Normal;Female;Fashion accessories;60.96;2;6.096;128.016;1/25/2019;19:39;Credit card;121.92;4.761.904.762;6.096;4.9</t>
  </si>
  <si>
    <t>730-70-9830;C;Naypyitaw;Normal;Female;Home and lifestyle;70.11;6;21.033;441.693;3/14/2019;17:54;Ewallet;420.66;4.761.904.762;21.033;5.2</t>
  </si>
  <si>
    <t>382-25-8917;C;Naypyitaw;Normal;Male;Fashion accessories;42.08;6;12.624;265.104;1/29/2019;12:25;Cash;252.48;4.761.904.762;12.624;8.9</t>
  </si>
  <si>
    <t>422-29-8786;A;Yangon;Normal;Female;Home and lifestyle;67.09;5;167.725;3.522.225;01/03/2019;16:47;Credit card;335.45;4.761.904.762;167.725;9.1</t>
  </si>
  <si>
    <t>667-23-5919;A;Yangon;Member;Female;Fashion accessories;96.7;5;24.175;507.675;1/14/2019;12:52;Ewallet;483.5;4.761.904.762;24.175;7</t>
  </si>
  <si>
    <t>843-01-4703;B;Mandalay;Member;Female;Home and lifestyle;35.38;9;15.921;334.341;01/05/2019;19:50;Credit card;318.42;4.761.904.762;15.921;9.6</t>
  </si>
  <si>
    <t>743-88-1662;C;Naypyitaw;Normal;Male;Sports and travel;95.49;7;334.215;7.018.515;2/22/2019;18:17;Ewallet;668.43;4.761.904.762;334.215;8.7</t>
  </si>
  <si>
    <t>595-86-2894;C;Naypyitaw;Member;Male;Fashion accessories;96.98;4;19.396;407.316;02/06/2019;17:20;Ewallet;387.92;4.761.904.762;19.396;9.4</t>
  </si>
  <si>
    <t>182-69-8360;B;Mandalay;Normal;Female;Electronic accessories;23.65;4;4.73;99.33;1/30/2019;13:32;Credit card;94.6;4.761.904.762;4.73;4</t>
  </si>
  <si>
    <t>289-15-7034;A;Yangon;Member;Male;Sports and travel;82.33;4;16.466;345.786;01/11/2019;10:37;Credit card;329.32;4.761.904.762;16.466;7.5</t>
  </si>
  <si>
    <t>462-78-5240;C;Naypyitaw;Normal;Female;Electronic accessories;26.61;2;2.661;55.881;3/19/2019;14:35;Cash;53.22;4.761.904.762;2.661;4.2</t>
  </si>
  <si>
    <t>868-52-7573;B;Mandalay;Normal;Female;Food and beverages;99.69;5;249.225;5.233.725;1/14/2019;12:09;Cash;498.45;4.761.904.762;249.225;9.9</t>
  </si>
  <si>
    <t>153-58-4872;C;Naypyitaw;Member;Female;Food and beverages;74.89;4;14.978;314.538;03/01/2019;15:32;Ewallet;299.56;4.761.904.762;14.978;4.2</t>
  </si>
  <si>
    <t>662-72-2873;A;Yangon;Normal;Female;Food and beverages;40.94;5;10.235;214.935;01/06/2019;13:58;Ewallet;204.7;4.761.904.762;10.235;9.9</t>
  </si>
  <si>
    <t>525-88-7307;B;Mandalay;Member;Male;Sports and travel;75.82;1;3.791;79.611;1/31/2019;13:19;Cash;75.82;4.761.904.762;3.791;5.8</t>
  </si>
  <si>
    <t>689-16-9784;C;Naypyitaw;Normal;Male;Food and beverages;46.77;6;14.031;294.651;03/11/2019;13:37;Cash;280.62;4.761.904.762;14.031;6</t>
  </si>
  <si>
    <t>725-56-0833;A;Yangon;Normal;Female;Health and beauty;32.32;10;16.16;339.36;2/20/2019;16:49;Credit card;323.2;4.761.904.762;16.16;10</t>
  </si>
  <si>
    <t>394-41-0748;C;Naypyitaw;Member;Female;Fashion accessories;54.07;9;243.315;5.109.615;1/27/2019;14:55;Ewallet;486.63;4.761.904.762;243.315;9.5</t>
  </si>
  <si>
    <t>596-42-3999;B;Mandalay;Normal;Male;Food and beverages;18.22;7;6.377;133.917;03/10/2019;14:04;Credit card;127.54;4.761.904.762;6.377;6.6</t>
  </si>
  <si>
    <t>541-89-9860;C;Naypyitaw;Member;Female;Fashion accessories;80.48;3;12.072;253.512;2/15/2019;12:31;Cash;241.44;4.761.904.762;12.072;8.1</t>
  </si>
  <si>
    <t>173-82-9529;B;Mandalay;Normal;Female;Fashion accessories;37.95;10;18.975;398.475;1/26/2019;14:51;Cash;379.5;4.761.904.762;18.975;9.7</t>
  </si>
  <si>
    <t>563-36-9814;A;Yangon;Member;Male;Electronic accessories;76.82;1;3.841;80.661;2/13/2019;18:27;Ewallet;76.82;4.761.904.762;3.841;7.2</t>
  </si>
  <si>
    <t>308-47-4913;A;Yangon;Member;Female;Sports and travel;52.26;10;26.13;548.73;03/09/2019;12:45;Credit card;522.6;4.761.904.762;26.13;6.2</t>
  </si>
  <si>
    <t>885-17-6250;A;Yangon;Normal;Female;Health and beauty;79.74;1;3.987;83.727;03/06/2019;10:36;Ewallet;79.74;4.761.904.762;3.987;7.3</t>
  </si>
  <si>
    <t>726-27-2396;A;Yangon;Normal;Female;Health and beauty;77.5;5;19.375;406.875;1/24/2019;20:36;Ewallet;387.5;4.761.904.762;19.375;4.3</t>
  </si>
  <si>
    <t>316-01-3952;A;Yangon;Normal;Female;Food and beverages;54.27;5;135.675;2.849.175;3/13/2019;14:16;Ewallet;271.35;4.761.904.762;135.675;4.6</t>
  </si>
  <si>
    <t>760-54-1821;B;Mandalay;Normal;Male;Home and lifestyle;13.59;9;61.155;1.284.255;3/15/2019;10:26;Cash;122.31;4.761.904.762;61.155;5.8</t>
  </si>
  <si>
    <t>793-10-3222;B;Mandalay;Member;Female;Health and beauty;41.06;6;12.318;258.678;03/05/2019;13:30;Credit card;246.36;4.761.904.762;12.318;8.3</t>
  </si>
  <si>
    <t>346-12-3257;B;Mandalay;Member;Male;Electronic accessories;19.24;9;8.658;181.818;03/04/2019;16:28;Cash;173.16;4.761.904.762;8.658;8</t>
  </si>
  <si>
    <t>110-05-6330;C;Naypyitaw;Normal;Female;Food and beverages;39.43;6;11.829;248.409;3/25/2019;20:18;Credit card;236.58;4.761.904.762;11.829;9.4</t>
  </si>
  <si>
    <t>651-61-0874;C;Naypyitaw;Normal;Male;Home and lifestyle;46.22;4;9.244;194.124;03/12/2019;20:04;Credit card;184.88;4.761.904.762;9.244;6.2</t>
  </si>
  <si>
    <t>236-86-3015;C;Naypyitaw;Member;Male;Home and lifestyle;13.98;1;0.699;14.679;02/04/2019;13:38;Ewallet;13.98;4.761.904.762;0.699;9.8</t>
  </si>
  <si>
    <t>831-64-0259;B;Mandalay;Normal;Female;Fashion accessories;39.75;5;99.375;2.086.875;2/22/2019;10:43;Ewallet;198.75;4.761.904.762;99.375;9.6</t>
  </si>
  <si>
    <t>587-03-7455;C;Naypyitaw;Member;Female;Fashion accessories;97.79;7;342.265;7.187.565;2/16/2019;17:30;Ewallet;684.53;4.761.904.762;342.265;4.9</t>
  </si>
  <si>
    <t>882-40-4577;A;Yangon;Member;Male;Sports and travel;67.26;4;13.452;282.492;1/19/2019;15:28;Credit card;269.04;4.761.904.762;13.452;8</t>
  </si>
  <si>
    <t>732-67-5346;A;Yangon;Normal;Male;Food and beverages;13.79;5;34.475;723.975;01/11/2019;19:07;Credit card;68.95;4.761.904.762;34.475;7.8</t>
  </si>
  <si>
    <t>725-32-9708;B;Mandalay;Member;Female;Fashion accessories;68.71;4;13.742;288.582;01/04/2019;19:01;Cash;274.84;4.761.904.762;13.742;4.1</t>
  </si>
  <si>
    <t>256-08-8343;A;Yangon;Normal;Female;Home and lifestyle;56.53;4;11.306;237.426;03/04/2019;19:48;Ewallet;226.12;4.761.904.762;11.306;5.5</t>
  </si>
  <si>
    <t>372-26-1506;C;Naypyitaw;Normal;Female;Fashion accessories;23.82;5;5.955;125.055;1/28/2019;19:24;Ewallet;119.1;4.761.904.762;5.955;5.4</t>
  </si>
  <si>
    <t>244-08-0162;B;Mandalay;Normal;Female;Health and beauty;34.21;10;17.105;359.205;01/02/2019;13:00;Cash;342.1;4.761.904.762;17.105;5.1</t>
  </si>
  <si>
    <t>569-71-4390;B;Mandalay;Normal;Male;Sports and travel;21.87;2;2.187;45.927;1/25/2019;14:29;Ewallet;43.74;4.761.904.762;2.187;6.9</t>
  </si>
  <si>
    <t>132-23-6451;A;Yangon;Member;Male;Health and beauty;20.97;5;52.425;1.100.925;01/04/2019;13:21;Cash;104.85;4.761.904.762;52.425;7.8</t>
  </si>
  <si>
    <t>696-90-2548;A;Yangon;Normal;Male;Sports and travel;25.84;3;3.876;81.396;03/10/2019;18:55;Ewallet;77.52;4.761.904.762;3.876;6.6</t>
  </si>
  <si>
    <t>472-15-9636;A;Yangon;Normal;Male;Home and lifestyle;50.93;8;20.372;427.812;3/22/2019;19:36;Ewallet;407.44;4.761.904.762;20.372;9.2</t>
  </si>
  <si>
    <t>268-03-6164;B;Mandalay;Normal;Male;Health and beauty;96.11;1;48.055;1.009.155;1/25/2019;16:28;Ewallet;96.11;4.761.904.762;48.055;7.8</t>
  </si>
  <si>
    <t>750-57-9686;C;Naypyitaw;Normal;Female;Home and lifestyle;45.38;4;9.076;190.596;01/08/2019;13:48;Credit card;181.52;4.761.904.762;9.076;8.7</t>
  </si>
  <si>
    <t>186-09-3669;C;Naypyitaw;Member;Female;Health and beauty;81.51;1;40.755;855.855;1/22/2019;10:57;Ewallet;81.51;4.761.904.762;40.755;9.2</t>
  </si>
  <si>
    <t>848-07-1692;B;Mandalay;Normal;Female;Health and beauty;57.22;2;5.722;120.162;01/12/2019;17:13;Ewallet;114.44;4.761.904.762;5.722;8.3</t>
  </si>
  <si>
    <t>745-71-3520;A;Yangon;Member;Female;Electronic accessories;25.22;7;8.827;185.367;02/04/2019;10:23;Cash;176.54;4.761.904.762;8.827;8.2</t>
  </si>
  <si>
    <t>266-76-6436;C;Naypyitaw;Member;Female;Food and beverages;38.6;3;5.79;121.59;3/28/2019;13:57;Ewallet;115.8;4.761.904.762;5.79;7.5</t>
  </si>
  <si>
    <t>740-22-2500;C;Naypyitaw;Normal;Female;Electronic accessories;84.05;3;126.075;2.647.575;1/23/2019;13:29;Cash;252.15;4.761.904.762;126.075;9.8</t>
  </si>
  <si>
    <t>271-88-8734;C;Naypyitaw;Member;Female;Fashion accessories;97.21;10;48.605;1.020.705;02/08/2019;13:00;Credit card;972.1;4.761.904.762;48.605;8.7</t>
  </si>
  <si>
    <t>301-81-8610;B;Mandalay;Member;Male;Fashion accessories;25.42;8;10.168;213.528;3/19/2019;19:42;Credit card;203.36;4.761.904.762;10.168;6.7</t>
  </si>
  <si>
    <t>489-64-4354;C;Naypyitaw;Normal;Male;Fashion accessories;16.28;1;0.814;17.094;03/09/2019;15:36;Cash;16.28;4.761.904.762;0.814;5</t>
  </si>
  <si>
    <t>198-84-7132;B;Mandalay;Member;Male;Fashion accessories;40.61;9;182.745;3.837.645;01/02/2019;13:40;Cash;365.49;4.761.904.762;182.745;7</t>
  </si>
  <si>
    <t>269-10-8440;A;Yangon;Member;Male;Health and beauty;53.17;7;186.095;3.907.995;1/21/2019;18:01;Cash;372.19;4.761.904.762;186.095;8.9</t>
  </si>
  <si>
    <t>650-98-6268;B;Mandalay;Member;Female;Food and beverages;20.87;3;31.305;657.405;3/20/2019;13:53;Credit card;62.61;4.761.904.762;31.305;8</t>
  </si>
  <si>
    <t>741-73-3559;B;Mandalay;Normal;Male;Sports and travel;67.27;5;168.175;3.531.675;2/27/2019;17:27;Cash;336.35;4.761.904.762;168.175;6.9</t>
  </si>
  <si>
    <t>325-77-6186;A;Yangon;Member;Female;Home and lifestyle;90.65;10;45.325;951.825;03/08/2019;10:53;Ewallet;906.5;4.761.904.762;45.325;7.3</t>
  </si>
  <si>
    <t>286-75-7818;B;Mandalay;Normal;Male;Fashion accessories;69.08;2;6.908;145.068;1/31/2019;19:48;Credit card;138.16;4.761.904.762;6.908;6.9</t>
  </si>
  <si>
    <t>574-57-9721;C;Naypyitaw;Normal;Male;Food and beverages;43.27;2;4.327;90.867;03/08/2019;16:53;Ewallet;86.54;4.761.904.762;4.327;5.7</t>
  </si>
  <si>
    <t>459-50-7686;A;Yangon;Normal;Female;Electronic accessories;23.46;6;7.038;147.798;1/13/2019;19:14;Ewallet;140.76;4.761.904.762;7.038;6.4</t>
  </si>
  <si>
    <t>616-87-0016;B;Mandalay;Normal;Male;Fashion accessories;95.54;7;33.439;702.219;03/09/2019;14:36;Credit card;668.78;4.761.904.762;33.439;9.6</t>
  </si>
  <si>
    <t>837-55-7229;B;Mandalay;Normal;Female;Fashion accessories;47.44;1;2.372;49.812;2/22/2019;18:19;Credit card;47.44;4.761.904.762;2.372;6.8</t>
  </si>
  <si>
    <t>751-69-0068;C;Naypyitaw;Normal;Male;Sports and travel;99.24;9;44.658;937.818;3/19/2019;19:09;Ewallet;893.16;4.761.904.762;44.658;9</t>
  </si>
  <si>
    <t>257-73-1380;C;Naypyitaw;Member;Male;Sports and travel;82.93;4;16.586;348.306;1/20/2019;16:51;Ewallet;331.72;4.761.904.762;16.586;9.6</t>
  </si>
  <si>
    <t>345-08-4992;A;Yangon;Normal;Male;Home and lifestyle;33.99;6;10.197;214.137;03/08/2019;15:37;Credit card;203.94;4.761.904.762;10.197;7.7</t>
  </si>
  <si>
    <t>549-96-4200;C;Naypyitaw;Member;Male;Food and beverages;17.04;4;3.408;71.568;03/08/2019;20:15;Ewallet;68.16;4.761.904.762;3.408;7</t>
  </si>
  <si>
    <t>810-60-6344;C;Naypyitaw;Normal;Female;Electronic accessories;40.86;8;16.344;343.224;02/07/2019;14:38;Credit card;326.88;4.761.904.762;16.344;6.5</t>
  </si>
  <si>
    <t>450-28-2866;C;Naypyitaw;Member;Male;Food and beverages;17.44;5;4.36;91.56;1/15/2019;19:25;Cash;87.2;4.761.904.762;4.36;8.1</t>
  </si>
  <si>
    <t>394-30-3170;B;Mandalay;Member;Female;Sports and travel;88.43;8;35.372;742.812;3/22/2019;19:35;Credit card;707.44;4.761.904.762;35.372;4.3</t>
  </si>
  <si>
    <t>138-17-5109;A;Yangon;Member;Female;Home and lifestyle;89.21;9;401.445;8.430.345;1/15/2019;15:42;Credit card;802.89;4.761.904.762;401.445;6.5</t>
  </si>
  <si>
    <t>192-98-7397;C;Naypyitaw;Normal;Male;Fashion accessories;12.78;1;0.639;13.419;01/08/2019;14:11;Ewallet;12.78;4.761.904.762;0.639;9.5</t>
  </si>
  <si>
    <t>301-11-9629;A;Yangon;Normal;Female;Sports and travel;19.1;7;6.685;140.385;1/15/2019;10:43;Cash;133.7;4.761.904.762;6.685;9.7</t>
  </si>
  <si>
    <t>390-80-5128;B;Mandalay;Member;Female;Health and beauty;19.15;1;0.9575;201.075;1/28/2019;17:58;Credit card;19.15;4.761.904.762;0.9575;9.5</t>
  </si>
  <si>
    <t>235-46-8343;C;Naypyitaw;Member;Male;Food and beverages;27.66;10;13.83;290.43;2/14/2019;11:26;Credit card;276.6;4.761.904.762;13.83;8.9</t>
  </si>
  <si>
    <t>453-12-7053;C;Naypyitaw;Normal;Male;Fashion accessories;45.74;3;6.861;144.081;03/10/2019;17:38;Credit card;137.22;4.761.904.762;6.861;6.5</t>
  </si>
  <si>
    <t>296-11-7041;B;Mandalay;Member;Female;Health and beauty;27.07;1;13.535;284.235;01/12/2019;20:07;Credit card;27.07;4.761.904.762;13.535;5.3</t>
  </si>
  <si>
    <t>449-27-2918;B;Mandalay;Member;Female;Sports and travel;39.12;1;1.956;41.076;3/26/2019;11:02;Credit card;39.12;4.761.904.762;1.956;9.6</t>
  </si>
  <si>
    <t>891-01-7034;B;Mandalay;Normal;Female;Electronic accessories;74.71;6;22.413;470.673;01/01/2019;19:07;Cash;448.26;4.761.904.762;22.413;6.7</t>
  </si>
  <si>
    <t>744-09-5786;B;Mandalay;Normal;Male;Electronic accessories;22.01;6;6.603;138.663;01/02/2019;18:50;Cash;132.06;4.761.904.762;6.603;7.6</t>
  </si>
  <si>
    <t>727-17-0390;A;Yangon;Normal;Female;Food and beverages;63.61;5;159.025;3.339.525;3/16/2019;12:43;Ewallet;318.05;4.761.904.762;159.025;4.8</t>
  </si>
  <si>
    <t>568-88-3448;A;Yangon;Normal;Male;Health and beauty;25;1;1.25;26.25;03/03/2019;15:09;Ewallet;25;4.761.904.762;1.25;5.5</t>
  </si>
  <si>
    <t>187-83-5490;A;Yangon;Member;Male;Electronic accessories;20.77;4;4.154;87.234;1/31/2019;13:47;Cash;83.08;4.761.904.762;4.154;4.7</t>
  </si>
  <si>
    <t>767-54-1907;B;Mandalay;Member;Female;Fashion accessories;29.56;5;7.39;155.19;2/13/2019;16:59;Cash;147.8;4.761.904.762;7.39;6.9</t>
  </si>
  <si>
    <t>710-46-4433;B;Mandalay;Member;Female;Food and beverages;77.4;9;34.83;731.43;2/15/2019;14:15;Credit card;696.6;4.761.904.762;34.83;4.5</t>
  </si>
  <si>
    <t>533-33-5337;B;Mandalay;Normal;Male;Electronic accessories;79.39;10;39.695;833.595;02/07/2019;20:24;Cash;793.9;4.761.904.762;39.695;6.2</t>
  </si>
  <si>
    <t>325-90-8763;C;Naypyitaw;Member;Female;Electronic accessories;46.57;10;23.285;488.985;1/27/2019;13:58;Cash;465.7;4.761.904.762;23.285;7.6</t>
  </si>
  <si>
    <t>729-46-7422;C;Naypyitaw;Normal;Male;Food and beverages;35.89;1;17.945;376.845;2/23/2019;16:52;Credit card;35.89;4.761.904.762;17.945;7.9</t>
  </si>
  <si>
    <t>639-76-1242;C;Naypyitaw;Normal;Male;Food and beverages;40.52;5;10.13;212.73;02/03/2019;15:19;Cash;202.6;4.761.904.762;10.13;4.5</t>
  </si>
  <si>
    <t>234-03-4040;B;Mandalay;Member;Female;Food and beverages;73.05;10;36.525;767.025;03/03/2019;12:25;Credit card;730.5;4.761.904.762;36.525;8.7</t>
  </si>
  <si>
    <t>326-71-2155;C;Naypyitaw;Normal;Female;Sports and travel;73.95;4;14.79;310.59;02/03/2019;10:02;Cash;295.8;4.761.904.762;14.79;6.1</t>
  </si>
  <si>
    <t>320-32-8842;C;Naypyitaw;Member;Female;Food and beverages;22.62;1;1.131;23.751;3/17/2019;18:58;Cash;22.62;4.761.904.762;1.131;6.4</t>
  </si>
  <si>
    <t>470-32-9057;A;Yangon;Member;Male;Food and beverages;51.34;5;12.835;269.535;3/28/2019;15:31;Credit card;256.7;4.761.904.762;12.835;9.1</t>
  </si>
  <si>
    <t>878-30-2331;C;Naypyitaw;Member;Female;Sports and travel;54.55;10;27.275;572.775;03/02/2019;11:22;Credit card;545.5;4.761.904.762;27.275;7.1</t>
  </si>
  <si>
    <t>440-59-5691;C;Naypyitaw;Member;Female;Health and beauty;37.15;7;130.025;2.730.525;02/08/2019;13:12;Credit card;260.05;4.761.904.762;130.025;7.7</t>
  </si>
  <si>
    <t>554-53-3790;B;Mandalay;Normal;Male;Sports and travel;37.02;6;11.106;233.226;3/22/2019;18:33;Cash;222.12;4.761.904.762;11.106;4.5</t>
  </si>
  <si>
    <t>746-19-0921;C;Naypyitaw;Normal;Male;Food and beverages;21.58;1;1.079;22.659;02/09/2019;10:02;Ewallet;21.58;4.761.904.762;1.079;7.2</t>
  </si>
  <si>
    <t>233-34-0817;C;Naypyitaw;Member;Female;Electronic accessories;98.84;1;4.942;103.782;2/15/2019;11:21;Cash;98.84;4.761.904.762;4.942;8.4</t>
  </si>
  <si>
    <t>767-05-1286;C;Naypyitaw;Member;Female;Home and lifestyle;83.77;6;25.131;527.751;1/23/2019;12:10;Ewallet;502.62;4.761.904.762;25.131;5.4</t>
  </si>
  <si>
    <t>340-21-9136;A;Yangon;Member;Female;Sports and travel;40.05;4;8.01;168.21;1/25/2019;11:40;Cash;160.2;4.761.904.762;8.01;9.7</t>
  </si>
  <si>
    <t>405-31-3305;A;Yangon;Member;Male;Fashion accessories;43.13;10;21.565;452.865;02/02/2019;18:31;Credit card;431.3;4.761.904.762;21.565;5.5</t>
  </si>
  <si>
    <t>731-59-7531;B;Mandalay;Member;Male;Health and beauty;72.57;8;29.028;609.588;3/30/2019;17:58;Cash;580.56;4.761.904.762;29.028;4.6</t>
  </si>
  <si>
    <t>676-39-6028;A;Yangon;Member;Female;Electronic accessories;64.44;5;16.11;338.31;3/30/2019;17:04;Cash;322.2;4.761.904.762;16.11;6.6</t>
  </si>
  <si>
    <t>502-05-1910;A;Yangon;Normal;Male;Health and beauty;65.18;3;9.777;205.317;2/25/2019;20:35;Credit card;195.54;4.761.904.762;9.777;6.3</t>
  </si>
  <si>
    <t>485-30-8700;A;Yangon;Normal;Female;Sports and travel;33.26;5;8.315;174.615;3/18/2019;16:10;Credit card;166.3;4.761.904.762;8.315;4.2</t>
  </si>
  <si>
    <t>598-47-9715;C;Naypyitaw;Normal;Male;Electronic accessories;84.07;4;16.814;353.094;03/07/2019;16:54;Ewallet;336.28;4.761.904.762;16.814;4.4</t>
  </si>
  <si>
    <t>701-69-8742;B;Mandalay;Normal;Male;Sports and travel;34.37;10;17.185;360.885;3/16/2019;10:11;Ewallet;343.7;4.761.904.762;17.185;6.7</t>
  </si>
  <si>
    <t>575-67-1508;A;Yangon;Normal;Male;Electronic accessories;38.6;1;1.93;40.53;1/29/2019;11:26;Ewallet;38.6;4.761.904.762;1.93;6.7</t>
  </si>
  <si>
    <t>541-08-3113;C;Naypyitaw;Normal;Male;Food and beverages;65.97;8;26.388;554.148;02/02/2019;20:29;Cash;527.76;4.761.904.762;26.388;8.4</t>
  </si>
  <si>
    <t>246-11-3901;C;Naypyitaw;Normal;Female;Electronic accessories;32.8;10;16.4;344.4;2/15/2019;12:12;Cash;328;4.761.904.762;16.4;6.2</t>
  </si>
  <si>
    <t>674-15-9296;A;Yangon;Normal;Male;Sports and travel;37.14;5;9.285;194.985;01/08/2019;13:05;Ewallet;185.7;4.761.904.762;9.285;5</t>
  </si>
  <si>
    <t>305-18-3552;B;Mandalay;Member;Male;Home and lifestyle;60.38;10;30.19;633.99;02/12/2019;16:19;Cash;603.8;4.761.904.762;30.19;6</t>
  </si>
  <si>
    <t>493-65-6248;C;Naypyitaw;Member;Female;Sports and travel;36.98;10;18.49;388.29;01/01/2019;19:48;Credit card;369.8;4.761.904.762;18.49;7</t>
  </si>
  <si>
    <t>438-01-4015;B;Mandalay;Member;Female;Sports and travel;49.49;4;9.898;207.858;3/21/2019;15:25;Ewallet;197.96;4.761.904.762;9.898;6.6</t>
  </si>
  <si>
    <t>709-58-4068;B;Mandalay;Normal;Female;Fashion accessories;41.09;10;20.545;431.445;2/28/2019;14:42;Cash;410.9;4.761.904.762;20.545;7.3</t>
  </si>
  <si>
    <t>795-49-7276;A;Yangon;Normal;Male;Fashion accessories;37.15;4;7.43;156.03;3/23/2019;18:59;Ewallet;148.6;4.761.904.762;7.43;8.3</t>
  </si>
  <si>
    <t>556-72-8512;C;Naypyitaw;Normal;Male;Home and lifestyle;22.96;1;1.148;24.108;1/30/2019;20:47;Cash;22.96;4.761.904.762;1.148;4.3</t>
  </si>
  <si>
    <t>627-95-3243;B;Mandalay;Member;Female;Home and lifestyle;77.68;9;34.956;734.076;02/04/2019;13:21;Ewallet;699.12;4.761.904.762;34.956;9.8</t>
  </si>
  <si>
    <t>686-41-0932;B;Mandalay;Normal;Female;Fashion accessories;34.7;2;3.47;72.87;3/13/2019;19:48;Ewallet;69.4;4.761.904.762;3.47;8.2</t>
  </si>
  <si>
    <t>510-09-5628;A;Yangon;Member;Female;Fashion accessories;19.66;10;9.83;206.43;3/15/2019;18:20;Credit card;196.6;4.761.904.762;9.83;7.2</t>
  </si>
  <si>
    <t>608-04-3797;B;Mandalay;Member;Female;Health and beauty;25.32;8;10.128;212.688;03/05/2019;20:24;Ewallet;202.56;4.761.904.762;10.128;8.7</t>
  </si>
  <si>
    <t>148-82-2527;C;Naypyitaw;Member;Female;Home and lifestyle;12.12;10;6.06;127.26;03/05/2019;13:44;Credit card;121.2;4.761.904.762;6.06;8.4</t>
  </si>
  <si>
    <t>437-53-3084;B;Mandalay;Normal;Male;Fashion accessories;99.89;2;9.989;209.769;2/26/2019;11:48;Ewallet;199.78;4.761.904.762;9.989;7.1</t>
  </si>
  <si>
    <t>632-32-4574;B;Mandalay;Normal;Male;Sports and travel;75.92;8;30.368;637.728;3/20/2019;14:14;Cash;607.36;4.761.904.762;30.368;5.5</t>
  </si>
  <si>
    <t>556-97-7101;C;Naypyitaw;Normal;Female;Electronic accessories;63.22;2;6.322;132.762;01/01/2019;15:51;Cash;126.44;4.761.904.762;6.322;8.5</t>
  </si>
  <si>
    <t>862-59-8517;C;Naypyitaw;Normal;Female;Food and beverages;90.24;6;27.072;568.512;1/27/2019;11:17;Cash;541.44;4.761.904.762;27.072;6.2</t>
  </si>
  <si>
    <t>401-18-8016;B;Mandalay;Member;Female;Sports and travel;98.13;1;49.065;1.030.365;1/21/2019;17:36;Cash;98.13;4.761.904.762;49.065;8.9</t>
  </si>
  <si>
    <t>420-18-8989;A;Yangon;Member;Female;Sports and travel;51.52;8;20.608;432.768;02/02/2019;15:47;Cash;412.16;4.761.904.762;20.608;9.6</t>
  </si>
  <si>
    <t>277-63-2961;B;Mandalay;Member;Male;Sports and travel;73.97;1;36.985;776.685;02/03/2019;15:53;Credit card;73.97;4.761.904.762;36.985;5.4</t>
  </si>
  <si>
    <t>573-98-8548;C;Naypyitaw;Member;Female;Fashion accessories;31.9;1;1.595;33.495;01/05/2019;12:40;Ewallet;31.9;4.761.904.762;1.595;9.1</t>
  </si>
  <si>
    <t>620-02-2046;C;Naypyitaw;Normal;Male;Home and lifestyle;69.4;2;6.94;145.74;1/27/2019;19:48;Ewallet;138.8;4.761.904.762;6.94;9</t>
  </si>
  <si>
    <t>282-35-2475;B;Mandalay;Normal;Female;Sports and travel;93.31;2;9.331;195.951;3/25/2019;17:53;Cash;186.62;4.761.904.762;9.331;6.3</t>
  </si>
  <si>
    <t>511-54-3087;B;Mandalay;Normal;Male;Sports and travel;88.45;1;44.225;928.725;2/25/2019;16:36;Credit card;88.45;4.761.904.762;44.225;9.5</t>
  </si>
  <si>
    <t>726-29-6793;A;Yangon;Member;Male;Electronic accessories;24.18;8;9.672;203.112;1/28/2019;20:54;Ewallet;193.44;4.761.904.762;9.672;9.8</t>
  </si>
  <si>
    <t>387-49-4215;B;Mandalay;Member;Female;Sports and travel;48.5;3;7.275;152.775;01/08/2019;12:50;Cash;145.5;4.761.904.762;7.275;6.7</t>
  </si>
  <si>
    <t>862-17-9201;B;Mandalay;Normal;Female;Food and beverages;84.05;6;25.215;529.515;1/29/2019;10:48;Credit card;504.3;4.761.904.762;25.215;7.7</t>
  </si>
  <si>
    <t>291-21-5991;B;Mandalay;Member;Male;Health and beauty;61.29;5;153.225;3.217.725;3/29/2019;14:28;Cash;306.45;4.761.904.762;153.225;7</t>
  </si>
  <si>
    <t>602-80-9671;C;Naypyitaw;Member;Female;Home and lifestyle;15.95;6;4.785;100.485;02/09/2019;17:15;Credit card;95.7;4.761.904.762;4.785;5.1</t>
  </si>
  <si>
    <t>347-72-6115;B;Mandalay;Member;Female;Sports and travel;90.74;7;31.759;666.939;1/16/2019;18:03;Credit card;635.18;4.761.904.762;31.759;6.2</t>
  </si>
  <si>
    <t>209-61-0206;A;Yangon;Normal;Female;Home and lifestyle;42.91;5;107.275;2.252.775;01/05/2019;17:29;Ewallet;214.55;4.761.904.762;107.275;6.1</t>
  </si>
  <si>
    <t>595-27-4851;A;Yangon;Normal;Female;Fashion accessories;54.28;7;18.998;398.958;1/27/2019;18:05;Ewallet;379.96;4.761.904.762;18.998;9.3</t>
  </si>
  <si>
    <t>189-52-0236;A;Yangon;Normal;Male;Electronic accessories;99.55;7;348.425;7.316.925;3/14/2019;12:07;Cash;696.85;4.761.904.762;348.425;7.6</t>
  </si>
  <si>
    <t>503-07-0930;C;Naypyitaw;Member;Male;Sports and travel;58.39;7;204.365;4.291.665;2/23/2019;19:49;Credit card;408.73;4.761.904.762;204.365;8.2</t>
  </si>
  <si>
    <t>413-20-6708;C;Naypyitaw;Member;Female;Fashion accessories;51.47;1;25.735;540.435;3/18/2019;15:52;Ewallet;51.47;4.761.904.762;25.735;8.5</t>
  </si>
  <si>
    <t>425-85-2085;B;Mandalay;Member;Male;Health and beauty;54.86;5;13.715;288.015;3/29/2019;16:48;Ewallet;274.3;4.761.904.762;13.715;9.8</t>
  </si>
  <si>
    <t>521-18-7827;C;Naypyitaw;Member;Male;Home and lifestyle;39.39;5;98.475;2.067.975;1/22/2019;20:46;Credit card;196.95;4.761.904.762;98.475;8.7</t>
  </si>
  <si>
    <t>220-28-1851;A;Yangon;Normal;Male;Home and lifestyle;34.73;2;3.473;72.933;03/01/2019;18:14;Ewallet;69.46;4.761.904.762;3.473;9.7</t>
  </si>
  <si>
    <t>600-38-9738;C;Naypyitaw;Member;Male;Sports and travel;71.92;5;17.98;377.58;1/17/2019;15:05;Credit card;359.6;4.761.904.762;17.98;4.3</t>
  </si>
  <si>
    <t>734-91-1155;B;Mandalay;Normal;Female;Electronic accessories;45.71;3;68.565;1.439.865;3/26/2019;10:34;Credit card;137.13;4.761.904.762;68.565;7.7</t>
  </si>
  <si>
    <t>451-28-5717;C;Naypyitaw;Member;Female;Home and lifestyle;83.17;6;24.951;523.971;3/20/2019;11:23;Cash;499.02;4.761.904.762;24.951;7.3</t>
  </si>
  <si>
    <t>609-81-8548;A;Yangon;Member;Female;Home and lifestyle;37.44;6;11.232;235.872;02/06/2019;13:55;Credit card;224.64;4.761.904.762;11.232;5.9</t>
  </si>
  <si>
    <t>133-14-7229;C;Naypyitaw;Normal;Male;Health and beauty;62.87;2;6.287;132.027;01/01/2019;11:43;Cash;125.74;4.761.904.762;6.287;5</t>
  </si>
  <si>
    <t>534-01-4457;A;Yangon;Normal;Male;Food and beverages;81.71;6;24.513;514.773;1/27/2019;14:36;Credit card;490.26;4.761.904.762;24.513;8</t>
  </si>
  <si>
    <t>719-89-8991;A;Yangon;Member;Female;Sports and travel;91.41;5;228.525;4.799.025;2/25/2019;16:03;Ewallet;457.05;4.761.904.762;228.525;7.1</t>
  </si>
  <si>
    <t>286-62-6248;B;Mandalay;Normal;Male;Fashion accessories;39.21;4;7.842;164.682;1/16/2019;20:03;Credit card;156.84;4.761.904.762;7.842;9</t>
  </si>
  <si>
    <t>339-38-9982;B;Mandalay;Member;Male;Fashion accessories;59.86;2;5.986;125.706;1/13/2019;14:55;Ewallet;119.72;4.761.904.762;5.986;6.7</t>
  </si>
  <si>
    <t>827-44-5872;B;Mandalay;Member;Female;Food and beverages;54.36;10;27.18;570.78;02/07/2019;11:28;Credit card;543.6;4.761.904.762;27.18;6.1</t>
  </si>
  <si>
    <t>827-77-7633;A;Yangon;Normal;Male;Sports and travel;98.09;9;441.405;9.269.505;2/17/2019;19:41;Cash;882.81;4.761.904.762;441.405;9.3</t>
  </si>
  <si>
    <t>287-83-1405;A;Yangon;Normal;Male;Health and beauty;25.43;6;7.629;160.209;02/12/2019;19:01;Ewallet;152.58;4.761.904.762;7.629;7</t>
  </si>
  <si>
    <t>435-13-4908;A;Yangon;Member;Male;Fashion accessories;86.68;8;34.672;728.112;1/24/2019;18:04;Credit card;693.44;4.761.904.762;34.672;7.2</t>
  </si>
  <si>
    <t>857-67-9057;B;Mandalay;Normal;Male;Electronic accessories;22.95;10;11.475;240.975;02/06/2019;19:20;Ewallet;229.5;4.761.904.762;11.475;8.2</t>
  </si>
  <si>
    <t>236-27-1144;C;Naypyitaw;Normal;Female;Food and beverages;16.31;9;73.395;1.541.295;3/26/2019;10:31;Ewallet;146.79;4.761.904.762;73.395;8.4</t>
  </si>
  <si>
    <t>892-05-6689;A;Yangon;Normal;Female;Home and lifestyle;28.32;5;7.08;148.68;03/11/2019;13:28;Ewallet;141.6;4.761.904.762;7.08;6.2</t>
  </si>
  <si>
    <t>583-41-4548;C;Naypyitaw;Normal;Male;Home and lifestyle;16.67;7;58.345;1.225.245;02/07/2019;11:36;Ewallet;116.69;4.761.904.762;58.345;7.4</t>
  </si>
  <si>
    <t>339-12-4827;B;Mandalay;Member;Female;Fashion accessories;73.96;1;3.698;77.658;01/05/2019;11:32;Credit card;73.96;4.761.904.762;3.698;5</t>
  </si>
  <si>
    <t>643-38-7867;A;Yangon;Normal;Male;Home and lifestyle;97.94;1;4.897;102.837;03/07/2019;11:44;Ewallet;97.94;4.761.904.762;4.897;6.9</t>
  </si>
  <si>
    <t>308-81-0538;A;Yangon;Normal;Female;Fashion accessories;73.05;4;14.61;306.81;2/25/2019;17:16;Credit card;292.2;4.761.904.762;14.61;4.9</t>
  </si>
  <si>
    <t>358-88-9262;C;Naypyitaw;Member;Female;Food and beverages;87.48;6;26.244;551.124;02/01/2019;18:43;Ewallet;524.88;4.761.904.762;26.244;5.1</t>
  </si>
  <si>
    <t>460-35-4390;A;Yangon;Normal;Male;Home and lifestyle;30.68;3;4.602;96.642;1/22/2019;11:00;Ewallet;92.04;4.761.904.762;4.602;9.1</t>
  </si>
  <si>
    <t>343-87-0864;C;Naypyitaw;Member;Male;Health and beauty;75.88;1;3.794;79.674;01/03/2019;10:30;Credit card;75.88;4.761.904.762;3.794;7.1</t>
  </si>
  <si>
    <t>173-50-1108;B;Mandalay;Member;Female;Sports and travel;20.18;4;4.036;84.756;2/13/2019;12:14;Credit card;80.72;4.761.904.762;4.036;5</t>
  </si>
  <si>
    <t>243-47-2663;C;Naypyitaw;Member;Male;Electronic accessories;18.77;6;5.631;118.251;1/28/2019;16:43;Credit card;112.62;4.761.904.762;5.631;5.5</t>
  </si>
  <si>
    <t>841-18-8232;B;Mandalay;Normal;Female;Food and beverages;71.2;1;3.56;74.76;01/05/2019;20:40;Credit card;71.2;4.761.904.762;3.56;9.2</t>
  </si>
  <si>
    <t>701-23-5550;B;Mandalay;Member;Male;Home and lifestyle;38.81;4;7.762;163.002;3/19/2019;13:40;Ewallet;155.24;4.761.904.762;7.762;4.9</t>
  </si>
  <si>
    <t>647-50-1224;A;Yangon;Normal;Female;Fashion accessories;29.42;10;14.71;308.91;01/12/2019;16:23;Ewallet;294.2;4.761.904.762;14.71;8.9</t>
  </si>
  <si>
    <t>541-48-8554;A;Yangon;Normal;Male;Sports and travel;60.95;9;274.275;5.759.775;01/07/2019;12:08;Credit card;548.55;4.761.904.762;274.275;6</t>
  </si>
  <si>
    <t>539-21-7227;B;Mandalay;Normal;Female;Sports and travel;51.54;5;12.885;270.585;1/26/2019;17:45;Cash;257.7;4.761.904.762;12.885;4.2</t>
  </si>
  <si>
    <t>213-32-1216;A;Yangon;Normal;Female;Electronic accessories;66.06;6;19.818;416.178;1/23/2019;10:28;Cash;396.36;4.761.904.762;19.818;7.3</t>
  </si>
  <si>
    <t>747-58-7183;B;Mandalay;Normal;Male;Fashion accessories;57.27;3;85.905;1.804.005;02/09/2019;20:31;Ewallet;171.81;4.761.904.762;85.905;6.5</t>
  </si>
  <si>
    <t>582-52-8065;B;Mandalay;Normal;Female;Fashion accessories;54.31;9;244.395;5.132.295;2/22/2019;10:49;Cash;488.79;4.761.904.762;244.395;8.9</t>
  </si>
  <si>
    <t>210-57-1719;B;Mandalay;Normal;Female;Health and beauty;58.24;9;26.208;550.368;02/05/2019;12:34;Cash;524.16;4.761.904.762;26.208;9.7</t>
  </si>
  <si>
    <t>399-69-4630;C;Naypyitaw;Normal;Male;Electronic accessories;22.21;6;6.663;139.923;03/07/2019;10:23;Credit card;133.26;4.761.904.762;6.663;8.6</t>
  </si>
  <si>
    <t>134-75-2619;A;Yangon;Member;Male;Electronic accessories;19.32;7;6.762;142.002;3/25/2019;18:51;Cash;135.24;4.761.904.762;6.762;6.9</t>
  </si>
  <si>
    <t>356-44-8813;B;Mandalay;Normal;Male;Home and lifestyle;37.48;3;5.622;118.062;1/20/2019;13:45;Credit card;112.44;4.761.904.762;5.622;7.7</t>
  </si>
  <si>
    <t>198-66-9832;B;Mandalay;Member;Female;Fashion accessories;72.04;2;7.204;151.284;02/04/2019;19:38;Cash;144.08;4.761.904.762;7.204;9.5</t>
  </si>
  <si>
    <t>283-26-5248;C;Naypyitaw;Member;Female;Food and beverages;98.52;10;49.26;1034.46;1/30/2019;20:23;Ewallet;985.2;4.761.904.762;49.26;4.5</t>
  </si>
  <si>
    <t>712-39-0363;A;Yangon;Member;Male;Food and beverages;41.66;6;12.498;262.458;01/02/2019;15:24;Ewallet;249.96;4.761.904.762;12.498;5.6</t>
  </si>
  <si>
    <t>218-59-9410;A;Yangon;Member;Female;Home and lifestyle;72.42;3;10.863;228.123;3/29/2019;16:54;Ewallet;217.26;4.761.904.762;10.863;8.2</t>
  </si>
  <si>
    <t>174-75-0888;B;Mandalay;Normal;Male;Electronic accessories;21.58;9;9.711;203.931;3/14/2019;12:32;Cash;194.22;4.761.904.762;9.711;7.3</t>
  </si>
  <si>
    <t>866-99-7614;C;Naypyitaw;Normal;Male;Food and beverages;89.2;10;44.6;936.6;02/11/2019;15:42;Credit card;892;4.761.904.762;44.6;4.4</t>
  </si>
  <si>
    <t>134-54-4720;B;Mandalay;Normal;Female;Electronic accessories;42.42;8;16.968;356.328;1/30/2019;13:58;Ewallet;339.36;4.761.904.762;16.968;5.7</t>
  </si>
  <si>
    <t>760-90-2357;A;Yangon;Member;Male;Electronic accessories;74.51;6;22.353;469.413;3/20/2019;15:08;Ewallet;447.06;4.761.904.762;22.353;5</t>
  </si>
  <si>
    <t>514-37-2845;B;Mandalay;Normal;Male;Fashion accessories;99.25;2;9.925;208.425;3/20/2019;13:02;Cash;198.5;4.761.904.762;9.925;9</t>
  </si>
  <si>
    <t>698-98-5964;A;Yangon;Normal;Female;Food and beverages;81.21;10;40.605;852.705;1/17/2019;13:01;Credit card;812.1;4.761.904.762;40.605;6.3</t>
  </si>
  <si>
    <t>718-57-9773;C;Naypyitaw;Normal;Female;Sports and travel;49.33;10;24.665;517.965;02/03/2019;16:40;Credit card;493.3;4.761.904.762;24.665;9.4</t>
  </si>
  <si>
    <t>651-88-7328;A;Yangon;Normal;Female;Fashion accessories;65.74;9;29.583;621.243;01/01/2019;13:55;Cash;591.66;4.761.904.762;29.583;7.7</t>
  </si>
  <si>
    <t>241-11-2261;B;Mandalay;Normal;Female;Fashion accessories;79.86;7;27.951;586.971;01/10/2019;10:33;Credit card;559.02;4.761.904.762;27.951;5.5</t>
  </si>
  <si>
    <t>408-26-9866;C;Naypyitaw;Normal;Female;Sports and travel;73.98;7;25.893;543.753;03/02/2019;16:42;Ewallet;517.86;4.761.904.762;25.893;4.1</t>
  </si>
  <si>
    <t>834-83-1826;B;Mandalay;Member;Female;Home and lifestyle;82.04;5;20.51;430.71;2/25/2019;17:16;Credit card;410.2;4.761.904.762;20.51;7.6</t>
  </si>
  <si>
    <t>343-61-3544;B;Mandalay;Member;Male;Sports and travel;26.67;10;13.335;280.035;1/29/2019;11:48;Cash;266.7;4.761.904.762;13.335;8.6</t>
  </si>
  <si>
    <t>239-48-4278;A;Yangon;Member;Male;Food and beverages;10.13;7;35.455;744.555;03/10/2019;19:35;Ewallet;70.91;4.761.904.762;35.455;8.3</t>
  </si>
  <si>
    <t>355-34-6244;B;Mandalay;Normal;Male;Food and beverages;72.39;2;7.239;152.019;1/13/2019;19:55;Credit card;144.78;4.761.904.762;7.239;8.1</t>
  </si>
  <si>
    <t>550-84-8664;A;Yangon;Normal;Male;Sports and travel;85.91;5;214.775;4.510.275;3/22/2019;14:33;Credit card;429.55;4.761.904.762;214.775;8.6</t>
  </si>
  <si>
    <t>339-96-8318;B;Mandalay;Member;Male;Fashion accessories;81.31;7;284.585;5.976.285;03/01/2019;19:49;Ewallet;569.17;4.761.904.762;284.585;6.3</t>
  </si>
  <si>
    <t>458-61-0011;B;Mandalay;Normal;Male;Food and beverages;60.3;4;12.06;253.26;2/20/2019;18:43;Cash;241.2;4.761.904.762;12.06;5.8</t>
  </si>
  <si>
    <t>592-34-6155;C;Naypyitaw;Normal;Male;Food and beverages;31.77;4;6.354;133.434;1/14/2019;14:43;Ewallet;127.08;4.761.904.762;6.354;6.2</t>
  </si>
  <si>
    <t>797-88-0493;A;Yangon;Normal;Female;Health and beauty;64.27;4;12.854;269.934;3/26/2019;13:54;Cash;257.08;4.761.904.762;12.854;7.7</t>
  </si>
  <si>
    <t>207-73-1363;B;Mandalay;Normal;Male;Health and beauty;69.51;2;6.951;145.971;03/01/2019;12:15;Ewallet;139.02;4.761.904.762;6.951;8.1</t>
  </si>
  <si>
    <t>390-31-6381;C;Naypyitaw;Normal;Male;Food and beverages;27.22;3;4.083;85.743;01/07/2019;12:37;Cash;81.66;4.761.904.762;4.083;7.3</t>
  </si>
  <si>
    <t>443-82-0585;A;Yangon;Member;Female;Health and beauty;77.68;4;15.536;326.256;02/01/2019;19:54;Cash;310.72;4.761.904.762;15.536;8.4</t>
  </si>
  <si>
    <t>339-18-7061;C;Naypyitaw;Member;Female;Fashion accessories;92.98;2;9.298;195.258;2/13/2019;15:06;Credit card;185.96;4.761.904.762;9.298;8</t>
  </si>
  <si>
    <t>359-90-3665;B;Mandalay;Member;Female;Fashion accessories;18.08;4;3.616;75.936;1/14/2019;18:03;Credit card;72.32;4.761.904.762;3.616;9.5</t>
  </si>
  <si>
    <t>375-72-3056;B;Mandalay;Normal;Male;Sports and travel;63.06;3;9.459;198.639;1/19/2019;15:58;Ewallet;189.18;4.761.904.762;9.459;7</t>
  </si>
  <si>
    <t>127-47-6963;A;Yangon;Normal;Male;Health and beauty;51.71;4;10.342;217.182;03/09/2019;13:53;Credit card;206.84;4.761.904.762;10.342;9.8</t>
  </si>
  <si>
    <t>278-86-2735;A;Yangon;Normal;Female;Food and beverages;52.34;3;7.851;164.871;3/27/2019;14:03;Cash;157.02;4.761.904.762;7.851;9.2</t>
  </si>
  <si>
    <t>695-28-6250;A;Yangon;Normal;Female;Sports and travel;43.06;5;10.765;226.065;02/04/2019;16:38;Ewallet;215.3;4.761.904.762;10.765;7.7</t>
  </si>
  <si>
    <t>379-17-6588;C;Naypyitaw;Normal;Male;Fashion accessories;59.61;10;29.805;625.905;3/14/2019;11:07;Cash;596.1;4.761.904.762;29.805;5.3</t>
  </si>
  <si>
    <t>227-50-3718;A;Yangon;Normal;Male;Health and beauty;14.62;5;3.655;76.755;03/04/2019;12:23;Cash;73.1;4.761.904.762;3.655;4.4</t>
  </si>
  <si>
    <t>302-15-2162;C;Naypyitaw;Member;Male;Health and beauty;46.53;6;13.959;293.139;03/03/2019;10:54;Credit card;279.18;4.761.904.762;13.959;4.3</t>
  </si>
  <si>
    <t>788-07-8452;C;Naypyitaw;Member;Female;Home and lifestyle;24.24;7;8.484;178.164;1/27/2019;17:38;Ewallet;169.68;4.761.904.762;8.484;9.4</t>
  </si>
  <si>
    <t>560-49-6611;A;Yangon;Member;Female;Sports and travel;45.58;1;2.279;47.859;02/07/2019;14:13;Cash;45.58;4.761.904.762;2.279;9.8</t>
  </si>
  <si>
    <t>880-35-0356;A;Yangon;Member;Female;Sports and travel;75.2;3;11.28;236.88;02/05/2019;11:51;Ewallet;225.6;4.761.904.762;11.28;4.8</t>
  </si>
  <si>
    <t>585-11-6748;B;Mandalay;Member;Male;Sports and travel;96.8;3;14.52;304.92;3/15/2019;13:05;Cash;290.4;4.761.904.762;14.52;5.3</t>
  </si>
  <si>
    <t>470-31-3286;B;Mandalay;Normal;Male;Health and beauty;14.82;3;2.223;46.683;03/01/2019;11:30;Credit card;44.46;4.761.904.762;2.223;8.7</t>
  </si>
  <si>
    <t>152-68-2907;A;Yangon;Normal;Male;Food and beverages;52.2;3;7.83;164.43;2/15/2019;13:30;Credit card;156.6;4.761.904.762;7.83;9.5</t>
  </si>
  <si>
    <t>123-35-4896;C;Naypyitaw;Normal;Female;Sports and travel;46.66;9;20.997;440.937;2/17/2019;19:11;Ewallet;419.94;4.761.904.762;20.997;5.3</t>
  </si>
  <si>
    <t>258-69-7810;C;Naypyitaw;Normal;Female;Fashion accessories;36.85;5;92.125;1.934.625;1/26/2019;18:53;Cash;184.25;4.761.904.762;92.125;9.2</t>
  </si>
  <si>
    <t>334-64-2006;A;Yangon;Member;Female;Home and lifestyle;70.32;2;7.032;147.672;3/24/2019;14:22;Ewallet;140.64;4.761.904.762;7.032;9.6</t>
  </si>
  <si>
    <t>219-61-4139;C;Naypyitaw;Normal;Male;Electronic accessories;83.08;1;4.154;87.234;1/23/2019;17:16;Ewallet;83.08;4.761.904.762;4.154;6.4</t>
  </si>
  <si>
    <t>881-41-7302;C;Naypyitaw;Normal;Female;Fashion accessories;64.99;1;32.495;682.395;1/26/2019;10:06;Credit card;64.99;4.761.904.762;32.495;4.5</t>
  </si>
  <si>
    <t>373-09-4567;C;Naypyitaw;Normal;Male;Food and beverages;77.56;10;38.78;814.38;3/14/2019;20:35;Ewallet;775.6;4.761.904.762;38.78;6.9</t>
  </si>
  <si>
    <t>642-30-6693;B;Mandalay;Normal;Female;Sports and travel;54.51;6;16.353;343.413;3/17/2019;13:54;Ewallet;327.06;4.761.904.762;16.353;7.8</t>
  </si>
  <si>
    <t>484-22-8230;C;Naypyitaw;Member;Female;Fashion accessories;51.89;7;181.615;3.813.915;01/08/2019;20:08;Cash;363.23;4.761.904.762;181.615;4.5</t>
  </si>
  <si>
    <t>830-58-2383;B;Mandalay;Normal;Male;Home and lifestyle;31.75;4;6.35;133.35;02/08/2019;15:26;Cash;127;4.761.904.762;6.35;8.6</t>
  </si>
  <si>
    <t>559-98-9873;A;Yangon;Member;Female;Fashion accessories;53.65;7;187.775;3.943.275;02/10/2019;12:56;Ewallet;375.55;4.761.904.762;187.775;5.2</t>
  </si>
  <si>
    <t>544-32-5024;C;Naypyitaw;Member;Female;Food and beverages;49.79;4;9.958;209.118;3/28/2019;19:16;Credit card;199.16;4.761.904.762;9.958;6.4</t>
  </si>
  <si>
    <t>318-12-0304;A;Yangon;Normal;Male;Fashion accessories;30.61;1;15.305;321.405;1/23/2019;12:20;Ewallet;30.61;4.761.904.762;15.305;5.2</t>
  </si>
  <si>
    <t>349-97-8902;B;Mandalay;Member;Male;Food and beverages;57.89;2;5.789;121.569;1/17/2019;10:37;Ewallet;115.78;4.761.904.762;5.789;8.9</t>
  </si>
  <si>
    <t>421-95-9805;A;Yangon;Normal;Female;Electronic accessories;28.96;1;1.448;30.408;02/07/2019;10:18;Credit card;28.96;4.761.904.762;1.448;6.2</t>
  </si>
  <si>
    <t>277-35-5865;C;Naypyitaw;Member;Female;Food and beverages;98.97;9;445.365;9.352.665;03/09/2019;11:23;Cash;890.73;4.761.904.762;445.365;6.7</t>
  </si>
  <si>
    <t>789-23-8625;B;Mandalay;Member;Male;Fashion accessories;93.22;3;13.983;293.643;1/24/2019;11:45;Cash;279.66;4.761.904.762;13.983;7.2</t>
  </si>
  <si>
    <t>284-54-4231;C;Naypyitaw;Member;Male;Sports and travel;80.93;1;40.465;849.765;1/19/2019;16:08;Credit card;80.93;4.761.904.762;40.465;9</t>
  </si>
  <si>
    <t>443-59-0061;A;Yangon;Member;Male;Food and beverages;67.45;10;33.725;708.225;02/03/2019;11:25;Ewallet;674.5;4.761.904.762;33.725;4.2</t>
  </si>
  <si>
    <t>509-29-3912;A;Yangon;Member;Female;Sports and travel;38.72;9;17.424;365.904;3/20/2019;12:24;Ewallet;348.48;4.761.904.762;17.424;4.2</t>
  </si>
  <si>
    <t>327-40-9673;B;Mandalay;Member;Male;Sports and travel;72.6;6;21.78;457.38;1/13/2019;19:51;Cash;435.6;4.761.904.762;21.78;6.9</t>
  </si>
  <si>
    <t>840-19-2096;C;Naypyitaw;Member;Male;Electronic accessories;87.91;5;219.775;4.615.275;3/14/2019;18:10;Ewallet;439.55;4.761.904.762;219.775;4.4</t>
  </si>
  <si>
    <t>828-46-6863;A;Yangon;Member;Male;Food and beverages;98.53;6;29.559;620.739;1/23/2019;11:22;Credit card;591.18;4.761.904.762;29.559;4</t>
  </si>
  <si>
    <t>641-96-3695;C;Naypyitaw;Member;Female;Fashion accessories;43.46;6;13.038;273.798;02/07/2019;17:55;Ewallet;260.76;4.761.904.762;13.038;8.5</t>
  </si>
  <si>
    <t>420-97-3340;A;Yangon;Normal;Female;Food and beverages;71.68;3;10.752;225.792;3/28/2019;15:30;Credit card;215.04;4.761.904.762;10.752;9.2</t>
  </si>
  <si>
    <t>436-54-4512;A;Yangon;Member;Female;Food and beverages;91.61;1;45.805;961.905;3/20/2019;19:44;Cash;91.61;4.761.904.762;45.805;9.8</t>
  </si>
  <si>
    <t>670-79-6321;B;Mandalay;Member;Female;Home and lifestyle;94.59;7;331.065;6.952.365;1/17/2019;15:27;Credit card;662.13;4.761.904.762;331.065;4.9</t>
  </si>
  <si>
    <t>852-62-7105;B;Mandalay;Normal;Female;Fashion accessories;83.25;10;41.625;874.125;01/12/2019;11:25;Credit card;832.5;4.761.904.762;41.625;4.4</t>
  </si>
  <si>
    <t>598-06-7312;B;Mandalay;Member;Male;Fashion accessories;91.35;1;45.675;959.175;2/16/2019;15:42;Cash;91.35;4.761.904.762;45.675;6.8</t>
  </si>
  <si>
    <t>135-13-8269;B;Mandalay;Member;Female;Food and beverages;78.88;2;7.888;165.648;1/26/2019;16:04;Cash;157.76;4.761.904.762;7.888;9.1</t>
  </si>
  <si>
    <t>816-57-2053;A;Yangon;Normal;Male;Sports and travel;60.87;2;6.087;127.827;03/09/2019;12:37;Ewallet;121.74;4.761.904.762;6.087;8.7</t>
  </si>
  <si>
    <t>628-90-8624;B;Mandalay;Member;Male;Health and beauty;82.58;10;41.29;867.09;3/14/2019;14:41;Cash;825.8;4.761.904.762;41.29;5</t>
  </si>
  <si>
    <t>856-66-2701;A;Yangon;Member;Male;Home and lifestyle;53.3;3;7.995;167.895;1/25/2019;14:19;Ewallet;159.9;4.761.904.762;7.995;7.5</t>
  </si>
  <si>
    <t>308-39-1707;A;Yangon;Normal;Female;Fashion accessories;12.09;1;0.6045;126.945;1/26/2019;18:19;Credit card;12.09;4.761.904.762;0.6045;8.2</t>
  </si>
  <si>
    <t>149-61-1929;A;Yangon;Normal;Male;Sports and travel;64.19;10;32.095;673.995;1/19/2019;14:08;Credit card;641.9;4.761.904.762;32.095;6.7</t>
  </si>
  <si>
    <t>655-07-2265;A;Yangon;Normal;Male;Electronic accessories;78.31;3;117.465;2.466.765;03/05/2019;16:38;Ewallet;234.93;4.761.904.762;117.465;5.4</t>
  </si>
  <si>
    <t>589-02-8023;A;Yangon;Member;Male;Food and beverages;83.77;2;8.377;175.917;1/15/2019;10:54;Credit card;167.54;4.761.904.762;8.377;7</t>
  </si>
  <si>
    <t>420-04-7590;B;Mandalay;Normal;Male;Home and lifestyle;99.7;3;14.955;314.055;3/18/2019;11:29;Ewallet;299.1;4.761.904.762;14.955;4.7</t>
  </si>
  <si>
    <t>182-88-2763;B;Mandalay;Member;Male;Food and beverages;79.91;3;119.865;2.517.165;3/20/2019;19:28;Credit card;239.73;4.761.904.762;119.865;5</t>
  </si>
  <si>
    <t>188-55-0967;B;Mandalay;Member;Male;Health and beauty;66.47;10;33.235;697.935;1/15/2019;15:01;Credit card;664.7;4.761.904.762;33.235;5</t>
  </si>
  <si>
    <t>610-46-4100;A;Yangon;Normal;Male;Health and beauty;28.95;7;101.325;2.127.825;03/03/2019;20:31;Credit card;202.65;4.761.904.762;101.325;6</t>
  </si>
  <si>
    <t>318-81-2368;C;Naypyitaw;Normal;Female;Electronic accessories;46.2;1;2.31;48.51;3/19/2019;12:16;Cash;46.2;4.761.904.762;2.31;6.3</t>
  </si>
  <si>
    <t>364-33-8584;B;Mandalay;Member;Female;Food and beverages;17.63;5;44.075;925.575;03/08/2019;15:27;Cash;88.15;4.761.904.762;44.075;8.5</t>
  </si>
  <si>
    <t>665-63-9737;B;Mandalay;Normal;Male;Fashion accessories;52.42;3;7.863;165.123;2/27/2019;17:36;Ewallet;157.26;4.761.904.762;7.863;7.5</t>
  </si>
  <si>
    <t>695-09-5146;B;Mandalay;Member;Female;Food and beverages;98.79;3;148.185;3.111.885;2/23/2019;20:00;Ewallet;296.37;4.761.904.762;148.185;6.4</t>
  </si>
  <si>
    <t>155-45-3814;C;Naypyitaw;Member;Female;Electronic accessories;88.55;8;35.42;743.82;3/19/2019;15:29;Ewallet;708.4;4.761.904.762;35.42;4.7</t>
  </si>
  <si>
    <t>794-32-2436;B;Mandalay;Member;Male;Electronic accessories;55.67;2;5.567;116.907;3/27/2019;15:08;Ewallet;111.34;4.761.904.762;5.567;6</t>
  </si>
  <si>
    <t>131-15-8856;C;Naypyitaw;Member;Female;Food and beverages;72.52;8;29.008;609.168;3/30/2019;19:26;Credit card;580.16;4.761.904.762;29.008;4</t>
  </si>
  <si>
    <t>273-84-2164;C;Naypyitaw;Member;Male;Electronic accessories;12.05;5;30.125;632.625;2/16/2019;15:53;Ewallet;60.25;4.761.904.762;30.125;5.5</t>
  </si>
  <si>
    <t>706-36-6154;A;Yangon;Member;Male;Home and lifestyle;19.36;9;8.712;182.952;1/18/2019;18:43;Ewallet;174.24;4.761.904.762;8.712;8.7</t>
  </si>
  <si>
    <t>778-89-7974;C;Naypyitaw;Normal;Male;Health and beauty;70.21;6;21.063;442.323;3/30/2019;14:58;Cash;421.26;4.761.904.762;21.063;7.4</t>
  </si>
  <si>
    <t>574-31-8277;B;Mandalay;Member;Male;Fashion accessories;33.63;1;16.815;353.115;3/20/2019;19:55;Cash;33.63;4.761.904.762;16.815;5.6</t>
  </si>
  <si>
    <t>859-71-0933;C;Naypyitaw;Member;Female;Sports and travel;15.49;2;1.549;32.529;1/16/2019;15:10;Cash;30.98;4.761.904.762;1.549;6.3</t>
  </si>
  <si>
    <t>740-11-5257;C;Naypyitaw;Normal;Male;Electronic accessories;24.74;10;12.37;259.77;2/24/2019;16:44;Cash;247.4;4.761.904.762;12.37;7.1</t>
  </si>
  <si>
    <t>369-82-2676;B;Mandalay;Normal;Male;Electronic accessories;75.66;5;18.915;397.215;1/15/2019;18:22;Ewallet;378.3;4.761.904.762;18.915;7.8</t>
  </si>
  <si>
    <t>563-47-4072;B;Mandalay;Normal;Female;Health and beauty;55.81;6;16.743;351.603;1/22/2019;11:52;Cash;334.86;4.761.904.762;16.743;9.9</t>
  </si>
  <si>
    <t>742-04-5161;A;Yangon;Member;Male;Home and lifestyle;72.78;10;36.39;764.19;02/03/2019;17:24;Cash;727.8;4.761.904.762;36.39;7.3</t>
  </si>
  <si>
    <t>149-15-7606;B;Mandalay;Member;Male;Sports and travel;37.32;9;16.794;352.674;03/06/2019;15:31;Ewallet;335.88;4.761.904.762;16.794;5.1</t>
  </si>
  <si>
    <t>133-77-3154;B;Mandalay;Member;Male;Fashion accessories;60.18;4;12.036;252.756;2/16/2019;18:04;Credit card;240.72;4.761.904.762;12.036;9.4</t>
  </si>
  <si>
    <t>169-52-4504;A;Yangon;Normal;Female;Electronic accessories;15.69;3;23.535;494.235;3/14/2019;14:13;Credit card;47.07;4.761.904.762;23.535;5.8</t>
  </si>
  <si>
    <t>250-81-7186;C;Naypyitaw;Normal;Female;Electronic accessories;99.69;1;49.845;1.046.745;2/27/2019;10:23;Credit card;99.69;4.761.904.762;49.845;8</t>
  </si>
  <si>
    <t>562-12-5430;A;Yangon;Member;Female;Fashion accessories;88.15;3;132.225;2.776.725;1/18/2019;10:11;Ewallet;264.45;4.761.904.762;132.225;7.9</t>
  </si>
  <si>
    <t>816-72-8853;A;Yangon;Member;Female;Sports and travel;27.93;5;69.825;1.466.325;1/29/2019;15:48;Cash;139.65;4.761.904.762;69.825;5.9</t>
  </si>
  <si>
    <t>491-38-3499;A;Yangon;Member;Male;Fashion accessories;55.45;1;27.725;582.225;2/26/2019;17:46;Credit card;55.45;4.761.904.762;27.725;4.9</t>
  </si>
  <si>
    <t>322-02-2271;B;Mandalay;Normal;Female;Sports and travel;42.97;3;64.455;1.353.555;02/03/2019;11:46;Cash;128.91;4.761.904.762;64.455;9.3</t>
  </si>
  <si>
    <t>842-29-4695;C;Naypyitaw;Member;Male;Sports and travel;17.14;7;5.999;125.979;1/16/2019;12:07;Credit card;119.98;4.761.904.762;5.999;7.9</t>
  </si>
  <si>
    <t>725-67-2480;B;Mandalay;Member;Female;Fashion accessories;58.75;6;17.625;370.125;3/24/2019;18:14;Credit card;352.5;4.761.904.762;17.625;5.9</t>
  </si>
  <si>
    <t>641-51-2661;C;Naypyitaw;Member;Female;Food and beverages;87.1;10;43.55;914.55;02/12/2019;14:45;Credit card;871;4.761.904.762;43.55;9.9</t>
  </si>
  <si>
    <t>714-02-3114;C;Naypyitaw;Normal;Female;Sports and travel;98.8;2;9.88;207.48;2/21/2019;11:39;Cash;197.6;4.761.904.762;9.88;7.7</t>
  </si>
  <si>
    <t>518-17-2983;A;Yangon;Normal;Female;Fashion accessories;48.63;4;9.726;204.246;02/04/2019;15:44;Ewallet;194.52;4.761.904.762;9.726;7.6</t>
  </si>
  <si>
    <t>779-42-2410;B;Mandalay;Member;Male;Food and beverages;57.74;3;8.661;181.881;2/20/2019;13:06;Ewallet;173.22;4.761.904.762;8.661;7.7</t>
  </si>
  <si>
    <t>190-14-3147;B;Mandalay;Normal;Female;Health and beauty;17.97;4;3.594;75.474;2/23/2019;20:43;Ewallet;71.88;4.761.904.762;3.594;6.4</t>
  </si>
  <si>
    <t>408-66-6712;C;Naypyitaw;Member;Female;Health and beauty;47.71;6;14.313;300.573;2/16/2019;14:19;Ewallet;286.26;4.761.904.762;14.313;4.4</t>
  </si>
  <si>
    <t>679-22-6530;B;Mandalay;Normal;Female;Sports and travel;40.62;2;4.062;85.302;1/17/2019;10:01;Credit card;81.24;4.761.904.762;4.062;4.1</t>
  </si>
  <si>
    <t>588-47-8641;A;Yangon;Member;Male;Fashion accessories;56.04;10;28.02;588.42;1/14/2019;19:30;Ewallet;560.4;4.761.904.762;28.02;4.4</t>
  </si>
  <si>
    <t>642-61-4706;B;Mandalay;Member;Male;Food and beverages;93.4;2;9.34;196.14;3/30/2019;16:34;Cash;186.8;4.761.904.762;9.34;5.5</t>
  </si>
  <si>
    <t>576-31-4774;B;Mandalay;Normal;Female;Health and beauty;73.41;3;110.115;2.312.415;03/02/2019;13:10;Ewallet;220.23;4.761.904.762;110.115;4</t>
  </si>
  <si>
    <t>556-41-6224;C;Naypyitaw;Normal;Male;Health and beauty;33.64;8;13.456;282.576;2/15/2019;17:10;Credit card;269.12;4.761.904.762;13.456;9.3</t>
  </si>
  <si>
    <t>811-03-8790;A;Yangon;Normal;Female;Electronic accessories;45.48;10;22.74;477.54;03/01/2019;10:22;Credit card;454.8;4.761.904.762;22.74;4.8</t>
  </si>
  <si>
    <t>242-11-3142;B;Mandalay;Member;Male;Fashion accessories;83.77;2;8.377;175.917;2/24/2019;19:57;Cash;167.54;4.761.904.762;8.377;4.6</t>
  </si>
  <si>
    <t>752-23-3760;B;Mandalay;Member;Female;Sports and travel;64.08;7;22.428;470.988;2/19/2019;19:29;Credit card;448.56;4.761.904.762;22.428;7.3</t>
  </si>
  <si>
    <t>274-05-5470;A;Yangon;Member;Female;Food and beverages;73.47;4;14.694;308.574;2/23/2019;18:30;Cash;293.88;4.761.904.762;14.694;6</t>
  </si>
  <si>
    <t>648-94-3045;C;Naypyitaw;Normal;Male;Health and beauty;58.95;10;29.475;618.975;02/07/2019;14:27;Ewallet;589.5;4.761.904.762;29.475;8.1</t>
  </si>
  <si>
    <t>130-67-4723;A;Yangon;Member;Male;Food and beverages;48.5;6;14.55;305.55;01/11/2019;13:57;Ewallet;291;4.761.904.762;14.55;9.4</t>
  </si>
  <si>
    <t>528-87-5606;B;Mandalay;Member;Female;Electronic accessories;39.48;1;1.974;41.454;02/12/2019;19:43;Cash;39.48;4.761.904.762;1.974;6.5</t>
  </si>
  <si>
    <t>320-85-2052;B;Mandalay;Normal;Female;Sports and travel;34.81;1;17.405;365.505;1/14/2019;10:11;Credit card;34.81;4.761.904.762;17.405;7</t>
  </si>
  <si>
    <t>370-96-0655;C;Naypyitaw;Normal;Female;Fashion accessories;49.32;6;14.796;310.716;01/09/2019;13:46;Ewallet;295.92;4.761.904.762;14.796;7.1</t>
  </si>
  <si>
    <t>105-10-6182;A;Yangon;Member;Male;Fashion accessories;21.48;2;2.148;45.108;2/27/2019;12:22;Ewallet;42.96;4.761.904.762;2.148;6.6</t>
  </si>
  <si>
    <t>510-79-0415;B;Mandalay;Member;Female;Sports and travel;23.08;6;6.924;145.404;1/24/2019;19:20;Ewallet;138.48;4.761.904.762;6.924;4.9</t>
  </si>
  <si>
    <t>241-96-5076;B;Mandalay;Member;Female;Home and lifestyle;49.1;2;4.91;103.11;01/08/2019;12:58;Credit card;98.2;4.761.904.762;4.91;6.4</t>
  </si>
  <si>
    <t>767-97-4650;B;Mandalay;Member;Female;Sports and travel;64.83;2;6.483;136.143;01/08/2019;11:59;Credit card;129.66;4.761.904.762;6.483;8</t>
  </si>
  <si>
    <t>648-83-1321;A;Yangon;Member;Male;Home and lifestyle;63.56;10;31.78;667.38;1/16/2019;17:59;Cash;635.6;4.761.904.762;31.78;4.3</t>
  </si>
  <si>
    <t>173-57-2300;C;Naypyitaw;Member;Male;Sports and travel;72.88;2;7.288;153.048;3/13/2019;12:51;Cash;145.76;4.761.904.762;7.288;6.1</t>
  </si>
  <si>
    <t>305-03-2383;A;Yangon;Normal;Female;Food and beverages;67.1;3;10.065;211.365;2/15/2019;10:36;Cash;201.3;4.761.904.762;10.065;7.5</t>
  </si>
  <si>
    <t>394-55-6384;C;Naypyitaw;Member;Female;Sports and travel;70.19;9;315.855;6.632.955;1/25/2019;13:38;Cash;631.71;4.761.904.762;315.855;6.7</t>
  </si>
  <si>
    <t>266-20-6657;C;Naypyitaw;Member;Male;Food and beverages;55.04;7;19.264;404.544;03/12/2019;19:39;Ewallet;385.28;4.761.904.762;19.264;5.2</t>
  </si>
  <si>
    <t>689-05-1884;A;Yangon;Member;Male;Health and beauty;48.63;10;24.315;510.615;03/04/2019;12:44;Cash;486.3;4.761.904.762;24.315;8.8</t>
  </si>
  <si>
    <t>196-01-2849;C;Naypyitaw;Member;Female;Fashion accessories;73.38;7;25.683;539.343;02/10/2019;13:56;Cash;513.66;4.761.904.762;25.683;9.5</t>
  </si>
  <si>
    <t>372-62-5264;C;Naypyitaw;Normal;Female;Food and beverages;52.6;9;23.67;497.07;1/16/2019;14:42;Cash;473.4;4.761.904.762;23.67;7.6</t>
  </si>
  <si>
    <t>800-09-8606;A;Yangon;Member;Female;Home and lifestyle;87.37;5;218.425;4.586.925;1/29/2019;19:45;Cash;436.85;4.761.904.762;218.425;6.6</t>
  </si>
  <si>
    <t>182-52-7000;A;Yangon;Member;Female;Sports and travel;27.04;4;5.408;113.568;01/01/2019;20:26;Ewallet;108.16;4.761.904.762;5.408;6.9</t>
  </si>
  <si>
    <t>826-58-8051;B;Mandalay;Normal;Male;Home and lifestyle;62.19;4;12.438;261.198;01/06/2019;19:46;Ewallet;248.76;4.761.904.762;12.438;4.3</t>
  </si>
  <si>
    <t>868-06-0466;A;Yangon;Member;Male;Electronic accessories;69.58;9;31.311;657.531;2/19/2019;19:38;Credit card;626.22;4.761.904.762;31.311;7.8</t>
  </si>
  <si>
    <t>751-41-9720;C;Naypyitaw;Normal;Male;Home and lifestyle;97.5;10;48.75;1023.75;01/12/2019;16:18;Ewallet;975;4.761.904.762;48.75;8</t>
  </si>
  <si>
    <t>626-43-7888;C;Naypyitaw;Normal;Female;Fashion accessories;60.41;8;24.164;507.444;02/07/2019;12:23;Ewallet;483.28;4.761.904.762;24.164;9.6</t>
  </si>
  <si>
    <t>176-64-7711;B;Mandalay;Normal;Male;Food and beverages;32.32;3;4.848;101.808;3/27/2019;19:11;Credit card;96.96;4.761.904.762;4.848;4.3</t>
  </si>
  <si>
    <t>191-29-0321;B;Mandalay;Member;Female;Fashion accessories;19.77;10;9.885;207.585;2/27/2019;18:57;Credit card;197.7;4.761.904.762;9.885;5</t>
  </si>
  <si>
    <t>729-06-2010;B;Mandalay;Member;Male;Health and beauty;80.47;9;362.115;7.604.415;01/06/2019;11:18;Cash;724.23;4.761.904.762;362.115;9.2</t>
  </si>
  <si>
    <t>640-48-5028;B;Mandalay;Member;Female;Home and lifestyle;88.39;9;397.755;8.352.855;03/02/2019;12:40;Cash;795.51;4.761.904.762;397.755;6.3</t>
  </si>
  <si>
    <t>186-79-9562;B;Mandalay;Normal;Male;Health and beauty;71.77;7;251.195;5.275.095;3/29/2019;14:06;Cash;502.39;4.761.904.762;251.195;8.9</t>
  </si>
  <si>
    <t>834-45-5519;B;Mandalay;Normal;Female;Electronic accessories;43;4;8.6;180.6;1/31/2019;20:48;Ewallet;172;4.761.904.762;8.6;7.6</t>
  </si>
  <si>
    <t>162-65-8559;C;Naypyitaw;Member;Male;Food and beverages;68.98;1;3.449;72.429;1/21/2019;20:13;Cash;68.98;4.761.904.762;3.449;4.8</t>
  </si>
  <si>
    <t>760-27-5490;C;Naypyitaw;Normal;Male;Fashion accessories;15.62;8;6.248;131.208;1/20/2019;20:37;Ewallet;124.96;4.761.904.762;6.248;9.1</t>
  </si>
  <si>
    <t>445-30-9252;A;Yangon;Normal;Male;Sports and travel;25.7;3;3.855;80.955;1/17/2019;17:59;Ewallet;77.1;4.761.904.762;3.855;6.1</t>
  </si>
  <si>
    <t>786-94-2700;A;Yangon;Member;Male;Food and beverages;80.62;6;24.186;507.906;2/28/2019;20:18;Cash;483.72;4.761.904.762;24.186;9.1</t>
  </si>
  <si>
    <t>728-88-7867;C;Naypyitaw;Member;Female;Home and lifestyle;75.53;4;15.106;317.226;3/19/2019;15:52;Ewallet;302.12;4.761.904.762;15.106;8.3</t>
  </si>
  <si>
    <t>183-21-3799;C;Naypyitaw;Normal;Female;Electronic accessories;77.63;9;349.335;7.336.035;2/19/2019;15:14;Ewallet;698.67;4.761.904.762;349.335;7.2</t>
  </si>
  <si>
    <t>268-20-3585;C;Naypyitaw;Normal;Female;Health and beauty;13.85;9;62.325;1.308.825;02/04/2019;12:50;Ewallet;124.65;4.761.904.762;62.325;6</t>
  </si>
  <si>
    <t>735-32-9839;C;Naypyitaw;Member;Male;Fashion accessories;98.7;8;39.48;829.08;1/31/2019;10:36;Ewallet;789.6;4.761.904.762;39.48;8.5</t>
  </si>
  <si>
    <t>258-92-7466;A;Yangon;Normal;Female;Health and beauty;35.68;5;8.92;187.32;02/06/2019;18:33;Credit card;178.4;4.761.904.762;8.92;6.6</t>
  </si>
  <si>
    <t>857-16-3520;A;Yangon;Member;Female;Fashion accessories;71.46;7;25.011;525.231;3/28/2019;16:06;Ewallet;500.22;4.761.904.762;25.011;4.5</t>
  </si>
  <si>
    <t>482-17-1179;A;Yangon;Member;Male;Electronic accessories;11.94;3;1.791;37.611;1/19/2019;12:47;Credit card;35.82;4.761.904.762;1.791;8.1</t>
  </si>
  <si>
    <t>788-21-5741;A;Yangon;Normal;Male;Fashion accessories;45.38;3;6.807;142.947;2/17/2019;13:34;Credit card;136.14;4.761.904.762;6.807;7.2</t>
  </si>
  <si>
    <t>821-14-9046;B;Mandalay;Member;Female;Fashion accessories;17.48;6;5.244;110.124;1/18/2019;15:04;Credit card;104.88;4.761.904.762;5.244;6.1</t>
  </si>
  <si>
    <t>418-05-0656;B;Mandalay;Normal;Female;Fashion accessories;25.56;7;8.946;187.866;02/02/2019;20:42;Cash;178.92;4.761.904.762;8.946;7.1</t>
  </si>
  <si>
    <t>678-79-0726;C;Naypyitaw;Member;Female;Sports and travel;90.63;9;407.835;8.564.535;1/18/2019;15:28;Cash;815.67;4.761.904.762;407.835;5.1</t>
  </si>
  <si>
    <t>776-68-1096;B;Mandalay;Normal;Male;Home and lifestyle;44.12;3;6.618;138.978;3/18/2019;13:45;Credit card;132.36;4.761.904.762;6.618;7.9</t>
  </si>
  <si>
    <t>592-46-1692;C;Naypyitaw;Member;Female;Food and beverages;36.77;7;128.695;2.702.595;01/11/2019;20:10;Cash;257.39;4.761.904.762;128.695;7.4</t>
  </si>
  <si>
    <t>434-35-9162;B;Mandalay;Member;Male;Food and beverages;23.34;4;4.668;98.028;02/04/2019;18:53;Ewallet;93.36;4.761.904.762;4.668;7.4</t>
  </si>
  <si>
    <t>149-14-0304;C;Naypyitaw;Member;Female;Health and beauty;28.5;8;11.4;239.4;02/06/2019;14:24;Cash;228;4.761.904.762;11.4;6.6</t>
  </si>
  <si>
    <t>442-44-6497;C;Naypyitaw;Member;Male;Home and lifestyle;55.57;3;83.355;1.750.455;01/08/2019;11:42;Credit card;166.71;4.761.904.762;83.355;5.9</t>
  </si>
  <si>
    <t>174-64-0215;B;Mandalay;Normal;Male;Sports and travel;69.74;10;34.87;732.27;03/05/2019;17:49;Credit card;697.4;4.761.904.762;34.87;8.9</t>
  </si>
  <si>
    <t>210-74-9613;C;Naypyitaw;Normal;Male;Fashion accessories;97.26;4;19.452;408.492;3/16/2019;15:33;Ewallet;389.04;4.761.904.762;19.452;6.8</t>
  </si>
  <si>
    <t>299-29-0180;B;Mandalay;Member;Female;Home and lifestyle;52.18;7;18.263;383.523;03/09/2019;10:54;Cash;365.26;4.761.904.762;18.263;9.3</t>
  </si>
  <si>
    <t>247-11-2470;A;Yangon;Member;Female;Fashion accessories;22.32;4;4.464;93.744;03/01/2019;16:23;Credit card;89.28;4.761.904.762;4.464;4.4</t>
  </si>
  <si>
    <t>635-28-5728;A;Yangon;Normal;Male;Health and beauty;56;3;8.4;176.4;2/28/2019;19:33;Ewallet;168;4.761.904.762;8.4;4.8</t>
  </si>
  <si>
    <t>756-49-0168;A;Yangon;Member;Male;Fashion accessories;19.7;1;0.985;20.685;02/08/2019;11:39;Ewallet;19.7;4.761.904.762;0.985;9.5</t>
  </si>
  <si>
    <t>438-23-1242;B;Mandalay;Normal;Male;Electronic accessories;75.88;7;26.558;557.718;1/24/2019;10:38;Ewallet;531.16;4.761.904.762;26.558;8.9</t>
  </si>
  <si>
    <t>238-45-6950;B;Mandalay;Member;Male;Food and beverages;53.72;1;2.686;56.406;03/01/2019;20:03;Ewallet;53.72;4.761.904.762;2.686;6.4</t>
  </si>
  <si>
    <t>607-65-2441;C;Naypyitaw;Member;Male;Health and beauty;81.95;10;40.975;860.475;03/10/2019;12:39;Credit card;819.5;4.761.904.762;40.975;6</t>
  </si>
  <si>
    <t>386-27-7606;C;Naypyitaw;Member;Female;Home and lifestyle;81.2;7;28.42;596.82;3/23/2019;15:59;Credit card;568.4;4.761.904.762;28.42;8.1</t>
  </si>
  <si>
    <t>137-63-5492;C;Naypyitaw;Normal;Male;Electronic accessories;58.76;10;29.38;616.98;1/29/2019;14:26;Ewallet;587.6;4.761.904.762;29.38;9</t>
  </si>
  <si>
    <t>197-77-7132;B;Mandalay;Member;Male;Electronic accessories;91.56;8;36.624;769.104;01/12/2019;18:22;Ewallet;732.48;4.761.904.762;36.624;6</t>
  </si>
  <si>
    <t>805-86-0265;A;Yangon;Normal;Male;Home and lifestyle;93.96;9;42.282;887.922;3/20/2019;11:32;Cash;845.64;4.761.904.762;42.282;9.8</t>
  </si>
  <si>
    <t>733-29-1227;C;Naypyitaw;Normal;Male;Home and lifestyle;55.61;7;194.635;4.087.335;3/23/2019;12:41;Cash;389.27;4.761.904.762;194.635;8.5</t>
  </si>
  <si>
    <t>451-73-2711;C;Naypyitaw;Normal;Male;Food and beverages;84.83;1;42.415;890.715;1/14/2019;15:20;Ewallet;84.83;4.761.904.762;42.415;8.8</t>
  </si>
  <si>
    <t>373-14-0504;A;Yangon;Member;Female;Sports and travel;71.63;2;7.163;150.423;02/12/2019;14:33;Ewallet;143.26;4.761.904.762;7.163;8.8</t>
  </si>
  <si>
    <t>546-80-2899;A;Yangon;Member;Male;Home and lifestyle;37.69;2;3.769;79.149;2/20/2019;15:29;Ewallet;75.38;4.761.904.762;3.769;9.5</t>
  </si>
  <si>
    <t>345-68-9016;C;Naypyitaw;Member;Female;Sports and travel;31.67;8;12.668;266.028;01/02/2019;16:19;Credit card;253.36;4.761.904.762;12.668;5.6</t>
  </si>
  <si>
    <t>390-17-5806;C;Naypyitaw;Member;Female;Food and beverages;38.42;1;1.921;40.341;02/02/2019;16:33;Cash;38.42;4.761.904.762;1.921;8.6</t>
  </si>
  <si>
    <t>457-13-1708;B;Mandalay;Member;Male;Fashion accessories;65.23;10;32.615;684.915;01/08/2019;19:07;Credit card;652.3;4.761.904.762;32.615;5.2</t>
  </si>
  <si>
    <t>664-14-2882;C;Naypyitaw;Member;Female;Home and lifestyle;10.53;5;26.325;552.825;1/30/2019;14:43;Credit card;52.65;4.761.904.762;26.325;5.8</t>
  </si>
  <si>
    <t>487-79-6868;B;Mandalay;Member;Female;Home and lifestyle;12.29;9;55.305;1.161.405;3/26/2019;19:28;Credit card;110.61;4.761.904.762;55.305;8</t>
  </si>
  <si>
    <t>314-23-4520;C;Naypyitaw;Member;Male;Health and beauty;81.23;7;284.305;5.970.405;1/15/2019;20:44;Cash;568.61;4.761.904.762;284.305;9</t>
  </si>
  <si>
    <t>210-30-7976;B;Mandalay;Member;Female;Fashion accessories;22.32;4;4.464;93.744;3/14/2019;11:16;Ewallet;89.28;4.761.904.762;4.464;4.1</t>
  </si>
  <si>
    <t>585-86-8361;A;Yangon;Normal;Female;Food and beverages;27.28;5;6.82;143.22;02/03/2019;10:31;Credit card;136.4;4.761.904.762;6.82;8.6</t>
  </si>
  <si>
    <t>807-14-7833;A;Yangon;Member;Female;Electronic accessories;17.42;10;8.71;182.91;2/22/2019;12:30;Ewallet;174.2;4.761.904.762;8.71;7</t>
  </si>
  <si>
    <t>775-72-1988;B;Mandalay;Normal;Male;Home and lifestyle;73.28;5;18.32;384.72;1/24/2019;15:05;Ewallet;366.4;4.761.904.762;18.32;8.4</t>
  </si>
  <si>
    <t>288-38-3758;C;Naypyitaw;Member;Female;Fashion accessories;84.87;3;127.305;2.673.405;1/25/2019;18:30;Ewallet;254.61;4.761.904.762;127.305;7.4</t>
  </si>
  <si>
    <t>652-43-6591;A;Yangon;Normal;Female;Fashion accessories;97.29;8;38.916;817.236;03/09/2019;13:18;Credit card;778.32;4.761.904.762;38.916;6.2</t>
  </si>
  <si>
    <t>785-96-0615;B;Mandalay;Member;Female;Electronic accessories;35.74;8;14.296;300.216;2/17/2019;15:28;Ewallet;285.92;4.761.904.762;14.296;4.9</t>
  </si>
  <si>
    <t>406-46-7107;A;Yangon;Normal;Female;Home and lifestyle;96.52;6;28.956;608.076;01/11/2019;11:52;Cash;579.12;4.761.904.762;28.956;4.5</t>
  </si>
  <si>
    <t>250-17-5703;A;Yangon;Member;Male;Food and beverages;18.85;10;9.425;197.925;2/27/2019;18:24;Ewallet;188.5;4.761.904.762;9.425;5.6</t>
  </si>
  <si>
    <t>156-95-3964;A;Yangon;Normal;Female;Food and beverages;55.39;4;11.078;232.638;3/25/2019;15:19;Ewallet;221.56;4.761.904.762;11.078;8</t>
  </si>
  <si>
    <t>842-40-8179;B;Mandalay;Member;Female;Food and beverages;77.2;10;38.6;810.6;02/11/2019;10:38;Credit card;772;4.761.904.762;38.6;5.6</t>
  </si>
  <si>
    <t>525-09-8450;B;Mandalay;Normal;Male;Electronic accessories;72.13;10;36.065;757.365;1/31/2019;15:12;Credit card;721.3;4.761.904.762;36.065;4.2</t>
  </si>
  <si>
    <t>410-67-1709;A;Yangon;Member;Female;Fashion accessories;63.88;8;25.552;536.592;1/20/2019;17:48;Ewallet;511.04;4.761.904.762;25.552;9.9</t>
  </si>
  <si>
    <t>587-73-4862;A;Yangon;Member;Female;Health and beauty;10.69;5;26.725;561.225;3/26/2019;11:07;Ewallet;53.45;4.761.904.762;26.725;7.6</t>
  </si>
  <si>
    <t>787-87-2010;A;Yangon;Member;Male;Health and beauty;55.5;4;11.1;233.1;1/20/2019;15:48;Credit card;222;4.761.904.762;11.1;6.6</t>
  </si>
  <si>
    <t>593-14-4239;B;Mandalay;Normal;Female;Home and lifestyle;95.46;8;38.184;801.864;03/05/2019;19:40;Ewallet;763.68;4.761.904.762;38.184;4.7</t>
  </si>
  <si>
    <t>801-88-0346;C;Naypyitaw;Normal;Female;Fashion accessories;76.06;3;11.409;239.589;01/05/2019;20:30;Credit card;228.18;4.761.904.762;11.409;9.8</t>
  </si>
  <si>
    <t>388-76-2555;B;Mandalay;Normal;Male;Sports and travel;13.69;6;4.107;86.247;2/13/2019;13:59;Cash;82.14;4.761.904.762;4.107;6.3</t>
  </si>
  <si>
    <t>711-31-1234;B;Mandalay;Normal;Female;Electronic accessories;95.64;4;19.128;401.688;3/16/2019;18:51;Cash;382.56;4.761.904.762;19.128;7.9</t>
  </si>
  <si>
    <t>886-54-6089;A;Yangon;Normal;Female;Home and lifestyle;11.43;6;3.429;72.009;1/15/2019;17:24;Cash;68.58;4.761.904.762;3.429;7.7</t>
  </si>
  <si>
    <t>707-32-7409;B;Mandalay;Member;Female;Sports and travel;95.54;4;19.108;401.268;2/26/2019;11:58;Ewallet;382.16;4.761.904.762;19.108;4.5</t>
  </si>
  <si>
    <t>759-98-4285;C;Naypyitaw;Member;Female;Health and beauty;85.87;7;300.545;6.311.445;2/27/2019;19:01;Credit card;601.09;4.761.904.762;300.545;8</t>
  </si>
  <si>
    <t>201-63-8275;C;Naypyitaw;Member;Female;Sports and travel;67.99;7;237.965;4.997.265;2/17/2019;16:50;Ewallet;475.93;4.761.904.762;237.965;5.7</t>
  </si>
  <si>
    <t>471-06-8611;C;Naypyitaw;Normal;Female;Food and beverages;52.42;1;2.621;55.041;02/06/2019;10:22;Credit card;52.42;4.761.904.762;2.621;6.3</t>
  </si>
  <si>
    <t>200-16-5952;C;Naypyitaw;Member;Male;Food and beverages;65.65;2;6.565;137.865;1/17/2019;16:46;Cash;131.3;4.761.904.762;6.565;6</t>
  </si>
  <si>
    <t>120-54-2248;B;Mandalay;Normal;Female;Food and beverages;28.86;5;7.215;151.515;1/22/2019;18:08;Credit card;144.3;4.761.904.762;7.215;8</t>
  </si>
  <si>
    <t>102-77-2261;C;Naypyitaw;Member;Male;Health and beauty;65.31;7;228.585;4.800.285;03/05/2019;18:02;Credit card;457.17;4.761.904.762;228.585;4.2</t>
  </si>
  <si>
    <t>875-31-8302;B;Mandalay;Normal;Male;Sports and travel;93.38;1;4.669;98.049;01/03/2019;13:07;Cash;93.38;4.761.904.762;4.669;9.6</t>
  </si>
  <si>
    <t>102-06-2002;C;Naypyitaw;Member;Male;Sports and travel;25.25;5;63.125;1.325.625;3/20/2019;17:52;Cash;126.25;4.761.904.762;63.125;6.1</t>
  </si>
  <si>
    <t>457-94-0464;B;Mandalay;Member;Male;Electronic accessories;87.87;9;395.415;8.303.715;1/31/2019;20:32;Ewallet;790.83;4.761.904.762;395.415;5.6</t>
  </si>
  <si>
    <t>629-42-4133;C;Naypyitaw;Normal;Male;Health and beauty;21.8;8;8.72;183.12;2/19/2019;19:24;Cash;174.4;4.761.904.762;8.72;8.3</t>
  </si>
  <si>
    <t>534-53-3526;A;Yangon;Normal;Female;Sports and travel;94.76;4;18.952;397.992;02/11/2019;16:06;Ewallet;379.04;4.761.904.762;18.952;7.8</t>
  </si>
  <si>
    <t>307-04-2070;A;Yangon;Member;Female;Fashion accessories;30.62;1;1.531;32.151;02/05/2019;14:14;Credit card;30.62;4.761.904.762;1.531;4.1</t>
  </si>
  <si>
    <t>468-99-7231;C;Naypyitaw;Normal;Female;Home and lifestyle;44.01;8;17.604;369.684;03/03/2019;17:36;Cash;352.08;4.761.904.762;17.604;8.8</t>
  </si>
  <si>
    <t>516-77-6464;C;Naypyitaw;Member;Female;Health and beauty;10.16;5;2.54;53.34;2/24/2019;13:08;Ewallet;50.8;4.761.904.762;2.54;4.1</t>
  </si>
  <si>
    <t>404-91-5964;A;Yangon;Normal;Male;Electronic accessories;74.58;7;26.103;548.163;02/04/2019;16:09;Credit card;522.06;4.761.904.762;26.103;9</t>
  </si>
  <si>
    <t>886-77-9084;C;Naypyitaw;Normal;Male;Electronic accessories;71.89;8;28.756;603.876;2/19/2019;11:33;Ewallet;575.12;4.761.904.762;28.756;5.5</t>
  </si>
  <si>
    <t>790-38-4466;C;Naypyitaw;Normal;Female;Health and beauty;10.99;5;27.475;576.975;1/23/2019;10:18;Credit card;54.95;4.761.904.762;27.475;9.3</t>
  </si>
  <si>
    <t>704-10-4056;C;Naypyitaw;Member;Male;Health and beauty;60.47;3;90.705;1.904.805;1/14/2019;10:55;Credit card;181.41;4.761.904.762;90.705;5.6</t>
  </si>
  <si>
    <t>497-37-6538;A;Yangon;Normal;Male;Sports and travel;58.91;7;206.185;4.329.885;1/17/2019;15:15;Ewallet;412.37;4.761.904.762;206.185;9.7</t>
  </si>
  <si>
    <t>651-96-5970;A;Yangon;Normal;Male;Fashion accessories;46.41;1;23.205;487.305;03/03/2019;20:06;Credit card;46.41;4.761.904.762;23.205;4</t>
  </si>
  <si>
    <t>400-80-4065;C;Naypyitaw;Member;Male;Health and beauty;68.55;4;13.71;287.91;2/15/2019;20:21;Credit card;274.2;4.761.904.762;13.71;9.2</t>
  </si>
  <si>
    <t>744-16-7898;B;Mandalay;Normal;Female;Home and lifestyle;97.37;10;48.685;1.022.385;1/15/2019;13:48;Credit card;973.7;4.761.904.762;48.685;4.9</t>
  </si>
  <si>
    <t>263-12-5321;A;Yangon;Member;Male;Electronic accessories;92.6;7;32.41;680.61;2/27/2019;12:52;Credit card;648.2;4.761.904.762;32.41;9.3</t>
  </si>
  <si>
    <t>702-72-0487;A;Yangon;Normal;Female;Electronic accessories;46.61;2;4.661;97.881;2/26/2019;12:28;Credit card;93.22;4.761.904.762;4.661;6.6</t>
  </si>
  <si>
    <t>605-83-1050;B;Mandalay;Normal;Male;Fashion accessories;27.18;2;2.718;57.078;3/15/2019;16:26;Ewallet;54.36;4.761.904.762;2.718;4.3</t>
  </si>
  <si>
    <t>443-60-9639;C;Naypyitaw;Member;Female;Home and lifestyle;60.87;1;30.435;639.135;1/24/2019;13:24;Cash;60.87;4.761.904.762;30.435;5.5</t>
  </si>
  <si>
    <t>864-24-7918;A;Yangon;Member;Female;Sports and travel;24.49;10;12.245;257.145;2/22/2019;15:15;Cash;244.9;4.761.904.762;12.245;8.1</t>
  </si>
  <si>
    <t>359-94-5395;B;Mandalay;Normal;Male;Health and beauty;92.78;1;4.639;97.419;3/15/2019;10:50;Credit card;92.78;4.761.904.762;4.639;9.8</t>
  </si>
  <si>
    <t>401-09-4232;C;Naypyitaw;Member;Male;Home and lifestyle;86.69;5;216.725;4.551.225;02/11/2019;18:38;Ewallet;433.45;4.761.904.762;216.725;9.4</t>
  </si>
  <si>
    <t>751-15-6198;B;Mandalay;Normal;Male;Sports and travel;23.01;6;6.903;144.963;01/12/2019;16:45;Ewallet;138.06;4.761.904.762;6.903;7.9</t>
  </si>
  <si>
    <t>324-41-6833;C;Naypyitaw;Member;Female;Electronic accessories;30.2;8;12.08;253.68;03/03/2019;19:30;Ewallet;241.6;4.761.904.762;12.08;5.1</t>
  </si>
  <si>
    <t>474-33-8305;C;Naypyitaw;Member;Male;Fashion accessories;67.39;7;235.865;4.953.165;3/23/2019;13:23;Ewallet;471.73;4.761.904.762;235.865;6.9</t>
  </si>
  <si>
    <t>759-29-9521;A;Yangon;Member;Female;Fashion accessories;48.96;9;22.032;462.672;03/04/2019;11:27;Cash;440.64;4.761.904.762;22.032;8</t>
  </si>
  <si>
    <t>831-81-6575;B;Mandalay;Member;Female;Electronic accessories;75.59;9;340.155;7.143.255;2/23/2019;11:12;Cash;680.31;4.761.904.762;340.155;8</t>
  </si>
  <si>
    <t>220-68-6701;A;Yangon;Normal;Female;Home and lifestyle;77.47;4;15.494;325.374;3/17/2019;16:36;Cash;309.88;4.761.904.762;15.494;4.2</t>
  </si>
  <si>
    <t>618-34-8551;A;Yangon;Normal;Female;Sports and travel;93.18;2;9.318;195.678;1/16/2019;18:41;Credit card;186.36;4.761.904.762;9.318;8.5</t>
  </si>
  <si>
    <t>257-60-7754;A;Yangon;Normal;Female;Electronic accessories;50.23;4;10.046;210.966;01/08/2019;17:12;Cash;200.92;4.761.904.762;10.046;9</t>
  </si>
  <si>
    <t>559-61-5987;B;Mandalay;Normal;Female;Health and beauty;17.75;1;0.8875;186.375;1/14/2019;10:38;Cash;17.75;4.761.904.762;0.8875;8.6</t>
  </si>
  <si>
    <t>189-55-2313;C;Naypyitaw;Normal;Female;Fashion accessories;62.18;10;31.09;652.89;1/31/2019;10:33;Ewallet;621.8;4.761.904.762;31.09;6</t>
  </si>
  <si>
    <t>565-91-4567;B;Mandalay;Normal;Male;Health and beauty;10.75;8;4.3;90.3;3/15/2019;14:38;Ewallet;86;4.761.904.762;4.3;6.2</t>
  </si>
  <si>
    <t>380-60-5336;A;Yangon;Normal;Female;Electronic accessories;40.26;10;20.13;422.73;2/24/2019;18:06;Credit card;402.6;4.761.904.762;20.13;5</t>
  </si>
  <si>
    <t>815-04-6282;C;Naypyitaw;Member;Female;Sports and travel;64.97;5;162.425;3.410.925;02/08/2019;12:52;Credit card;324.85;4.761.904.762;162.425;6.5</t>
  </si>
  <si>
    <t>674-56-6360;A;Yangon;Normal;Male;Electronic accessories;95.15;1;47.575;999.075;3/22/2019;14:00;Cash;95.15;4.761.904.762;47.575;6</t>
  </si>
  <si>
    <t>778-34-2523;A;Yangon;Member;Female;Electronic accessories;48.62;8;19.448;408.408;1/24/2019;10:57;Cash;388.96;4.761.904.762;19.448;5</t>
  </si>
  <si>
    <t>499-27-7781;B;Mandalay;Normal;Female;Food and beverages;53.21;8;21.284;446.964;3/14/2019;16:45;Ewallet;425.68;4.761.904.762;21.284;5</t>
  </si>
  <si>
    <t>477-59-2456;C;Naypyitaw;Normal;Female;Fashion accessories;45.44;7;15.904;333.984;1/23/2019;11:15;Cash;318.08;4.761.904.762;15.904;9.2</t>
  </si>
  <si>
    <t>832-51-6761;A;Yangon;Normal;Male;Food and beverages;33.88;8;13.552;284.592;1/19/2019;20:29;Ewallet;271.04;4.761.904.762;13.552;9.6</t>
  </si>
  <si>
    <t>869-11-3082;B;Mandalay;Member;Male;Health and beauty;96.16;4;19.232;403.872;1/27/2019;20:03;Credit card;384.64;4.761.904.762;19.232;8.4</t>
  </si>
  <si>
    <t>190-59-3964;B;Mandalay;Member;Male;Food and beverages;47.16;5;11.79;247.59;02/03/2019;14:35;Credit card;235.8;4.761.904.762;11.79;6</t>
  </si>
  <si>
    <t>366-43-6862;B;Mandalay;Normal;Male;Electronic accessories;52.89;4;10.578;222.138;3/25/2019;16:32;Ewallet;211.56;4.761.904.762;10.578;6.7</t>
  </si>
  <si>
    <t>186-43-8965;A;Yangon;Member;Female;Home and lifestyle;47.68;2;4.768;100.128;2/24/2019;10:10;Credit card;95.36;4.761.904.762;4.768;4.1</t>
  </si>
  <si>
    <t>784-21-9238;C;Naypyitaw;Member;Male;Sports and travel;10.17;1;0.5085;106.785;02/07/2019;14:15;Cash;10.17;4.761.904.762;0.5085;5.9</t>
  </si>
  <si>
    <t>276-75-6884;A;Yangon;Normal;Female;Health and beauty;68.71;3;103.065;2.164.365;03/04/2019;10:05;Cash;206.13;4.761.904.762;103.065;8.7</t>
  </si>
  <si>
    <t>109-86-4363;B;Mandalay;Member;Female;Sports and travel;60.08;7;21.028;441.588;2/14/2019;11:36;Credit card;420.56;4.761.904.762;21.028;4.5</t>
  </si>
  <si>
    <t>569-76-2760;A;Yangon;Member;Female;Sports and travel;22.01;4;4.402;92.442;1/29/2019;18:15;Credit card;88.04;4.761.904.762;4.402;6.6</t>
  </si>
  <si>
    <t>222-42-0244;B;Mandalay;Member;Female;Health and beauty;72.11;9;324.495;6.814.395;1/28/2019;13:53;Credit card;648.99;4.761.904.762;324.495;7.7</t>
  </si>
  <si>
    <t>760-53-9233;A;Yangon;Member;Male;Fashion accessories;41.28;3;6.192;130.032;3/26/2019;18:37;Credit card;123.84;4.761.904.762;6.192;8.5</t>
  </si>
  <si>
    <t>538-22-0304;C;Naypyitaw;Normal;Male;Electronic accessories;64.95;10;32.475;681.975;3/24/2019;18:27;Cash;649.5;4.761.904.762;32.475;5.2</t>
  </si>
  <si>
    <t>416-17-9926;A;Yangon;Member;Female;Electronic accessories;74.22;10;37.11;779.31;01/01/2019;14:42;Credit card;742.2;4.761.904.762;37.11;4.3</t>
  </si>
  <si>
    <t>237-44-6163;A;Yangon;Normal;Male;Electronic accessories;10.56;8;4.224;88.704;1/24/2019;17:43;Cash;84.48;4.761.904.762;4.224;7.6</t>
  </si>
  <si>
    <t>636-17-0325;B;Mandalay;Normal;Male;Health and beauty;62.57;4;12.514;262.794;2/25/2019;18:37;Cash;250.28;4.761.904.762;12.514;9.5</t>
  </si>
  <si>
    <t>343-75-9322;B;Mandalay;Member;Female;Sports and travel;11.85;8;4.74;99.54;01/09/2019;16:34;Cash;94.8;4.761.904.762;4.74;4.1</t>
  </si>
  <si>
    <t>528-14-9470;A;Yangon;Member;Male;Health and beauty;91.3;1;4.565;95.865;2/14/2019;14:42;Ewallet;91.3;4.761.904.762;4.565;9.2</t>
  </si>
  <si>
    <t>427-45-9297;B;Mandalay;Member;Female;Home and lifestyle;40.73;7;142.555;2.993.655;03/12/2019;11:01;Ewallet;285.11;4.761.904.762;142.555;5.4</t>
  </si>
  <si>
    <t>807-34-3742;A;Yangon;Normal;Male;Fashion accessories;52.38;1;2.619;54.999;3/26/2019;19:44;Cash;52.38;4.761.904.762;2.619;5.8</t>
  </si>
  <si>
    <t>288-62-1085;A;Yangon;Member;Male;Fashion accessories;38.54;5;9.635;202.335;01/09/2019;13:34;Ewallet;192.7;4.761.904.762;9.635;5.6</t>
  </si>
  <si>
    <t>670-71-7306;B;Mandalay;Normal;Male;Sports and travel;44.63;6;13.389;281.169;01/02/2019;20:08;Credit card;267.78;4.761.904.762;13.389;5.1</t>
  </si>
  <si>
    <t>660-29-7083;C;Naypyitaw;Normal;Male;Electronic accessories;55.87;10;27.935;586.635;1/15/2019;15:01;Cash;558.7;4.761.904.762;27.935;5.8</t>
  </si>
  <si>
    <t>271-77-8740;C;Naypyitaw;Member;Female;Sports and travel;29.22;6;8.766;184.086;01/01/2019;11:40;Ewallet;175.32;4.761.904.762;8.766;5</t>
  </si>
  <si>
    <t>497-36-0989;A;Yangon;Normal;Male;Fashion accessories;51.94;3;7.791;163.611;2/15/2019;15:21;Cash;155.82;4.761.904.762;7.791;7.9</t>
  </si>
  <si>
    <t>291-59-1384;B;Mandalay;Normal;Male;Electronic accessories;60.3;1;3.015;63.315;2/28/2019;17:38;Cash;60.3;4.761.904.762;3.015;6</t>
  </si>
  <si>
    <t>860-73-6466;A;Yangon;Member;Female;Sports and travel;39.47;2;3.947;82.887;03/02/2019;16:16;Credit card;78.94;4.761.904.762;3.947;5</t>
  </si>
  <si>
    <t>549-23-9016;C;Naypyitaw;Member;Female;Food and beverages;14.87;2;1.487;31.227;2/13/2019;18:15;Credit card;29.74;4.761.904.762;1.487;8.9</t>
  </si>
  <si>
    <t>896-34-0956;A;Yangon;Normal;Male;Fashion accessories;21.32;1;1.066;22.386;1/26/2019;12:43;Cash;21.32;4.761.904.762;1.066;5.9</t>
  </si>
  <si>
    <t>804-38-3935;A;Yangon;Member;Male;Electronic accessories;93.78;3;14.067;295.407;1/30/2019;11:32;Credit card;281.34;4.761.904.762;14.067;5.9</t>
  </si>
  <si>
    <t>585-90-0249;A;Yangon;Member;Male;Electronic accessories;73.26;1;3.663;76.923;1/27/2019;18:08;Ewallet;73.26;4.761.904.762;3.663;9.7</t>
  </si>
  <si>
    <t>862-29-5914;C;Naypyitaw;Normal;Female;Sports and travel;22.38;1;1.119;23.499;1/30/2019;17:08;Credit card;22.38;4.761.904.762;1.119;8.6</t>
  </si>
  <si>
    <t>845-94-6841;C;Naypyitaw;Member;Female;Food and beverages;72.88;9;32.796;688.716;01/08/2019;19:38;Cash;655.92;4.761.904.762;32.796;4</t>
  </si>
  <si>
    <t>125-45-2293;A;Yangon;Normal;Female;Fashion accessories;99.1;6;29.73;624.33;1/19/2019;13:11;Cash;594.6;4.761.904.762;29.73;4.2</t>
  </si>
  <si>
    <t>843-73-4724;A;Yangon;Normal;Male;Fashion accessories;74.1;1;3.705;77.805;1/25/2019;11:05;Cash;74.1;4.761.904.762;3.705;9.2</t>
  </si>
  <si>
    <t>409-33-9708;A;Yangon;Normal;Female;Fashion accessories;98.48;2;9.848;206.808;2/19/2019;10:12;Ewallet;196.96;4.761.904.762;9.848;9.2</t>
  </si>
  <si>
    <t>658-66-3967;C;Naypyitaw;Normal;Male;Health and beauty;53.19;7;186.165;3.909.465;1/14/2019;15:42;Ewallet;372.33;4.761.904.762;186.165;5</t>
  </si>
  <si>
    <t>866-70-2814;B;Mandalay;Normal;Female;Electronic accessories;52.79;10;26.395;554.295;2/25/2019;11:58;Ewallet;527.9;4.761.904.762;26.395;10</t>
  </si>
  <si>
    <t>160-22-2687;A;Yangon;Member;Female;Health and beauty;95.95;5;239.875;5.037.375;1/23/2019;14:21;Ewallet;479.75;4.761.904.762;239.875;8.8</t>
  </si>
  <si>
    <t>895-03-6665;B;Mandalay;Normal;Female;Fashion accessories;36.51;9;164.295;3.450.195;2/16/2019;10:52;Cash;328.59;4.761.904.762;164.295;4.2</t>
  </si>
  <si>
    <t>770-42-8960;B;Mandalay;Normal;Male;Food and beverages;21.12;8;8.448;177.408;01/01/2019;19:31;Cash;168.96;4.761.904.762;8.448;6.3</t>
  </si>
  <si>
    <t>748-45-2862;A;Yangon;Member;Female;Home and lifestyle;28.31;4;5.662;118.902;03/07/2019;18:35;Cash;113.24;4.761.904.762;5.662;8.2</t>
  </si>
  <si>
    <t>234-36-2483;B;Mandalay;Normal;Male;Health and beauty;57.59;6;17.277;362.817;2/15/2019;13:51;Cash;345.54;4.761.904.762;17.277;5.1</t>
  </si>
  <si>
    <t>316-66-3011;A;Yangon;Member;Female;Food and beverages;47.63;9;214.335;4.501.035;1/23/2019;12:35;Cash;428.67;4.761.904.762;214.335;5</t>
  </si>
  <si>
    <t>848-95-6252;C;Naypyitaw;Member;Female;Home and lifestyle;86.27;1;43.135;905.835;2/20/2019;13:24;Ewallet;86.27;4.761.904.762;43.135;7</t>
  </si>
  <si>
    <t>840-76-5966;A;Yangon;Member;Male;Sports and travel;12.76;2;1.276;26.796;01/08/2019;18:06;Ewallet;25.52;4.761.904.762;1.276;7.8</t>
  </si>
  <si>
    <t>152-03-4217;B;Mandalay;Normal;Female;Home and lifestyle;11.28;9;5.076;106.596;3/17/2019;11:55;Credit card;101.52;4.761.904.762;5.076;4.3</t>
  </si>
  <si>
    <t>533-66-5566;B;Mandalay;Normal;Female;Home and lifestyle;51.07;7;178.745;3.753.645;01/12/2019;11:42;Cash;357.49;4.761.904.762;178.745;7</t>
  </si>
  <si>
    <t>124-31-1458;A;Yangon;Member;Female;Electronic accessories;79.59;3;119.385;2.507.085;01/08/2019;14:30;Cash;238.77;4.761.904.762;119.385;6.6</t>
  </si>
  <si>
    <t>176-78-1170;C;Naypyitaw;Member;Male;Health and beauty;33.81;3;50.715;1.065.015;1/26/2019;15:11;Ewallet;101.43;4.761.904.762;50.715;7.3</t>
  </si>
  <si>
    <t>361-59-0574;B;Mandalay;Member;Male;Sports and travel;90.53;8;36.212;760.452;3/15/2019;14:48;Credit card;724.24;4.761.904.762;36.212;6.5</t>
  </si>
  <si>
    <t>101-81-4070;C;Naypyitaw;Member;Female;Health and beauty;62.82;2;6.282;131.922;1/17/2019;12:36;Ewallet;125.64;4.761.904.762;6.282;4.9</t>
  </si>
  <si>
    <t>631-34-1880;C;Naypyitaw;Member;Male;Food and beverages;24.31;3;36.465;765.765;01/08/2019;19:09;Credit card;72.93;4.761.904.762;36.465;4.3</t>
  </si>
  <si>
    <t>852-82-2749;A;Yangon;Normal;Male;Sports and travel;64.59;4;12.918;271.278;01/06/2019;13:35;Ewallet;258.36;4.761.904.762;12.918;9.3</t>
  </si>
  <si>
    <t>873-14-6353;A;Yangon;Member;Male;Food and beverages;24.82;7;8.687;182.427;2/16/2019;10:33;Credit card;173.74;4.761.904.762;8.687;7.1</t>
  </si>
  <si>
    <t>584-66-4073;C;Naypyitaw;Normal;Male;Fashion accessories;56.5;1;2.825;59.325;3/13/2019;15:45;Ewallet;56.5;4.761.904.762;2.825;9.6</t>
  </si>
  <si>
    <t>544-55-9589;B;Mandalay;Member;Female;Electronic accessories;21.43;10;10.715;225.015;1/28/2019;11:51;Cash;214.3;4.761.904.762;10.715;6.2</t>
  </si>
  <si>
    <t>166-19-2553;A;Yangon;Member;Male;Sports and travel;89.06;6;26.718;561.078;1/18/2019;17:26;Cash;534.36;4.761.904.762;26.718;9.9</t>
  </si>
  <si>
    <t>737-88-5876;A;Yangon;Member;Male;Home and lifestyle;23.29;4;4.658;97.818;3/19/2019;11:52;Credit card;93.16;4.761.904.762;4.658;5.9</t>
  </si>
  <si>
    <t>154-87-7367;C;Naypyitaw;Normal;Male;Home and lifestyle;65.26;8;26.104;548.184;3/15/2019;14:04;Ewallet;522.08;4.761.904.762;26.104;6.3</t>
  </si>
  <si>
    <t>885-56-0389;C;Naypyitaw;Member;Male;Fashion accessories;52.35;1;26.175;549.675;02/12/2019;17:49;Cash;52.35;4.761.904.762;26.175;4</t>
  </si>
  <si>
    <t>608-05-3804;B;Mandalay;Member;Male;Electronic accessories;39.75;1;19.875;417.375;2/25/2019;20:19;Cash;39.75;4.761.904.762;19.875;6.1</t>
  </si>
  <si>
    <t>448-61-3783;A;Yangon;Normal;Female;Electronic accessories;90.02;8;36.008;756.168;3/21/2019;16:08;Credit card;720.16;4.761.904.762;36.008;4.5</t>
  </si>
  <si>
    <t>761-49-0439;B;Mandalay;Member;Female;Electronic accessories;12.1;8;4.84;101.64;1/19/2019;10:17;Ewallet;96.8;4.761.904.762;4.84;8.6</t>
  </si>
  <si>
    <t>490-95-0021;B;Mandalay;Member;Female;Food and beverages;33.21;10;16.605;348.705;01/08/2019;14:25;Ewallet;332.1;4.761.904.762;16.605;6</t>
  </si>
  <si>
    <t>115-38-7388;C;Naypyitaw;Member;Female;Fashion accessories;10.18;8;4.072;85.512;3/30/2019;12:51;Credit card;81.44;4.761.904.762;4.072;9.5</t>
  </si>
  <si>
    <t>311-13-6971;B;Mandalay;Member;Male;Sports and travel;31.99;10;15.995;335.895;2/20/2019;15:18;Credit card;319.9;4.761.904.762;15.995;9.9</t>
  </si>
  <si>
    <t>291-55-6563;A;Yangon;Member;Female;Home and lifestyle;34.42;6;10.326;216.846;3/30/2019;12:45;Ewallet;206.52;4.761.904.762;10.326;7.5</t>
  </si>
  <si>
    <t>548-48-3156;A;Yangon;Member;Female;Food and beverages;83.34;2;8.334;175.014;3/19/2019;13:37;Cash;166.68;4.761.904.762;8.334;7.6</t>
  </si>
  <si>
    <t>460-93-5834;A;Yangon;Normal;Male;Sports and travel;45.58;7;15.953;335.013;1/13/2019;10:03;Cash;319.06;4.761.904.762;15.953;5</t>
  </si>
  <si>
    <t>325-89-4209;A;Yangon;Member;Male;Food and beverages;87.9;1;4.395;92.295;02/05/2019;19:42;Ewallet;87.9;4.761.904.762;4.395;6.7</t>
  </si>
  <si>
    <t>884-80-6021;A;Yangon;Member;Female;Electronic accessories;73.47;10;36.735;771.435;3/23/2019;13:14;Ewallet;734.7;4.761.904.762;36.735;9.5</t>
  </si>
  <si>
    <t>137-74-8729;C;Naypyitaw;Normal;Female;Fashion accessories;12.19;8;4.876;102.396;3/13/2019;12:47;Ewallet;97.52;4.761.904.762;4.876;6.8</t>
  </si>
  <si>
    <t>880-46-5796;A;Yangon;Member;Male;Sports and travel;76.92;10;38.46;807.66;3/17/2019;19:53;Ewallet;769.2;4.761.904.762;38.46;5.6</t>
  </si>
  <si>
    <t>389-70-2397;C;Naypyitaw;Normal;Female;Health and beauty;83.66;5;20.915;439.215;2/21/2019;10:26;Cash;418.3;4.761.904.762;20.915;7.2</t>
  </si>
  <si>
    <t>114-35-5271;B;Mandalay;Normal;Female;Electronic accessories;57.91;8;23.164;486.444;02/07/2019;15:06;Cash;463.28;4.761.904.762;23.164;8.1</t>
  </si>
  <si>
    <t>607-76-6216;C;Naypyitaw;Member;Female;Fashion accessories;92.49;5;231.225;4.855.725;03/02/2019;16:35;Credit card;462.45;4.761.904.762;231.225;8.6</t>
  </si>
  <si>
    <t>715-20-1673;B;Mandalay;Normal;Male;Electronic accessories;28.38;5;7.095;148.995;03/06/2019;20:57;Cash;141.9;4.761.904.762;7.095;9.4</t>
  </si>
  <si>
    <t>811-35-1094;B;Mandalay;Member;Male;Electronic accessories;50.45;6;15.135;317.835;02/06/2019;15:16;Credit card;302.7;4.761.904.762;15.135;8.9</t>
  </si>
  <si>
    <t>699-88-1972;B;Mandalay;Normal;Male;Health and beauty;99.16;8;39.664;832.944;1/28/2019;17:47;Credit card;793.28;4.761.904.762;39.664;4.2</t>
  </si>
  <si>
    <t>781-84-8059;C;Naypyitaw;Normal;Male;Fashion accessories;60.74;7;21.259;446.439;1/18/2019;16:23;Ewallet;425.18;4.761.904.762;21.259;5</t>
  </si>
  <si>
    <t>409-49-6995;C;Naypyitaw;Member;Female;Food and beverages;47.27;6;14.181;297.801;02/05/2019;10:17;Cash;283.62;4.761.904.762;14.181;8.8</t>
  </si>
  <si>
    <t>725-54-0677;C;Naypyitaw;Member;Male;Health and beauty;85.6;7;29.96;629.16;03/02/2019;13:50;Cash;599.2;4.761.904.762;29.96;5.3</t>
  </si>
  <si>
    <t>146-09-5432;A;Yangon;Member;Male;Food and beverages;35.04;9;15.768;331.128;02/09/2019;19:17;Ewallet;315.36;4.761.904.762;15.768;4.6</t>
  </si>
  <si>
    <t>377-79-7592;C;Naypyitaw;Member;Female;Electronic accessories;44.84;9;20.178;423.738;1/14/2019;14:00;Credit card;403.56;4.761.904.762;20.178;7.5</t>
  </si>
  <si>
    <t>509-10-0516;B;Mandalay;Normal;Male;Home and lifestyle;45.97;4;9.194;193.074;02/09/2019;12:02;Ewallet;183.88;4.761.904.762;9.194;5.1</t>
  </si>
  <si>
    <t>595-94-9924;A;Yangon;Member;Female;Health and beauty;27.73;5;69.325;1.455.825;3/26/2019;20:21;Credit card;138.65;4.761.904.762;69.325;4.2</t>
  </si>
  <si>
    <t>865-41-9075;A;Yangon;Normal;Male;Food and beverages;11.53;7;40.355;847.455;1/28/2019;17:35;Cash;80.71;4.761.904.762;40.355;8.1</t>
  </si>
  <si>
    <t>545-07-8534;C;Naypyitaw;Normal;Female;Health and beauty;58.32;2;5.832;122.472;2/14/2019;12:42;Ewallet;116.64;4.761.904.762;5.832;6</t>
  </si>
  <si>
    <t>118-62-1812;C;Naypyitaw;Member;Female;Home and lifestyle;78.38;4;15.676;329.196;3/24/2019;17:56;Cash;313.52;4.761.904.762;15.676;7.9</t>
  </si>
  <si>
    <t>450-42-3339;C;Naypyitaw;Normal;Male;Health and beauty;84.61;10;42.305;888.405;02/09/2019;18:58;Credit card;846.1;4.761.904.762;42.305;8.8</t>
  </si>
  <si>
    <t>851-98-3555;B;Mandalay;Normal;Female;Health and beauty;82.88;5;20.72;435.12;3/24/2019;14:08;Credit card;414.4;4.761.904.762;20.72;6.6</t>
  </si>
  <si>
    <t>186-71-5196;A;Yangon;Member;Female;Food and beverages;79.54;2;7.954;167.034;3/27/2019;16:30;Ewallet;159.08;4.761.904.762;7.954;6.2</t>
  </si>
  <si>
    <t>624-01-8356;B;Mandalay;Normal;Female;Home and lifestyle;49.01;10;24.505;514.605;1/27/2019;10:44;Credit card;490.1;4.761.904.762;24.505;4.2</t>
  </si>
  <si>
    <t>313-66-9943;B;Mandalay;Member;Female;Food and beverages;29.15;3;43.725;918.225;3/27/2019;20:29;Credit card;87.45;4.761.904.762;43.725;7.3</t>
  </si>
  <si>
    <t>151-27-8496;C;Naypyitaw;Normal;Female;Electronic accessories;56.13;4;11.226;235.746;1/19/2019;11:43;Ewallet;224.52;4.761.904.762;11.226;8.6</t>
  </si>
  <si>
    <t>453-33-6436;A;Yangon;Normal;Female;Home and lifestyle;93.12;8;37.248;782.208;02/07/2019;10:09;Cash;744.96;4.761.904.762;37.248;6.8</t>
  </si>
  <si>
    <t>522-57-8364;A;Yangon;Member;Male;Fashion accessories;51.34;8;20.536;431.256;1/31/2019;10:00;Ewallet;410.72;4.761.904.762;20.536;7.6</t>
  </si>
  <si>
    <t>459-45-2396;A;Yangon;Member;Female;Food and beverages;99.6;3;14.94;313.74;2/25/2019;18:45;Cash;298.8;4.761.904.762;14.94;5.8</t>
  </si>
  <si>
    <t>717-96-4189;C;Naypyitaw;Normal;Female;Electronic accessories;35.49;6;10.647;223.587;02/02/2019;12:40;Cash;212.94;4.761.904.762;10.647;4.1</t>
  </si>
  <si>
    <t>722-13-2115;C;Naypyitaw;Member;Male;Sports and travel;42.85;1;21.425;449.925;3/14/2019;15:36;Credit card;42.85;4.761.904.762;21.425;9.3</t>
  </si>
  <si>
    <t>749-81-8133;A;Yangon;Normal;Female;Fashion accessories;94.67;4;18.934;397.614;03/11/2019;12:04;Cash;378.68;4.761.904.762;18.934;6.8</t>
  </si>
  <si>
    <t>777-67-2495;B;Mandalay;Normal;Male;Home and lifestyle;68.97;3;103.455;2.172.555;2/22/2019;11:26;Ewallet;206.91;4.761.904.762;103.455;8.7</t>
  </si>
  <si>
    <t>636-98-3364;B;Mandalay;Member;Female;Electronic accessories;26.26;3;3.939;82.719;03/02/2019;12:36;Ewallet;78.78;4.761.904.762;3.939;6.3</t>
  </si>
  <si>
    <t>246-55-6923;C;Naypyitaw;Member;Female;Home and lifestyle;35.79;9;161.055;3.382.155;03/10/2019;15:06;Credit card;322.11;4.761.904.762;161.055;5.1</t>
  </si>
  <si>
    <t>181-82-6255;B;Mandalay;Normal;Female;Home and lifestyle;16.37;6;4.911;103.131;02/08/2019;10:58;Cash;98.22;4.761.904.762;4.911;7</t>
  </si>
  <si>
    <t>838-02-1821;C;Naypyitaw;Member;Female;Home and lifestyle;12.73;2;1.273;26.733;2/22/2019;12:10;Credit card;25.46;4.761.904.762;1.273;5.2</t>
  </si>
  <si>
    <t>887-42-0517;C;Naypyitaw;Normal;Female;Sports and travel;83.14;7;29.099;611.079;01/10/2019;10:31;Credit card;581.98;4.761.904.762;29.099;6.6</t>
  </si>
  <si>
    <t>457-12-0244;C;Naypyitaw;Member;Female;Sports and travel;35.22;6;10.566;221.886;3/14/2019;13:49;Ewallet;211.32;4.761.904.762;10.566;6.5</t>
  </si>
  <si>
    <t>226-34-0034;B;Mandalay;Normal;Female;Electronic accessories;13.78;4;2.756;57.876;01/10/2019;11:10;Ewallet;55.12;4.761.904.762;2.756;9</t>
  </si>
  <si>
    <t>321-49-7382;B;Mandalay;Member;Male;Sports and travel;88.31;1;44.155;927.255;2/15/2019;17:38;Credit card;88.31;4.761.904.762;44.155;5.2</t>
  </si>
  <si>
    <t>397-25-8725;A;Yangon;Member;Female;Health and beauty;39.62;9;17.829;374.409;1/13/2019;17:54;Credit card;356.58;4.761.904.762;17.829;6.8</t>
  </si>
  <si>
    <t>431-66-2305;B;Mandalay;Normal;Female;Electronic accessories;88.25;9;397.125;8.339.625;2/15/2019;20:51;Credit card;794.25;4.761.904.762;397.125;7.6</t>
  </si>
  <si>
    <t>825-94-5922;B;Mandalay;Normal;Male;Sports and travel;25.31;2;2.531;53.151;03/02/2019;19:26;Ewallet;50.62;4.761.904.762;2.531;7.2</t>
  </si>
  <si>
    <t>641-62-7288;B;Mandalay;Normal;Male;Home and lifestyle;99.92;6;29.976;629.496;3/24/2019;13:33;Ewallet;599.52;4.761.904.762;29.976;7.1</t>
  </si>
  <si>
    <t>756-93-1854;C;Naypyitaw;Member;Female;Fashion accessories;83.35;2;8.335;175.035;02/02/2019;14:05;Credit card;166.7;4.761.904.762;8.335;9.5</t>
  </si>
  <si>
    <t>243-55-8457;A;Yangon;Normal;Female;Food and beverages;74.44;10;37.22;781.62;2/27/2019;11:40;Ewallet;744.4;4.761.904.762;37.22;5.1</t>
  </si>
  <si>
    <t>458-10-8612;C;Naypyitaw;Normal;Male;Health and beauty;64.08;7;22.428;470.988;1/20/2019;12:27;Ewallet;448.56;4.761.904.762;22.428;7.6</t>
  </si>
  <si>
    <t>501-61-1753;B;Mandalay;Normal;Female;Home and lifestyle;63.15;6;18.945;397.845;01/03/2019;20:24;Ewallet;378.9;4.761.904.762;18.945;9.8</t>
  </si>
  <si>
    <t>235-06-8510;C;Naypyitaw;Member;Male;Home and lifestyle;85.72;3;12.858;270.018;1/24/2019;20:59;Ewallet;257.16;4.761.904.762;12.858;5.1</t>
  </si>
  <si>
    <t>433-08-7822;C;Naypyitaw;Normal;Female;Health and beauty;78.89;7;276.115;5.798.415;01/05/2019;19:48;Ewallet;552.23;4.761.904.762;276.115;7.5</t>
  </si>
  <si>
    <t>361-85-2571;A;Yangon;Normal;Female;Sports and travel;89.48;5;22.37;469.77;3/30/2019;10:18;Cash;447.4;4.761.904.762;22.37;7.4</t>
  </si>
  <si>
    <t>131-70-8179;A;Yangon;Member;Female;Health and beauty;92.09;3;138.135;2.900.835;2/17/2019;16:27;Cash;276.27;4.761.904.762;138.135;4.2</t>
  </si>
  <si>
    <t>500-02-2261;C;Naypyitaw;Normal;Female;Food and beverages;57.29;6;17.187;360.927;3/21/2019;17:04;Ewallet;343.74;4.761.904.762;17.187;5.9</t>
  </si>
  <si>
    <t>720-72-2436;A;Yangon;Normal;Male;Food and beverages;66.52;4;13.304;279.384;03/02/2019;18:14;Ewallet;266.08;4.761.904.762;13.304;6.9</t>
  </si>
  <si>
    <t>702-83-5291;C;Naypyitaw;Member;Male;Fashion accessories;99.82;9;44.919;943.299;3/27/2019;10:43;Cash;898.38;4.761.904.762;44.919;6.6</t>
  </si>
  <si>
    <t>809-69-9497;A;Yangon;Normal;Female;Home and lifestyle;45.68;10;22.84;479.64;1/19/2019;19:30;Ewallet;456.8;4.761.904.762;22.84;5.7</t>
  </si>
  <si>
    <t>449-16-6770;A;Yangon;Normal;Male;Health and beauty;50.79;5;126.975;2.666.475;2/19/2019;14:53;Credit card;253.95;4.761.904.762;126.975;5.3</t>
  </si>
  <si>
    <t>333-23-2632;A;Yangon;Member;Male;Health and beauty;10.08;7;3.528;74.088;3/28/2019;20:14;Cash;70.56;4.761.904.762;3.528;4.2</t>
  </si>
  <si>
    <t>489-82-1237;A;Yangon;Normal;Female;Electronic accessories;93.88;7;32.858;690.018;01/05/2019;11:51;Credit card;657.16;4.761.904.762;32.858;7.3</t>
  </si>
  <si>
    <t>859-97-6048;C;Naypyitaw;Member;Male;Electronic accessories;84.25;2;8.425;176.925;3/26/2019;14:13;Credit card;168.5;4.761.904.762;8.425;5.3</t>
  </si>
  <si>
    <t>676-10-2200;B;Mandalay;Member;Male;Fashion accessories;53.78;1;2.689;56.469;02/03/2019;20:13;Ewallet;53.78;4.761.904.762;2.689;4.7</t>
  </si>
  <si>
    <t>373-88-1424;C;Naypyitaw;Member;Male;Home and lifestyle;35.81;5;89.525;1.880.025;02/06/2019;18:44;Ewallet;179.05;4.761.904.762;89.525;7.9</t>
  </si>
  <si>
    <t>365-16-4334;B;Mandalay;Normal;Female;Food and beverages;26.43;8;10.572;222.012;2/24/2019;14:26;Ewallet;211.44;4.761.904.762;10.572;8.9</t>
  </si>
  <si>
    <t>503-21-4385;B;Mandalay;Member;Male;Health and beauty;39.91;3;59.865;1.257.165;2/21/2019;12:40;Ewallet;119.73;4.761.904.762;59.865;9.3</t>
  </si>
  <si>
    <t>305-89-2768;B;Mandalay;Member;Female;Home and lifestyle;21.9;3;3.285;68.985;01/09/2019;18:43;Ewallet;65.7;4.761.904.762;3.285;4.7</t>
  </si>
  <si>
    <t>574-80-1489;B;Mandalay;Member;Female;Food and beverages;62.85;4;12.57;263.97;2/25/2019;13:22;Ewallet;251.4;4.761.904.762;12.57;8.7</t>
  </si>
  <si>
    <t>784-08-0310;C;Naypyitaw;Member;Female;Food and beverages;21.04;4;4.208;88.368;1/13/2019;13:58;Cash;84.16;4.761.904.762;4.208;7.6</t>
  </si>
  <si>
    <t>200-40-6154;B;Mandalay;Member;Male;Home and lifestyle;65.91;6;19.773;415.233;02/09/2019;11:45;Cash;395.46;4.761.904.762;19.773;5.7</t>
  </si>
  <si>
    <t>846-10-0341;A;Yangon;Normal;Female;Fashion accessories;42.57;7;148.995;3.128.895;01/06/2019;11:51;Cash;297.99;4.761.904.762;148.995;6.8</t>
  </si>
  <si>
    <t>577-34-7579;C;Naypyitaw;Member;Male;Food and beverages;50.49;9;227.205;4.771.305;01/10/2019;17:16;Cash;454.41;4.761.904.762;227.205;5.4</t>
  </si>
  <si>
    <t>430-02-3888;B;Mandalay;Normal;Male;Electronic accessories;46.02;6;13.806;289.926;02/07/2019;15:55;Cash;276.12;4.761.904.762;13.806;7.1</t>
  </si>
  <si>
    <t>867-47-1948;C;Naypyitaw;Normal;Female;Home and lifestyle;15.8;10;7.9;165.9;01/09/2019;12:07;Cash;158;4.761.904.762;7.9;7.8</t>
  </si>
  <si>
    <t>384-59-6655;A;Yangon;Member;Female;Food and beverages;98.66;9;44.397;932.337;2/19/2019;15:07;Cash;887.94;4.761.904.762;44.397;8.4</t>
  </si>
  <si>
    <t>256-58-3609;C;Naypyitaw;Member;Male;Fashion accessories;91.98;1;4.599;96.579;3/18/2019;15:29;Cash;91.98;4.761.904.762;4.599;9.8</t>
  </si>
  <si>
    <t>324-92-3863;A;Yangon;Member;Male;Electronic accessories;20.89;2;2.089;43.869;02/05/2019;18:45;Cash;41.78;4.761.904.762;2.089;9.8</t>
  </si>
  <si>
    <t>593-08-5916;A;Yangon;Normal;Female;Fashion accessories;15.5;1;0.775;16.275;3/19/2019;15:23;Credit card;15.5;4.761.904.762;0.775;7.4</t>
  </si>
  <si>
    <t>364-34-2972;C;Naypyitaw;Member;Male;Electronic accessories;96.82;3;14.523;304.983;3/30/2019;20:37;Cash;290.46;4.761.904.762;14.523;6.7</t>
  </si>
  <si>
    <t>794-42-3736;B;Mandalay;Normal;Male;Food and beverages;33.33;2;3.333;69.993;1/26/2019;14:41;Credit card;66.66;4.761.904.762;3.333;6.4</t>
  </si>
  <si>
    <t>172-42-8274;B;Mandalay;Normal;Female;Electronic accessories;38.27;2;3.827;80.367;03/02/2019;18:18;Credit card;76.54;4.761.904.762;3.827;5.8</t>
  </si>
  <si>
    <t>558-60-5016;A;Yangon;Normal;Female;Home and lifestyle;33.3;9;14.985;314.685;03/04/2019;15:27;Ewallet;299.7;4.761.904.762;14.985;7.2</t>
  </si>
  <si>
    <t>195-06-0432;A;Yangon;Member;Male;Home and lifestyle;81.01;3;121.515;2.551.815;1/13/2019;12:55;Credit card;243.03;4.761.904.762;121.515;9.3</t>
  </si>
  <si>
    <t>605-03-2706;A;Yangon;Normal;Female;Health and beauty;15.8;3;2.37;49.77;3/25/2019;18:02;Cash;47.4;4.761.904.762;2.37;9.5</t>
  </si>
  <si>
    <t>214-30-2776;B;Mandalay;Member;Female;Electronic accessories;34.49;5;86.225;1.810.725;03/11/2019;19:44;Credit card;172.45;4.761.904.762;86.225;9</t>
  </si>
  <si>
    <t>746-04-1077;B;Mandalay;Member;Female;Food and beverages;84.63;10;42.315;888.615;01/01/2019;11:36;Credit card;846.3;4.761.904.762;42.315;9</t>
  </si>
  <si>
    <t>448-34-8700;B;Mandalay;Member;Male;Home and lifestyle;36.91;7;129.185;2.712.885;02/10/2019;13:51;Ewallet;258.37;4.761.904.762;129.185;6.7</t>
  </si>
  <si>
    <t>452-04-8808;B;Mandalay;Normal;Male;Electronic accessories;87.08;7;30.478;640.038;1/26/2019;15:17;Cash;609.56;4.761.904.762;30.478;5.5</t>
  </si>
  <si>
    <t>531-56-4728;A;Yangon;Normal;Male;Home and lifestyle;80.08;3;12.012;252.252;02/11/2019;15:29;Cash;240.24;4.761.904.762;12.012;5.4</t>
  </si>
  <si>
    <t>744-82-9138;C;Naypyitaw;Normal;Male;Fashion accessories;86.13;2;8.613;180.873;02/07/2019;17:59;Cash;172.26;4.761.904.762;8.613;8.2</t>
  </si>
  <si>
    <t>883-69-1285;B;Mandalay;Member;Male;Fashion accessories;49.92;2;4.992;104.832;03/06/2019;11:55;Credit card;99.84;4.761.904.762;4.992;7</t>
  </si>
  <si>
    <t>221-25-5073;A;Yangon;Normal;Female;Food and beverages;74.66;4;14.932;313.572;03/04/2019;10:39;Cash;298.64;4.761.904.762;14.932;8.5</t>
  </si>
  <si>
    <t>518-71-6847;B;Mandalay;Member;Male;Food and beverages;26.6;6;7.98;167.58;2/26/2019;15:10;Ewallet;159.6;4.761.904.762;7.98;4.9</t>
  </si>
  <si>
    <t>156-20-0370;B;Mandalay;Normal;Female;Electronic accessories;25.45;1;12.725;267.225;03/10/2019;18:10;Credit card;25.45;4.761.904.762;12.725;5.1</t>
  </si>
  <si>
    <t>151-33-7434;B;Mandalay;Normal;Female;Food and beverages;67.77;1;33.885;711.585;02/04/2019;20:43;Credit card;67.77;4.761.904.762;33.885;6.5</t>
  </si>
  <si>
    <t>728-47-9078;C;Naypyitaw;Member;Male;Food and beverages;59.59;4;11.918;250.278;1/19/2019;12:46;Cash;238.36;4.761.904.762;11.918;9.8</t>
  </si>
  <si>
    <t>809-46-1866;A;Yangon;Normal;Male;Health and beauty;58.15;4;11.63;244.23;1/23/2019;17:44;Cash;232.6;4.761.904.762;11.63;8.4</t>
  </si>
  <si>
    <t>139-32-4183;A;Yangon;Member;Female;Sports and travel;97.48;9;43.866;921.186;3/14/2019;14:19;Ewallet;877.32;4.761.904.762;43.866;7.4</t>
  </si>
  <si>
    <t>148-41-7930;C;Naypyitaw;Normal;Male;Health and beauty;99.96;7;34.986;734.706;1/23/2019;10:33;Cash;699.72;4.761.904.762;34.986;6.1</t>
  </si>
  <si>
    <t>189-40-5216;C;Naypyitaw;Normal;Male;Electronic accessories;96.37;7;337.295;7.083.195;01/09/2019;11:40;Cash;674.59;4.761.904.762;337.295;6</t>
  </si>
  <si>
    <t>374-38-5555;B;Mandalay;Normal;Female;Fashion accessories;63.71;5;159.275;3.344.775;02/07/2019;19:30;Ewallet;318.55;4.761.904.762;159.275;8.5</t>
  </si>
  <si>
    <t>764-44-8999;B;Mandalay;Normal;Female;Health and beauty;14.76;2;1.476;30.996;2/18/2019;14:42;Ewallet;29.52;4.761.904.762;1.476;4.3</t>
  </si>
  <si>
    <t>552-44-5977;B;Mandalay;Member;Male;Health and beauty;62;8;24.8;520.8;01/03/2019;19:08;Credit card;496;4.761.904.762;24.8;6.2</t>
  </si>
  <si>
    <t>267-62-7380;C;Naypyitaw;Member;Male;Electronic accessories;82.34;10;41.17;864.57;3/29/2019;19:12;Ewallet;823.4;4.761.904.762;41.17;4.3</t>
  </si>
  <si>
    <t>430-53-4718;B;Mandalay;Member;Male;Health and beauty;75.37;8;30.148;633.108;1/28/2019;15:46;Credit card;602.96;4.761.904.762;30.148;8.4</t>
  </si>
  <si>
    <t>886-18-2897;A;Yangon;Normal;Female;Food and beverages;56.56;5;14.14;296.94;3/22/2019;19:06;Credit card;282.8;4.761.904.762;14.14;4.5</t>
  </si>
  <si>
    <t>602-16-6955;B;Mandalay;Normal;Female;Sports and travel;76.6;10;38.3;804.3;1/24/2019;18:10;Ewallet;766;4.761.904.762;38.3;6</t>
  </si>
  <si>
    <t>745-74-0715;A;Yangon;Normal;Male;Electronic accessories;58.03;2;5.803;121.863;03/10/2019;20:46;Ewallet;116.06;4.761.904.762;5.803;8.8</t>
  </si>
  <si>
    <t>690-01-6631;B;Mandalay;Normal;Male;Fashion accessories;17.49;10;8.745;183.645;2/22/2019;18:35;Ewallet;174.9;4.761.904.762;8.745;6.6</t>
  </si>
  <si>
    <t>652-49-6720;C;Naypyitaw;Member;Female;Electronic accessories;60.95;1;30.475;639.975;2/18/2019;11:40;Ewallet;60.95;4.761.904.762;30.475;5.9</t>
  </si>
  <si>
    <t>233-67-5758;C;Naypyitaw;Normal;Male;Health and beauty;40.35;1;20.175;423.675;1/29/2019;13:46;Ewallet;40.35;4.761.904.762;20.175;6.2</t>
  </si>
  <si>
    <t>303-96-2227;B;Mandalay;Normal;Female;Home and lifestyle;97.38;10;48.69;1022.49;03/02/2019;17:16;Ewallet;973.8;4.761.904.762;48.69;4.4</t>
  </si>
  <si>
    <t>727-02-1313;A;Yangon;Member;Male;Food and beverages;31.84;1;1.592;33.432;02/09/2019;13:22;Cash;31.84;4.761.904.762;1.592;7.7</t>
  </si>
  <si>
    <t>347-56-2442;A;Yangon;Normal;Male;Home and lifestyle;65.82;1;3.291;69.111;2/22/2019;15:33;Cash;65.82;4.761.904.762;3.291;4.1</t>
  </si>
  <si>
    <t>849-09-3807;A;Yangon;Member;Female;Fashion accessories;88.34;7;30.919;649.299;2/18/2019;13:28;Cash;618.38;4.761.904.762;30.919;6.6</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</si>
  <si>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</si>
  <si>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</si>
  <si>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</si>
  <si>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</si>
  <si>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</si>
  <si>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</si>
  <si>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</si>
  <si>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</si>
  <si>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</si>
  <si>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</si>
  <si>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</si>
  <si>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</si>
  <si>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</si>
  <si>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</si>
  <si>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</si>
  <si>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</si>
  <si>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</si>
  <si>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</si>
  <si>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</si>
  <si>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</si>
  <si>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</si>
  <si>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</si>
  <si>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</si>
  <si>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</si>
  <si>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</si>
  <si>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</si>
  <si>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</si>
  <si>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</si>
  <si>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</si>
  <si>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</si>
  <si>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</si>
  <si>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</si>
  <si>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</si>
  <si>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</si>
  <si>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</si>
  <si>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</si>
  <si>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</si>
  <si>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</si>
  <si>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</si>
  <si>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</si>
  <si>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</si>
  <si>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</si>
  <si>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</si>
  <si>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</si>
  <si>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</si>
  <si>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</si>
  <si>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</si>
  <si>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</si>
  <si>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</si>
  <si>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</si>
  <si>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</si>
  <si>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</si>
  <si>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</si>
  <si>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</si>
  <si>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</si>
  <si>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</si>
  <si>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</si>
  <si>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</si>
  <si>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</si>
  <si>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</si>
  <si>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</si>
  <si>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</si>
  <si>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</si>
  <si>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</si>
  <si>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</si>
  <si>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</si>
  <si>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</si>
  <si>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</si>
  <si>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</si>
  <si>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</si>
  <si>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</si>
  <si>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</si>
  <si>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</si>
  <si>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</si>
  <si>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</si>
  <si>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</si>
  <si>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</si>
  <si>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</si>
  <si>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</si>
  <si>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</si>
  <si>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</si>
  <si>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</si>
  <si>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</si>
  <si>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</si>
  <si>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</si>
  <si>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</si>
  <si>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</si>
  <si>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</si>
  <si>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</si>
  <si>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</si>
  <si>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</si>
  <si>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</si>
  <si>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</si>
  <si>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</si>
  <si>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</si>
  <si>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</si>
  <si>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</si>
  <si>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</si>
  <si>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</si>
  <si>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</si>
  <si>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</si>
  <si>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</si>
  <si>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</si>
  <si>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</si>
  <si>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</si>
  <si>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</si>
  <si>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</si>
  <si>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</si>
  <si>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</si>
  <si>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</si>
  <si>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</si>
  <si>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</si>
  <si>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</si>
  <si>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</si>
  <si>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</si>
  <si>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</si>
  <si>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</si>
  <si>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</si>
  <si>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</si>
  <si>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</si>
  <si>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</si>
  <si>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</si>
  <si>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</si>
  <si>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</si>
  <si>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</si>
  <si>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</si>
  <si>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</si>
  <si>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</si>
  <si>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</si>
  <si>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</si>
  <si>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</si>
  <si>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</si>
  <si>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</si>
  <si>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</si>
  <si>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</si>
  <si>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</si>
  <si>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</si>
  <si>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</si>
  <si>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</si>
  <si>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</si>
  <si>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</si>
  <si>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</si>
  <si>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</si>
  <si>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</si>
  <si>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</si>
  <si>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</si>
  <si>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</si>
  <si>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</si>
  <si>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</si>
  <si>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</si>
  <si>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</si>
  <si>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</si>
  <si>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</si>
  <si>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</si>
  <si>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</si>
  <si>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</si>
  <si>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</si>
  <si>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</si>
  <si>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</si>
  <si>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</si>
  <si>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</si>
  <si>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</si>
  <si>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</si>
  <si>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</si>
  <si>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</si>
  <si>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</si>
  <si>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</si>
  <si>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</si>
  <si>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</si>
  <si>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</si>
  <si>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</si>
  <si>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</si>
  <si>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</si>
  <si>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</si>
  <si>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</si>
  <si>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</si>
  <si>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</si>
  <si>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</si>
  <si>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</si>
  <si>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</si>
  <si>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</si>
  <si>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</si>
  <si>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</si>
  <si>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</si>
  <si>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</si>
  <si>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</si>
  <si>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</si>
  <si>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</si>
  <si>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</si>
  <si>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</si>
  <si>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</si>
  <si>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</si>
  <si>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</si>
  <si>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</si>
  <si>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</si>
  <si>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</si>
  <si>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</si>
  <si>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</si>
  <si>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</si>
  <si>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</si>
  <si>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</si>
  <si>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</si>
  <si>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</si>
  <si>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</si>
  <si>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</si>
  <si>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</si>
  <si>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</si>
  <si>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</si>
  <si>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</si>
  <si>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</si>
  <si>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</si>
  <si>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</si>
  <si>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</si>
  <si>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</si>
  <si>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</si>
  <si>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</si>
  <si>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</si>
  <si>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</si>
  <si>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</si>
  <si>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</si>
  <si>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</si>
  <si>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</si>
  <si>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</si>
  <si>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</si>
  <si>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</si>
  <si>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</si>
  <si>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</si>
  <si>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</si>
  <si>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</si>
  <si>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</si>
  <si>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</si>
  <si>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</si>
  <si>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</si>
  <si>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</si>
  <si>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</si>
  <si>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</si>
  <si>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</si>
  <si>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</si>
  <si>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</si>
  <si>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</si>
  <si>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</si>
  <si>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</si>
  <si>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</si>
  <si>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</si>
  <si>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</si>
  <si>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</si>
  <si>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</si>
  <si>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</si>
  <si>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</si>
  <si>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</si>
  <si>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</si>
  <si>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</si>
  <si>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</si>
  <si>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</si>
  <si>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</si>
  <si>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</si>
  <si>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</si>
  <si>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</si>
  <si>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</si>
  <si>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</si>
  <si>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</si>
  <si>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</si>
  <si>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</si>
  <si>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</si>
  <si>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</si>
  <si>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</si>
  <si>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</si>
  <si>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</si>
  <si>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</si>
  <si>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</si>
  <si>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</si>
  <si>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</si>
  <si>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</si>
  <si>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</si>
  <si>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</si>
  <si>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</si>
  <si>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</si>
  <si>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</si>
  <si>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</si>
  <si>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</si>
  <si>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</si>
  <si>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</si>
  <si>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</si>
  <si>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</si>
  <si>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</si>
  <si>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</si>
  <si>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</si>
  <si>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</si>
  <si>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</si>
  <si>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</si>
  <si>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</si>
  <si>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</si>
  <si>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</si>
  <si>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</si>
  <si>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</si>
  <si>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</si>
  <si>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</si>
  <si>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</si>
  <si>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</si>
  <si>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</si>
  <si>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</si>
  <si>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</si>
  <si>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</si>
  <si>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</si>
  <si>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</si>
  <si>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</si>
  <si>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</si>
  <si>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</si>
  <si>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</si>
  <si>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</si>
  <si>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</si>
  <si>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</si>
  <si>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</si>
  <si>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</si>
  <si>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</si>
  <si>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</si>
  <si>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</si>
  <si>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</si>
  <si>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</si>
  <si>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</si>
  <si>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</si>
  <si>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</si>
  <si>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</si>
  <si>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</si>
  <si>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</si>
  <si>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</si>
  <si>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</si>
  <si>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</si>
  <si>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</si>
  <si>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</si>
  <si>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</si>
  <si>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</si>
  <si>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</si>
  <si>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</si>
  <si>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</si>
  <si>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</si>
  <si>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</si>
  <si>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</si>
  <si>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</si>
  <si>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</si>
  <si>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</si>
  <si>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</si>
  <si>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</si>
  <si>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</si>
  <si>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</si>
  <si>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</si>
  <si>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</si>
  <si>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</si>
  <si>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</si>
  <si>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</si>
  <si>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</si>
  <si>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</si>
  <si>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</si>
  <si>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</si>
  <si>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</si>
  <si>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</si>
  <si>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</si>
  <si>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</si>
  <si>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</si>
  <si>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</si>
  <si>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</si>
  <si>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</si>
  <si>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</si>
  <si>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</si>
  <si>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</si>
  <si>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</si>
  <si>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</si>
  <si>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</si>
  <si>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</si>
  <si>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</si>
  <si>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</si>
  <si>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</si>
  <si>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</si>
  <si>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</si>
  <si>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</si>
  <si>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</si>
  <si>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</si>
  <si>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</si>
  <si>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</si>
  <si>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</si>
  <si>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</si>
  <si>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</si>
  <si>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</si>
  <si>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</si>
  <si>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</si>
  <si>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</si>
  <si>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</si>
  <si>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</si>
  <si>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</si>
  <si>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</si>
  <si>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</si>
  <si>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</si>
  <si>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</si>
  <si>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</si>
  <si>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</si>
  <si>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</si>
  <si>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</si>
  <si>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</si>
  <si>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</si>
  <si>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</si>
  <si>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</si>
  <si>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</si>
  <si>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</si>
  <si>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</si>
  <si>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</si>
  <si>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</si>
  <si>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</si>
  <si>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</si>
  <si>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</si>
  <si>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</si>
  <si>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</si>
  <si>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</si>
  <si>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</si>
  <si>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</si>
  <si>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</si>
  <si>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</si>
  <si>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</si>
  <si>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</si>
  <si>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</si>
  <si>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</si>
  <si>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</si>
  <si>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</si>
  <si>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</si>
  <si>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</si>
  <si>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</si>
  <si>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</si>
  <si>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</si>
  <si>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</si>
  <si>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</si>
  <si>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</si>
  <si>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</si>
  <si>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</si>
  <si>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</si>
  <si>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</si>
  <si>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</si>
  <si>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</si>
  <si>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</si>
  <si>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</si>
  <si>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</si>
  <si>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</si>
  <si>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</si>
  <si>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</si>
  <si>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</si>
  <si>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</si>
  <si>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</si>
  <si>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</si>
  <si>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</si>
  <si>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</si>
  <si>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</si>
  <si>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</si>
  <si>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</si>
  <si>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</si>
  <si>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</si>
  <si>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</si>
  <si>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</si>
  <si>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</si>
  <si>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</si>
  <si>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</si>
  <si>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</si>
  <si>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</si>
  <si>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</si>
  <si>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</si>
  <si>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</si>
  <si>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</si>
  <si>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</si>
  <si>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</si>
  <si>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</si>
  <si>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</si>
  <si>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</si>
  <si>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</si>
  <si>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</si>
  <si>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</si>
  <si>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</si>
  <si>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</si>
  <si>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</si>
  <si>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</si>
  <si>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</si>
  <si>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</si>
  <si>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</si>
  <si>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</si>
  <si>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</si>
  <si>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</si>
  <si>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</si>
  <si>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</si>
  <si>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</si>
  <si>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</si>
  <si>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</si>
  <si>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</si>
  <si>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</si>
  <si>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</si>
  <si>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</si>
  <si>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</si>
  <si>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</si>
  <si>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</si>
  <si>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</si>
  <si>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</si>
  <si>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</si>
  <si>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</si>
  <si>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</si>
  <si>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</si>
  <si>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</si>
  <si>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</si>
  <si>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</si>
  <si>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</si>
  <si>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</si>
  <si>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</si>
  <si>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</si>
  <si>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</si>
  <si>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</si>
  <si>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</si>
  <si>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</si>
  <si>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</si>
  <si>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</si>
  <si>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</si>
  <si>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</si>
  <si>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</si>
  <si>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</si>
  <si>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</si>
  <si>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</si>
  <si>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</si>
  <si>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</si>
  <si>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</si>
  <si>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</si>
  <si>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</si>
  <si>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</si>
  <si>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</si>
  <si>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</si>
  <si>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</si>
  <si>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</si>
  <si>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</si>
  <si>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</si>
  <si>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</si>
  <si>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</si>
  <si>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</si>
  <si>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</si>
  <si>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</si>
  <si>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</si>
  <si>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</si>
  <si>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</si>
  <si>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</si>
  <si>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</si>
  <si>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</si>
  <si>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</si>
  <si>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</si>
  <si>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</si>
  <si>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</si>
  <si>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</si>
  <si>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</si>
  <si>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</si>
  <si>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</si>
  <si>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</si>
  <si>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</si>
  <si>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</si>
  <si>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</si>
  <si>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</si>
  <si>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</si>
  <si>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</si>
  <si>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</si>
  <si>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</si>
  <si>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</si>
  <si>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</si>
  <si>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</si>
  <si>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</si>
  <si>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</si>
  <si>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</si>
  <si>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</si>
  <si>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</si>
  <si>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</si>
  <si>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</si>
  <si>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</si>
  <si>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</si>
  <si>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</si>
  <si>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</si>
  <si>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</si>
  <si>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</si>
  <si>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</si>
  <si>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</si>
  <si>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</si>
  <si>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</si>
  <si>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</si>
  <si>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</si>
  <si>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</si>
  <si>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</si>
  <si>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</si>
  <si>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</si>
  <si>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</si>
  <si>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</si>
  <si>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</si>
  <si>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</si>
  <si>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</si>
  <si>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</si>
  <si>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</si>
  <si>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</si>
  <si>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</si>
  <si>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</si>
  <si>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</si>
  <si>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</si>
  <si>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</si>
  <si>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</si>
  <si>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</si>
  <si>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</si>
  <si>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</si>
  <si>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</si>
  <si>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</si>
  <si>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</si>
  <si>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</si>
  <si>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</si>
  <si>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</si>
  <si>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</si>
  <si>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</si>
  <si>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</si>
  <si>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</si>
  <si>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</si>
  <si>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</si>
  <si>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</si>
  <si>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</si>
  <si>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</si>
  <si>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</si>
  <si>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</si>
  <si>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</si>
  <si>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</si>
  <si>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</si>
  <si>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</si>
  <si>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</si>
  <si>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</si>
  <si>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</si>
  <si>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</si>
  <si>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</si>
  <si>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</si>
  <si>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</si>
  <si>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</si>
  <si>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</si>
  <si>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</si>
  <si>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</si>
  <si>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</si>
  <si>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</si>
  <si>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</si>
  <si>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</si>
  <si>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</si>
  <si>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</si>
  <si>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</si>
  <si>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</si>
  <si>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</si>
  <si>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</si>
  <si>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</si>
  <si>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</si>
  <si>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</si>
  <si>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</si>
  <si>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</si>
  <si>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</si>
  <si>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</si>
  <si>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</si>
  <si>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</si>
  <si>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</si>
  <si>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</si>
  <si>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</si>
  <si>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</si>
  <si>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</si>
  <si>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</si>
  <si>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</si>
  <si>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</si>
  <si>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</si>
  <si>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</si>
  <si>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</si>
  <si>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</si>
  <si>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</si>
  <si>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</si>
  <si>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</si>
  <si>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</si>
  <si>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</si>
  <si>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</si>
  <si>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</si>
  <si>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</si>
  <si>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</si>
  <si>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</si>
  <si>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</si>
  <si>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</si>
  <si>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</si>
  <si>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</si>
  <si>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</si>
  <si>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</si>
  <si>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</si>
  <si>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</si>
  <si>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</si>
  <si>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</si>
  <si>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</si>
  <si>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</si>
  <si>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</si>
  <si>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</si>
  <si>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</si>
  <si>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</si>
  <si>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</si>
  <si>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</si>
  <si>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</si>
  <si>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</si>
  <si>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</si>
  <si>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</si>
  <si>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</si>
  <si>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</si>
  <si>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</si>
  <si>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</si>
  <si>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</si>
  <si>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</si>
  <si>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</si>
  <si>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</si>
  <si>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</si>
  <si>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</si>
  <si>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</si>
  <si>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</si>
  <si>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</si>
  <si>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</si>
  <si>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</si>
  <si>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</si>
  <si>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</si>
  <si>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</si>
  <si>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</si>
  <si>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</si>
  <si>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</si>
  <si>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</si>
  <si>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</si>
  <si>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</si>
  <si>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</si>
  <si>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</si>
  <si>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</si>
  <si>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</si>
  <si>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</si>
  <si>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</si>
  <si>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</si>
  <si>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</si>
  <si>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</si>
  <si>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</si>
  <si>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</si>
  <si>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</si>
  <si>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</si>
  <si>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</si>
  <si>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</si>
  <si>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</si>
  <si>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</si>
  <si>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</si>
  <si>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</si>
  <si>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</si>
  <si>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</si>
  <si>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</si>
  <si>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</si>
  <si>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</si>
  <si>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</si>
  <si>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</si>
  <si>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</si>
  <si>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</si>
  <si>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</si>
  <si>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</si>
  <si>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</si>
  <si>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</si>
  <si>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</si>
  <si>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</si>
  <si>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</si>
  <si>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</si>
  <si>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</si>
  <si>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</si>
  <si>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</si>
  <si>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</si>
  <si>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</si>
  <si>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</si>
  <si>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</si>
  <si>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</si>
  <si>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</si>
  <si>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</si>
  <si>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</si>
  <si>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</si>
  <si>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</si>
  <si>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</si>
  <si>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</si>
  <si>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</si>
  <si>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</si>
  <si>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</si>
  <si>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</si>
  <si>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</si>
  <si>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</si>
  <si>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</si>
  <si>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</si>
  <si>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</si>
  <si>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</si>
  <si>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</si>
  <si>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</si>
  <si>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</si>
  <si>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</si>
  <si>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</si>
  <si>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</si>
  <si>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</si>
  <si>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</si>
  <si>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</si>
  <si>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</si>
  <si>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</si>
  <si>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</si>
  <si>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</si>
  <si>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</si>
  <si>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</si>
  <si>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</si>
  <si>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</si>
  <si>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</si>
  <si>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</si>
  <si>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</si>
  <si>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</si>
  <si>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</si>
  <si>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</si>
  <si>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</si>
  <si>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</si>
  <si>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</si>
  <si>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</si>
  <si>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</si>
  <si>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</si>
  <si>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</si>
  <si>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</si>
  <si>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</si>
  <si>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</si>
  <si>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</si>
  <si>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</si>
  <si>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</si>
  <si>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</si>
  <si>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</si>
  <si>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</si>
  <si>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</si>
  <si>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</si>
  <si>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</si>
  <si>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</si>
  <si>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</si>
  <si>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</si>
  <si>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</si>
  <si>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</si>
  <si>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</si>
  <si>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</si>
  <si>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</si>
  <si>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</si>
  <si>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</si>
  <si>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</si>
  <si>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</si>
  <si>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</si>
  <si>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</si>
  <si>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</si>
  <si>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</si>
  <si>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</si>
  <si>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</si>
  <si>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</si>
  <si>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</si>
  <si>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</si>
  <si>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</si>
  <si>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</si>
  <si>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</si>
  <si>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</si>
  <si>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</si>
  <si>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</si>
  <si>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</si>
  <si>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</si>
  <si>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</si>
  <si>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</si>
  <si>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</si>
  <si>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</si>
  <si>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</si>
  <si>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</si>
  <si>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</si>
  <si>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</si>
  <si>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</si>
  <si>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</si>
  <si>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</si>
  <si>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</si>
  <si>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</si>
  <si>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</si>
  <si>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</si>
  <si>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</si>
  <si>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</si>
  <si>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</si>
  <si>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</si>
  <si>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</si>
  <si>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</si>
  <si>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</si>
  <si>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</si>
  <si>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</si>
  <si>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</si>
  <si>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</si>
  <si>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</si>
  <si>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</si>
  <si>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</si>
  <si>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</si>
  <si>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</si>
  <si>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</si>
  <si>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</si>
  <si>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</si>
  <si>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</si>
  <si>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</si>
  <si>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</si>
  <si>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</si>
  <si>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</si>
  <si>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</si>
  <si>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</si>
  <si>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</si>
  <si>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</si>
  <si>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</si>
  <si>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</si>
  <si>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</si>
  <si>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</si>
  <si>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</si>
  <si>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</si>
  <si>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</si>
  <si>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</si>
  <si>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</si>
  <si>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</si>
  <si>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</si>
  <si>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</si>
  <si>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</si>
  <si>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</si>
  <si>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</si>
  <si>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</si>
  <si>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</si>
  <si>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</si>
  <si>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</si>
  <si>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</si>
  <si>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</si>
  <si>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</si>
  <si>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</si>
  <si>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</si>
  <si>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</si>
  <si>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</si>
  <si>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</si>
  <si>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</si>
  <si>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</si>
  <si>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</si>
  <si>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</si>
  <si>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</si>
  <si>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</si>
  <si>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</si>
  <si>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</si>
  <si>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</si>
  <si>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</si>
  <si>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</si>
  <si>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</si>
  <si>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</si>
  <si>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</si>
  <si>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</si>
  <si>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</si>
  <si>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</si>
  <si>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</si>
  <si>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</si>
  <si>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</si>
  <si>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</si>
  <si>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</si>
  <si>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</si>
  <si>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</si>
  <si>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</si>
  <si>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</si>
  <si>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</si>
  <si>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</si>
  <si>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</si>
  <si>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</si>
  <si>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</si>
  <si>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</si>
  <si>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</si>
  <si>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</si>
  <si>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</si>
  <si>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</si>
  <si>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</si>
  <si>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</si>
  <si>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</si>
  <si>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</si>
  <si>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</si>
  <si>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</si>
  <si>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</si>
  <si>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</si>
  <si>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</si>
  <si>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</si>
  <si>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</si>
  <si>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</si>
  <si>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</si>
  <si>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</si>
  <si>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</si>
  <si>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</si>
  <si>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</si>
  <si>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</si>
  <si>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</si>
  <si>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</si>
  <si>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</si>
  <si>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</si>
  <si>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</si>
  <si>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</si>
  <si>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</si>
  <si>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</si>
  <si>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</si>
  <si>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</si>
  <si>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</si>
  <si>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</si>
  <si>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</si>
  <si>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</si>
  <si>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</si>
  <si>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</si>
  <si>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</si>
  <si>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</si>
  <si>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</si>
  <si>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</si>
  <si>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</si>
  <si>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</si>
  <si>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</si>
  <si>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</si>
  <si>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</si>
  <si>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</si>
  <si>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</si>
  <si>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</si>
  <si>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</si>
  <si>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</si>
  <si>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</si>
  <si>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</si>
  <si>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</si>
  <si>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</si>
  <si>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</si>
  <si>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</si>
  <si>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</si>
  <si>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</si>
  <si>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</si>
  <si>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</si>
  <si>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</si>
  <si>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</si>
  <si>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Invoice ID</t>
  </si>
  <si>
    <t>Branch</t>
  </si>
  <si>
    <t>City</t>
  </si>
  <si>
    <t>Customer type</t>
  </si>
  <si>
    <t>Gender</t>
  </si>
  <si>
    <t>Product line</t>
  </si>
  <si>
    <t>Unit price</t>
  </si>
  <si>
    <t>Quantity</t>
  </si>
  <si>
    <t>Tax 5%</t>
  </si>
  <si>
    <t>Total</t>
  </si>
  <si>
    <t>Date</t>
  </si>
  <si>
    <t>Time</t>
  </si>
  <si>
    <t>Payment</t>
  </si>
  <si>
    <t>cogs</t>
  </si>
  <si>
    <t>calculated gross margin percentage</t>
  </si>
  <si>
    <t>calculated gross income</t>
  </si>
  <si>
    <t>Rating</t>
  </si>
  <si>
    <t>Total Sales Revenue</t>
  </si>
  <si>
    <t>Sum of Total</t>
  </si>
  <si>
    <t>Row Labels</t>
  </si>
  <si>
    <t>Gross Profit</t>
  </si>
  <si>
    <t>Sum of calculated gross income</t>
  </si>
  <si>
    <t>Count of Invoice ID</t>
  </si>
  <si>
    <t>Total orders</t>
  </si>
  <si>
    <t>Column Labels</t>
  </si>
  <si>
    <t>Jan</t>
  </si>
  <si>
    <t>Feb</t>
  </si>
  <si>
    <t>Mar</t>
  </si>
  <si>
    <t>Total products sold</t>
  </si>
  <si>
    <t>Sum of Quantity</t>
  </si>
  <si>
    <t>Average of Rating</t>
  </si>
  <si>
    <t>Day</t>
  </si>
  <si>
    <t>Month</t>
  </si>
  <si>
    <t>Monthly sales</t>
  </si>
  <si>
    <t>Sales Distribution across days of the week</t>
  </si>
  <si>
    <t>Sat</t>
  </si>
  <si>
    <t>Fri</t>
  </si>
  <si>
    <t>Sun</t>
  </si>
  <si>
    <t>Mon</t>
  </si>
  <si>
    <t>Thu</t>
  </si>
  <si>
    <t>Wed</t>
  </si>
  <si>
    <t>Tue</t>
  </si>
  <si>
    <t>Hour</t>
  </si>
  <si>
    <t>10</t>
  </si>
  <si>
    <t>11</t>
  </si>
  <si>
    <t>12</t>
  </si>
  <si>
    <t>13</t>
  </si>
  <si>
    <t>14</t>
  </si>
  <si>
    <t>15</t>
  </si>
  <si>
    <t>16</t>
  </si>
  <si>
    <t>17</t>
  </si>
  <si>
    <t>18</t>
  </si>
  <si>
    <t>19</t>
  </si>
  <si>
    <t>20</t>
  </si>
  <si>
    <t>Profit by Product line</t>
  </si>
  <si>
    <t>Profit by City</t>
  </si>
  <si>
    <t>Peak Sales Hour</t>
  </si>
  <si>
    <t>Average Rating</t>
  </si>
  <si>
    <t>% of Total Sales by Payment</t>
  </si>
  <si>
    <t>Sales by City</t>
  </si>
  <si>
    <t>Sales by Product Line</t>
  </si>
  <si>
    <t>Profit by Product Line</t>
  </si>
  <si>
    <t>Sales Distribution across Days of the Week</t>
  </si>
  <si>
    <t>Monthly Sales</t>
  </si>
  <si>
    <t>% of Total Sales by Gender</t>
  </si>
  <si>
    <t>% of Total Sales by Customer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</si>
</sst>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409]#,##0.00"/>
    <numFmt numFmtId="165" formatCode="0.0"/>
    <numFmt numFmtId="166" formatCode="_-[$$-409]* #,##0.00_ ;_-[$$-409]* \-#,##0.00\ ;_-[$$-409]* &quot;-&quot;??_ ;_-@_ "/>
    <numFmt numFmtId="167" formatCode="[$$-409]#,##0_ ;\-[$$-409]#,##0\ "/>
    <numFmt numFmtId="168" formatCode="[$$-409]#,##0"/>
    <numFmt numFmtId="169" formatCode="\$#,##0.0,\K"/>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charset val="1"/>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3" tint="0.39997558519241921"/>
        <bgColor indexed="64"/>
      </patternFill>
    </fill>
    <fill>
      <patternFill patternType="solid">
        <fgColor rgb="FFFFC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5">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xf numFmtId="9" fontId="18" fillId="0" borderId="0" applyFont="0" applyFill="0" applyBorder="0" applyAlignment="0" applyProtection="0"/>
  </cellStyleXfs>
  <cellXfs count="27">
    <xf numFmtId="0" fontId="0" fillId="0" borderId="0" xfId="0"/>
    <xf numFmtId="0" fontId="16" fillId="0" borderId="0" xfId="0" applyFont="1"/>
    <xf numFmtId="164" fontId="16" fillId="0" borderId="0" xfId="0" applyNumberFormat="1" applyFont="1"/>
    <xf numFmtId="14" fontId="16" fillId="0" borderId="0" xfId="0" applyNumberFormat="1" applyFont="1"/>
    <xf numFmtId="2" fontId="16" fillId="0" borderId="0" xfId="0" applyNumberFormat="1" applyFont="1"/>
    <xf numFmtId="164" fontId="0" fillId="0" borderId="0" xfId="0" applyNumberFormat="1" applyAlignment="1">
      <alignment horizontal="right"/>
    </xf>
    <xf numFmtId="14" fontId="0" fillId="0" borderId="0" xfId="0" applyNumberFormat="1" applyAlignment="1">
      <alignment horizontal="right"/>
    </xf>
    <xf numFmtId="20" fontId="0" fillId="0" borderId="0" xfId="0" applyNumberFormat="1"/>
    <xf numFmtId="10" fontId="0" fillId="0" borderId="0" xfId="1" applyNumberFormat="1" applyFont="1"/>
    <xf numFmtId="165" fontId="0" fillId="0" borderId="0" xfId="0" applyNumberFormat="1" applyAlignment="1">
      <alignment horizontal="right"/>
    </xf>
    <xf numFmtId="0" fontId="18" fillId="0" borderId="0" xfId="43"/>
    <xf numFmtId="166" fontId="18" fillId="0" borderId="0" xfId="43" applyNumberFormat="1"/>
    <xf numFmtId="9" fontId="0" fillId="0" borderId="0" xfId="44" applyFont="1"/>
    <xf numFmtId="0" fontId="0" fillId="0" borderId="0" xfId="0" pivotButton="1"/>
    <xf numFmtId="0" fontId="0" fillId="0" borderId="0" xfId="0" applyAlignment="1">
      <alignment horizontal="left"/>
    </xf>
    <xf numFmtId="167" fontId="18" fillId="0" borderId="0" xfId="43" applyNumberFormat="1"/>
    <xf numFmtId="164" fontId="0" fillId="0" borderId="0" xfId="0" applyNumberFormat="1"/>
    <xf numFmtId="168" fontId="0" fillId="0" borderId="0" xfId="0" applyNumberFormat="1"/>
    <xf numFmtId="165" fontId="0" fillId="0" borderId="0" xfId="0" applyNumberFormat="1"/>
    <xf numFmtId="169" fontId="0" fillId="0" borderId="0" xfId="0" applyNumberFormat="1"/>
    <xf numFmtId="0" fontId="0" fillId="33" borderId="0" xfId="0" applyFill="1"/>
    <xf numFmtId="0" fontId="0" fillId="34" borderId="0" xfId="0" applyFill="1"/>
    <xf numFmtId="10" fontId="0" fillId="0" borderId="0" xfId="0" applyNumberFormat="1"/>
    <xf numFmtId="0" fontId="0" fillId="0" borderId="0" xfId="0" applyNumberFormat="1"/>
    <xf numFmtId="0" fontId="18" fillId="35" borderId="0" xfId="43" applyFill="1"/>
    <xf numFmtId="0" fontId="0" fillId="35" borderId="0" xfId="0" applyFill="1"/>
    <xf numFmtId="0" fontId="0" fillId="35" borderId="0" xfId="0" applyFill="1" applyAlignment="1">
      <alignment horizontal="left"/>
    </xf>
  </cellXfs>
  <cellStyles count="45">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rmal 2" xfId="43" xr:uid="{1F7CEAAA-58FF-4939-8E38-A479721E2B85}"/>
    <cellStyle name="Note" xfId="16" builtinId="10" customBuiltin="1"/>
    <cellStyle name="Output" xfId="11" builtinId="21" customBuiltin="1"/>
    <cellStyle name="Percent" xfId="1" builtinId="5"/>
    <cellStyle name="Percent 2" xfId="44" xr:uid="{8CD7D697-D7DC-42F1-B9F7-13FC8D9C5588}"/>
    <cellStyle name="Title" xfId="2" builtinId="15" customBuiltin="1"/>
    <cellStyle name="Total" xfId="18" builtinId="25" customBuiltin="1"/>
    <cellStyle name="Warning Text" xfId="15" builtinId="11" customBuiltin="1"/>
  </cellStyles>
  <dxfs count="43">
    <dxf>
      <numFmt numFmtId="168" formatCode="[$$-409]#,##0"/>
    </dxf>
    <dxf>
      <numFmt numFmtId="168" formatCode="[$$-409]#,##0"/>
    </dxf>
    <dxf>
      <numFmt numFmtId="169" formatCode="\$#,##0.0,\K"/>
    </dxf>
    <dxf>
      <numFmt numFmtId="169" formatCode="\$#,##0.0,\K"/>
    </dxf>
    <dxf>
      <numFmt numFmtId="168" formatCode="[$$-409]#,##0"/>
    </dxf>
    <dxf>
      <numFmt numFmtId="168" formatCode="[$$-409]#,##0"/>
    </dxf>
    <dxf>
      <numFmt numFmtId="168" formatCode="[$$-409]#,##0"/>
    </dxf>
    <dxf>
      <numFmt numFmtId="169" formatCode="\$#,##0.0,\K"/>
    </dxf>
    <dxf>
      <numFmt numFmtId="168" formatCode="[$$-409]#,##0"/>
    </dxf>
    <dxf>
      <numFmt numFmtId="169" formatCode="\$#,##0.0,\K"/>
    </dxf>
    <dxf>
      <numFmt numFmtId="168" formatCode="[$$-409]#,##0"/>
    </dxf>
    <dxf>
      <numFmt numFmtId="168" formatCode="[$$-409]#,##0"/>
    </dxf>
    <dxf>
      <numFmt numFmtId="169" formatCode="\$#,##0.0,\K"/>
    </dxf>
    <dxf>
      <numFmt numFmtId="168" formatCode="[$$-409]#,##0"/>
    </dxf>
    <dxf>
      <numFmt numFmtId="169" formatCode="\$#,##0.0,\K"/>
    </dxf>
    <dxf>
      <numFmt numFmtId="168" formatCode="[$$-409]#,##0"/>
    </dxf>
    <dxf>
      <numFmt numFmtId="169" formatCode="\$#,##0.0,\K"/>
    </dxf>
    <dxf>
      <numFmt numFmtId="168" formatCode="[$$-409]#,##0"/>
    </dxf>
    <dxf>
      <numFmt numFmtId="169" formatCode="\$#,##0.0,\K"/>
    </dxf>
    <dxf>
      <numFmt numFmtId="168" formatCode="[$$-409]#,##0"/>
    </dxf>
    <dxf>
      <font>
        <color rgb="FF9C0006"/>
      </font>
      <fill>
        <patternFill>
          <bgColor rgb="FFFFC7CE"/>
        </patternFill>
      </fill>
    </dxf>
    <dxf>
      <font>
        <color rgb="FF9C0006"/>
      </font>
      <fill>
        <patternFill>
          <bgColor rgb="FFFFC7CE"/>
        </patternFill>
      </fill>
    </dxf>
    <dxf>
      <numFmt numFmtId="169" formatCode="\$#,##0.0,\K"/>
    </dxf>
    <dxf>
      <numFmt numFmtId="168" formatCode="[$$-409]#,##0"/>
    </dxf>
    <dxf>
      <numFmt numFmtId="168" formatCode="[$$-409]#,##0"/>
    </dxf>
    <dxf>
      <numFmt numFmtId="165" formatCode="0.0"/>
      <alignment horizontal="right" vertical="bottom" textRotation="0" wrapText="0" indent="0" justifyLastLine="0" shrinkToFit="0" readingOrder="0"/>
    </dxf>
    <dxf>
      <numFmt numFmtId="164" formatCode="[$$-409]#,##0.00"/>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charset val="1"/>
        <scheme val="minor"/>
      </font>
      <numFmt numFmtId="14" formatCode="0.00%"/>
    </dxf>
    <dxf>
      <numFmt numFmtId="164" formatCode="[$$-409]#,##0.00"/>
      <alignment horizontal="right" vertical="bottom" textRotation="0" wrapText="0" indent="0" justifyLastLine="0" shrinkToFit="0" readingOrder="0"/>
    </dxf>
    <dxf>
      <numFmt numFmtId="25" formatCode="hh:mm"/>
    </dxf>
    <dxf>
      <numFmt numFmtId="25" formatCode="hh:mm"/>
    </dxf>
    <dxf>
      <numFmt numFmtId="19" formatCode="dd/mm/yyyy"/>
      <alignment horizontal="right" vertical="bottom" textRotation="0" wrapText="0" indent="0" justifyLastLine="0" shrinkToFit="0" readingOrder="0"/>
    </dxf>
    <dxf>
      <numFmt numFmtId="19" formatCode="dd/mm/yyyy"/>
      <alignment horizontal="right" vertical="bottom" textRotation="0" wrapText="0" indent="0" justifyLastLine="0" shrinkToFit="0" readingOrder="0"/>
    </dxf>
    <dxf>
      <numFmt numFmtId="19" formatCode="dd/mm/yyyy"/>
      <alignment horizontal="right" vertical="bottom" textRotation="0" wrapText="0" indent="0" justifyLastLine="0" shrinkToFit="0" readingOrder="0"/>
    </dxf>
    <dxf>
      <numFmt numFmtId="164" formatCode="[$$-409]#,##0.00"/>
      <alignment horizontal="right" vertical="bottom" textRotation="0" wrapText="0" indent="0" justifyLastLine="0" shrinkToFit="0" readingOrder="0"/>
    </dxf>
    <dxf>
      <numFmt numFmtId="164" formatCode="[$$-409]#,##0.00"/>
      <alignment horizontal="right" vertical="bottom" textRotation="0" wrapText="0" indent="0" justifyLastLine="0" shrinkToFit="0" readingOrder="0"/>
    </dxf>
    <dxf>
      <numFmt numFmtId="164" formatCode="[$$-409]#,##0.00"/>
      <alignment horizontal="right" vertical="bottom" textRotation="0" wrapText="0" indent="0" justifyLastLine="0" shrinkToFit="0" readingOrder="0"/>
    </dxf>
    <dxf>
      <alignment horizontal="righ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z val="11"/>
        <color theme="0"/>
        <name val="Calibri"/>
        <family val="2"/>
        <scheme val="minor"/>
      </font>
      <fill>
        <patternFill patternType="none">
          <bgColor auto="1"/>
        </patternFill>
      </fill>
      <border>
        <left style="thin">
          <color theme="0"/>
        </left>
        <right style="thin">
          <color theme="0"/>
        </right>
        <top style="thin">
          <color theme="0"/>
        </top>
        <bottom style="thin">
          <color theme="0"/>
        </bottom>
      </border>
    </dxf>
    <dxf>
      <font>
        <b val="0"/>
        <i val="0"/>
        <sz val="10"/>
        <name val="Calibri"/>
        <family val="2"/>
        <scheme val="minor"/>
      </font>
      <fill>
        <patternFill patternType="solid">
          <fgColor theme="0"/>
          <bgColor rgb="FF002060"/>
        </patternFill>
      </fill>
      <border>
        <left style="thin">
          <color rgb="FF002060"/>
        </left>
        <right style="thin">
          <color rgb="FF002060"/>
        </right>
        <top style="thin">
          <color rgb="FF002060"/>
        </top>
        <bottom style="thin">
          <color rgb="FF002060"/>
        </bottom>
      </border>
    </dxf>
    <dxf>
      <font>
        <b/>
        <i val="0"/>
        <sz val="11"/>
        <color theme="0"/>
        <name val="Calibri"/>
        <family val="2"/>
        <scheme val="minor"/>
      </font>
    </dxf>
    <dxf>
      <font>
        <b val="0"/>
        <i val="0"/>
        <sz val="11"/>
        <name val="Calibri"/>
        <family val="2"/>
        <scheme val="minor"/>
      </font>
      <fill>
        <patternFill>
          <bgColor rgb="FF002060"/>
        </patternFill>
      </fill>
    </dxf>
  </dxfs>
  <tableStyles count="2" defaultTableStyle="TableStyleMedium2" defaultPivotStyle="PivotStyleLight16">
    <tableStyle name="Slicer Style 1" pivot="0" table="0" count="8" xr9:uid="{A4CCB3DE-E645-4BCA-B794-06AEBE671D9F}">
      <tableStyleElement type="wholeTable" dxfId="42"/>
      <tableStyleElement type="headerRow" dxfId="41"/>
    </tableStyle>
    <tableStyle name="Timeline Style Deep Blue" pivot="0" table="0" count="9" xr9:uid="{B74979CD-5766-4F03-902F-E18D7B653C51}">
      <tableStyleElement type="wholeTable" dxfId="40"/>
      <tableStyleElement type="headerRow" dxfId="39"/>
    </tableStyle>
  </tableStyles>
  <colors>
    <mruColors>
      <color rgb="FF82082B"/>
      <color rgb="FFFAACC2"/>
      <color rgb="FFEC0E4D"/>
      <color rgb="FF3A0000"/>
      <color rgb="FF6271A6"/>
    </mruColors>
  </colors>
  <extLst>
    <ext xmlns:x14="http://schemas.microsoft.com/office/spreadsheetml/2009/9/main" uri="{46F421CA-312F-682f-3DD2-61675219B42D}">
      <x14:dxfs count="6">
        <dxf>
          <font>
            <b/>
            <i val="0"/>
            <sz val="10"/>
            <color auto="1"/>
            <name val="Calibri"/>
            <family val="2"/>
            <scheme val="minor"/>
          </font>
          <fill>
            <patternFill patternType="none">
              <bgColor auto="1"/>
            </patternFill>
          </fill>
        </dxf>
        <dxf>
          <font>
            <b/>
            <i val="0"/>
            <sz val="10"/>
            <color theme="0"/>
            <name val="Calibri"/>
            <family val="2"/>
            <scheme val="minor"/>
          </font>
          <fill>
            <patternFill patternType="solid">
              <bgColor theme="1" tint="0.499984740745262"/>
            </patternFill>
          </fill>
          <border>
            <left style="thin">
              <color auto="1"/>
            </left>
            <right style="thin">
              <color auto="1"/>
            </right>
            <top style="thin">
              <color auto="1"/>
            </top>
            <bottom style="thin">
              <color auto="1"/>
            </bottom>
          </border>
        </dxf>
        <dxf>
          <font>
            <b/>
            <i val="0"/>
            <sz val="10"/>
            <name val="Calibri"/>
            <family val="2"/>
            <scheme val="minor"/>
          </font>
        </dxf>
        <dxf>
          <font>
            <b/>
            <i val="0"/>
            <sz val="10"/>
            <color theme="0"/>
            <name val="Calibri"/>
            <family val="2"/>
            <scheme val="minor"/>
          </font>
          <fill>
            <patternFill patternType="solid">
              <bgColor theme="4" tint="0.39994506668294322"/>
            </patternFill>
          </fill>
          <border>
            <left style="thin">
              <color auto="1"/>
            </left>
            <right style="thin">
              <color auto="1"/>
            </right>
            <top style="thin">
              <color auto="1"/>
            </top>
            <bottom style="thin">
              <color auto="1"/>
            </bottom>
          </border>
        </dxf>
        <dxf>
          <font>
            <b/>
            <i val="0"/>
            <sz val="10"/>
            <name val="Calibri"/>
            <family val="2"/>
            <scheme val="minor"/>
          </font>
        </dxf>
        <dxf>
          <font>
            <b/>
            <i val="0"/>
            <strike/>
            <sz val="10"/>
            <color theme="0" tint="-4.9989318521683403E-2"/>
            <name val="Calibri"/>
            <family val="2"/>
            <scheme val="minor"/>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UnselectedItemWithData" dxfId="1"/>
            <x14:slicerStyleElement type="hoveredSelectedItemWithData" dxfId="0"/>
          </x14:slicerStyleElements>
        </x14:slicerStyle>
      </x14:slicerStyles>
    </ext>
    <ext xmlns:x15="http://schemas.microsoft.com/office/spreadsheetml/2010/11/main" uri="{A0A4C193-F2C1-4fcb-8827-314CF55A85BB}">
      <x15:dxfs count="7">
        <dxf>
          <fill>
            <patternFill>
              <bgColor theme="0" tint="-4.9989318521683403E-2"/>
            </patternFill>
          </fill>
        </dxf>
        <dxf>
          <fill>
            <patternFill patternType="solid">
              <fgColor theme="0" tint="-0.14999847407452621"/>
              <bgColor theme="0" tint="-0.14999847407452621"/>
            </patternFill>
          </fill>
        </dxf>
        <dxf>
          <fill>
            <patternFill patternType="solid">
              <fgColor theme="0"/>
              <bgColor theme="4" tint="0.39994506668294322"/>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Deep Blu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1/relationships/timelineCache" Target="timelineCaches/timelineCach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[supermarket_sales.xlsx]Profit by product line!PivotTable1</c:name>
    <c:fmtId val="2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'Profit by product line'!$B$3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 by product line'!$A$4:$A$9</c:f>
              <c:strCache>
                <c:ptCount val="6"/>
                <c:pt idx="0">
                  <c:v>Health and beauty</c:v>
                </c:pt>
                <c:pt idx="1">
                  <c:v>Home and lifestyle</c:v>
                </c:pt>
                <c:pt idx="2">
                  <c:v>Fashion accessories</c:v>
                </c:pt>
                <c:pt idx="3">
                  <c:v>Electronic accessories</c:v>
                </c:pt>
                <c:pt idx="4">
                  <c:v>Sports and travel</c:v>
                </c:pt>
                <c:pt idx="5">
                  <c:v>Food and beverages</c:v>
                </c:pt>
              </c:strCache>
            </c:strRef>
          </c:cat>
          <c:val>
            <c:numRef>
              <c:f>'Profit by product line'!$B$4:$B$9</c:f>
              <c:numCache>
                <c:formatCode>[$$-409]#,##0</c:formatCode>
                <c:ptCount val="6"/>
                <c:pt idx="0">
                  <c:v>2342.5589999999993</c:v>
                </c:pt>
                <c:pt idx="1">
                  <c:v>2564.8530000000001</c:v>
                </c:pt>
                <c:pt idx="2">
                  <c:v>2585.9949999999999</c:v>
                </c:pt>
                <c:pt idx="3">
                  <c:v>2587.5015000000008</c:v>
                </c:pt>
                <c:pt idx="4">
                  <c:v>2624.896499999998</c:v>
                </c:pt>
                <c:pt idx="5">
                  <c:v>2673.5640000000012</c:v>
                </c:pt>
              </c:numCache>
            </c:numRef>
          </c:val>
          <c:extLst>
            <c:ext xmlns:c16="http://schemas.microsoft.com/office/drawing/2014/chart" uri="{C3380CC4-5D6E-409C-BE32-E72D297353CC}">
              <c16:uniqueId val="{00000000-8CC5-4129-8D41-F6C7E119B62E}"/>
            </c:ext>
          </c:extLst>
        </c:ser>
        <c:dLbls>
          <c:dLblPos val="outEnd"/>
          <c:showLegendKey val="0"/>
          <c:showVal val="1"/>
          <c:showCatName val="0"/>
          <c:showSerName val="0"/>
          <c:showPercent val="0"/>
          <c:showBubbleSize val="0"/>
        </c:dLbls>
        <c:gapWidth val="182"/>
        <c:axId val="1739176607"/>
        <c:axId val="1739175167"/>
      </c:barChart>
      <c:catAx>
        <c:axId val="17391766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739175167"/>
        <c:crosses val="autoZero"/>
        <c:auto val="1"/>
        <c:lblAlgn val="ctr"/>
        <c:lblOffset val="100"/>
        <c:noMultiLvlLbl val="0"/>
      </c:catAx>
      <c:valAx>
        <c:axId val="1739175167"/>
        <c:scaling>
          <c:orientation val="minMax"/>
        </c:scaling>
        <c:delete val="1"/>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crossAx val="1739176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[supermarket_sales.xlsx]Sales by product line!PivotTable5</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product line'!$B$3</c:f>
              <c:strCache>
                <c:ptCount val="1"/>
                <c:pt idx="0">
                  <c:v>Total</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product line'!$A$4:$A$9</c:f>
              <c:strCache>
                <c:ptCount val="6"/>
                <c:pt idx="0">
                  <c:v>Health and beauty</c:v>
                </c:pt>
                <c:pt idx="1">
                  <c:v>Home and lifestyle</c:v>
                </c:pt>
                <c:pt idx="2">
                  <c:v>Fashion accessories</c:v>
                </c:pt>
                <c:pt idx="3">
                  <c:v>Electronic accessories</c:v>
                </c:pt>
                <c:pt idx="4">
                  <c:v>Sports and travel</c:v>
                </c:pt>
                <c:pt idx="5">
                  <c:v>Food and beverages</c:v>
                </c:pt>
              </c:strCache>
            </c:strRef>
          </c:cat>
          <c:val>
            <c:numRef>
              <c:f>'Sales by product line'!$B$4:$B$9</c:f>
              <c:numCache>
                <c:formatCode>\$#,##0.0,\K</c:formatCode>
                <c:ptCount val="6"/>
                <c:pt idx="0">
                  <c:v>49193.739000000016</c:v>
                </c:pt>
                <c:pt idx="1">
                  <c:v>53861.913000000008</c:v>
                </c:pt>
                <c:pt idx="2">
                  <c:v>54305.894999999997</c:v>
                </c:pt>
                <c:pt idx="3">
                  <c:v>54337.531499999997</c:v>
                </c:pt>
                <c:pt idx="4">
                  <c:v>55122.826499999996</c:v>
                </c:pt>
                <c:pt idx="5">
                  <c:v>56144.844000000005</c:v>
                </c:pt>
              </c:numCache>
            </c:numRef>
          </c:val>
          <c:extLst>
            <c:ext xmlns:c16="http://schemas.microsoft.com/office/drawing/2014/chart" uri="{C3380CC4-5D6E-409C-BE32-E72D297353CC}">
              <c16:uniqueId val="{00000000-8E22-48C8-990A-47467860EF92}"/>
            </c:ext>
          </c:extLst>
        </c:ser>
        <c:dLbls>
          <c:dLblPos val="outEnd"/>
          <c:showLegendKey val="0"/>
          <c:showVal val="1"/>
          <c:showCatName val="0"/>
          <c:showSerName val="0"/>
          <c:showPercent val="0"/>
          <c:showBubbleSize val="0"/>
        </c:dLbls>
        <c:gapWidth val="182"/>
        <c:axId val="1458628991"/>
        <c:axId val="1458633311"/>
      </c:barChart>
      <c:catAx>
        <c:axId val="1458628991"/>
        <c:scaling>
          <c:orientation val="minMax"/>
        </c:scaling>
        <c:delete val="0"/>
        <c:axPos val="l"/>
        <c:numFmt formatCode="General" sourceLinked="1"/>
        <c:majorTickMark val="none"/>
        <c:minorTickMark val="none"/>
        <c:tickLblPos val="nextTo"/>
        <c:spPr>
          <a:noFill/>
          <a:ln w="3175" cap="flat" cmpd="sng" algn="ctr">
            <a:solidFill>
              <a:schemeClr val="tx1">
                <a:lumMod val="15000"/>
                <a:lumOff val="85000"/>
                <a:alpha val="70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DE"/>
          </a:p>
        </c:txPr>
        <c:crossAx val="1458633311"/>
        <c:crosses val="autoZero"/>
        <c:auto val="1"/>
        <c:lblAlgn val="ctr"/>
        <c:lblOffset val="100"/>
        <c:noMultiLvlLbl val="0"/>
      </c:catAx>
      <c:valAx>
        <c:axId val="1458633311"/>
        <c:scaling>
          <c:orientation val="minMax"/>
        </c:scaling>
        <c:delete val="1"/>
        <c:axPos val="b"/>
        <c:majorGridlines>
          <c:spPr>
            <a:ln w="3175" cap="flat" cmpd="sng" algn="ctr">
              <a:solidFill>
                <a:schemeClr val="tx1">
                  <a:lumMod val="15000"/>
                  <a:lumOff val="85000"/>
                  <a:alpha val="70000"/>
                </a:schemeClr>
              </a:solidFill>
              <a:round/>
            </a:ln>
            <a:effectLst/>
          </c:spPr>
        </c:majorGridlines>
        <c:numFmt formatCode="\$#,##0.0,\K" sourceLinked="1"/>
        <c:majorTickMark val="none"/>
        <c:minorTickMark val="none"/>
        <c:tickLblPos val="nextTo"/>
        <c:crossAx val="1458628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[supermarket_sales.xlsx]Peak Sales Hour!PivotTable3</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40000"/>
              <a:lumOff val="60000"/>
            </a:schemeClr>
          </a:solidFill>
          <a:ln>
            <a:noFill/>
          </a:ln>
          <a:effectLst/>
        </c:spPr>
        <c:dLbl>
          <c:idx val="0"/>
          <c:layout>
            <c:manualLayout>
              <c:x val="0"/>
              <c:y val="-1.49812734082397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40000"/>
              <a:lumOff val="60000"/>
            </a:schemeClr>
          </a:solidFill>
          <a:ln>
            <a:noFill/>
          </a:ln>
          <a:effectLst/>
        </c:spPr>
        <c:dLbl>
          <c:idx val="0"/>
          <c:layout>
            <c:manualLayout>
              <c:x val="0"/>
              <c:y val="-1.49812734082397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40000"/>
              <a:lumOff val="60000"/>
            </a:schemeClr>
          </a:solidFill>
          <a:ln>
            <a:noFill/>
          </a:ln>
          <a:effectLst/>
        </c:spPr>
        <c:dLbl>
          <c:idx val="0"/>
          <c:layout>
            <c:manualLayout>
              <c:x val="-7.8682925096775922E-17"/>
              <c:y val="-2.2471910112359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40000"/>
              <a:lumOff val="60000"/>
            </a:schemeClr>
          </a:solidFill>
          <a:ln>
            <a:noFill/>
          </a:ln>
          <a:effectLst/>
        </c:spPr>
        <c:dLbl>
          <c:idx val="0"/>
          <c:layout>
            <c:manualLayout>
              <c:x val="-7.8682925096775922E-17"/>
              <c:y val="-1.49812734082397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40000"/>
              <a:lumOff val="60000"/>
            </a:schemeClr>
          </a:solidFill>
          <a:ln>
            <a:noFill/>
          </a:ln>
          <a:effectLst/>
        </c:spPr>
        <c:dLbl>
          <c:idx val="0"/>
          <c:layout>
            <c:manualLayout>
              <c:x val="-7.8682925096775922E-17"/>
              <c:y val="-1.49812734082397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40000"/>
              <a:lumOff val="60000"/>
            </a:schemeClr>
          </a:solidFill>
          <a:ln>
            <a:noFill/>
          </a:ln>
          <a:effectLst/>
        </c:spPr>
        <c:dLbl>
          <c:idx val="0"/>
          <c:layout>
            <c:manualLayout>
              <c:x val="-1.5736585019355184E-16"/>
              <c:y val="-2.99625468164794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mn-lt"/>
                  <a:ea typeface="+mn-ea"/>
                  <a:cs typeface="+mn-cs"/>
                </a:defRPr>
              </a:pPr>
              <a:endParaRPr lang="en-DE"/>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'Peak Sales Hour'!$B$3</c:f>
              <c:strCache>
                <c:ptCount val="1"/>
                <c:pt idx="0">
                  <c:v>Total</c:v>
                </c:pt>
              </c:strCache>
            </c:strRef>
          </c:tx>
          <c:spPr>
            <a:ln w="28575" cap="rnd">
              <a:solidFill>
                <a:srgbClr val="FF000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mn-lt"/>
                    <a:ea typeface="+mn-ea"/>
                    <a:cs typeface="+mn-cs"/>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'Peak Sales Hour'!$A$4:$A$14</c:f>
              <c:strCache>
                <c:ptCount val="11"/>
                <c:pt idx="0">
                  <c:v>10</c:v>
                </c:pt>
                <c:pt idx="1">
                  <c:v>11</c:v>
                </c:pt>
                <c:pt idx="2">
                  <c:v>12</c:v>
                </c:pt>
                <c:pt idx="3">
                  <c:v>13</c:v>
                </c:pt>
                <c:pt idx="4">
                  <c:v>14</c:v>
                </c:pt>
                <c:pt idx="5">
                  <c:v>15</c:v>
                </c:pt>
                <c:pt idx="6">
                  <c:v>16</c:v>
                </c:pt>
                <c:pt idx="7">
                  <c:v>17</c:v>
                </c:pt>
                <c:pt idx="8">
                  <c:v>18</c:v>
                </c:pt>
                <c:pt idx="9">
                  <c:v>19</c:v>
                </c:pt>
                <c:pt idx="10">
                  <c:v>20</c:v>
                </c:pt>
              </c:strCache>
            </c:strRef>
          </c:cat>
          <c:val>
            <c:numRef>
              <c:f>'Peak Sales Hour'!$B$4:$B$14</c:f>
              <c:numCache>
                <c:formatCode>\$#,##0.0,\K</c:formatCode>
                <c:ptCount val="11"/>
                <c:pt idx="0">
                  <c:v>31421.481000000011</c:v>
                </c:pt>
                <c:pt idx="1">
                  <c:v>30377.329499999996</c:v>
                </c:pt>
                <c:pt idx="2">
                  <c:v>26065.882499999996</c:v>
                </c:pt>
                <c:pt idx="3">
                  <c:v>34723.226999999999</c:v>
                </c:pt>
                <c:pt idx="4">
                  <c:v>30828.399000000005</c:v>
                </c:pt>
                <c:pt idx="5">
                  <c:v>31179.508499999993</c:v>
                </c:pt>
                <c:pt idx="6">
                  <c:v>25226.323499999995</c:v>
                </c:pt>
                <c:pt idx="7">
                  <c:v>24445.218000000001</c:v>
                </c:pt>
                <c:pt idx="8">
                  <c:v>26030.339999999989</c:v>
                </c:pt>
                <c:pt idx="9">
                  <c:v>39699.513000000021</c:v>
                </c:pt>
                <c:pt idx="10">
                  <c:v>22969.526999999998</c:v>
                </c:pt>
              </c:numCache>
            </c:numRef>
          </c:val>
          <c:smooth val="0"/>
          <c:extLst>
            <c:ext xmlns:c16="http://schemas.microsoft.com/office/drawing/2014/chart" uri="{C3380CC4-5D6E-409C-BE32-E72D297353CC}">
              <c16:uniqueId val="{00000000-42E3-4104-8C60-ADC167AA161E}"/>
            </c:ext>
          </c:extLst>
        </c:ser>
        <c:dLbls>
          <c:showLegendKey val="0"/>
          <c:showVal val="1"/>
          <c:showCatName val="0"/>
          <c:showSerName val="0"/>
          <c:showPercent val="0"/>
          <c:showBubbleSize val="0"/>
        </c:dLbls>
        <c:smooth val="0"/>
        <c:axId val="1684338687"/>
        <c:axId val="1684339167"/>
      </c:lineChart>
      <c:catAx>
        <c:axId val="1684338687"/>
        <c:scaling>
          <c:orientation val="minMax"/>
        </c:scaling>
        <c:delete val="0"/>
        <c:axPos val="b"/>
        <c:numFmt formatCode="General" sourceLinked="1"/>
        <c:majorTickMark val="none"/>
        <c:minorTickMark val="none"/>
        <c:tickLblPos val="nextTo"/>
        <c:spPr>
          <a:noFill/>
          <a:ln w="3175" cap="flat" cmpd="sng" algn="ctr">
            <a:solidFill>
              <a:schemeClr val="tx1">
                <a:lumMod val="15000"/>
                <a:lumOff val="85000"/>
                <a:alpha val="70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DE"/>
          </a:p>
        </c:txPr>
        <c:crossAx val="1684339167"/>
        <c:crosses val="autoZero"/>
        <c:auto val="1"/>
        <c:lblAlgn val="ctr"/>
        <c:lblOffset val="100"/>
        <c:noMultiLvlLbl val="0"/>
      </c:catAx>
      <c:valAx>
        <c:axId val="1684339167"/>
        <c:scaling>
          <c:orientation val="minMax"/>
        </c:scaling>
        <c:delete val="1"/>
        <c:axPos val="l"/>
        <c:majorGridlines>
          <c:spPr>
            <a:ln w="3175" cap="flat" cmpd="sng" algn="ctr">
              <a:solidFill>
                <a:schemeClr val="tx1">
                  <a:lumMod val="15000"/>
                  <a:lumOff val="85000"/>
                  <a:alpha val="70000"/>
                </a:schemeClr>
              </a:solidFill>
              <a:round/>
            </a:ln>
            <a:effectLst/>
          </c:spPr>
        </c:majorGridlines>
        <c:numFmt formatCode="\$#,##0.0,\K" sourceLinked="1"/>
        <c:majorTickMark val="none"/>
        <c:minorTickMark val="none"/>
        <c:tickLblPos val="nextTo"/>
        <c:crossAx val="1684338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[supermarket_sales.xlsx]Profit by product line!PivotTable1</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lumMod val="75000"/>
            </a:schemeClr>
          </a:solidFill>
          <a:ln>
            <a:noFill/>
          </a:ln>
          <a:effectLst/>
        </c:spPr>
        <c:dLbl>
          <c:idx val="0"/>
          <c:layout>
            <c:manualLayout>
              <c:x val="-1.284796573875803E-2"/>
              <c:y val="-1.39860139860139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75000"/>
            </a:schemeClr>
          </a:solidFill>
          <a:ln>
            <a:noFill/>
          </a:ln>
          <a:effectLst/>
        </c:spPr>
        <c:dLbl>
          <c:idx val="0"/>
          <c:layout>
            <c:manualLayout>
              <c:x val="0"/>
              <c:y val="-2.09790209790210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lumMod val="75000"/>
            </a:schemeClr>
          </a:solidFill>
          <a:ln>
            <a:noFill/>
          </a:ln>
          <a:effectLst/>
        </c:spPr>
        <c:dLbl>
          <c:idx val="0"/>
          <c:layout>
            <c:manualLayout>
              <c:x val="-1.2847965738758108E-2"/>
              <c:y val="-1.39860139860139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75000"/>
            </a:schemeClr>
          </a:solidFill>
          <a:ln>
            <a:noFill/>
          </a:ln>
          <a:effectLst/>
        </c:spPr>
        <c:dLbl>
          <c:idx val="0"/>
          <c:layout>
            <c:manualLayout>
              <c:x val="-8.5653104925054319E-3"/>
              <c:y val="-1.39860139860139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lumMod val="75000"/>
            </a:schemeClr>
          </a:solidFill>
          <a:ln>
            <a:noFill/>
          </a:ln>
          <a:effectLst/>
        </c:spPr>
        <c:dLbl>
          <c:idx val="0"/>
          <c:layout>
            <c:manualLayout>
              <c:x val="0"/>
              <c:y val="-1.39860139860139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40000"/>
              <a:lumOff val="60000"/>
            </a:schemeClr>
          </a:solidFill>
          <a:ln>
            <a:noFill/>
          </a:ln>
          <a:effectLst/>
        </c:spPr>
        <c:dLbl>
          <c:idx val="0"/>
          <c:layout>
            <c:manualLayout>
              <c:x val="-4.2826552462526769E-3"/>
              <c:y val="2.79720279720278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lumMod val="40000"/>
              <a:lumOff val="60000"/>
            </a:schemeClr>
          </a:solidFill>
          <a:ln>
            <a:noFill/>
          </a:ln>
          <a:effectLst/>
        </c:spPr>
        <c:dLbl>
          <c:idx val="0"/>
          <c:layout>
            <c:manualLayout>
              <c:x val="-1.284796573875810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pivotFmt>
      <c:pivotFmt>
        <c:idx val="14"/>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'Profit by product line'!$B$3</c:f>
              <c:strCache>
                <c:ptCount val="1"/>
                <c:pt idx="0">
                  <c:v>Total</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 by product line'!$A$4:$A$9</c:f>
              <c:strCache>
                <c:ptCount val="6"/>
                <c:pt idx="0">
                  <c:v>Health and beauty</c:v>
                </c:pt>
                <c:pt idx="1">
                  <c:v>Home and lifestyle</c:v>
                </c:pt>
                <c:pt idx="2">
                  <c:v>Fashion accessories</c:v>
                </c:pt>
                <c:pt idx="3">
                  <c:v>Electronic accessories</c:v>
                </c:pt>
                <c:pt idx="4">
                  <c:v>Sports and travel</c:v>
                </c:pt>
                <c:pt idx="5">
                  <c:v>Food and beverages</c:v>
                </c:pt>
              </c:strCache>
            </c:strRef>
          </c:cat>
          <c:val>
            <c:numRef>
              <c:f>'Profit by product line'!$B$4:$B$9</c:f>
              <c:numCache>
                <c:formatCode>[$$-409]#,##0</c:formatCode>
                <c:ptCount val="6"/>
                <c:pt idx="0">
                  <c:v>2342.5589999999993</c:v>
                </c:pt>
                <c:pt idx="1">
                  <c:v>2564.8530000000001</c:v>
                </c:pt>
                <c:pt idx="2">
                  <c:v>2585.9949999999999</c:v>
                </c:pt>
                <c:pt idx="3">
                  <c:v>2587.5015000000008</c:v>
                </c:pt>
                <c:pt idx="4">
                  <c:v>2624.896499999998</c:v>
                </c:pt>
                <c:pt idx="5">
                  <c:v>2673.5640000000012</c:v>
                </c:pt>
              </c:numCache>
            </c:numRef>
          </c:val>
          <c:extLst>
            <c:ext xmlns:c16="http://schemas.microsoft.com/office/drawing/2014/chart" uri="{C3380CC4-5D6E-409C-BE32-E72D297353CC}">
              <c16:uniqueId val="{00000000-20E7-415B-B8DB-FF2264759031}"/>
            </c:ext>
          </c:extLst>
        </c:ser>
        <c:dLbls>
          <c:dLblPos val="outEnd"/>
          <c:showLegendKey val="0"/>
          <c:showVal val="1"/>
          <c:showCatName val="0"/>
          <c:showSerName val="0"/>
          <c:showPercent val="0"/>
          <c:showBubbleSize val="0"/>
        </c:dLbls>
        <c:gapWidth val="182"/>
        <c:axId val="1739176607"/>
        <c:axId val="1739175167"/>
      </c:barChart>
      <c:catAx>
        <c:axId val="1739176607"/>
        <c:scaling>
          <c:orientation val="minMax"/>
        </c:scaling>
        <c:delete val="0"/>
        <c:axPos val="l"/>
        <c:numFmt formatCode="General" sourceLinked="1"/>
        <c:majorTickMark val="none"/>
        <c:minorTickMark val="none"/>
        <c:tickLblPos val="nextTo"/>
        <c:spPr>
          <a:noFill/>
          <a:ln w="3175" cap="flat" cmpd="sng" algn="ctr">
            <a:solidFill>
              <a:schemeClr val="tx1">
                <a:lumMod val="15000"/>
                <a:lumOff val="85000"/>
                <a:alpha val="70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DE"/>
          </a:p>
        </c:txPr>
        <c:crossAx val="1739175167"/>
        <c:crosses val="autoZero"/>
        <c:auto val="1"/>
        <c:lblAlgn val="ctr"/>
        <c:lblOffset val="100"/>
        <c:noMultiLvlLbl val="0"/>
      </c:catAx>
      <c:valAx>
        <c:axId val="1739175167"/>
        <c:scaling>
          <c:orientation val="minMax"/>
        </c:scaling>
        <c:delete val="1"/>
        <c:axPos val="b"/>
        <c:majorGridlines>
          <c:spPr>
            <a:ln w="3175" cap="flat" cmpd="sng" algn="ctr">
              <a:solidFill>
                <a:schemeClr val="tx1">
                  <a:lumMod val="15000"/>
                  <a:lumOff val="85000"/>
                  <a:alpha val="70000"/>
                </a:schemeClr>
              </a:solidFill>
              <a:round/>
            </a:ln>
            <a:effectLst/>
          </c:spPr>
        </c:majorGridlines>
        <c:numFmt formatCode="[$$-409]#,##0" sourceLinked="1"/>
        <c:majorTickMark val="none"/>
        <c:minorTickMark val="none"/>
        <c:tickLblPos val="nextTo"/>
        <c:crossAx val="1739176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[supermarket_sales.xlsx]Profit by City!PivotTable7</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'Profit by City'!$B$4</c:f>
              <c:strCache>
                <c:ptCount val="1"/>
                <c:pt idx="0">
                  <c:v>Total</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 by City'!$A$5:$A$7</c:f>
              <c:strCache>
                <c:ptCount val="3"/>
                <c:pt idx="0">
                  <c:v>Mandalay</c:v>
                </c:pt>
                <c:pt idx="1">
                  <c:v>Yangon</c:v>
                </c:pt>
                <c:pt idx="2">
                  <c:v>Naypyitaw</c:v>
                </c:pt>
              </c:strCache>
            </c:strRef>
          </c:cat>
          <c:val>
            <c:numRef>
              <c:f>'Profit by City'!$B$5:$B$7</c:f>
              <c:numCache>
                <c:formatCode>[$$-409]#,##0</c:formatCode>
                <c:ptCount val="3"/>
                <c:pt idx="0">
                  <c:v>5057.0320000000029</c:v>
                </c:pt>
                <c:pt idx="1">
                  <c:v>5057.1605000000009</c:v>
                </c:pt>
                <c:pt idx="2">
                  <c:v>5265.1764999999996</c:v>
                </c:pt>
              </c:numCache>
            </c:numRef>
          </c:val>
          <c:extLst>
            <c:ext xmlns:c16="http://schemas.microsoft.com/office/drawing/2014/chart" uri="{C3380CC4-5D6E-409C-BE32-E72D297353CC}">
              <c16:uniqueId val="{00000000-3EE8-4F55-BFEB-01DFFABD1C17}"/>
            </c:ext>
          </c:extLst>
        </c:ser>
        <c:dLbls>
          <c:dLblPos val="outEnd"/>
          <c:showLegendKey val="0"/>
          <c:showVal val="1"/>
          <c:showCatName val="0"/>
          <c:showSerName val="0"/>
          <c:showPercent val="0"/>
          <c:showBubbleSize val="0"/>
        </c:dLbls>
        <c:gapWidth val="219"/>
        <c:axId val="1731245567"/>
        <c:axId val="1731268127"/>
      </c:barChart>
      <c:catAx>
        <c:axId val="1731245567"/>
        <c:scaling>
          <c:orientation val="minMax"/>
        </c:scaling>
        <c:delete val="0"/>
        <c:axPos val="l"/>
        <c:numFmt formatCode="General" sourceLinked="1"/>
        <c:majorTickMark val="none"/>
        <c:minorTickMark val="none"/>
        <c:tickLblPos val="nextTo"/>
        <c:spPr>
          <a:noFill/>
          <a:ln w="3175" cap="flat" cmpd="sng" algn="ctr">
            <a:solidFill>
              <a:schemeClr val="bg1">
                <a:alpha val="70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DE"/>
          </a:p>
        </c:txPr>
        <c:crossAx val="1731268127"/>
        <c:crosses val="autoZero"/>
        <c:auto val="1"/>
        <c:lblAlgn val="ctr"/>
        <c:lblOffset val="100"/>
        <c:noMultiLvlLbl val="0"/>
      </c:catAx>
      <c:valAx>
        <c:axId val="1731268127"/>
        <c:scaling>
          <c:orientation val="minMax"/>
        </c:scaling>
        <c:delete val="1"/>
        <c:axPos val="b"/>
        <c:majorGridlines>
          <c:spPr>
            <a:ln w="3175" cap="flat" cmpd="sng" algn="ctr">
              <a:solidFill>
                <a:schemeClr val="bg1">
                  <a:alpha val="70000"/>
                </a:schemeClr>
              </a:solidFill>
              <a:round/>
            </a:ln>
            <a:effectLst/>
          </c:spPr>
        </c:majorGridlines>
        <c:numFmt formatCode="[$$-409]#,##0" sourceLinked="1"/>
        <c:majorTickMark val="none"/>
        <c:minorTickMark val="none"/>
        <c:tickLblPos val="nextTo"/>
        <c:crossAx val="1731245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[supermarket_sales.xlsx]Sheet5!Monthly Sales</c:name>
    <c:fmtId val="5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Sheet5!$B$16</c:f>
              <c:strCache>
                <c:ptCount val="1"/>
                <c:pt idx="0">
                  <c:v>Total</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Sheet5!$A$17:$A$19</c:f>
              <c:strCache>
                <c:ptCount val="3"/>
                <c:pt idx="0">
                  <c:v>Jan</c:v>
                </c:pt>
                <c:pt idx="1">
                  <c:v>Feb</c:v>
                </c:pt>
                <c:pt idx="2">
                  <c:v>Mar</c:v>
                </c:pt>
              </c:strCache>
            </c:strRef>
          </c:cat>
          <c:val>
            <c:numRef>
              <c:f>Sheet5!$B$17:$B$19</c:f>
              <c:numCache>
                <c:formatCode>\$#,##0.0,\K</c:formatCode>
                <c:ptCount val="3"/>
                <c:pt idx="0">
                  <c:v>116291.86800000005</c:v>
                </c:pt>
                <c:pt idx="1">
                  <c:v>97219.373999999982</c:v>
                </c:pt>
                <c:pt idx="2">
                  <c:v>109455.50700000004</c:v>
                </c:pt>
              </c:numCache>
            </c:numRef>
          </c:val>
          <c:extLst>
            <c:ext xmlns:c16="http://schemas.microsoft.com/office/drawing/2014/chart" uri="{C3380CC4-5D6E-409C-BE32-E72D297353CC}">
              <c16:uniqueId val="{00000000-5818-4398-B201-E1F9E4A6917C}"/>
            </c:ext>
          </c:extLst>
        </c:ser>
        <c:dLbls>
          <c:dLblPos val="outEnd"/>
          <c:showLegendKey val="0"/>
          <c:showVal val="1"/>
          <c:showCatName val="0"/>
          <c:showSerName val="0"/>
          <c:showPercent val="0"/>
          <c:showBubbleSize val="0"/>
        </c:dLbls>
        <c:gapWidth val="219"/>
        <c:overlap val="-27"/>
        <c:axId val="883397600"/>
        <c:axId val="883410560"/>
      </c:barChart>
      <c:catAx>
        <c:axId val="883397600"/>
        <c:scaling>
          <c:orientation val="minMax"/>
        </c:scaling>
        <c:delete val="0"/>
        <c:axPos val="b"/>
        <c:numFmt formatCode="General" sourceLinked="1"/>
        <c:majorTickMark val="none"/>
        <c:minorTickMark val="none"/>
        <c:tickLblPos val="nextTo"/>
        <c:spPr>
          <a:noFill/>
          <a:ln w="3175" cap="flat" cmpd="sng" algn="ctr">
            <a:solidFill>
              <a:schemeClr val="accent1">
                <a:alpha val="70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DE"/>
          </a:p>
        </c:txPr>
        <c:crossAx val="883410560"/>
        <c:crosses val="autoZero"/>
        <c:auto val="1"/>
        <c:lblAlgn val="ctr"/>
        <c:lblOffset val="100"/>
        <c:noMultiLvlLbl val="0"/>
      </c:catAx>
      <c:valAx>
        <c:axId val="883410560"/>
        <c:scaling>
          <c:orientation val="minMax"/>
        </c:scaling>
        <c:delete val="1"/>
        <c:axPos val="l"/>
        <c:majorGridlines>
          <c:spPr>
            <a:ln w="3175" cap="flat" cmpd="sng" algn="ctr">
              <a:solidFill>
                <a:schemeClr val="accent1">
                  <a:alpha val="70000"/>
                </a:schemeClr>
              </a:solidFill>
              <a:round/>
            </a:ln>
            <a:effectLst/>
          </c:spPr>
        </c:majorGridlines>
        <c:numFmt formatCode="\$#,##0.0,\K" sourceLinked="1"/>
        <c:majorTickMark val="none"/>
        <c:minorTickMark val="none"/>
        <c:tickLblPos val="nextTo"/>
        <c:crossAx val="883397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[supermarket_sales.xlsx]Sheet5!SlsDsAcDysWk</c:name>
    <c:fmtId val="5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Sheet5!$B$3:$B$4</c:f>
              <c:strCache>
                <c:ptCount val="1"/>
                <c:pt idx="0">
                  <c:v>Jan</c:v>
                </c:pt>
              </c:strCache>
            </c:strRef>
          </c:tx>
          <c:spPr>
            <a:ln w="28575" cap="rnd">
              <a:solidFill>
                <a:srgbClr val="FFFF00"/>
              </a:solidFill>
              <a:round/>
            </a:ln>
            <a:effectLst/>
          </c:spPr>
          <c:marker>
            <c:symbol val="none"/>
          </c:marker>
          <c:cat>
            <c:strRef>
              <c:f>Sheet5!$A$5:$A$11</c:f>
              <c:strCache>
                <c:ptCount val="7"/>
                <c:pt idx="0">
                  <c:v>Mon</c:v>
                </c:pt>
                <c:pt idx="1">
                  <c:v>Tue</c:v>
                </c:pt>
                <c:pt idx="2">
                  <c:v>Wed</c:v>
                </c:pt>
                <c:pt idx="3">
                  <c:v>Thu</c:v>
                </c:pt>
                <c:pt idx="4">
                  <c:v>Fri</c:v>
                </c:pt>
                <c:pt idx="5">
                  <c:v>Sat</c:v>
                </c:pt>
                <c:pt idx="6">
                  <c:v>Sun</c:v>
                </c:pt>
              </c:strCache>
            </c:strRef>
          </c:cat>
          <c:val>
            <c:numRef>
              <c:f>Sheet5!$B$5:$B$11</c:f>
              <c:numCache>
                <c:formatCode>[$$-409]#,##0</c:formatCode>
                <c:ptCount val="7"/>
                <c:pt idx="0">
                  <c:v>14192.671499999997</c:v>
                </c:pt>
                <c:pt idx="1">
                  <c:v>21204.508499999996</c:v>
                </c:pt>
                <c:pt idx="2">
                  <c:v>17808.377999999997</c:v>
                </c:pt>
                <c:pt idx="3">
                  <c:v>19416.379499999999</c:v>
                </c:pt>
                <c:pt idx="4">
                  <c:v>11219.4915</c:v>
                </c:pt>
                <c:pt idx="5">
                  <c:v>18093.683999999997</c:v>
                </c:pt>
                <c:pt idx="6">
                  <c:v>14356.755000000003</c:v>
                </c:pt>
              </c:numCache>
            </c:numRef>
          </c:val>
          <c:smooth val="0"/>
          <c:extLst>
            <c:ext xmlns:c16="http://schemas.microsoft.com/office/drawing/2014/chart" uri="{C3380CC4-5D6E-409C-BE32-E72D297353CC}">
              <c16:uniqueId val="{00000000-0405-408D-9105-8F4A5FC259A7}"/>
            </c:ext>
          </c:extLst>
        </c:ser>
        <c:ser>
          <c:idx val="1"/>
          <c:order val="1"/>
          <c:tx>
            <c:strRef>
              <c:f>Sheet5!$C$3:$C$4</c:f>
              <c:strCache>
                <c:ptCount val="1"/>
                <c:pt idx="0">
                  <c:v>Feb</c:v>
                </c:pt>
              </c:strCache>
            </c:strRef>
          </c:tx>
          <c:spPr>
            <a:ln w="28575" cap="rnd">
              <a:solidFill>
                <a:srgbClr val="FF0000"/>
              </a:solidFill>
              <a:round/>
            </a:ln>
            <a:effectLst/>
          </c:spPr>
          <c:marker>
            <c:symbol val="none"/>
          </c:marker>
          <c:cat>
            <c:strRef>
              <c:f>Sheet5!$A$5:$A$11</c:f>
              <c:strCache>
                <c:ptCount val="7"/>
                <c:pt idx="0">
                  <c:v>Mon</c:v>
                </c:pt>
                <c:pt idx="1">
                  <c:v>Tue</c:v>
                </c:pt>
                <c:pt idx="2">
                  <c:v>Wed</c:v>
                </c:pt>
                <c:pt idx="3">
                  <c:v>Thu</c:v>
                </c:pt>
                <c:pt idx="4">
                  <c:v>Fri</c:v>
                </c:pt>
                <c:pt idx="5">
                  <c:v>Sat</c:v>
                </c:pt>
                <c:pt idx="6">
                  <c:v>Sun</c:v>
                </c:pt>
              </c:strCache>
            </c:strRef>
          </c:cat>
          <c:val>
            <c:numRef>
              <c:f>Sheet5!$C$5:$C$11</c:f>
              <c:numCache>
                <c:formatCode>[$$-409]#,##0</c:formatCode>
                <c:ptCount val="7"/>
                <c:pt idx="0">
                  <c:v>13284.914999999997</c:v>
                </c:pt>
                <c:pt idx="1">
                  <c:v>12666.402000000002</c:v>
                </c:pt>
                <c:pt idx="2">
                  <c:v>12405.529500000001</c:v>
                </c:pt>
                <c:pt idx="3">
                  <c:v>13173.058500000001</c:v>
                </c:pt>
                <c:pt idx="4">
                  <c:v>16802.289000000001</c:v>
                </c:pt>
                <c:pt idx="5">
                  <c:v>12256.198500000004</c:v>
                </c:pt>
                <c:pt idx="6">
                  <c:v>16630.981500000002</c:v>
                </c:pt>
              </c:numCache>
            </c:numRef>
          </c:val>
          <c:smooth val="0"/>
          <c:extLst>
            <c:ext xmlns:c16="http://schemas.microsoft.com/office/drawing/2014/chart" uri="{C3380CC4-5D6E-409C-BE32-E72D297353CC}">
              <c16:uniqueId val="{0000000A-0405-408D-9105-8F4A5FC259A7}"/>
            </c:ext>
          </c:extLst>
        </c:ser>
        <c:ser>
          <c:idx val="2"/>
          <c:order val="2"/>
          <c:tx>
            <c:strRef>
              <c:f>Sheet5!$D$3:$D$4</c:f>
              <c:strCache>
                <c:ptCount val="1"/>
                <c:pt idx="0">
                  <c:v>Mar</c:v>
                </c:pt>
              </c:strCache>
            </c:strRef>
          </c:tx>
          <c:spPr>
            <a:ln w="28575" cap="rnd">
              <a:solidFill>
                <a:srgbClr val="00B050"/>
              </a:solidFill>
              <a:round/>
            </a:ln>
            <a:effectLst/>
          </c:spPr>
          <c:marker>
            <c:symbol val="none"/>
          </c:marker>
          <c:cat>
            <c:strRef>
              <c:f>Sheet5!$A$5:$A$11</c:f>
              <c:strCache>
                <c:ptCount val="7"/>
                <c:pt idx="0">
                  <c:v>Mon</c:v>
                </c:pt>
                <c:pt idx="1">
                  <c:v>Tue</c:v>
                </c:pt>
                <c:pt idx="2">
                  <c:v>Wed</c:v>
                </c:pt>
                <c:pt idx="3">
                  <c:v>Thu</c:v>
                </c:pt>
                <c:pt idx="4">
                  <c:v>Fri</c:v>
                </c:pt>
                <c:pt idx="5">
                  <c:v>Sat</c:v>
                </c:pt>
                <c:pt idx="6">
                  <c:v>Sun</c:v>
                </c:pt>
              </c:strCache>
            </c:strRef>
          </c:cat>
          <c:val>
            <c:numRef>
              <c:f>Sheet5!$D$5:$D$11</c:f>
              <c:numCache>
                <c:formatCode>[$$-409]#,##0</c:formatCode>
                <c:ptCount val="7"/>
                <c:pt idx="0">
                  <c:v>10421.4915</c:v>
                </c:pt>
                <c:pt idx="1">
                  <c:v>17611.334999999995</c:v>
                </c:pt>
                <c:pt idx="2">
                  <c:v>13517.227500000003</c:v>
                </c:pt>
                <c:pt idx="3">
                  <c:v>12759.810000000001</c:v>
                </c:pt>
                <c:pt idx="4">
                  <c:v>15904.560000000001</c:v>
                </c:pt>
                <c:pt idx="5">
                  <c:v>25770.926999999992</c:v>
                </c:pt>
                <c:pt idx="6">
                  <c:v>13470.155999999997</c:v>
                </c:pt>
              </c:numCache>
            </c:numRef>
          </c:val>
          <c:smooth val="0"/>
          <c:extLst>
            <c:ext xmlns:c16="http://schemas.microsoft.com/office/drawing/2014/chart" uri="{C3380CC4-5D6E-409C-BE32-E72D297353CC}">
              <c16:uniqueId val="{0000000B-0405-408D-9105-8F4A5FC259A7}"/>
            </c:ext>
          </c:extLst>
        </c:ser>
        <c:dLbls>
          <c:showLegendKey val="0"/>
          <c:showVal val="0"/>
          <c:showCatName val="0"/>
          <c:showSerName val="0"/>
          <c:showPercent val="0"/>
          <c:showBubbleSize val="0"/>
        </c:dLbls>
        <c:smooth val="0"/>
        <c:axId val="1805234655"/>
        <c:axId val="1805234175"/>
      </c:lineChart>
      <c:catAx>
        <c:axId val="1805234655"/>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DE"/>
          </a:p>
        </c:txPr>
        <c:crossAx val="1805234175"/>
        <c:crosses val="autoZero"/>
        <c:auto val="1"/>
        <c:lblAlgn val="ctr"/>
        <c:lblOffset val="100"/>
        <c:noMultiLvlLbl val="0"/>
      </c:catAx>
      <c:valAx>
        <c:axId val="1805234175"/>
        <c:scaling>
          <c:orientation val="minMax"/>
        </c:scaling>
        <c:delete val="0"/>
        <c:axPos val="l"/>
        <c:majorGridlines>
          <c:spPr>
            <a:ln w="3175" cap="flat" cmpd="sng" algn="ctr">
              <a:solidFill>
                <a:schemeClr val="tx1">
                  <a:lumMod val="15000"/>
                  <a:lumOff val="85000"/>
                  <a:alpha val="7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DE"/>
          </a:p>
        </c:txPr>
        <c:crossAx val="1805234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[supermarket_sales.xlsx]Analysis!%TtlSlsByCust</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0">
            <a:solidFill>
              <a:schemeClr val="lt1">
                <a:alpha val="7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D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75000"/>
            </a:schemeClr>
          </a:solidFill>
          <a:ln w="0">
            <a:solidFill>
              <a:schemeClr val="lt1">
                <a:alpha val="70000"/>
              </a:schemeClr>
            </a:solidFill>
          </a:ln>
          <a:effectLst/>
        </c:spPr>
        <c:dLbl>
          <c:idx val="0"/>
          <c:layout>
            <c:manualLayout>
              <c:x val="-2.7905810176403173E-2"/>
              <c:y val="-0.2864574343007331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DE"/>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40000"/>
              <a:lumOff val="60000"/>
            </a:schemeClr>
          </a:solidFill>
          <a:ln w="0">
            <a:solidFill>
              <a:schemeClr val="lt1">
                <a:alpha val="70000"/>
              </a:schemeClr>
            </a:solidFill>
          </a:ln>
          <a:effectLst/>
        </c:spPr>
        <c:dLbl>
          <c:idx val="0"/>
          <c:layout>
            <c:manualLayout>
              <c:x val="1.0393353919374505E-3"/>
              <c:y val="-9.614369974238136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DE"/>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Analysis!$C$19</c:f>
              <c:strCache>
                <c:ptCount val="1"/>
                <c:pt idx="0">
                  <c:v>Total</c:v>
                </c:pt>
              </c:strCache>
            </c:strRef>
          </c:tx>
          <c:spPr>
            <a:ln w="0">
              <a:solidFill>
                <a:schemeClr val="lt1">
                  <a:alpha val="70000"/>
                </a:schemeClr>
              </a:solidFill>
            </a:ln>
          </c:spPr>
          <c:dPt>
            <c:idx val="0"/>
            <c:bubble3D val="0"/>
            <c:spPr>
              <a:solidFill>
                <a:schemeClr val="accent4">
                  <a:lumMod val="75000"/>
                </a:schemeClr>
              </a:solidFill>
              <a:ln w="0">
                <a:solidFill>
                  <a:schemeClr val="lt1">
                    <a:alpha val="70000"/>
                  </a:schemeClr>
                </a:solidFill>
              </a:ln>
              <a:effectLst/>
            </c:spPr>
            <c:extLst>
              <c:ext xmlns:c16="http://schemas.microsoft.com/office/drawing/2014/chart" uri="{C3380CC4-5D6E-409C-BE32-E72D297353CC}">
                <c16:uniqueId val="{00000001-0ABD-43F2-8E3E-9B6AECB3814E}"/>
              </c:ext>
            </c:extLst>
          </c:dPt>
          <c:dPt>
            <c:idx val="1"/>
            <c:bubble3D val="0"/>
            <c:spPr>
              <a:solidFill>
                <a:schemeClr val="accent1">
                  <a:lumMod val="40000"/>
                  <a:lumOff val="60000"/>
                </a:schemeClr>
              </a:solidFill>
              <a:ln w="0">
                <a:solidFill>
                  <a:schemeClr val="lt1">
                    <a:alpha val="70000"/>
                  </a:schemeClr>
                </a:solidFill>
              </a:ln>
              <a:effectLst/>
            </c:spPr>
            <c:extLst>
              <c:ext xmlns:c16="http://schemas.microsoft.com/office/drawing/2014/chart" uri="{C3380CC4-5D6E-409C-BE32-E72D297353CC}">
                <c16:uniqueId val="{00000003-0ABD-43F2-8E3E-9B6AECB3814E}"/>
              </c:ext>
            </c:extLst>
          </c:dPt>
          <c:dLbls>
            <c:dLbl>
              <c:idx val="0"/>
              <c:layout>
                <c:manualLayout>
                  <c:x val="-2.7905810176403173E-2"/>
                  <c:y val="-0.2864574343007331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ABD-43F2-8E3E-9B6AECB3814E}"/>
                </c:ext>
              </c:extLst>
            </c:dLbl>
            <c:dLbl>
              <c:idx val="1"/>
              <c:layout>
                <c:manualLayout>
                  <c:x val="1.0393353919374505E-3"/>
                  <c:y val="-9.614369974238136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ABD-43F2-8E3E-9B6AECB3814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DE"/>
              </a:p>
            </c:txPr>
            <c:dLblPos val="inEnd"/>
            <c:showLegendKey val="0"/>
            <c:showVal val="1"/>
            <c:showCatName val="0"/>
            <c:showSerName val="0"/>
            <c:showPercent val="0"/>
            <c:showBubbleSize val="0"/>
            <c:showLeaderLines val="1"/>
            <c:leaderLines>
              <c:spPr>
                <a:ln w="9525" cap="flat" cmpd="sng" algn="ctr">
                  <a:noFill/>
                  <a:round/>
                </a:ln>
                <a:effectLst/>
              </c:spPr>
            </c:leaderLines>
            <c:extLst>
              <c:ext xmlns:c15="http://schemas.microsoft.com/office/drawing/2012/chart" uri="{CE6537A1-D6FC-4f65-9D91-7224C49458BB}"/>
            </c:extLst>
          </c:dLbls>
          <c:cat>
            <c:strRef>
              <c:f>Analysis!$B$20:$B$21</c:f>
              <c:strCache>
                <c:ptCount val="2"/>
                <c:pt idx="0">
                  <c:v>Member</c:v>
                </c:pt>
                <c:pt idx="1">
                  <c:v>Normal</c:v>
                </c:pt>
              </c:strCache>
            </c:strRef>
          </c:cat>
          <c:val>
            <c:numRef>
              <c:f>Analysis!$C$20:$C$21</c:f>
              <c:numCache>
                <c:formatCode>0.00%</c:formatCode>
                <c:ptCount val="2"/>
                <c:pt idx="0">
                  <c:v>0.50848406069195684</c:v>
                </c:pt>
                <c:pt idx="1">
                  <c:v>0.49151593930804316</c:v>
                </c:pt>
              </c:numCache>
            </c:numRef>
          </c:val>
          <c:extLst>
            <c:ext xmlns:c16="http://schemas.microsoft.com/office/drawing/2014/chart" uri="{C3380CC4-5D6E-409C-BE32-E72D297353CC}">
              <c16:uniqueId val="{00000004-3961-4C32-9A45-E726CC5AD35F}"/>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[supermarket_sales.xlsx]Analysis!%TtlSlsGender</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0">
            <a:solidFill>
              <a:schemeClr val="lt1">
                <a:alpha val="7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D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75000"/>
            </a:schemeClr>
          </a:solidFill>
          <a:ln w="0">
            <a:solidFill>
              <a:schemeClr val="lt1">
                <a:alpha val="70000"/>
              </a:schemeClr>
            </a:solidFill>
          </a:ln>
          <a:effectLst/>
        </c:spPr>
        <c:dLbl>
          <c:idx val="0"/>
          <c:layout>
            <c:manualLayout>
              <c:x val="-2.0007000621981269E-2"/>
              <c:y val="-0.260442190152922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DE"/>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40000"/>
              <a:lumOff val="60000"/>
            </a:schemeClr>
          </a:solidFill>
          <a:ln w="0">
            <a:solidFill>
              <a:schemeClr val="lt1">
                <a:alpha val="70000"/>
              </a:schemeClr>
            </a:solidFill>
          </a:ln>
          <a:effectLst/>
        </c:spPr>
        <c:dLbl>
          <c:idx val="0"/>
          <c:layout>
            <c:manualLayout>
              <c:x val="4.2363665933975517E-2"/>
              <c:y val="-0.2482030750481683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DE"/>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Analysis!$C$8</c:f>
              <c:strCache>
                <c:ptCount val="1"/>
                <c:pt idx="0">
                  <c:v>Total</c:v>
                </c:pt>
              </c:strCache>
            </c:strRef>
          </c:tx>
          <c:spPr>
            <a:ln w="0">
              <a:solidFill>
                <a:schemeClr val="lt1">
                  <a:alpha val="70000"/>
                </a:schemeClr>
              </a:solidFill>
            </a:ln>
          </c:spPr>
          <c:dPt>
            <c:idx val="0"/>
            <c:bubble3D val="0"/>
            <c:spPr>
              <a:solidFill>
                <a:schemeClr val="accent4">
                  <a:lumMod val="75000"/>
                </a:schemeClr>
              </a:solidFill>
              <a:ln w="0">
                <a:solidFill>
                  <a:schemeClr val="lt1">
                    <a:alpha val="70000"/>
                  </a:schemeClr>
                </a:solidFill>
              </a:ln>
              <a:effectLst/>
            </c:spPr>
            <c:extLst>
              <c:ext xmlns:c16="http://schemas.microsoft.com/office/drawing/2014/chart" uri="{C3380CC4-5D6E-409C-BE32-E72D297353CC}">
                <c16:uniqueId val="{00000001-6F18-477E-921C-2AD7A443222D}"/>
              </c:ext>
            </c:extLst>
          </c:dPt>
          <c:dPt>
            <c:idx val="1"/>
            <c:bubble3D val="0"/>
            <c:spPr>
              <a:solidFill>
                <a:schemeClr val="accent1">
                  <a:lumMod val="40000"/>
                  <a:lumOff val="60000"/>
                </a:schemeClr>
              </a:solidFill>
              <a:ln w="0">
                <a:solidFill>
                  <a:schemeClr val="lt1">
                    <a:alpha val="70000"/>
                  </a:schemeClr>
                </a:solidFill>
              </a:ln>
              <a:effectLst/>
            </c:spPr>
            <c:extLst>
              <c:ext xmlns:c16="http://schemas.microsoft.com/office/drawing/2014/chart" uri="{C3380CC4-5D6E-409C-BE32-E72D297353CC}">
                <c16:uniqueId val="{00000003-6F18-477E-921C-2AD7A443222D}"/>
              </c:ext>
            </c:extLst>
          </c:dPt>
          <c:dLbls>
            <c:dLbl>
              <c:idx val="0"/>
              <c:layout>
                <c:manualLayout>
                  <c:x val="-2.0007000621981269E-2"/>
                  <c:y val="-0.2604421901529228"/>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F18-477E-921C-2AD7A443222D}"/>
                </c:ext>
              </c:extLst>
            </c:dLbl>
            <c:dLbl>
              <c:idx val="1"/>
              <c:layout>
                <c:manualLayout>
                  <c:x val="4.2363665933975517E-2"/>
                  <c:y val="-0.24820307504816835"/>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F18-477E-921C-2AD7A443222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DE"/>
              </a:p>
            </c:txPr>
            <c:dLblPos val="inEnd"/>
            <c:showLegendKey val="0"/>
            <c:showVal val="1"/>
            <c:showCatName val="0"/>
            <c:showSerName val="0"/>
            <c:showPercent val="0"/>
            <c:showBubbleSize val="0"/>
            <c:showLeaderLines val="1"/>
            <c:leaderLines>
              <c:spPr>
                <a:ln w="9525" cap="flat" cmpd="sng" algn="ctr">
                  <a:noFill/>
                  <a:round/>
                </a:ln>
                <a:effectLst/>
              </c:spPr>
            </c:leaderLines>
            <c:extLst>
              <c:ext xmlns:c15="http://schemas.microsoft.com/office/drawing/2012/chart" uri="{CE6537A1-D6FC-4f65-9D91-7224C49458BB}"/>
            </c:extLst>
          </c:dLbls>
          <c:cat>
            <c:strRef>
              <c:f>Analysis!$B$9:$B$10</c:f>
              <c:strCache>
                <c:ptCount val="2"/>
                <c:pt idx="0">
                  <c:v>Female</c:v>
                </c:pt>
                <c:pt idx="1">
                  <c:v>Male</c:v>
                </c:pt>
              </c:strCache>
            </c:strRef>
          </c:cat>
          <c:val>
            <c:numRef>
              <c:f>Analysis!$C$9:$C$10</c:f>
              <c:numCache>
                <c:formatCode>0.00%</c:formatCode>
                <c:ptCount val="2"/>
                <c:pt idx="0">
                  <c:v>0.5198148896746021</c:v>
                </c:pt>
                <c:pt idx="1">
                  <c:v>0.48018511032539779</c:v>
                </c:pt>
              </c:numCache>
            </c:numRef>
          </c:val>
          <c:extLst>
            <c:ext xmlns:c16="http://schemas.microsoft.com/office/drawing/2014/chart" uri="{C3380CC4-5D6E-409C-BE32-E72D297353CC}">
              <c16:uniqueId val="{00000004-757C-4A9B-A2DC-1146B9494BA3}"/>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[supermarket_sales.xlsx]Analysis!%TtlSlsPayment</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0">
            <a:solidFill>
              <a:schemeClr val="lt1">
                <a:alpha val="7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D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lumMod val="75000"/>
            </a:schemeClr>
          </a:solidFill>
          <a:ln w="0">
            <a:solidFill>
              <a:schemeClr val="lt1">
                <a:alpha val="70000"/>
              </a:schemeClr>
            </a:solidFill>
          </a:ln>
          <a:effectLst/>
        </c:spPr>
        <c:dLbl>
          <c:idx val="0"/>
          <c:layout>
            <c:manualLayout>
              <c:x val="-4.3149867592995057E-2"/>
              <c:y val="-0.1094754174015520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DE"/>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1">
              <a:lumMod val="65000"/>
              <a:lumOff val="35000"/>
            </a:schemeClr>
          </a:solidFill>
          <a:ln w="0">
            <a:solidFill>
              <a:schemeClr val="lt1">
                <a:alpha val="70000"/>
              </a:schemeClr>
            </a:solidFill>
          </a:ln>
          <a:effectLst/>
        </c:spPr>
        <c:dLbl>
          <c:idx val="0"/>
          <c:layout>
            <c:manualLayout>
              <c:x val="0.23416939706839193"/>
              <c:y val="-4.25754314502069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DE"/>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40000"/>
              <a:lumOff val="60000"/>
            </a:schemeClr>
          </a:solidFill>
          <a:ln w="0">
            <a:solidFill>
              <a:schemeClr val="lt1">
                <a:alpha val="70000"/>
              </a:schemeClr>
            </a:solidFill>
          </a:ln>
          <a:effectLst/>
        </c:spPr>
        <c:dLbl>
          <c:idx val="0"/>
          <c:layout>
            <c:manualLayout>
              <c:x val="1.734232766784272E-2"/>
              <c:y val="-0.1625713260401645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DE"/>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Analysis!$H$19</c:f>
              <c:strCache>
                <c:ptCount val="1"/>
                <c:pt idx="0">
                  <c:v>Total</c:v>
                </c:pt>
              </c:strCache>
            </c:strRef>
          </c:tx>
          <c:spPr>
            <a:ln w="0">
              <a:solidFill>
                <a:schemeClr val="lt1">
                  <a:alpha val="70000"/>
                </a:schemeClr>
              </a:solidFill>
            </a:ln>
          </c:spPr>
          <c:dPt>
            <c:idx val="0"/>
            <c:bubble3D val="0"/>
            <c:spPr>
              <a:solidFill>
                <a:schemeClr val="accent4">
                  <a:lumMod val="75000"/>
                </a:schemeClr>
              </a:solidFill>
              <a:ln w="0">
                <a:solidFill>
                  <a:schemeClr val="lt1">
                    <a:alpha val="70000"/>
                  </a:schemeClr>
                </a:solidFill>
              </a:ln>
              <a:effectLst/>
            </c:spPr>
            <c:extLst>
              <c:ext xmlns:c16="http://schemas.microsoft.com/office/drawing/2014/chart" uri="{C3380CC4-5D6E-409C-BE32-E72D297353CC}">
                <c16:uniqueId val="{00000001-77BB-4511-A22A-5E9EFF6D509E}"/>
              </c:ext>
            </c:extLst>
          </c:dPt>
          <c:dPt>
            <c:idx val="1"/>
            <c:bubble3D val="0"/>
            <c:spPr>
              <a:solidFill>
                <a:schemeClr val="tx1">
                  <a:lumMod val="65000"/>
                  <a:lumOff val="35000"/>
                </a:schemeClr>
              </a:solidFill>
              <a:ln w="0">
                <a:solidFill>
                  <a:schemeClr val="lt1">
                    <a:alpha val="70000"/>
                  </a:schemeClr>
                </a:solidFill>
              </a:ln>
              <a:effectLst/>
            </c:spPr>
            <c:extLst>
              <c:ext xmlns:c16="http://schemas.microsoft.com/office/drawing/2014/chart" uri="{C3380CC4-5D6E-409C-BE32-E72D297353CC}">
                <c16:uniqueId val="{00000003-77BB-4511-A22A-5E9EFF6D509E}"/>
              </c:ext>
            </c:extLst>
          </c:dPt>
          <c:dPt>
            <c:idx val="2"/>
            <c:bubble3D val="0"/>
            <c:spPr>
              <a:solidFill>
                <a:schemeClr val="accent1">
                  <a:lumMod val="40000"/>
                  <a:lumOff val="60000"/>
                </a:schemeClr>
              </a:solidFill>
              <a:ln w="0">
                <a:solidFill>
                  <a:schemeClr val="lt1">
                    <a:alpha val="70000"/>
                  </a:schemeClr>
                </a:solidFill>
              </a:ln>
              <a:effectLst/>
            </c:spPr>
            <c:extLst>
              <c:ext xmlns:c16="http://schemas.microsoft.com/office/drawing/2014/chart" uri="{C3380CC4-5D6E-409C-BE32-E72D297353CC}">
                <c16:uniqueId val="{00000005-77BB-4511-A22A-5E9EFF6D509E}"/>
              </c:ext>
            </c:extLst>
          </c:dPt>
          <c:dLbls>
            <c:dLbl>
              <c:idx val="0"/>
              <c:layout>
                <c:manualLayout>
                  <c:x val="-4.3149867592995057E-2"/>
                  <c:y val="-0.1094754174015520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DE"/>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7BB-4511-A22A-5E9EFF6D509E}"/>
                </c:ext>
              </c:extLst>
            </c:dLbl>
            <c:dLbl>
              <c:idx val="1"/>
              <c:layout>
                <c:manualLayout>
                  <c:x val="0.23416939706839193"/>
                  <c:y val="-4.25754314502069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DE"/>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7BB-4511-A22A-5E9EFF6D509E}"/>
                </c:ext>
              </c:extLst>
            </c:dLbl>
            <c:dLbl>
              <c:idx val="2"/>
              <c:layout>
                <c:manualLayout>
                  <c:x val="1.734232766784272E-2"/>
                  <c:y val="-0.1625713260401645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DE"/>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7BB-4511-A22A-5E9EFF6D509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DE"/>
              </a:p>
            </c:txPr>
            <c:dLblPos val="inEnd"/>
            <c:showLegendKey val="0"/>
            <c:showVal val="1"/>
            <c:showCatName val="0"/>
            <c:showSerName val="0"/>
            <c:showPercent val="0"/>
            <c:showBubbleSize val="0"/>
            <c:showLeaderLines val="1"/>
            <c:leaderLines>
              <c:spPr>
                <a:ln w="9525" cap="flat" cmpd="sng" algn="ctr">
                  <a:noFill/>
                  <a:round/>
                </a:ln>
                <a:effectLst/>
              </c:spPr>
            </c:leaderLines>
            <c:extLst>
              <c:ext xmlns:c15="http://schemas.microsoft.com/office/drawing/2012/chart" uri="{CE6537A1-D6FC-4f65-9D91-7224C49458BB}"/>
            </c:extLst>
          </c:dLbls>
          <c:cat>
            <c:strRef>
              <c:f>Analysis!$G$20:$G$22</c:f>
              <c:strCache>
                <c:ptCount val="3"/>
                <c:pt idx="0">
                  <c:v>Cash</c:v>
                </c:pt>
                <c:pt idx="1">
                  <c:v>Credit card</c:v>
                </c:pt>
                <c:pt idx="2">
                  <c:v>Ewallet</c:v>
                </c:pt>
              </c:strCache>
            </c:strRef>
          </c:cat>
          <c:val>
            <c:numRef>
              <c:f>Analysis!$H$20:$H$22</c:f>
              <c:numCache>
                <c:formatCode>0.00%</c:formatCode>
                <c:ptCount val="3"/>
                <c:pt idx="0">
                  <c:v>0.34742452697506626</c:v>
                </c:pt>
                <c:pt idx="1">
                  <c:v>0.31200447820713595</c:v>
                </c:pt>
                <c:pt idx="2">
                  <c:v>0.34057099481779779</c:v>
                </c:pt>
              </c:numCache>
            </c:numRef>
          </c:val>
          <c:extLst>
            <c:ext xmlns:c16="http://schemas.microsoft.com/office/drawing/2014/chart" uri="{C3380CC4-5D6E-409C-BE32-E72D297353CC}">
              <c16:uniqueId val="{00000006-2C4E-42A1-9008-C81E8CB7BD1C}"/>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[supermarket_sales.xlsx]Profit by City!PivotTable7</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by City'!$B$4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 by City'!$A$5:$A$7</c:f>
              <c:strCache>
                <c:ptCount val="3"/>
                <c:pt idx="0">
                  <c:v>Mandalay</c:v>
                </c:pt>
                <c:pt idx="1">
                  <c:v>Yangon</c:v>
                </c:pt>
                <c:pt idx="2">
                  <c:v>Naypyitaw</c:v>
                </c:pt>
              </c:strCache>
            </c:strRef>
          </c:cat>
          <c:val>
            <c:numRef>
              <c:f>'Profit by City'!$B$5:$B$7</c:f>
              <c:numCache>
                <c:formatCode>[$$-409]#,##0</c:formatCode>
                <c:ptCount val="3"/>
                <c:pt idx="0">
                  <c:v>5057.0320000000029</c:v>
                </c:pt>
                <c:pt idx="1">
                  <c:v>5057.1605000000009</c:v>
                </c:pt>
                <c:pt idx="2">
                  <c:v>5265.1764999999996</c:v>
                </c:pt>
              </c:numCache>
            </c:numRef>
          </c:val>
          <c:extLst>
            <c:ext xmlns:c16="http://schemas.microsoft.com/office/drawing/2014/chart" uri="{C3380CC4-5D6E-409C-BE32-E72D297353CC}">
              <c16:uniqueId val="{00000000-5736-4C9F-A9C4-56E647F8A1B2}"/>
            </c:ext>
          </c:extLst>
        </c:ser>
        <c:dLbls>
          <c:dLblPos val="outEnd"/>
          <c:showLegendKey val="0"/>
          <c:showVal val="1"/>
          <c:showCatName val="0"/>
          <c:showSerName val="0"/>
          <c:showPercent val="0"/>
          <c:showBubbleSize val="0"/>
        </c:dLbls>
        <c:gapWidth val="219"/>
        <c:overlap val="-27"/>
        <c:axId val="1731245567"/>
        <c:axId val="1731268127"/>
      </c:barChart>
      <c:catAx>
        <c:axId val="1731245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731268127"/>
        <c:crosses val="autoZero"/>
        <c:auto val="1"/>
        <c:lblAlgn val="ctr"/>
        <c:lblOffset val="100"/>
        <c:noMultiLvlLbl val="0"/>
      </c:catAx>
      <c:valAx>
        <c:axId val="1731268127"/>
        <c:scaling>
          <c:orientation val="minMax"/>
        </c:scaling>
        <c:delete val="1"/>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crossAx val="1731245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[supermarket_sales.xlsx]Sheet5!SlsDsAcDysWk</c:name>
    <c:fmtId val="4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1"/>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2"/>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Sheet5!$B$3:$B$4</c:f>
              <c:strCache>
                <c:ptCount val="1"/>
                <c:pt idx="0">
                  <c:v>Jan</c:v>
                </c:pt>
              </c:strCache>
            </c:strRef>
          </c:tx>
          <c:spPr>
            <a:ln w="28575" cap="rnd">
              <a:solidFill>
                <a:schemeClr val="accent1"/>
              </a:solidFill>
              <a:round/>
            </a:ln>
            <a:effectLst/>
          </c:spPr>
          <c:marker>
            <c:symbol val="none"/>
          </c:marker>
          <c:cat>
            <c:strRef>
              <c:f>Sheet5!$A$5:$A$11</c:f>
              <c:strCache>
                <c:ptCount val="7"/>
                <c:pt idx="0">
                  <c:v>Mon</c:v>
                </c:pt>
                <c:pt idx="1">
                  <c:v>Tue</c:v>
                </c:pt>
                <c:pt idx="2">
                  <c:v>Wed</c:v>
                </c:pt>
                <c:pt idx="3">
                  <c:v>Thu</c:v>
                </c:pt>
                <c:pt idx="4">
                  <c:v>Fri</c:v>
                </c:pt>
                <c:pt idx="5">
                  <c:v>Sat</c:v>
                </c:pt>
                <c:pt idx="6">
                  <c:v>Sun</c:v>
                </c:pt>
              </c:strCache>
            </c:strRef>
          </c:cat>
          <c:val>
            <c:numRef>
              <c:f>Sheet5!$B$5:$B$11</c:f>
              <c:numCache>
                <c:formatCode>[$$-409]#,##0</c:formatCode>
                <c:ptCount val="7"/>
                <c:pt idx="0">
                  <c:v>14192.671499999997</c:v>
                </c:pt>
                <c:pt idx="1">
                  <c:v>21204.508499999996</c:v>
                </c:pt>
                <c:pt idx="2">
                  <c:v>17808.377999999997</c:v>
                </c:pt>
                <c:pt idx="3">
                  <c:v>19416.379499999999</c:v>
                </c:pt>
                <c:pt idx="4">
                  <c:v>11219.4915</c:v>
                </c:pt>
                <c:pt idx="5">
                  <c:v>18093.683999999997</c:v>
                </c:pt>
                <c:pt idx="6">
                  <c:v>14356.755000000003</c:v>
                </c:pt>
              </c:numCache>
            </c:numRef>
          </c:val>
          <c:smooth val="0"/>
          <c:extLst>
            <c:ext xmlns:c16="http://schemas.microsoft.com/office/drawing/2014/chart" uri="{C3380CC4-5D6E-409C-BE32-E72D297353CC}">
              <c16:uniqueId val="{00000000-BE4B-4360-9411-7F130EFB2339}"/>
            </c:ext>
          </c:extLst>
        </c:ser>
        <c:ser>
          <c:idx val="1"/>
          <c:order val="1"/>
          <c:tx>
            <c:strRef>
              <c:f>Sheet5!$C$3:$C$4</c:f>
              <c:strCache>
                <c:ptCount val="1"/>
                <c:pt idx="0">
                  <c:v>Feb</c:v>
                </c:pt>
              </c:strCache>
            </c:strRef>
          </c:tx>
          <c:spPr>
            <a:ln w="25400" cap="rnd">
              <a:noFill/>
              <a:round/>
            </a:ln>
            <a:effectLst/>
          </c:spPr>
          <c:marker>
            <c:symbol val="none"/>
          </c:marker>
          <c:cat>
            <c:strRef>
              <c:f>Sheet5!$A$5:$A$11</c:f>
              <c:strCache>
                <c:ptCount val="7"/>
                <c:pt idx="0">
                  <c:v>Mon</c:v>
                </c:pt>
                <c:pt idx="1">
                  <c:v>Tue</c:v>
                </c:pt>
                <c:pt idx="2">
                  <c:v>Wed</c:v>
                </c:pt>
                <c:pt idx="3">
                  <c:v>Thu</c:v>
                </c:pt>
                <c:pt idx="4">
                  <c:v>Fri</c:v>
                </c:pt>
                <c:pt idx="5">
                  <c:v>Sat</c:v>
                </c:pt>
                <c:pt idx="6">
                  <c:v>Sun</c:v>
                </c:pt>
              </c:strCache>
            </c:strRef>
          </c:cat>
          <c:val>
            <c:numRef>
              <c:f>Sheet5!$C$5:$C$11</c:f>
              <c:numCache>
                <c:formatCode>[$$-409]#,##0</c:formatCode>
                <c:ptCount val="7"/>
                <c:pt idx="0">
                  <c:v>13284.914999999997</c:v>
                </c:pt>
                <c:pt idx="1">
                  <c:v>12666.402000000002</c:v>
                </c:pt>
                <c:pt idx="2">
                  <c:v>12405.529500000001</c:v>
                </c:pt>
                <c:pt idx="3">
                  <c:v>13173.058500000001</c:v>
                </c:pt>
                <c:pt idx="4">
                  <c:v>16802.289000000001</c:v>
                </c:pt>
                <c:pt idx="5">
                  <c:v>12256.198500000004</c:v>
                </c:pt>
                <c:pt idx="6">
                  <c:v>16630.981500000002</c:v>
                </c:pt>
              </c:numCache>
            </c:numRef>
          </c:val>
          <c:smooth val="0"/>
          <c:extLst>
            <c:ext xmlns:c16="http://schemas.microsoft.com/office/drawing/2014/chart" uri="{C3380CC4-5D6E-409C-BE32-E72D297353CC}">
              <c16:uniqueId val="{00000009-BE4B-4360-9411-7F130EFB2339}"/>
            </c:ext>
          </c:extLst>
        </c:ser>
        <c:ser>
          <c:idx val="2"/>
          <c:order val="2"/>
          <c:tx>
            <c:strRef>
              <c:f>Sheet5!$D$3:$D$4</c:f>
              <c:strCache>
                <c:ptCount val="1"/>
                <c:pt idx="0">
                  <c:v>Mar</c:v>
                </c:pt>
              </c:strCache>
            </c:strRef>
          </c:tx>
          <c:spPr>
            <a:ln w="25400" cap="rnd">
              <a:noFill/>
              <a:round/>
            </a:ln>
            <a:effectLst/>
          </c:spPr>
          <c:marker>
            <c:symbol val="none"/>
          </c:marker>
          <c:cat>
            <c:strRef>
              <c:f>Sheet5!$A$5:$A$11</c:f>
              <c:strCache>
                <c:ptCount val="7"/>
                <c:pt idx="0">
                  <c:v>Mon</c:v>
                </c:pt>
                <c:pt idx="1">
                  <c:v>Tue</c:v>
                </c:pt>
                <c:pt idx="2">
                  <c:v>Wed</c:v>
                </c:pt>
                <c:pt idx="3">
                  <c:v>Thu</c:v>
                </c:pt>
                <c:pt idx="4">
                  <c:v>Fri</c:v>
                </c:pt>
                <c:pt idx="5">
                  <c:v>Sat</c:v>
                </c:pt>
                <c:pt idx="6">
                  <c:v>Sun</c:v>
                </c:pt>
              </c:strCache>
            </c:strRef>
          </c:cat>
          <c:val>
            <c:numRef>
              <c:f>Sheet5!$D$5:$D$11</c:f>
              <c:numCache>
                <c:formatCode>[$$-409]#,##0</c:formatCode>
                <c:ptCount val="7"/>
                <c:pt idx="0">
                  <c:v>10421.4915</c:v>
                </c:pt>
                <c:pt idx="1">
                  <c:v>17611.334999999995</c:v>
                </c:pt>
                <c:pt idx="2">
                  <c:v>13517.227500000003</c:v>
                </c:pt>
                <c:pt idx="3">
                  <c:v>12759.810000000001</c:v>
                </c:pt>
                <c:pt idx="4">
                  <c:v>15904.560000000001</c:v>
                </c:pt>
                <c:pt idx="5">
                  <c:v>25770.926999999992</c:v>
                </c:pt>
                <c:pt idx="6">
                  <c:v>13470.155999999997</c:v>
                </c:pt>
              </c:numCache>
            </c:numRef>
          </c:val>
          <c:smooth val="0"/>
          <c:extLst>
            <c:ext xmlns:c16="http://schemas.microsoft.com/office/drawing/2014/chart" uri="{C3380CC4-5D6E-409C-BE32-E72D297353CC}">
              <c16:uniqueId val="{0000000A-BE4B-4360-9411-7F130EFB2339}"/>
            </c:ext>
          </c:extLst>
        </c:ser>
        <c:dLbls>
          <c:showLegendKey val="0"/>
          <c:showVal val="0"/>
          <c:showCatName val="0"/>
          <c:showSerName val="0"/>
          <c:showPercent val="0"/>
          <c:showBubbleSize val="0"/>
        </c:dLbls>
        <c:smooth val="0"/>
        <c:axId val="1805234655"/>
        <c:axId val="1805234175"/>
      </c:lineChart>
      <c:catAx>
        <c:axId val="1805234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805234175"/>
        <c:crosses val="autoZero"/>
        <c:auto val="1"/>
        <c:lblAlgn val="ctr"/>
        <c:lblOffset val="100"/>
        <c:noMultiLvlLbl val="0"/>
      </c:catAx>
      <c:valAx>
        <c:axId val="1805234175"/>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805234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[supermarket_sales.xlsx]Sheet5!Monthly Sales</c:name>
    <c:fmtId val="5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Sheet5!$B$16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Sheet5!$A$17:$A$19</c:f>
              <c:strCache>
                <c:ptCount val="3"/>
                <c:pt idx="0">
                  <c:v>Jan</c:v>
                </c:pt>
                <c:pt idx="1">
                  <c:v>Feb</c:v>
                </c:pt>
                <c:pt idx="2">
                  <c:v>Mar</c:v>
                </c:pt>
              </c:strCache>
            </c:strRef>
          </c:cat>
          <c:val>
            <c:numRef>
              <c:f>Sheet5!$B$17:$B$19</c:f>
              <c:numCache>
                <c:formatCode>\$#,##0.0,\K</c:formatCode>
                <c:ptCount val="3"/>
                <c:pt idx="0">
                  <c:v>116291.86800000005</c:v>
                </c:pt>
                <c:pt idx="1">
                  <c:v>97219.373999999982</c:v>
                </c:pt>
                <c:pt idx="2">
                  <c:v>109455.50700000004</c:v>
                </c:pt>
              </c:numCache>
            </c:numRef>
          </c:val>
          <c:extLst>
            <c:ext xmlns:c16="http://schemas.microsoft.com/office/drawing/2014/chart" uri="{C3380CC4-5D6E-409C-BE32-E72D297353CC}">
              <c16:uniqueId val="{00000000-0290-4B23-976D-F001C0582418}"/>
            </c:ext>
          </c:extLst>
        </c:ser>
        <c:dLbls>
          <c:dLblPos val="outEnd"/>
          <c:showLegendKey val="0"/>
          <c:showVal val="1"/>
          <c:showCatName val="0"/>
          <c:showSerName val="0"/>
          <c:showPercent val="0"/>
          <c:showBubbleSize val="0"/>
        </c:dLbls>
        <c:gapWidth val="219"/>
        <c:overlap val="-27"/>
        <c:axId val="883397600"/>
        <c:axId val="883410560"/>
      </c:barChart>
      <c:catAx>
        <c:axId val="883397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883410560"/>
        <c:crosses val="autoZero"/>
        <c:auto val="1"/>
        <c:lblAlgn val="ctr"/>
        <c:lblOffset val="100"/>
        <c:noMultiLvlLbl val="0"/>
      </c:catAx>
      <c:valAx>
        <c:axId val="883410560"/>
        <c:scaling>
          <c:orientation val="minMax"/>
        </c:scaling>
        <c:delete val="1"/>
        <c:axPos val="l"/>
        <c:majorGridlines>
          <c:spPr>
            <a:ln w="9525" cap="flat" cmpd="sng" algn="ctr">
              <a:solidFill>
                <a:schemeClr val="tx1">
                  <a:lumMod val="15000"/>
                  <a:lumOff val="85000"/>
                </a:schemeClr>
              </a:solidFill>
              <a:round/>
            </a:ln>
            <a:effectLst/>
          </c:spPr>
        </c:majorGridlines>
        <c:numFmt formatCode="\$#,##0.0,\K" sourceLinked="1"/>
        <c:majorTickMark val="none"/>
        <c:minorTickMark val="none"/>
        <c:tickLblPos val="nextTo"/>
        <c:crossAx val="883397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[supermarket_sales.xlsx]Sales by gender by city!PivotTable2</c:name>
    <c:fmtId val="2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2.3309083647152801E-2"/>
              <c:y val="-2.375352354403519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3.0555460458747005E-2"/>
              <c:y val="2.51111411601951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6.6424353433147788E-17"/>
              <c:y val="-1.58520475561426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0"/>
              <c:y val="1.05680317040950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gender by city'!$B$3:$B$4</c:f>
              <c:strCache>
                <c:ptCount val="1"/>
                <c:pt idx="0">
                  <c:v>Female</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6-547E-437F-A55C-DB2947470531}"/>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5-547E-437F-A55C-DB2947470531}"/>
              </c:ext>
            </c:extLst>
          </c:dPt>
          <c:dLbls>
            <c:dLbl>
              <c:idx val="0"/>
              <c:layout>
                <c:manualLayout>
                  <c:x val="0"/>
                  <c:y val="1.056803170409508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47E-437F-A55C-DB2947470531}"/>
                </c:ext>
              </c:extLst>
            </c:dLbl>
            <c:dLbl>
              <c:idx val="2"/>
              <c:layout>
                <c:manualLayout>
                  <c:x val="-6.6424353433147788E-17"/>
                  <c:y val="-1.585204755614266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47E-437F-A55C-DB294747053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gender by city'!$A$5:$A$7</c:f>
              <c:strCache>
                <c:ptCount val="3"/>
                <c:pt idx="0">
                  <c:v>Mandalay</c:v>
                </c:pt>
                <c:pt idx="1">
                  <c:v>Naypyitaw</c:v>
                </c:pt>
                <c:pt idx="2">
                  <c:v>Yangon</c:v>
                </c:pt>
              </c:strCache>
            </c:strRef>
          </c:cat>
          <c:val>
            <c:numRef>
              <c:f>'Sales by gender by city'!$B$5:$B$7</c:f>
              <c:numCache>
                <c:formatCode>\$#,##0.0,\K</c:formatCode>
                <c:ptCount val="3"/>
                <c:pt idx="0">
                  <c:v>52928.29500000002</c:v>
                </c:pt>
                <c:pt idx="1">
                  <c:v>61685.463000000018</c:v>
                </c:pt>
                <c:pt idx="2">
                  <c:v>53269.166999999994</c:v>
                </c:pt>
              </c:numCache>
            </c:numRef>
          </c:val>
          <c:extLst>
            <c:ext xmlns:c16="http://schemas.microsoft.com/office/drawing/2014/chart" uri="{C3380CC4-5D6E-409C-BE32-E72D297353CC}">
              <c16:uniqueId val="{00000000-547E-437F-A55C-DB2947470531}"/>
            </c:ext>
          </c:extLst>
        </c:ser>
        <c:ser>
          <c:idx val="1"/>
          <c:order val="1"/>
          <c:tx>
            <c:strRef>
              <c:f>'Sales by gender by city'!$C$3:$C$4</c:f>
              <c:strCache>
                <c:ptCount val="1"/>
                <c:pt idx="0">
                  <c:v>Male</c:v>
                </c:pt>
              </c:strCache>
            </c:strRef>
          </c:tx>
          <c:spPr>
            <a:solidFill>
              <a:schemeClr val="accent2"/>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3-547E-437F-A55C-DB2947470531}"/>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4-547E-437F-A55C-DB2947470531}"/>
              </c:ext>
            </c:extLst>
          </c:dPt>
          <c:dLbls>
            <c:dLbl>
              <c:idx val="0"/>
              <c:layout>
                <c:manualLayout>
                  <c:x val="2.3309083647152801E-2"/>
                  <c:y val="-2.375352354403519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47E-437F-A55C-DB2947470531}"/>
                </c:ext>
              </c:extLst>
            </c:dLbl>
            <c:dLbl>
              <c:idx val="2"/>
              <c:layout>
                <c:manualLayout>
                  <c:x val="3.0555460458747005E-2"/>
                  <c:y val="2.511114116019515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47E-437F-A55C-DB294747053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gender by city'!$A$5:$A$7</c:f>
              <c:strCache>
                <c:ptCount val="3"/>
                <c:pt idx="0">
                  <c:v>Mandalay</c:v>
                </c:pt>
                <c:pt idx="1">
                  <c:v>Naypyitaw</c:v>
                </c:pt>
                <c:pt idx="2">
                  <c:v>Yangon</c:v>
                </c:pt>
              </c:strCache>
            </c:strRef>
          </c:cat>
          <c:val>
            <c:numRef>
              <c:f>'Sales by gender by city'!$C$5:$C$7</c:f>
              <c:numCache>
                <c:formatCode>\$#,##0.0,\K</c:formatCode>
                <c:ptCount val="3"/>
                <c:pt idx="0">
                  <c:v>53269.377000000022</c:v>
                </c:pt>
                <c:pt idx="1">
                  <c:v>48883.24349999999</c:v>
                </c:pt>
                <c:pt idx="2">
                  <c:v>52931.203499999989</c:v>
                </c:pt>
              </c:numCache>
            </c:numRef>
          </c:val>
          <c:extLst>
            <c:ext xmlns:c16="http://schemas.microsoft.com/office/drawing/2014/chart" uri="{C3380CC4-5D6E-409C-BE32-E72D297353CC}">
              <c16:uniqueId val="{00000001-547E-437F-A55C-DB2947470531}"/>
            </c:ext>
          </c:extLst>
        </c:ser>
        <c:dLbls>
          <c:dLblPos val="outEnd"/>
          <c:showLegendKey val="0"/>
          <c:showVal val="1"/>
          <c:showCatName val="0"/>
          <c:showSerName val="0"/>
          <c:showPercent val="0"/>
          <c:showBubbleSize val="0"/>
        </c:dLbls>
        <c:gapWidth val="219"/>
        <c:overlap val="-27"/>
        <c:axId val="1458630431"/>
        <c:axId val="1458626591"/>
      </c:barChart>
      <c:catAx>
        <c:axId val="1458630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458626591"/>
        <c:crosses val="autoZero"/>
        <c:auto val="1"/>
        <c:lblAlgn val="ctr"/>
        <c:lblOffset val="100"/>
        <c:noMultiLvlLbl val="0"/>
      </c:catAx>
      <c:valAx>
        <c:axId val="1458626591"/>
        <c:scaling>
          <c:orientation val="minMax"/>
        </c:scaling>
        <c:delete val="0"/>
        <c:axPos val="l"/>
        <c:majorGridlines>
          <c:spPr>
            <a:ln w="9525" cap="flat" cmpd="sng" algn="ctr">
              <a:solidFill>
                <a:schemeClr val="tx1">
                  <a:lumMod val="15000"/>
                  <a:lumOff val="85000"/>
                </a:schemeClr>
              </a:solidFill>
              <a:round/>
            </a:ln>
            <a:effectLst/>
          </c:spPr>
        </c:majorGridlines>
        <c:numFmt formatCode="\$#,##0.0,\K"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458630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[supermarket_sales.xlsx]Peak Sales Hour!PivotTable3</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'Peak Sales Hour'!$B$3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'Peak Sales Hour'!$A$4:$A$14</c:f>
              <c:strCache>
                <c:ptCount val="11"/>
                <c:pt idx="0">
                  <c:v>10</c:v>
                </c:pt>
                <c:pt idx="1">
                  <c:v>11</c:v>
                </c:pt>
                <c:pt idx="2">
                  <c:v>12</c:v>
                </c:pt>
                <c:pt idx="3">
                  <c:v>13</c:v>
                </c:pt>
                <c:pt idx="4">
                  <c:v>14</c:v>
                </c:pt>
                <c:pt idx="5">
                  <c:v>15</c:v>
                </c:pt>
                <c:pt idx="6">
                  <c:v>16</c:v>
                </c:pt>
                <c:pt idx="7">
                  <c:v>17</c:v>
                </c:pt>
                <c:pt idx="8">
                  <c:v>18</c:v>
                </c:pt>
                <c:pt idx="9">
                  <c:v>19</c:v>
                </c:pt>
                <c:pt idx="10">
                  <c:v>20</c:v>
                </c:pt>
              </c:strCache>
            </c:strRef>
          </c:cat>
          <c:val>
            <c:numRef>
              <c:f>'Peak Sales Hour'!$B$4:$B$14</c:f>
              <c:numCache>
                <c:formatCode>\$#,##0.0,\K</c:formatCode>
                <c:ptCount val="11"/>
                <c:pt idx="0">
                  <c:v>31421.481000000011</c:v>
                </c:pt>
                <c:pt idx="1">
                  <c:v>30377.329499999996</c:v>
                </c:pt>
                <c:pt idx="2">
                  <c:v>26065.882499999996</c:v>
                </c:pt>
                <c:pt idx="3">
                  <c:v>34723.226999999999</c:v>
                </c:pt>
                <c:pt idx="4">
                  <c:v>30828.399000000005</c:v>
                </c:pt>
                <c:pt idx="5">
                  <c:v>31179.508499999993</c:v>
                </c:pt>
                <c:pt idx="6">
                  <c:v>25226.323499999995</c:v>
                </c:pt>
                <c:pt idx="7">
                  <c:v>24445.218000000001</c:v>
                </c:pt>
                <c:pt idx="8">
                  <c:v>26030.339999999989</c:v>
                </c:pt>
                <c:pt idx="9">
                  <c:v>39699.513000000021</c:v>
                </c:pt>
                <c:pt idx="10">
                  <c:v>22969.526999999998</c:v>
                </c:pt>
              </c:numCache>
            </c:numRef>
          </c:val>
          <c:smooth val="0"/>
          <c:extLst>
            <c:ext xmlns:c16="http://schemas.microsoft.com/office/drawing/2014/chart" uri="{C3380CC4-5D6E-409C-BE32-E72D297353CC}">
              <c16:uniqueId val="{00000000-F909-42BF-9DBD-64417611EEDB}"/>
            </c:ext>
          </c:extLst>
        </c:ser>
        <c:dLbls>
          <c:showLegendKey val="0"/>
          <c:showVal val="1"/>
          <c:showCatName val="0"/>
          <c:showSerName val="0"/>
          <c:showPercent val="0"/>
          <c:showBubbleSize val="0"/>
        </c:dLbls>
        <c:smooth val="0"/>
        <c:axId val="1684338687"/>
        <c:axId val="1684339167"/>
      </c:lineChart>
      <c:catAx>
        <c:axId val="1684338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684339167"/>
        <c:crosses val="autoZero"/>
        <c:auto val="1"/>
        <c:lblAlgn val="ctr"/>
        <c:lblOffset val="100"/>
        <c:noMultiLvlLbl val="0"/>
      </c:catAx>
      <c:valAx>
        <c:axId val="1684339167"/>
        <c:scaling>
          <c:orientation val="minMax"/>
        </c:scaling>
        <c:delete val="1"/>
        <c:axPos val="l"/>
        <c:majorGridlines>
          <c:spPr>
            <a:ln w="9525" cap="flat" cmpd="sng" algn="ctr">
              <a:solidFill>
                <a:schemeClr val="tx1">
                  <a:lumMod val="15000"/>
                  <a:lumOff val="85000"/>
                </a:schemeClr>
              </a:solidFill>
              <a:round/>
            </a:ln>
            <a:effectLst/>
          </c:spPr>
        </c:majorGridlines>
        <c:numFmt formatCode="\$#,##0.0,\K" sourceLinked="1"/>
        <c:majorTickMark val="none"/>
        <c:minorTickMark val="none"/>
        <c:tickLblPos val="nextTo"/>
        <c:crossAx val="1684338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[supermarket_sales.xlsx]Sales by product line!PivotTable5</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product line'!$B$3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product line'!$A$4:$A$9</c:f>
              <c:strCache>
                <c:ptCount val="6"/>
                <c:pt idx="0">
                  <c:v>Health and beauty</c:v>
                </c:pt>
                <c:pt idx="1">
                  <c:v>Home and lifestyle</c:v>
                </c:pt>
                <c:pt idx="2">
                  <c:v>Fashion accessories</c:v>
                </c:pt>
                <c:pt idx="3">
                  <c:v>Electronic accessories</c:v>
                </c:pt>
                <c:pt idx="4">
                  <c:v>Sports and travel</c:v>
                </c:pt>
                <c:pt idx="5">
                  <c:v>Food and beverages</c:v>
                </c:pt>
              </c:strCache>
            </c:strRef>
          </c:cat>
          <c:val>
            <c:numRef>
              <c:f>'Sales by product line'!$B$4:$B$9</c:f>
              <c:numCache>
                <c:formatCode>\$#,##0.0,\K</c:formatCode>
                <c:ptCount val="6"/>
                <c:pt idx="0">
                  <c:v>49193.739000000016</c:v>
                </c:pt>
                <c:pt idx="1">
                  <c:v>53861.913000000008</c:v>
                </c:pt>
                <c:pt idx="2">
                  <c:v>54305.894999999997</c:v>
                </c:pt>
                <c:pt idx="3">
                  <c:v>54337.531499999997</c:v>
                </c:pt>
                <c:pt idx="4">
                  <c:v>55122.826499999996</c:v>
                </c:pt>
                <c:pt idx="5">
                  <c:v>56144.844000000005</c:v>
                </c:pt>
              </c:numCache>
            </c:numRef>
          </c:val>
          <c:extLst>
            <c:ext xmlns:c16="http://schemas.microsoft.com/office/drawing/2014/chart" uri="{C3380CC4-5D6E-409C-BE32-E72D297353CC}">
              <c16:uniqueId val="{00000000-B78A-452B-8C0E-C630546B20AA}"/>
            </c:ext>
          </c:extLst>
        </c:ser>
        <c:dLbls>
          <c:dLblPos val="outEnd"/>
          <c:showLegendKey val="0"/>
          <c:showVal val="1"/>
          <c:showCatName val="0"/>
          <c:showSerName val="0"/>
          <c:showPercent val="0"/>
          <c:showBubbleSize val="0"/>
        </c:dLbls>
        <c:gapWidth val="182"/>
        <c:axId val="1458628991"/>
        <c:axId val="1458633311"/>
      </c:barChart>
      <c:catAx>
        <c:axId val="14586289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458633311"/>
        <c:crosses val="autoZero"/>
        <c:auto val="1"/>
        <c:lblAlgn val="ctr"/>
        <c:lblOffset val="100"/>
        <c:noMultiLvlLbl val="0"/>
      </c:catAx>
      <c:valAx>
        <c:axId val="1458633311"/>
        <c:scaling>
          <c:orientation val="minMax"/>
        </c:scaling>
        <c:delete val="1"/>
        <c:axPos val="b"/>
        <c:majorGridlines>
          <c:spPr>
            <a:ln w="9525" cap="flat" cmpd="sng" algn="ctr">
              <a:solidFill>
                <a:schemeClr val="tx1">
                  <a:lumMod val="15000"/>
                  <a:lumOff val="85000"/>
                </a:schemeClr>
              </a:solidFill>
              <a:round/>
            </a:ln>
            <a:effectLst/>
          </c:spPr>
        </c:majorGridlines>
        <c:numFmt formatCode="\$#,##0.0,\K" sourceLinked="1"/>
        <c:majorTickMark val="none"/>
        <c:minorTickMark val="none"/>
        <c:tickLblPos val="nextTo"/>
        <c:crossAx val="1458628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[supermarket_sales.xlsx]Sales by City!PivotTable4</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City'!$B$3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City'!$A$4:$A$6</c:f>
              <c:strCache>
                <c:ptCount val="3"/>
                <c:pt idx="0">
                  <c:v>Mandalay</c:v>
                </c:pt>
                <c:pt idx="1">
                  <c:v>Yangon</c:v>
                </c:pt>
                <c:pt idx="2">
                  <c:v>Naypyitaw</c:v>
                </c:pt>
              </c:strCache>
            </c:strRef>
          </c:cat>
          <c:val>
            <c:numRef>
              <c:f>'Sales by City'!$B$4:$B$6</c:f>
              <c:numCache>
                <c:formatCode>\$#,##0.0,\K</c:formatCode>
                <c:ptCount val="3"/>
                <c:pt idx="0">
                  <c:v>106197.67199999996</c:v>
                </c:pt>
                <c:pt idx="1">
                  <c:v>106200.37050000011</c:v>
                </c:pt>
                <c:pt idx="2">
                  <c:v>110568.70649999994</c:v>
                </c:pt>
              </c:numCache>
            </c:numRef>
          </c:val>
          <c:extLst>
            <c:ext xmlns:c16="http://schemas.microsoft.com/office/drawing/2014/chart" uri="{C3380CC4-5D6E-409C-BE32-E72D297353CC}">
              <c16:uniqueId val="{00000000-C703-4A45-8975-FBE628A34107}"/>
            </c:ext>
          </c:extLst>
        </c:ser>
        <c:dLbls>
          <c:dLblPos val="outEnd"/>
          <c:showLegendKey val="0"/>
          <c:showVal val="1"/>
          <c:showCatName val="0"/>
          <c:showSerName val="0"/>
          <c:showPercent val="0"/>
          <c:showBubbleSize val="0"/>
        </c:dLbls>
        <c:gapWidth val="219"/>
        <c:overlap val="-27"/>
        <c:axId val="1750931152"/>
        <c:axId val="1750920592"/>
      </c:barChart>
      <c:catAx>
        <c:axId val="17509311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750920592"/>
        <c:crosses val="autoZero"/>
        <c:auto val="1"/>
        <c:lblAlgn val="ctr"/>
        <c:lblOffset val="100"/>
        <c:noMultiLvlLbl val="0"/>
      </c:catAx>
      <c:valAx>
        <c:axId val="1750920592"/>
        <c:scaling>
          <c:orientation val="minMax"/>
        </c:scaling>
        <c:delete val="1"/>
        <c:axPos val="l"/>
        <c:majorGridlines>
          <c:spPr>
            <a:ln w="9525" cap="flat" cmpd="sng" algn="ctr">
              <a:solidFill>
                <a:schemeClr val="tx1">
                  <a:lumMod val="15000"/>
                  <a:lumOff val="85000"/>
                </a:schemeClr>
              </a:solidFill>
              <a:round/>
            </a:ln>
            <a:effectLst/>
          </c:spPr>
        </c:majorGridlines>
        <c:numFmt formatCode="\$#,##0.0,\K" sourceLinked="1"/>
        <c:majorTickMark val="out"/>
        <c:minorTickMark val="none"/>
        <c:tickLblPos val="nextTo"/>
        <c:crossAx val="1750931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[supermarket_sales.xlsx]Sales by City!PivotTable4</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40000"/>
              <a:lumOff val="60000"/>
            </a:schemeClr>
          </a:solidFill>
          <a:ln>
            <a:noFill/>
          </a:ln>
          <a:effectLst/>
        </c:spPr>
        <c:dLbl>
          <c:idx val="0"/>
          <c:tx>
            <c:rich>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fld id="{51FE5A18-00F6-4CF0-86B8-DE450AC51841}" type="VALUE">
                  <a:rPr lang="en-US" b="1">
                    <a:solidFill>
                      <a:schemeClr val="bg1">
                        <a:lumMod val="95000"/>
                      </a:schemeClr>
                    </a:solidFill>
                  </a:rPr>
                  <a:pPr>
                    <a:defRPr b="1"/>
                  </a:pPr>
                  <a:t>[VALUE]</a:t>
                </a:fld>
                <a:endParaRPr lang="en-DE"/>
              </a:p>
            </c:rich>
          </c:tx>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1">
              <a:lumMod val="40000"/>
              <a:lumOff val="60000"/>
            </a:schemeClr>
          </a:solidFill>
          <a:ln>
            <a:noFill/>
          </a:ln>
          <a:effectLst/>
        </c:spPr>
        <c:dLbl>
          <c:idx val="0"/>
          <c:tx>
            <c:rich>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fld id="{95CE4204-9D03-459F-8C63-639B3296050F}" type="VALUE">
                  <a:rPr lang="en-US" b="1">
                    <a:solidFill>
                      <a:schemeClr val="bg1">
                        <a:lumMod val="95000"/>
                      </a:schemeClr>
                    </a:solidFill>
                  </a:rPr>
                  <a:pPr>
                    <a:defRPr b="1"/>
                  </a:pPr>
                  <a:t>[VALUE]</a:t>
                </a:fld>
                <a:endParaRPr lang="en-DE"/>
              </a:p>
            </c:rich>
          </c:tx>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1">
              <a:lumMod val="40000"/>
              <a:lumOff val="60000"/>
            </a:schemeClr>
          </a:solidFill>
          <a:ln>
            <a:noFill/>
          </a:ln>
          <a:effectLst/>
        </c:spPr>
        <c:dLbl>
          <c:idx val="0"/>
          <c:tx>
            <c:rich>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fld id="{CAFA4B1E-2F2A-4099-B641-3E5A98969A2D}" type="VALUE">
                  <a:rPr lang="en-US" b="1">
                    <a:solidFill>
                      <a:schemeClr val="bg1">
                        <a:lumMod val="95000"/>
                      </a:schemeClr>
                    </a:solidFill>
                  </a:rPr>
                  <a:pPr>
                    <a:defRPr b="1"/>
                  </a:pPr>
                  <a:t>[VALUE]</a:t>
                </a:fld>
                <a:endParaRPr lang="en-DE"/>
              </a:p>
            </c:rich>
          </c:tx>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col"/>
        <c:grouping val="clustered"/>
        <c:varyColors val="0"/>
        <c:ser>
          <c:idx val="0"/>
          <c:order val="0"/>
          <c:tx>
            <c:strRef>
              <c:f>'Sales by City'!$B$3</c:f>
              <c:strCache>
                <c:ptCount val="1"/>
                <c:pt idx="0">
                  <c:v>Total</c:v>
                </c:pt>
              </c:strCache>
            </c:strRef>
          </c:tx>
          <c:spPr>
            <a:solidFill>
              <a:schemeClr val="accent1">
                <a:lumMod val="40000"/>
                <a:lumOff val="60000"/>
              </a:schemeClr>
            </a:solidFill>
            <a:ln>
              <a:noFill/>
            </a:ln>
            <a:effectLst/>
          </c:spPr>
          <c:invertIfNegative val="0"/>
          <c:dPt>
            <c:idx val="0"/>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1-0611-4C13-A6B0-35CE613F2B65}"/>
              </c:ext>
            </c:extLst>
          </c:dPt>
          <c:dPt>
            <c:idx val="1"/>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3-0611-4C13-A6B0-35CE613F2B65}"/>
              </c:ext>
            </c:extLst>
          </c:dPt>
          <c:dPt>
            <c:idx val="2"/>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5-0611-4C13-A6B0-35CE613F2B65}"/>
              </c:ext>
            </c:extLst>
          </c:dPt>
          <c:dLbls>
            <c:dLbl>
              <c:idx val="0"/>
              <c:tx>
                <c:rich>
                  <a:bodyPr/>
                  <a:lstStyle/>
                  <a:p>
                    <a:fld id="{51FE5A18-00F6-4CF0-86B8-DE450AC51841}" type="VALUE">
                      <a:rPr lang="en-US" b="1">
                        <a:solidFill>
                          <a:schemeClr val="bg1">
                            <a:lumMod val="95000"/>
                          </a:schemeClr>
                        </a:solidFill>
                      </a:rPr>
                      <a:pPr/>
                      <a:t>[VALUE]</a:t>
                    </a:fld>
                    <a:endParaRPr lang="en-DE"/>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0611-4C13-A6B0-35CE613F2B65}"/>
                </c:ext>
              </c:extLst>
            </c:dLbl>
            <c:dLbl>
              <c:idx val="1"/>
              <c:tx>
                <c:rich>
                  <a:bodyPr/>
                  <a:lstStyle/>
                  <a:p>
                    <a:fld id="{95CE4204-9D03-459F-8C63-639B3296050F}" type="VALUE">
                      <a:rPr lang="en-US" b="1">
                        <a:solidFill>
                          <a:schemeClr val="bg1">
                            <a:lumMod val="95000"/>
                          </a:schemeClr>
                        </a:solidFill>
                      </a:rPr>
                      <a:pPr/>
                      <a:t>[VALUE]</a:t>
                    </a:fld>
                    <a:endParaRPr lang="en-DE"/>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0611-4C13-A6B0-35CE613F2B65}"/>
                </c:ext>
              </c:extLst>
            </c:dLbl>
            <c:dLbl>
              <c:idx val="2"/>
              <c:tx>
                <c:rich>
                  <a:bodyPr/>
                  <a:lstStyle/>
                  <a:p>
                    <a:fld id="{CAFA4B1E-2F2A-4099-B641-3E5A98969A2D}" type="VALUE">
                      <a:rPr lang="en-US" b="1">
                        <a:solidFill>
                          <a:schemeClr val="bg1">
                            <a:lumMod val="95000"/>
                          </a:schemeClr>
                        </a:solidFill>
                      </a:rPr>
                      <a:pPr/>
                      <a:t>[VALUE]</a:t>
                    </a:fld>
                    <a:endParaRPr lang="en-DE"/>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0611-4C13-A6B0-35CE613F2B65}"/>
                </c:ext>
              </c:extLst>
            </c:dLbl>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City'!$A$4:$A$6</c:f>
              <c:strCache>
                <c:ptCount val="3"/>
                <c:pt idx="0">
                  <c:v>Mandalay</c:v>
                </c:pt>
                <c:pt idx="1">
                  <c:v>Yangon</c:v>
                </c:pt>
                <c:pt idx="2">
                  <c:v>Naypyitaw</c:v>
                </c:pt>
              </c:strCache>
            </c:strRef>
          </c:cat>
          <c:val>
            <c:numRef>
              <c:f>'Sales by City'!$B$4:$B$6</c:f>
              <c:numCache>
                <c:formatCode>\$#,##0.0,\K</c:formatCode>
                <c:ptCount val="3"/>
                <c:pt idx="0">
                  <c:v>106197.67199999996</c:v>
                </c:pt>
                <c:pt idx="1">
                  <c:v>106200.37050000011</c:v>
                </c:pt>
                <c:pt idx="2">
                  <c:v>110568.70649999994</c:v>
                </c:pt>
              </c:numCache>
            </c:numRef>
          </c:val>
          <c:extLst>
            <c:ext xmlns:c16="http://schemas.microsoft.com/office/drawing/2014/chart" uri="{C3380CC4-5D6E-409C-BE32-E72D297353CC}">
              <c16:uniqueId val="{00000006-30F0-426B-9C91-47FDC5F5DA70}"/>
            </c:ext>
          </c:extLst>
        </c:ser>
        <c:dLbls>
          <c:dLblPos val="outEnd"/>
          <c:showLegendKey val="0"/>
          <c:showVal val="1"/>
          <c:showCatName val="0"/>
          <c:showSerName val="0"/>
          <c:showPercent val="0"/>
          <c:showBubbleSize val="0"/>
        </c:dLbls>
        <c:gapWidth val="219"/>
        <c:overlap val="-27"/>
        <c:axId val="1750931152"/>
        <c:axId val="1750920592"/>
      </c:barChart>
      <c:catAx>
        <c:axId val="1750931152"/>
        <c:scaling>
          <c:orientation val="minMax"/>
        </c:scaling>
        <c:delete val="0"/>
        <c:axPos val="b"/>
        <c:numFmt formatCode="General" sourceLinked="1"/>
        <c:majorTickMark val="out"/>
        <c:minorTickMark val="none"/>
        <c:tickLblPos val="nextTo"/>
        <c:spPr>
          <a:noFill/>
          <a:ln w="3175" cap="flat" cmpd="sng" algn="ctr">
            <a:solidFill>
              <a:schemeClr val="tx1">
                <a:lumMod val="15000"/>
                <a:lumOff val="85000"/>
                <a:alpha val="70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DE"/>
          </a:p>
        </c:txPr>
        <c:crossAx val="1750920592"/>
        <c:crosses val="autoZero"/>
        <c:auto val="1"/>
        <c:lblAlgn val="ctr"/>
        <c:lblOffset val="100"/>
        <c:noMultiLvlLbl val="0"/>
      </c:catAx>
      <c:valAx>
        <c:axId val="1750920592"/>
        <c:scaling>
          <c:orientation val="minMax"/>
        </c:scaling>
        <c:delete val="1"/>
        <c:axPos val="l"/>
        <c:majorGridlines>
          <c:spPr>
            <a:ln w="3175" cap="flat" cmpd="sng" algn="ctr">
              <a:solidFill>
                <a:schemeClr val="tx1">
                  <a:lumMod val="15000"/>
                  <a:lumOff val="85000"/>
                  <a:alpha val="70000"/>
                </a:schemeClr>
              </a:solidFill>
              <a:round/>
            </a:ln>
            <a:effectLst/>
          </c:spPr>
        </c:majorGridlines>
        <c:numFmt formatCode="\$#,##0.0,\K" sourceLinked="1"/>
        <c:majorTickMark val="out"/>
        <c:minorTickMark val="none"/>
        <c:tickLblPos val="nextTo"/>
        <c:crossAx val="1750931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900"/>
      </a:pPr>
      <a:endParaRPr lang="en-DE"/>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6.xml"/><Relationship Id="rId13" Type="http://schemas.openxmlformats.org/officeDocument/2006/relationships/image" Target="../media/image3.png"/><Relationship Id="rId18" Type="http://schemas.openxmlformats.org/officeDocument/2006/relationships/image" Target="../media/image8.svg"/><Relationship Id="rId3" Type="http://schemas.openxmlformats.org/officeDocument/2006/relationships/chart" Target="../charts/chart11.xml"/><Relationship Id="rId7" Type="http://schemas.openxmlformats.org/officeDocument/2006/relationships/chart" Target="../charts/chart15.xml"/><Relationship Id="rId12" Type="http://schemas.openxmlformats.org/officeDocument/2006/relationships/image" Target="../media/image2.svg"/><Relationship Id="rId17" Type="http://schemas.openxmlformats.org/officeDocument/2006/relationships/image" Target="../media/image7.png"/><Relationship Id="rId2" Type="http://schemas.openxmlformats.org/officeDocument/2006/relationships/chart" Target="../charts/chart10.xml"/><Relationship Id="rId16" Type="http://schemas.openxmlformats.org/officeDocument/2006/relationships/image" Target="../media/image6.svg"/><Relationship Id="rId20" Type="http://schemas.openxmlformats.org/officeDocument/2006/relationships/image" Target="../media/image10.svg"/><Relationship Id="rId1" Type="http://schemas.openxmlformats.org/officeDocument/2006/relationships/chart" Target="../charts/chart9.xml"/><Relationship Id="rId6" Type="http://schemas.openxmlformats.org/officeDocument/2006/relationships/chart" Target="../charts/chart14.xml"/><Relationship Id="rId11" Type="http://schemas.openxmlformats.org/officeDocument/2006/relationships/image" Target="../media/image1.png"/><Relationship Id="rId5" Type="http://schemas.openxmlformats.org/officeDocument/2006/relationships/chart" Target="../charts/chart13.xml"/><Relationship Id="rId15" Type="http://schemas.openxmlformats.org/officeDocument/2006/relationships/image" Target="../media/image5.png"/><Relationship Id="rId10" Type="http://schemas.openxmlformats.org/officeDocument/2006/relationships/chart" Target="../charts/chart18.xml"/><Relationship Id="rId19" Type="http://schemas.openxmlformats.org/officeDocument/2006/relationships/image" Target="../media/image9.png"/><Relationship Id="rId4" Type="http://schemas.openxmlformats.org/officeDocument/2006/relationships/chart" Target="../charts/chart12.xml"/><Relationship Id="rId9" Type="http://schemas.openxmlformats.org/officeDocument/2006/relationships/chart" Target="../charts/chart17.xml"/><Relationship Id="rId14" Type="http://schemas.openxmlformats.org/officeDocument/2006/relationships/image" Target="../media/image4.svg"/></Relationships>
</file>

<file path=xl/drawings/drawing1.xml><?xml version="1.0" encoding="utf-8"?>
<xdr:wsDr xmlns:xdr="http://schemas.openxmlformats.org/drawingml/2006/spreadsheetDrawing" xmlns:a="http://schemas.openxmlformats.org/drawingml/2006/main">
  <xdr:twoCellAnchor>
    <xdr:from>
      <xdr:col>3</xdr:col>
      <xdr:colOff>469900</xdr:colOff>
      <xdr:row>2</xdr:row>
      <xdr:rowOff>15875</xdr:rowOff>
    </xdr:from>
    <xdr:to>
      <xdr:col>11</xdr:col>
      <xdr:colOff>25400</xdr:colOff>
      <xdr:row>17</xdr:row>
      <xdr:rowOff>25400</xdr:rowOff>
    </xdr:to>
    <xdr:graphicFrame macro="">
      <xdr:nvGraphicFramePr>
        <xdr:cNvPr id="3" name="Chart 2">
          <a:extLst>
            <a:ext uri="{FF2B5EF4-FFF2-40B4-BE49-F238E27FC236}">
              <a16:creationId xmlns:a16="http://schemas.microsoft.com/office/drawing/2014/main" id="{3D0EE260-C212-A235-CBD0-2758412717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349250</xdr:colOff>
      <xdr:row>3</xdr:row>
      <xdr:rowOff>180975</xdr:rowOff>
    </xdr:from>
    <xdr:to>
      <xdr:col>9</xdr:col>
      <xdr:colOff>38100</xdr:colOff>
      <xdr:row>15</xdr:row>
      <xdr:rowOff>12700</xdr:rowOff>
    </xdr:to>
    <xdr:graphicFrame macro="">
      <xdr:nvGraphicFramePr>
        <xdr:cNvPr id="2" name="Chart 1">
          <a:extLst>
            <a:ext uri="{FF2B5EF4-FFF2-40B4-BE49-F238E27FC236}">
              <a16:creationId xmlns:a16="http://schemas.microsoft.com/office/drawing/2014/main" id="{467DF0EA-D141-6691-CCF6-7C44F0CD2B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349250</xdr:colOff>
      <xdr:row>0</xdr:row>
      <xdr:rowOff>98425</xdr:rowOff>
    </xdr:from>
    <xdr:to>
      <xdr:col>8</xdr:col>
      <xdr:colOff>400050</xdr:colOff>
      <xdr:row>12</xdr:row>
      <xdr:rowOff>139700</xdr:rowOff>
    </xdr:to>
    <xdr:graphicFrame macro="">
      <xdr:nvGraphicFramePr>
        <xdr:cNvPr id="2" name="Chart 1">
          <a:extLst>
            <a:ext uri="{FF2B5EF4-FFF2-40B4-BE49-F238E27FC236}">
              <a16:creationId xmlns:a16="http://schemas.microsoft.com/office/drawing/2014/main" id="{2BD5A48E-1A9D-B2BE-FE3D-32EFD6C32E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495300</xdr:colOff>
      <xdr:row>13</xdr:row>
      <xdr:rowOff>38100</xdr:rowOff>
    </xdr:from>
    <xdr:to>
      <xdr:col>6</xdr:col>
      <xdr:colOff>533400</xdr:colOff>
      <xdr:row>22</xdr:row>
      <xdr:rowOff>127000</xdr:rowOff>
    </xdr:to>
    <xdr:graphicFrame macro="">
      <xdr:nvGraphicFramePr>
        <xdr:cNvPr id="3" name="Chart 2">
          <a:extLst>
            <a:ext uri="{FF2B5EF4-FFF2-40B4-BE49-F238E27FC236}">
              <a16:creationId xmlns:a16="http://schemas.microsoft.com/office/drawing/2014/main" id="{1128BA8E-A0E9-AD38-A9C8-983CD6D307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273050</xdr:colOff>
      <xdr:row>2</xdr:row>
      <xdr:rowOff>136525</xdr:rowOff>
    </xdr:from>
    <xdr:to>
      <xdr:col>9</xdr:col>
      <xdr:colOff>120650</xdr:colOff>
      <xdr:row>15</xdr:row>
      <xdr:rowOff>146050</xdr:rowOff>
    </xdr:to>
    <xdr:graphicFrame macro="">
      <xdr:nvGraphicFramePr>
        <xdr:cNvPr id="2" name="Chart 1">
          <a:extLst>
            <a:ext uri="{FF2B5EF4-FFF2-40B4-BE49-F238E27FC236}">
              <a16:creationId xmlns:a16="http://schemas.microsoft.com/office/drawing/2014/main" id="{9D4208CA-4DFE-59B0-532D-6528F1CD3B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342900</xdr:colOff>
      <xdr:row>2</xdr:row>
      <xdr:rowOff>9525</xdr:rowOff>
    </xdr:from>
    <xdr:to>
      <xdr:col>9</xdr:col>
      <xdr:colOff>393700</xdr:colOff>
      <xdr:row>16</xdr:row>
      <xdr:rowOff>174625</xdr:rowOff>
    </xdr:to>
    <xdr:graphicFrame macro="">
      <xdr:nvGraphicFramePr>
        <xdr:cNvPr id="2" name="Chart 1">
          <a:extLst>
            <a:ext uri="{FF2B5EF4-FFF2-40B4-BE49-F238E27FC236}">
              <a16:creationId xmlns:a16="http://schemas.microsoft.com/office/drawing/2014/main" id="{73636309-376C-7051-1447-679A09F20F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12700</xdr:colOff>
      <xdr:row>1</xdr:row>
      <xdr:rowOff>6349</xdr:rowOff>
    </xdr:from>
    <xdr:to>
      <xdr:col>9</xdr:col>
      <xdr:colOff>0</xdr:colOff>
      <xdr:row>13</xdr:row>
      <xdr:rowOff>180974</xdr:rowOff>
    </xdr:to>
    <xdr:graphicFrame macro="">
      <xdr:nvGraphicFramePr>
        <xdr:cNvPr id="2" name="Chart 1">
          <a:extLst>
            <a:ext uri="{FF2B5EF4-FFF2-40B4-BE49-F238E27FC236}">
              <a16:creationId xmlns:a16="http://schemas.microsoft.com/office/drawing/2014/main" id="{79E8E2B3-1244-239A-E738-782AE3B940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88900</xdr:colOff>
      <xdr:row>1</xdr:row>
      <xdr:rowOff>1</xdr:rowOff>
    </xdr:from>
    <xdr:to>
      <xdr:col>9</xdr:col>
      <xdr:colOff>171450</xdr:colOff>
      <xdr:row>11</xdr:row>
      <xdr:rowOff>101601</xdr:rowOff>
    </xdr:to>
    <xdr:graphicFrame macro="">
      <xdr:nvGraphicFramePr>
        <xdr:cNvPr id="2" name="Chart 1">
          <a:extLst>
            <a:ext uri="{FF2B5EF4-FFF2-40B4-BE49-F238E27FC236}">
              <a16:creationId xmlns:a16="http://schemas.microsoft.com/office/drawing/2014/main" id="{300F9246-7F61-2457-E9D9-20028B9547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17</xdr:col>
      <xdr:colOff>89095</xdr:colOff>
      <xdr:row>4</xdr:row>
      <xdr:rowOff>169334</xdr:rowOff>
    </xdr:from>
    <xdr:to>
      <xdr:col>20</xdr:col>
      <xdr:colOff>381589</xdr:colOff>
      <xdr:row>7</xdr:row>
      <xdr:rowOff>11305</xdr:rowOff>
    </xdr:to>
    <xdr:sp macro="" textlink="">
      <xdr:nvSpPr>
        <xdr:cNvPr id="89" name="Rectangle 88">
          <a:extLst>
            <a:ext uri="{FF2B5EF4-FFF2-40B4-BE49-F238E27FC236}">
              <a16:creationId xmlns:a16="http://schemas.microsoft.com/office/drawing/2014/main" id="{459AD92A-81C7-4DC6-ABD6-981AE3483706}"/>
            </a:ext>
          </a:extLst>
        </xdr:cNvPr>
        <xdr:cNvSpPr/>
      </xdr:nvSpPr>
      <xdr:spPr>
        <a:xfrm>
          <a:off x="9233095" y="541867"/>
          <a:ext cx="2121294" cy="21450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b="1" kern="1200">
              <a:solidFill>
                <a:schemeClr val="accent2">
                  <a:lumMod val="20000"/>
                  <a:lumOff val="80000"/>
                </a:schemeClr>
              </a:solidFill>
            </a:rPr>
            <a:t>Filter Panel</a:t>
          </a:r>
          <a:endParaRPr lang="en-US" sz="1000" b="1" kern="1200" baseline="0">
            <a:solidFill>
              <a:schemeClr val="accent2">
                <a:lumMod val="20000"/>
                <a:lumOff val="80000"/>
              </a:schemeClr>
            </a:solidFill>
          </a:endParaRPr>
        </a:p>
      </xdr:txBody>
    </xdr:sp>
    <xdr:clientData/>
  </xdr:twoCellAnchor>
  <xdr:twoCellAnchor>
    <xdr:from>
      <xdr:col>1</xdr:col>
      <xdr:colOff>0</xdr:colOff>
      <xdr:row>2</xdr:row>
      <xdr:rowOff>12700</xdr:rowOff>
    </xdr:from>
    <xdr:to>
      <xdr:col>22</xdr:col>
      <xdr:colOff>187445</xdr:colOff>
      <xdr:row>44</xdr:row>
      <xdr:rowOff>49065</xdr:rowOff>
    </xdr:to>
    <xdr:grpSp>
      <xdr:nvGrpSpPr>
        <xdr:cNvPr id="131" name="Group 130">
          <a:extLst>
            <a:ext uri="{FF2B5EF4-FFF2-40B4-BE49-F238E27FC236}">
              <a16:creationId xmlns:a16="http://schemas.microsoft.com/office/drawing/2014/main" id="{471129ED-12F9-C9A5-43B9-7213768991FE}"/>
            </a:ext>
          </a:extLst>
        </xdr:cNvPr>
        <xdr:cNvGrpSpPr/>
      </xdr:nvGrpSpPr>
      <xdr:grpSpPr>
        <a:xfrm>
          <a:off x="612588" y="199465"/>
          <a:ext cx="12439210" cy="7506953"/>
          <a:chOff x="0" y="12700"/>
          <a:chExt cx="12439210" cy="7506953"/>
        </a:xfrm>
      </xdr:grpSpPr>
      <xdr:sp macro="" textlink="">
        <xdr:nvSpPr>
          <xdr:cNvPr id="3" name="Rectangle: Rounded Corners 2">
            <a:extLst>
              <a:ext uri="{FF2B5EF4-FFF2-40B4-BE49-F238E27FC236}">
                <a16:creationId xmlns:a16="http://schemas.microsoft.com/office/drawing/2014/main" id="{73E340C0-756F-27A3-2C9B-02F9AC76BC3C}"/>
              </a:ext>
            </a:extLst>
          </xdr:cNvPr>
          <xdr:cNvSpPr/>
        </xdr:nvSpPr>
        <xdr:spPr>
          <a:xfrm>
            <a:off x="0" y="12700"/>
            <a:ext cx="12370297" cy="547594"/>
          </a:xfrm>
          <a:prstGeom prst="roundRect">
            <a:avLst>
              <a:gd name="adj" fmla="val 4579"/>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b="1" kern="1200">
                <a:solidFill>
                  <a:schemeClr val="accent2">
                    <a:lumMod val="20000"/>
                    <a:lumOff val="80000"/>
                  </a:schemeClr>
                </a:solidFill>
              </a:rPr>
              <a:t>Supermarket Sales Dashboard</a:t>
            </a:r>
            <a:endParaRPr lang="en-DE" sz="3200" b="1" kern="1200">
              <a:solidFill>
                <a:schemeClr val="accent2">
                  <a:lumMod val="20000"/>
                  <a:lumOff val="80000"/>
                </a:schemeClr>
              </a:solidFill>
            </a:endParaRPr>
          </a:p>
        </xdr:txBody>
      </xdr:sp>
      <xdr:grpSp>
        <xdr:nvGrpSpPr>
          <xdr:cNvPr id="39" name="Group 38">
            <a:extLst>
              <a:ext uri="{FF2B5EF4-FFF2-40B4-BE49-F238E27FC236}">
                <a16:creationId xmlns:a16="http://schemas.microsoft.com/office/drawing/2014/main" id="{FF4FB5BF-4BE2-7ECD-AF5F-676780CC7862}"/>
              </a:ext>
            </a:extLst>
          </xdr:cNvPr>
          <xdr:cNvGrpSpPr/>
        </xdr:nvGrpSpPr>
        <xdr:grpSpPr>
          <a:xfrm>
            <a:off x="3097744" y="1321036"/>
            <a:ext cx="3082141" cy="2057479"/>
            <a:chOff x="31750" y="1301262"/>
            <a:chExt cx="3052885" cy="2014903"/>
          </a:xfrm>
        </xdr:grpSpPr>
        <xdr:sp macro="" textlink="">
          <xdr:nvSpPr>
            <xdr:cNvPr id="16" name="Rectangle: Rounded Corners 15">
              <a:extLst>
                <a:ext uri="{FF2B5EF4-FFF2-40B4-BE49-F238E27FC236}">
                  <a16:creationId xmlns:a16="http://schemas.microsoft.com/office/drawing/2014/main" id="{877483F5-AA2A-FD07-629A-2C47A06AE90A}"/>
                </a:ext>
              </a:extLst>
            </xdr:cNvPr>
            <xdr:cNvSpPr/>
          </xdr:nvSpPr>
          <xdr:spPr>
            <a:xfrm>
              <a:off x="31750" y="1301262"/>
              <a:ext cx="3052885" cy="2014903"/>
            </a:xfrm>
            <a:prstGeom prst="roundRect">
              <a:avLst>
                <a:gd name="adj" fmla="val 3219"/>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DE" sz="1100" kern="1200"/>
            </a:p>
          </xdr:txBody>
        </xdr:sp>
        <xdr:graphicFrame macro="">
          <xdr:nvGraphicFramePr>
            <xdr:cNvPr id="2" name="Chart 1">
              <a:extLst>
                <a:ext uri="{FF2B5EF4-FFF2-40B4-BE49-F238E27FC236}">
                  <a16:creationId xmlns:a16="http://schemas.microsoft.com/office/drawing/2014/main" id="{FDC42B87-617E-4034-B4A0-47C5D8487634}"/>
                </a:ext>
              </a:extLst>
            </xdr:cNvPr>
            <xdr:cNvGraphicFramePr>
              <a:graphicFrameLocks/>
            </xdr:cNvGraphicFramePr>
          </xdr:nvGraphicFramePr>
          <xdr:xfrm>
            <a:off x="152400" y="1611435"/>
            <a:ext cx="2639158" cy="1508857"/>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25" name="Rectangle 24">
              <a:extLst>
                <a:ext uri="{FF2B5EF4-FFF2-40B4-BE49-F238E27FC236}">
                  <a16:creationId xmlns:a16="http://schemas.microsoft.com/office/drawing/2014/main" id="{A757F603-4FE5-4E17-9EED-75AE812796A0}"/>
                </a:ext>
              </a:extLst>
            </xdr:cNvPr>
            <xdr:cNvSpPr/>
          </xdr:nvSpPr>
          <xdr:spPr>
            <a:xfrm>
              <a:off x="1112227" y="1307612"/>
              <a:ext cx="922704" cy="23397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b="1" kern="1200">
                  <a:solidFill>
                    <a:schemeClr val="accent2">
                      <a:lumMod val="20000"/>
                      <a:lumOff val="80000"/>
                    </a:schemeClr>
                  </a:solidFill>
                </a:rPr>
                <a:t>Sales by City</a:t>
              </a:r>
            </a:p>
          </xdr:txBody>
        </xdr:sp>
      </xdr:grpSp>
      <xdr:grpSp>
        <xdr:nvGrpSpPr>
          <xdr:cNvPr id="44" name="Group 43">
            <a:extLst>
              <a:ext uri="{FF2B5EF4-FFF2-40B4-BE49-F238E27FC236}">
                <a16:creationId xmlns:a16="http://schemas.microsoft.com/office/drawing/2014/main" id="{B8F887A1-D9EE-476F-74A7-D6668EA831EF}"/>
              </a:ext>
            </a:extLst>
          </xdr:cNvPr>
          <xdr:cNvGrpSpPr/>
        </xdr:nvGrpSpPr>
        <xdr:grpSpPr>
          <a:xfrm>
            <a:off x="0" y="1289331"/>
            <a:ext cx="3082141" cy="2057479"/>
            <a:chOff x="3135435" y="1282212"/>
            <a:chExt cx="3065584" cy="2046653"/>
          </a:xfrm>
        </xdr:grpSpPr>
        <xdr:sp macro="" textlink="">
          <xdr:nvSpPr>
            <xdr:cNvPr id="29" name="Rectangle: Rounded Corners 28">
              <a:extLst>
                <a:ext uri="{FF2B5EF4-FFF2-40B4-BE49-F238E27FC236}">
                  <a16:creationId xmlns:a16="http://schemas.microsoft.com/office/drawing/2014/main" id="{AB33DF38-EFF9-4417-8971-01113AC230D5}"/>
                </a:ext>
              </a:extLst>
            </xdr:cNvPr>
            <xdr:cNvSpPr/>
          </xdr:nvSpPr>
          <xdr:spPr>
            <a:xfrm>
              <a:off x="3135435" y="1313962"/>
              <a:ext cx="3065584" cy="2014903"/>
            </a:xfrm>
            <a:prstGeom prst="roundRect">
              <a:avLst>
                <a:gd name="adj" fmla="val 3219"/>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DE" sz="1100" kern="1200"/>
            </a:p>
          </xdr:txBody>
        </xdr:sp>
        <xdr:sp macro="" textlink="">
          <xdr:nvSpPr>
            <xdr:cNvPr id="26" name="Rectangle 25">
              <a:extLst>
                <a:ext uri="{FF2B5EF4-FFF2-40B4-BE49-F238E27FC236}">
                  <a16:creationId xmlns:a16="http://schemas.microsoft.com/office/drawing/2014/main" id="{31800994-6198-CBE5-42D0-AB8CCB405EFD}"/>
                </a:ext>
              </a:extLst>
            </xdr:cNvPr>
            <xdr:cNvSpPr/>
          </xdr:nvSpPr>
          <xdr:spPr>
            <a:xfrm>
              <a:off x="3993662" y="1282212"/>
              <a:ext cx="1501530" cy="21492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b="1" kern="1200">
                  <a:solidFill>
                    <a:schemeClr val="accent2">
                      <a:lumMod val="20000"/>
                      <a:lumOff val="80000"/>
                    </a:schemeClr>
                  </a:solidFill>
                </a:rPr>
                <a:t>Sales by Product line</a:t>
              </a:r>
              <a:endParaRPr lang="en-US" sz="1000" b="1" kern="1200" baseline="0">
                <a:solidFill>
                  <a:schemeClr val="accent2">
                    <a:lumMod val="20000"/>
                    <a:lumOff val="80000"/>
                  </a:schemeClr>
                </a:solidFill>
              </a:endParaRPr>
            </a:p>
          </xdr:txBody>
        </xdr:sp>
        <xdr:graphicFrame macro="">
          <xdr:nvGraphicFramePr>
            <xdr:cNvPr id="30" name="Chart 29">
              <a:extLst>
                <a:ext uri="{FF2B5EF4-FFF2-40B4-BE49-F238E27FC236}">
                  <a16:creationId xmlns:a16="http://schemas.microsoft.com/office/drawing/2014/main" id="{564EF671-1424-49BB-BDF6-E3850F1FF63C}"/>
                </a:ext>
              </a:extLst>
            </xdr:cNvPr>
            <xdr:cNvGraphicFramePr>
              <a:graphicFrameLocks/>
            </xdr:cNvGraphicFramePr>
          </xdr:nvGraphicFramePr>
          <xdr:xfrm>
            <a:off x="3256085" y="1547936"/>
            <a:ext cx="2836007" cy="1585057"/>
          </xdr:xfrm>
          <a:graphic>
            <a:graphicData uri="http://schemas.openxmlformats.org/drawingml/2006/chart">
              <c:chart xmlns:c="http://schemas.openxmlformats.org/drawingml/2006/chart" xmlns:r="http://schemas.openxmlformats.org/officeDocument/2006/relationships" r:id="rId2"/>
            </a:graphicData>
          </a:graphic>
        </xdr:graphicFrame>
      </xdr:grpSp>
      <xdr:grpSp>
        <xdr:nvGrpSpPr>
          <xdr:cNvPr id="46" name="Group 45">
            <a:extLst>
              <a:ext uri="{FF2B5EF4-FFF2-40B4-BE49-F238E27FC236}">
                <a16:creationId xmlns:a16="http://schemas.microsoft.com/office/drawing/2014/main" id="{752634F7-53CC-4133-1DC6-D274C8AF3CFA}"/>
              </a:ext>
            </a:extLst>
          </xdr:cNvPr>
          <xdr:cNvGrpSpPr/>
        </xdr:nvGrpSpPr>
        <xdr:grpSpPr>
          <a:xfrm>
            <a:off x="14941" y="5419642"/>
            <a:ext cx="4582100" cy="2086163"/>
            <a:chOff x="6264519" y="1282211"/>
            <a:chExt cx="3065585" cy="2046654"/>
          </a:xfrm>
        </xdr:grpSpPr>
        <xdr:sp macro="" textlink="">
          <xdr:nvSpPr>
            <xdr:cNvPr id="33" name="Rectangle: Rounded Corners 32">
              <a:extLst>
                <a:ext uri="{FF2B5EF4-FFF2-40B4-BE49-F238E27FC236}">
                  <a16:creationId xmlns:a16="http://schemas.microsoft.com/office/drawing/2014/main" id="{013904B6-B138-AACE-FBDA-7A81C20EEFFE}"/>
                </a:ext>
              </a:extLst>
            </xdr:cNvPr>
            <xdr:cNvSpPr/>
          </xdr:nvSpPr>
          <xdr:spPr>
            <a:xfrm>
              <a:off x="6264519" y="1313962"/>
              <a:ext cx="3065585" cy="2014903"/>
            </a:xfrm>
            <a:prstGeom prst="roundRect">
              <a:avLst>
                <a:gd name="adj" fmla="val 3219"/>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DE" sz="1100" kern="1200"/>
            </a:p>
          </xdr:txBody>
        </xdr:sp>
        <xdr:sp macro="" textlink="">
          <xdr:nvSpPr>
            <xdr:cNvPr id="35" name="Rectangle 34">
              <a:extLst>
                <a:ext uri="{FF2B5EF4-FFF2-40B4-BE49-F238E27FC236}">
                  <a16:creationId xmlns:a16="http://schemas.microsoft.com/office/drawing/2014/main" id="{777E26F1-BE33-45ED-8CF4-AB661CDA5340}"/>
                </a:ext>
              </a:extLst>
            </xdr:cNvPr>
            <xdr:cNvSpPr/>
          </xdr:nvSpPr>
          <xdr:spPr>
            <a:xfrm>
              <a:off x="7389799" y="1282211"/>
              <a:ext cx="986837" cy="26149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b="1" kern="1200" baseline="0">
                  <a:solidFill>
                    <a:schemeClr val="accent2">
                      <a:lumMod val="20000"/>
                      <a:lumOff val="80000"/>
                    </a:schemeClr>
                  </a:solidFill>
                </a:rPr>
                <a:t>Peak Sales Hours</a:t>
              </a:r>
            </a:p>
          </xdr:txBody>
        </xdr:sp>
        <xdr:graphicFrame macro="">
          <xdr:nvGraphicFramePr>
            <xdr:cNvPr id="36" name="Chart 35">
              <a:extLst>
                <a:ext uri="{FF2B5EF4-FFF2-40B4-BE49-F238E27FC236}">
                  <a16:creationId xmlns:a16="http://schemas.microsoft.com/office/drawing/2014/main" id="{6004F9EA-9C56-4D8B-A902-CCA2B635720F}"/>
                </a:ext>
              </a:extLst>
            </xdr:cNvPr>
            <xdr:cNvGraphicFramePr>
              <a:graphicFrameLocks/>
            </xdr:cNvGraphicFramePr>
          </xdr:nvGraphicFramePr>
          <xdr:xfrm>
            <a:off x="6334369" y="1547935"/>
            <a:ext cx="2989385" cy="1686657"/>
          </xdr:xfrm>
          <a:graphic>
            <a:graphicData uri="http://schemas.openxmlformats.org/drawingml/2006/chart">
              <c:chart xmlns:c="http://schemas.openxmlformats.org/drawingml/2006/chart" xmlns:r="http://schemas.openxmlformats.org/officeDocument/2006/relationships" r:id="rId3"/>
            </a:graphicData>
          </a:graphic>
        </xdr:graphicFrame>
      </xdr:grpSp>
      <xdr:grpSp>
        <xdr:nvGrpSpPr>
          <xdr:cNvPr id="70" name="Group 69">
            <a:extLst>
              <a:ext uri="{FF2B5EF4-FFF2-40B4-BE49-F238E27FC236}">
                <a16:creationId xmlns:a16="http://schemas.microsoft.com/office/drawing/2014/main" id="{9639725D-F4AF-DF36-A06B-22DEE53A6422}"/>
              </a:ext>
            </a:extLst>
          </xdr:cNvPr>
          <xdr:cNvGrpSpPr/>
        </xdr:nvGrpSpPr>
        <xdr:grpSpPr>
          <a:xfrm>
            <a:off x="0" y="3363766"/>
            <a:ext cx="3082141" cy="2057478"/>
            <a:chOff x="3153144" y="3386174"/>
            <a:chExt cx="3076944" cy="2030524"/>
          </a:xfrm>
        </xdr:grpSpPr>
        <xdr:sp macro="" textlink="">
          <xdr:nvSpPr>
            <xdr:cNvPr id="42" name="Rectangle: Rounded Corners 41">
              <a:extLst>
                <a:ext uri="{FF2B5EF4-FFF2-40B4-BE49-F238E27FC236}">
                  <a16:creationId xmlns:a16="http://schemas.microsoft.com/office/drawing/2014/main" id="{9A813319-986D-AB10-59BA-915A80C2A8D7}"/>
                </a:ext>
              </a:extLst>
            </xdr:cNvPr>
            <xdr:cNvSpPr/>
          </xdr:nvSpPr>
          <xdr:spPr>
            <a:xfrm>
              <a:off x="3153144" y="3386174"/>
              <a:ext cx="3076944" cy="2030524"/>
            </a:xfrm>
            <a:prstGeom prst="roundRect">
              <a:avLst>
                <a:gd name="adj" fmla="val 3219"/>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DE" sz="1100" kern="1200"/>
            </a:p>
          </xdr:txBody>
        </xdr:sp>
        <xdr:graphicFrame macro="">
          <xdr:nvGraphicFramePr>
            <xdr:cNvPr id="43" name="Chart 42">
              <a:extLst>
                <a:ext uri="{FF2B5EF4-FFF2-40B4-BE49-F238E27FC236}">
                  <a16:creationId xmlns:a16="http://schemas.microsoft.com/office/drawing/2014/main" id="{9FCACB54-FD8D-445C-803E-BDDED5F4A144}"/>
                </a:ext>
              </a:extLst>
            </xdr:cNvPr>
            <xdr:cNvGraphicFramePr>
              <a:graphicFrameLocks/>
            </xdr:cNvGraphicFramePr>
          </xdr:nvGraphicFramePr>
          <xdr:xfrm>
            <a:off x="3203944" y="3564418"/>
            <a:ext cx="2981694" cy="1820531"/>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45" name="Rectangle 44">
              <a:extLst>
                <a:ext uri="{FF2B5EF4-FFF2-40B4-BE49-F238E27FC236}">
                  <a16:creationId xmlns:a16="http://schemas.microsoft.com/office/drawing/2014/main" id="{81284F47-F024-4FC7-ADA5-D19E7A467F31}"/>
                </a:ext>
              </a:extLst>
            </xdr:cNvPr>
            <xdr:cNvSpPr/>
          </xdr:nvSpPr>
          <xdr:spPr>
            <a:xfrm>
              <a:off x="3935712" y="3399883"/>
              <a:ext cx="1470815" cy="25843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b="1" kern="1200">
                  <a:solidFill>
                    <a:schemeClr val="accent2">
                      <a:lumMod val="20000"/>
                      <a:lumOff val="80000"/>
                    </a:schemeClr>
                  </a:solidFill>
                </a:rPr>
                <a:t>Profit by Product line</a:t>
              </a:r>
              <a:endParaRPr lang="en-US" sz="1000" b="1" kern="1200" baseline="0">
                <a:solidFill>
                  <a:schemeClr val="accent2">
                    <a:lumMod val="20000"/>
                    <a:lumOff val="80000"/>
                  </a:schemeClr>
                </a:solidFill>
              </a:endParaRPr>
            </a:p>
          </xdr:txBody>
        </xdr:sp>
      </xdr:grpSp>
      <xdr:grpSp>
        <xdr:nvGrpSpPr>
          <xdr:cNvPr id="71" name="Group 70">
            <a:extLst>
              <a:ext uri="{FF2B5EF4-FFF2-40B4-BE49-F238E27FC236}">
                <a16:creationId xmlns:a16="http://schemas.microsoft.com/office/drawing/2014/main" id="{9376CF51-FB13-B3EC-1085-0F274129ECF5}"/>
              </a:ext>
            </a:extLst>
          </xdr:cNvPr>
          <xdr:cNvGrpSpPr/>
        </xdr:nvGrpSpPr>
        <xdr:grpSpPr>
          <a:xfrm>
            <a:off x="3089595" y="3381784"/>
            <a:ext cx="3082141" cy="2057478"/>
            <a:chOff x="6299938" y="3386174"/>
            <a:chExt cx="3076945" cy="2030524"/>
          </a:xfrm>
        </xdr:grpSpPr>
        <xdr:sp macro="" textlink="">
          <xdr:nvSpPr>
            <xdr:cNvPr id="48" name="Rectangle: Rounded Corners 47">
              <a:extLst>
                <a:ext uri="{FF2B5EF4-FFF2-40B4-BE49-F238E27FC236}">
                  <a16:creationId xmlns:a16="http://schemas.microsoft.com/office/drawing/2014/main" id="{7A64CEB5-4473-82FD-57CA-79716E1F7ECF}"/>
                </a:ext>
              </a:extLst>
            </xdr:cNvPr>
            <xdr:cNvSpPr/>
          </xdr:nvSpPr>
          <xdr:spPr>
            <a:xfrm>
              <a:off x="6299938" y="3386174"/>
              <a:ext cx="3076945" cy="2030524"/>
            </a:xfrm>
            <a:prstGeom prst="roundRect">
              <a:avLst>
                <a:gd name="adj" fmla="val 3219"/>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DE" sz="1100" kern="1200"/>
            </a:p>
          </xdr:txBody>
        </xdr:sp>
        <xdr:sp macro="" textlink="">
          <xdr:nvSpPr>
            <xdr:cNvPr id="49" name="Rectangle 48">
              <a:extLst>
                <a:ext uri="{FF2B5EF4-FFF2-40B4-BE49-F238E27FC236}">
                  <a16:creationId xmlns:a16="http://schemas.microsoft.com/office/drawing/2014/main" id="{929C4B6A-4AC2-4E5E-8C76-A7915DB5DE4B}"/>
                </a:ext>
              </a:extLst>
            </xdr:cNvPr>
            <xdr:cNvSpPr/>
          </xdr:nvSpPr>
          <xdr:spPr>
            <a:xfrm>
              <a:off x="7341644" y="3392526"/>
              <a:ext cx="901901" cy="19409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b="1" kern="1200">
                  <a:solidFill>
                    <a:schemeClr val="accent2">
                      <a:lumMod val="20000"/>
                      <a:lumOff val="80000"/>
                    </a:schemeClr>
                  </a:solidFill>
                </a:rPr>
                <a:t>Profit by City</a:t>
              </a:r>
              <a:endParaRPr lang="en-US" sz="1000" b="1" kern="1200" baseline="0">
                <a:solidFill>
                  <a:schemeClr val="accent2">
                    <a:lumMod val="20000"/>
                    <a:lumOff val="80000"/>
                  </a:schemeClr>
                </a:solidFill>
              </a:endParaRPr>
            </a:p>
          </xdr:txBody>
        </xdr:sp>
        <xdr:graphicFrame macro="">
          <xdr:nvGraphicFramePr>
            <xdr:cNvPr id="50" name="Chart 49">
              <a:extLst>
                <a:ext uri="{FF2B5EF4-FFF2-40B4-BE49-F238E27FC236}">
                  <a16:creationId xmlns:a16="http://schemas.microsoft.com/office/drawing/2014/main" id="{2105B79C-A8FC-4FA3-9657-58D91C76126A}"/>
                </a:ext>
              </a:extLst>
            </xdr:cNvPr>
            <xdr:cNvGraphicFramePr>
              <a:graphicFrameLocks/>
            </xdr:cNvGraphicFramePr>
          </xdr:nvGraphicFramePr>
          <xdr:xfrm>
            <a:off x="6325338" y="3646967"/>
            <a:ext cx="3019795" cy="1699438"/>
          </xdr:xfrm>
          <a:graphic>
            <a:graphicData uri="http://schemas.openxmlformats.org/drawingml/2006/chart">
              <c:chart xmlns:c="http://schemas.openxmlformats.org/drawingml/2006/chart" xmlns:r="http://schemas.openxmlformats.org/officeDocument/2006/relationships" r:id="rId5"/>
            </a:graphicData>
          </a:graphic>
        </xdr:graphicFrame>
      </xdr:grpSp>
      <xdr:grpSp>
        <xdr:nvGrpSpPr>
          <xdr:cNvPr id="47" name="Group 46">
            <a:extLst>
              <a:ext uri="{FF2B5EF4-FFF2-40B4-BE49-F238E27FC236}">
                <a16:creationId xmlns:a16="http://schemas.microsoft.com/office/drawing/2014/main" id="{B8437A48-5F8C-1EBC-7B15-F81A5E22B87D}"/>
              </a:ext>
            </a:extLst>
          </xdr:cNvPr>
          <xdr:cNvGrpSpPr/>
        </xdr:nvGrpSpPr>
        <xdr:grpSpPr>
          <a:xfrm>
            <a:off x="4601383" y="5450043"/>
            <a:ext cx="3146941" cy="2057478"/>
            <a:chOff x="9349154" y="1288562"/>
            <a:chExt cx="3065584" cy="2027603"/>
          </a:xfrm>
        </xdr:grpSpPr>
        <xdr:sp macro="" textlink="">
          <xdr:nvSpPr>
            <xdr:cNvPr id="7" name="Rectangle: Rounded Corners 6">
              <a:extLst>
                <a:ext uri="{FF2B5EF4-FFF2-40B4-BE49-F238E27FC236}">
                  <a16:creationId xmlns:a16="http://schemas.microsoft.com/office/drawing/2014/main" id="{E6F260AC-0991-5B20-3A52-7F0588C94713}"/>
                </a:ext>
              </a:extLst>
            </xdr:cNvPr>
            <xdr:cNvSpPr/>
          </xdr:nvSpPr>
          <xdr:spPr>
            <a:xfrm>
              <a:off x="9349154" y="1301262"/>
              <a:ext cx="3065584" cy="2014903"/>
            </a:xfrm>
            <a:prstGeom prst="roundRect">
              <a:avLst>
                <a:gd name="adj" fmla="val 3219"/>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DE" sz="1100" kern="1200"/>
            </a:p>
          </xdr:txBody>
        </xdr:sp>
        <xdr:graphicFrame macro="">
          <xdr:nvGraphicFramePr>
            <xdr:cNvPr id="17" name="Chart 16">
              <a:extLst>
                <a:ext uri="{FF2B5EF4-FFF2-40B4-BE49-F238E27FC236}">
                  <a16:creationId xmlns:a16="http://schemas.microsoft.com/office/drawing/2014/main" id="{8CE93A77-C719-46AA-A802-FEDCDF7FF385}"/>
                </a:ext>
              </a:extLst>
            </xdr:cNvPr>
            <xdr:cNvGraphicFramePr>
              <a:graphicFrameLocks/>
            </xdr:cNvGraphicFramePr>
          </xdr:nvGraphicFramePr>
          <xdr:xfrm>
            <a:off x="9469804" y="1522535"/>
            <a:ext cx="2843334" cy="1737457"/>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19" name="Rectangle 18">
              <a:extLst>
                <a:ext uri="{FF2B5EF4-FFF2-40B4-BE49-F238E27FC236}">
                  <a16:creationId xmlns:a16="http://schemas.microsoft.com/office/drawing/2014/main" id="{6A2CE3F6-1B0E-42FF-B701-B4109137D01C}"/>
                </a:ext>
              </a:extLst>
            </xdr:cNvPr>
            <xdr:cNvSpPr/>
          </xdr:nvSpPr>
          <xdr:spPr>
            <a:xfrm>
              <a:off x="10436958" y="1288562"/>
              <a:ext cx="1137627" cy="19587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b="1" kern="1200">
                  <a:solidFill>
                    <a:schemeClr val="accent2">
                      <a:lumMod val="20000"/>
                      <a:lumOff val="80000"/>
                    </a:schemeClr>
                  </a:solidFill>
                </a:rPr>
                <a:t>Monthly Sales</a:t>
              </a:r>
              <a:endParaRPr lang="en-US" sz="1000" b="1" kern="1200" baseline="0">
                <a:solidFill>
                  <a:schemeClr val="accent2">
                    <a:lumMod val="20000"/>
                    <a:lumOff val="80000"/>
                  </a:schemeClr>
                </a:solidFill>
              </a:endParaRPr>
            </a:p>
          </xdr:txBody>
        </xdr:sp>
      </xdr:grpSp>
      <xdr:grpSp>
        <xdr:nvGrpSpPr>
          <xdr:cNvPr id="72" name="Group 71">
            <a:extLst>
              <a:ext uri="{FF2B5EF4-FFF2-40B4-BE49-F238E27FC236}">
                <a16:creationId xmlns:a16="http://schemas.microsoft.com/office/drawing/2014/main" id="{D3958CB7-C1B7-6176-C90F-D2789EB18D5E}"/>
              </a:ext>
            </a:extLst>
          </xdr:cNvPr>
          <xdr:cNvGrpSpPr/>
        </xdr:nvGrpSpPr>
        <xdr:grpSpPr>
          <a:xfrm>
            <a:off x="7757458" y="5465243"/>
            <a:ext cx="4681752" cy="2054410"/>
            <a:chOff x="9411084" y="3369576"/>
            <a:chExt cx="3142141" cy="2030523"/>
          </a:xfrm>
        </xdr:grpSpPr>
        <xdr:sp macro="" textlink="">
          <xdr:nvSpPr>
            <xdr:cNvPr id="20" name="Rectangle: Rounded Corners 19">
              <a:extLst>
                <a:ext uri="{FF2B5EF4-FFF2-40B4-BE49-F238E27FC236}">
                  <a16:creationId xmlns:a16="http://schemas.microsoft.com/office/drawing/2014/main" id="{F4423D84-6C9B-B450-A87A-3C979A83D814}"/>
                </a:ext>
              </a:extLst>
            </xdr:cNvPr>
            <xdr:cNvSpPr/>
          </xdr:nvSpPr>
          <xdr:spPr>
            <a:xfrm>
              <a:off x="9411084" y="3369576"/>
              <a:ext cx="3076944" cy="2030523"/>
            </a:xfrm>
            <a:prstGeom prst="roundRect">
              <a:avLst>
                <a:gd name="adj" fmla="val 3219"/>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DE" sz="1100" kern="1200"/>
            </a:p>
          </xdr:txBody>
        </xdr:sp>
        <xdr:sp macro="" textlink="">
          <xdr:nvSpPr>
            <xdr:cNvPr id="21" name="Rectangle 20">
              <a:extLst>
                <a:ext uri="{FF2B5EF4-FFF2-40B4-BE49-F238E27FC236}">
                  <a16:creationId xmlns:a16="http://schemas.microsoft.com/office/drawing/2014/main" id="{66D086F5-DD56-478C-97B2-F5C34796938C}"/>
                </a:ext>
              </a:extLst>
            </xdr:cNvPr>
            <xdr:cNvSpPr/>
          </xdr:nvSpPr>
          <xdr:spPr>
            <a:xfrm>
              <a:off x="10079549" y="3380716"/>
              <a:ext cx="2473676" cy="20453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b="1" kern="1200">
                  <a:solidFill>
                    <a:schemeClr val="accent2">
                      <a:lumMod val="20000"/>
                      <a:lumOff val="80000"/>
                    </a:schemeClr>
                  </a:solidFill>
                </a:rPr>
                <a:t>Sales Distribution across Days of the Week</a:t>
              </a:r>
              <a:endParaRPr lang="en-US" sz="1000" b="1" kern="1200" baseline="0">
                <a:solidFill>
                  <a:schemeClr val="accent2">
                    <a:lumMod val="20000"/>
                    <a:lumOff val="80000"/>
                  </a:schemeClr>
                </a:solidFill>
              </a:endParaRPr>
            </a:p>
          </xdr:txBody>
        </xdr:sp>
        <xdr:graphicFrame macro="">
          <xdr:nvGraphicFramePr>
            <xdr:cNvPr id="22" name="Chart 21">
              <a:extLst>
                <a:ext uri="{FF2B5EF4-FFF2-40B4-BE49-F238E27FC236}">
                  <a16:creationId xmlns:a16="http://schemas.microsoft.com/office/drawing/2014/main" id="{EB04F9FF-5EC9-46C4-BD39-0972D74EF4C1}"/>
                </a:ext>
              </a:extLst>
            </xdr:cNvPr>
            <xdr:cNvGraphicFramePr>
              <a:graphicFrameLocks/>
            </xdr:cNvGraphicFramePr>
          </xdr:nvGraphicFramePr>
          <xdr:xfrm>
            <a:off x="9455646" y="3609870"/>
            <a:ext cx="2990717" cy="1686849"/>
          </xdr:xfrm>
          <a:graphic>
            <a:graphicData uri="http://schemas.openxmlformats.org/drawingml/2006/chart">
              <c:chart xmlns:c="http://schemas.openxmlformats.org/drawingml/2006/chart" xmlns:r="http://schemas.openxmlformats.org/officeDocument/2006/relationships" r:id="rId7"/>
            </a:graphicData>
          </a:graphic>
        </xdr:graphicFrame>
      </xdr:grpSp>
      <xdr:grpSp>
        <xdr:nvGrpSpPr>
          <xdr:cNvPr id="78" name="Group 77">
            <a:extLst>
              <a:ext uri="{FF2B5EF4-FFF2-40B4-BE49-F238E27FC236}">
                <a16:creationId xmlns:a16="http://schemas.microsoft.com/office/drawing/2014/main" id="{A1603CCE-9A0E-2C1C-5C27-091E01C7877D}"/>
              </a:ext>
            </a:extLst>
          </xdr:cNvPr>
          <xdr:cNvGrpSpPr/>
        </xdr:nvGrpSpPr>
        <xdr:grpSpPr>
          <a:xfrm>
            <a:off x="6177863" y="3384449"/>
            <a:ext cx="3082142" cy="2057478"/>
            <a:chOff x="3168042" y="5558551"/>
            <a:chExt cx="3076945" cy="2030523"/>
          </a:xfrm>
        </xdr:grpSpPr>
        <xdr:sp macro="" textlink="">
          <xdr:nvSpPr>
            <xdr:cNvPr id="62" name="Rectangle: Rounded Corners 61">
              <a:extLst>
                <a:ext uri="{FF2B5EF4-FFF2-40B4-BE49-F238E27FC236}">
                  <a16:creationId xmlns:a16="http://schemas.microsoft.com/office/drawing/2014/main" id="{5A40DB3C-A733-6668-22D8-3F67439BB08C}"/>
                </a:ext>
              </a:extLst>
            </xdr:cNvPr>
            <xdr:cNvSpPr/>
          </xdr:nvSpPr>
          <xdr:spPr>
            <a:xfrm>
              <a:off x="3168042" y="5558551"/>
              <a:ext cx="3076945" cy="2030523"/>
            </a:xfrm>
            <a:prstGeom prst="roundRect">
              <a:avLst>
                <a:gd name="adj" fmla="val 3219"/>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DE" sz="1100" kern="1200"/>
            </a:p>
          </xdr:txBody>
        </xdr:sp>
        <xdr:graphicFrame macro="">
          <xdr:nvGraphicFramePr>
            <xdr:cNvPr id="24" name="Chart 23">
              <a:extLst>
                <a:ext uri="{FF2B5EF4-FFF2-40B4-BE49-F238E27FC236}">
                  <a16:creationId xmlns:a16="http://schemas.microsoft.com/office/drawing/2014/main" id="{D0445E31-6297-4639-BE92-3BBF40D6BC8A}"/>
                </a:ext>
              </a:extLst>
            </xdr:cNvPr>
            <xdr:cNvGraphicFramePr>
              <a:graphicFrameLocks/>
            </xdr:cNvGraphicFramePr>
          </xdr:nvGraphicFramePr>
          <xdr:xfrm>
            <a:off x="3290155" y="5921745"/>
            <a:ext cx="2830949" cy="1535814"/>
          </xdr:xfrm>
          <a:graphic>
            <a:graphicData uri="http://schemas.openxmlformats.org/drawingml/2006/chart">
              <c:chart xmlns:c="http://schemas.openxmlformats.org/drawingml/2006/chart" xmlns:r="http://schemas.openxmlformats.org/officeDocument/2006/relationships" r:id="rId8"/>
            </a:graphicData>
          </a:graphic>
        </xdr:graphicFrame>
        <xdr:sp macro="" textlink="">
          <xdr:nvSpPr>
            <xdr:cNvPr id="66" name="Rectangle 65">
              <a:extLst>
                <a:ext uri="{FF2B5EF4-FFF2-40B4-BE49-F238E27FC236}">
                  <a16:creationId xmlns:a16="http://schemas.microsoft.com/office/drawing/2014/main" id="{45B63FC0-777B-4A64-BBA4-0F637122BE71}"/>
                </a:ext>
              </a:extLst>
            </xdr:cNvPr>
            <xdr:cNvSpPr/>
          </xdr:nvSpPr>
          <xdr:spPr>
            <a:xfrm>
              <a:off x="3522459" y="5580702"/>
              <a:ext cx="2713944" cy="21878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b="1" kern="1200">
                  <a:solidFill>
                    <a:schemeClr val="accent2">
                      <a:lumMod val="20000"/>
                      <a:lumOff val="80000"/>
                    </a:schemeClr>
                  </a:solidFill>
                </a:rPr>
                <a:t>Percentage of Total Sales by Customer Type</a:t>
              </a:r>
              <a:endParaRPr lang="en-US" sz="1000" b="1" kern="1200" baseline="0">
                <a:solidFill>
                  <a:schemeClr val="accent2">
                    <a:lumMod val="20000"/>
                    <a:lumOff val="80000"/>
                  </a:schemeClr>
                </a:solidFill>
              </a:endParaRPr>
            </a:p>
          </xdr:txBody>
        </xdr:sp>
      </xdr:grpSp>
      <xdr:grpSp>
        <xdr:nvGrpSpPr>
          <xdr:cNvPr id="90" name="Group 89">
            <a:extLst>
              <a:ext uri="{FF2B5EF4-FFF2-40B4-BE49-F238E27FC236}">
                <a16:creationId xmlns:a16="http://schemas.microsoft.com/office/drawing/2014/main" id="{B1A2FA72-A96C-044E-D3CC-2CA4829BBABA}"/>
              </a:ext>
            </a:extLst>
          </xdr:cNvPr>
          <xdr:cNvGrpSpPr/>
        </xdr:nvGrpSpPr>
        <xdr:grpSpPr>
          <a:xfrm>
            <a:off x="6188580" y="1320680"/>
            <a:ext cx="3082142" cy="2057479"/>
            <a:chOff x="6151228" y="1317194"/>
            <a:chExt cx="3067200" cy="2052000"/>
          </a:xfrm>
        </xdr:grpSpPr>
        <xdr:sp macro="" textlink="">
          <xdr:nvSpPr>
            <xdr:cNvPr id="61" name="Rectangle: Rounded Corners 60">
              <a:extLst>
                <a:ext uri="{FF2B5EF4-FFF2-40B4-BE49-F238E27FC236}">
                  <a16:creationId xmlns:a16="http://schemas.microsoft.com/office/drawing/2014/main" id="{09A32016-D290-B966-B71B-8919D41ADAAF}"/>
                </a:ext>
              </a:extLst>
            </xdr:cNvPr>
            <xdr:cNvSpPr/>
          </xdr:nvSpPr>
          <xdr:spPr>
            <a:xfrm>
              <a:off x="6151228" y="1323591"/>
              <a:ext cx="3067200" cy="2045603"/>
            </a:xfrm>
            <a:prstGeom prst="roundRect">
              <a:avLst>
                <a:gd name="adj" fmla="val 3219"/>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DE" sz="1100" kern="1200"/>
            </a:p>
          </xdr:txBody>
        </xdr:sp>
        <xdr:graphicFrame macro="">
          <xdr:nvGraphicFramePr>
            <xdr:cNvPr id="23" name="Chart 22">
              <a:extLst>
                <a:ext uri="{FF2B5EF4-FFF2-40B4-BE49-F238E27FC236}">
                  <a16:creationId xmlns:a16="http://schemas.microsoft.com/office/drawing/2014/main" id="{212BAD57-FBB8-4427-9CDC-913FACD5D899}"/>
                </a:ext>
              </a:extLst>
            </xdr:cNvPr>
            <xdr:cNvGraphicFramePr>
              <a:graphicFrameLocks/>
            </xdr:cNvGraphicFramePr>
          </xdr:nvGraphicFramePr>
          <xdr:xfrm>
            <a:off x="6296594" y="1689482"/>
            <a:ext cx="2789567" cy="1554657"/>
          </xdr:xfrm>
          <a:graphic>
            <a:graphicData uri="http://schemas.openxmlformats.org/drawingml/2006/chart">
              <c:chart xmlns:c="http://schemas.openxmlformats.org/drawingml/2006/chart" xmlns:r="http://schemas.openxmlformats.org/officeDocument/2006/relationships" r:id="rId9"/>
            </a:graphicData>
          </a:graphic>
        </xdr:graphicFrame>
        <xdr:sp macro="" textlink="">
          <xdr:nvSpPr>
            <xdr:cNvPr id="67" name="Rectangle 66">
              <a:extLst>
                <a:ext uri="{FF2B5EF4-FFF2-40B4-BE49-F238E27FC236}">
                  <a16:creationId xmlns:a16="http://schemas.microsoft.com/office/drawing/2014/main" id="{4A656F94-2084-4115-B38E-83CDFDBC0347}"/>
                </a:ext>
              </a:extLst>
            </xdr:cNvPr>
            <xdr:cNvSpPr/>
          </xdr:nvSpPr>
          <xdr:spPr>
            <a:xfrm>
              <a:off x="6859274" y="1317194"/>
              <a:ext cx="2121294" cy="21450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b="1" kern="1200">
                  <a:solidFill>
                    <a:schemeClr val="accent2">
                      <a:lumMod val="20000"/>
                      <a:lumOff val="80000"/>
                    </a:schemeClr>
                  </a:solidFill>
                </a:rPr>
                <a:t>Percentage of Total Sales by Gender</a:t>
              </a:r>
              <a:endParaRPr lang="en-US" sz="1000" b="1" kern="1200" baseline="0">
                <a:solidFill>
                  <a:schemeClr val="accent2">
                    <a:lumMod val="20000"/>
                    <a:lumOff val="80000"/>
                  </a:schemeClr>
                </a:solidFill>
              </a:endParaRPr>
            </a:p>
          </xdr:txBody>
        </xdr:sp>
      </xdr:grpSp>
      <xdr:sp macro="" textlink="">
        <xdr:nvSpPr>
          <xdr:cNvPr id="88" name="Rectangle: Rounded Corners 87">
            <a:extLst>
              <a:ext uri="{FF2B5EF4-FFF2-40B4-BE49-F238E27FC236}">
                <a16:creationId xmlns:a16="http://schemas.microsoft.com/office/drawing/2014/main" id="{53F71E66-D64C-BF6D-49FE-93815CAFD41D}"/>
              </a:ext>
            </a:extLst>
          </xdr:cNvPr>
          <xdr:cNvSpPr/>
        </xdr:nvSpPr>
        <xdr:spPr>
          <a:xfrm>
            <a:off x="9286385" y="568761"/>
            <a:ext cx="3082141" cy="2809399"/>
          </a:xfrm>
          <a:prstGeom prst="roundRect">
            <a:avLst>
              <a:gd name="adj" fmla="val 1406"/>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DE" sz="1100" kern="1200"/>
          </a:p>
        </xdr:txBody>
      </xdr:sp>
      <xdr:grpSp>
        <xdr:nvGrpSpPr>
          <xdr:cNvPr id="75" name="Group 74">
            <a:extLst>
              <a:ext uri="{FF2B5EF4-FFF2-40B4-BE49-F238E27FC236}">
                <a16:creationId xmlns:a16="http://schemas.microsoft.com/office/drawing/2014/main" id="{3896175F-B316-7B10-77B3-86E4D26A3E71}"/>
              </a:ext>
            </a:extLst>
          </xdr:cNvPr>
          <xdr:cNvGrpSpPr/>
        </xdr:nvGrpSpPr>
        <xdr:grpSpPr>
          <a:xfrm>
            <a:off x="9279134" y="3384929"/>
            <a:ext cx="3082141" cy="2057478"/>
            <a:chOff x="0" y="5552445"/>
            <a:chExt cx="3076944" cy="2030523"/>
          </a:xfrm>
        </xdr:grpSpPr>
        <xdr:sp macro="" textlink="">
          <xdr:nvSpPr>
            <xdr:cNvPr id="60" name="Rectangle: Rounded Corners 59">
              <a:extLst>
                <a:ext uri="{FF2B5EF4-FFF2-40B4-BE49-F238E27FC236}">
                  <a16:creationId xmlns:a16="http://schemas.microsoft.com/office/drawing/2014/main" id="{064C475C-CF10-2D45-39DC-D42833F3981C}"/>
                </a:ext>
              </a:extLst>
            </xdr:cNvPr>
            <xdr:cNvSpPr/>
          </xdr:nvSpPr>
          <xdr:spPr>
            <a:xfrm>
              <a:off x="0" y="5552445"/>
              <a:ext cx="3076944" cy="2030523"/>
            </a:xfrm>
            <a:prstGeom prst="roundRect">
              <a:avLst>
                <a:gd name="adj" fmla="val 3219"/>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DE" sz="1100" kern="1200"/>
            </a:p>
          </xdr:txBody>
        </xdr:sp>
        <xdr:graphicFrame macro="">
          <xdr:nvGraphicFramePr>
            <xdr:cNvPr id="34" name="Chart 33">
              <a:extLst>
                <a:ext uri="{FF2B5EF4-FFF2-40B4-BE49-F238E27FC236}">
                  <a16:creationId xmlns:a16="http://schemas.microsoft.com/office/drawing/2014/main" id="{CBA4E474-F241-484B-B427-85FBE6D4E9DC}"/>
                </a:ext>
              </a:extLst>
            </xdr:cNvPr>
            <xdr:cNvGraphicFramePr>
              <a:graphicFrameLocks/>
            </xdr:cNvGraphicFramePr>
          </xdr:nvGraphicFramePr>
          <xdr:xfrm>
            <a:off x="116008" y="5951279"/>
            <a:ext cx="2852247" cy="1535814"/>
          </xdr:xfrm>
          <a:graphic>
            <a:graphicData uri="http://schemas.openxmlformats.org/drawingml/2006/chart">
              <c:chart xmlns:c="http://schemas.openxmlformats.org/drawingml/2006/chart" xmlns:r="http://schemas.openxmlformats.org/officeDocument/2006/relationships" r:id="rId10"/>
            </a:graphicData>
          </a:graphic>
        </xdr:graphicFrame>
        <xdr:sp macro="" textlink="">
          <xdr:nvSpPr>
            <xdr:cNvPr id="68" name="Rectangle 67">
              <a:extLst>
                <a:ext uri="{FF2B5EF4-FFF2-40B4-BE49-F238E27FC236}">
                  <a16:creationId xmlns:a16="http://schemas.microsoft.com/office/drawing/2014/main" id="{AB02EC9A-E96A-4CFC-BF74-8404FE226A34}"/>
                </a:ext>
              </a:extLst>
            </xdr:cNvPr>
            <xdr:cNvSpPr/>
          </xdr:nvSpPr>
          <xdr:spPr>
            <a:xfrm>
              <a:off x="332267" y="5552445"/>
              <a:ext cx="2388066" cy="224891"/>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b="1" kern="1200" baseline="0">
                  <a:solidFill>
                    <a:schemeClr val="accent2">
                      <a:lumMod val="20000"/>
                      <a:lumOff val="80000"/>
                    </a:schemeClr>
                  </a:solidFill>
                </a:rPr>
                <a:t>Percentage of Total Sales by Payment Type</a:t>
              </a:r>
            </a:p>
          </xdr:txBody>
        </xdr:sp>
      </xdr:grpSp>
      <mc:AlternateContent xmlns:mc="http://schemas.openxmlformats.org/markup-compatibility/2006" xmlns:a14="http://schemas.microsoft.com/office/drawing/2010/main">
        <mc:Choice Requires="a14">
          <xdr:graphicFrame macro="">
            <xdr:nvGraphicFramePr>
              <xdr:cNvPr id="4" name="Gender">
                <a:extLst>
                  <a:ext uri="{FF2B5EF4-FFF2-40B4-BE49-F238E27FC236}">
                    <a16:creationId xmlns:a16="http://schemas.microsoft.com/office/drawing/2014/main" id="{28774314-3FF2-40D2-A511-E5D39C931857}"/>
                  </a:ext>
                </a:extLst>
              </xdr:cNvPr>
              <xdr:cNvGraphicFramePr/>
            </xdr:nvGraphicFramePr>
            <xdr:xfrm>
              <a:off x="9345706" y="2159001"/>
              <a:ext cx="1314823" cy="114935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958294" y="2345766"/>
                <a:ext cx="1314823" cy="1149350"/>
              </a:xfrm>
              <a:prstGeom prst="rect">
                <a:avLst/>
              </a:prstGeom>
              <a:solidFill>
                <a:prstClr val="white"/>
              </a:solidFill>
              <a:ln w="1">
                <a:solidFill>
                  <a:prstClr val="green"/>
                </a:solidFill>
              </a:ln>
            </xdr:spPr>
            <xdr:txBody>
              <a:bodyPr vertOverflow="clip" horzOverflow="clip"/>
              <a:lstStyle/>
              <a:p>
                <a:r>
                  <a:rPr lang="en-DE"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tsle="http://schemas.microsoft.com/office/drawing/2012/timeslicer">
        <mc:Choice Requires="tsle">
          <xdr:graphicFrame macro="">
            <xdr:nvGraphicFramePr>
              <xdr:cNvPr id="38" name="Date">
                <a:extLst>
                  <a:ext uri="{FF2B5EF4-FFF2-40B4-BE49-F238E27FC236}">
                    <a16:creationId xmlns:a16="http://schemas.microsoft.com/office/drawing/2014/main" id="{C998D0DF-0C26-43A8-AB34-4A9F59DBD293}"/>
                  </a:ext>
                </a:extLst>
              </xdr:cNvPr>
              <xdr:cNvGraphicFramePr/>
            </xdr:nvGraphicFramePr>
            <xdr:xfrm>
              <a:off x="9330765" y="784412"/>
              <a:ext cx="2995706" cy="137160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9943353" y="971177"/>
                <a:ext cx="2995706" cy="1371600"/>
              </a:xfrm>
              <a:prstGeom prst="rect">
                <a:avLst/>
              </a:prstGeom>
              <a:solidFill>
                <a:prstClr val="white"/>
              </a:solidFill>
              <a:ln w="1">
                <a:solidFill>
                  <a:prstClr val="green"/>
                </a:solidFill>
              </a:ln>
            </xdr:spPr>
            <xdr:txBody>
              <a:bodyPr vertOverflow="clip" horzOverflow="clip"/>
              <a:lstStyle/>
              <a:p>
                <a:r>
                  <a:rPr lang="en-DE" sz="1100"/>
                  <a:t>Timeline: Works in Excel 2013 or higher. Do not move or resize.</a:t>
                </a:r>
              </a:p>
            </xdr:txBody>
          </xdr:sp>
        </mc:Fallback>
      </mc:AlternateContent>
      <mc:AlternateContent xmlns:mc="http://schemas.openxmlformats.org/markup-compatibility/2006" xmlns:a14="http://schemas.microsoft.com/office/drawing/2010/main">
        <mc:Choice Requires="a14">
          <xdr:graphicFrame macro="">
            <xdr:nvGraphicFramePr>
              <xdr:cNvPr id="51" name="Payment">
                <a:extLst>
                  <a:ext uri="{FF2B5EF4-FFF2-40B4-BE49-F238E27FC236}">
                    <a16:creationId xmlns:a16="http://schemas.microsoft.com/office/drawing/2014/main" id="{03371388-24E2-4E2E-AFE2-36EBC5C45E70}"/>
                  </a:ext>
                </a:extLst>
              </xdr:cNvPr>
              <xdr:cNvGraphicFramePr/>
            </xdr:nvGraphicFramePr>
            <xdr:xfrm>
              <a:off x="10795000" y="2144059"/>
              <a:ext cx="1494117" cy="114840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11407588" y="2330824"/>
                <a:ext cx="1494117" cy="1148400"/>
              </a:xfrm>
              <a:prstGeom prst="rect">
                <a:avLst/>
              </a:prstGeom>
              <a:solidFill>
                <a:prstClr val="white"/>
              </a:solidFill>
              <a:ln w="1">
                <a:solidFill>
                  <a:prstClr val="green"/>
                </a:solidFill>
              </a:ln>
            </xdr:spPr>
            <xdr:txBody>
              <a:bodyPr vertOverflow="clip" horzOverflow="clip"/>
              <a:lstStyle/>
              <a:p>
                <a:r>
                  <a:rPr lang="en-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nvGrpSpPr>
          <xdr:cNvPr id="80" name="Group 79">
            <a:extLst>
              <a:ext uri="{FF2B5EF4-FFF2-40B4-BE49-F238E27FC236}">
                <a16:creationId xmlns:a16="http://schemas.microsoft.com/office/drawing/2014/main" id="{AC022BD7-167A-AFB7-BB82-8F37E72EAC38}"/>
              </a:ext>
            </a:extLst>
          </xdr:cNvPr>
          <xdr:cNvGrpSpPr/>
        </xdr:nvGrpSpPr>
        <xdr:grpSpPr>
          <a:xfrm>
            <a:off x="3733663" y="560294"/>
            <a:ext cx="1826965" cy="747058"/>
            <a:chOff x="3733663" y="560294"/>
            <a:chExt cx="1826965" cy="747058"/>
          </a:xfrm>
        </xdr:grpSpPr>
        <xdr:sp macro="" textlink="">
          <xdr:nvSpPr>
            <xdr:cNvPr id="9" name="Rectangle: Rounded Corners 8">
              <a:extLst>
                <a:ext uri="{FF2B5EF4-FFF2-40B4-BE49-F238E27FC236}">
                  <a16:creationId xmlns:a16="http://schemas.microsoft.com/office/drawing/2014/main" id="{8858253F-C0CD-AE0C-2011-5E31417B7144}"/>
                </a:ext>
              </a:extLst>
            </xdr:cNvPr>
            <xdr:cNvSpPr/>
          </xdr:nvSpPr>
          <xdr:spPr>
            <a:xfrm>
              <a:off x="3733663" y="573142"/>
              <a:ext cx="1826965" cy="734210"/>
            </a:xfrm>
            <a:prstGeom prst="roundRect">
              <a:avLst>
                <a:gd name="adj" fmla="val 7184"/>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DE" sz="1100" kern="1200"/>
            </a:p>
          </xdr:txBody>
        </xdr:sp>
        <xdr:sp macro="" textlink="Analysis!C27">
          <xdr:nvSpPr>
            <xdr:cNvPr id="15" name="Rectangle: Rounded Corners 14">
              <a:extLst>
                <a:ext uri="{FF2B5EF4-FFF2-40B4-BE49-F238E27FC236}">
                  <a16:creationId xmlns:a16="http://schemas.microsoft.com/office/drawing/2014/main" id="{44FEAC57-013F-4F60-872B-94F2BBE1D83F}"/>
                </a:ext>
              </a:extLst>
            </xdr:cNvPr>
            <xdr:cNvSpPr/>
          </xdr:nvSpPr>
          <xdr:spPr>
            <a:xfrm>
              <a:off x="4344961" y="789755"/>
              <a:ext cx="786103" cy="407930"/>
            </a:xfrm>
            <a:prstGeom prst="roundRect">
              <a:avLst>
                <a:gd name="adj" fmla="val 6411"/>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167B0390-F718-46DC-96CB-739D7315406A}" type="TxLink">
                <a:rPr lang="en-US" sz="1800" b="1" i="0" u="none" strike="noStrike" kern="1200">
                  <a:solidFill>
                    <a:schemeClr val="accent2">
                      <a:lumMod val="20000"/>
                      <a:lumOff val="80000"/>
                    </a:schemeClr>
                  </a:solidFill>
                  <a:latin typeface="Calibri"/>
                  <a:cs typeface="Calibri"/>
                </a:rPr>
                <a:pPr algn="l"/>
                <a:t>1000</a:t>
              </a:fld>
              <a:endParaRPr lang="en-US" sz="1100" b="1" i="0" u="none" strike="noStrike" kern="1200">
                <a:solidFill>
                  <a:schemeClr val="accent2">
                    <a:lumMod val="20000"/>
                    <a:lumOff val="80000"/>
                  </a:schemeClr>
                </a:solidFill>
                <a:latin typeface="Calibri"/>
                <a:cs typeface="Calibri"/>
              </a:endParaRPr>
            </a:p>
          </xdr:txBody>
        </xdr:sp>
        <xdr:sp macro="" textlink="">
          <xdr:nvSpPr>
            <xdr:cNvPr id="18" name="Rectangle 17">
              <a:extLst>
                <a:ext uri="{FF2B5EF4-FFF2-40B4-BE49-F238E27FC236}">
                  <a16:creationId xmlns:a16="http://schemas.microsoft.com/office/drawing/2014/main" id="{8BC1E268-D0B8-4B6E-83F6-C1DB4D0793CE}"/>
                </a:ext>
              </a:extLst>
            </xdr:cNvPr>
            <xdr:cNvSpPr/>
          </xdr:nvSpPr>
          <xdr:spPr>
            <a:xfrm>
              <a:off x="4282073" y="560294"/>
              <a:ext cx="911879" cy="23583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b="1" kern="1200">
                  <a:solidFill>
                    <a:schemeClr val="accent2">
                      <a:lumMod val="20000"/>
                      <a:lumOff val="80000"/>
                    </a:schemeClr>
                  </a:solidFill>
                </a:rPr>
                <a:t>Total</a:t>
              </a:r>
              <a:r>
                <a:rPr lang="en-US" sz="1000" b="1" kern="1200" baseline="0">
                  <a:solidFill>
                    <a:schemeClr val="accent2">
                      <a:lumMod val="20000"/>
                      <a:lumOff val="80000"/>
                    </a:schemeClr>
                  </a:solidFill>
                </a:rPr>
                <a:t> Orders</a:t>
              </a:r>
            </a:p>
          </xdr:txBody>
        </xdr:sp>
        <xdr:pic>
          <xdr:nvPicPr>
            <xdr:cNvPr id="55" name="Graphic 54" descr="Shopping cart">
              <a:extLst>
                <a:ext uri="{FF2B5EF4-FFF2-40B4-BE49-F238E27FC236}">
                  <a16:creationId xmlns:a16="http://schemas.microsoft.com/office/drawing/2014/main" id="{49092DCA-59AA-59CB-D226-B108CF663859}"/>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3734705" y="657412"/>
              <a:ext cx="540000" cy="540000"/>
            </a:xfrm>
            <a:prstGeom prst="rect">
              <a:avLst/>
            </a:prstGeom>
          </xdr:spPr>
        </xdr:pic>
      </xdr:grpSp>
      <xdr:grpSp>
        <xdr:nvGrpSpPr>
          <xdr:cNvPr id="77" name="Group 76">
            <a:extLst>
              <a:ext uri="{FF2B5EF4-FFF2-40B4-BE49-F238E27FC236}">
                <a16:creationId xmlns:a16="http://schemas.microsoft.com/office/drawing/2014/main" id="{885DF225-161B-9310-F9AC-CDD30FE352A7}"/>
              </a:ext>
            </a:extLst>
          </xdr:cNvPr>
          <xdr:cNvGrpSpPr/>
        </xdr:nvGrpSpPr>
        <xdr:grpSpPr>
          <a:xfrm>
            <a:off x="5591560" y="568761"/>
            <a:ext cx="1835168" cy="738592"/>
            <a:chOff x="5591560" y="568761"/>
            <a:chExt cx="1835168" cy="738592"/>
          </a:xfrm>
        </xdr:grpSpPr>
        <xdr:grpSp>
          <xdr:nvGrpSpPr>
            <xdr:cNvPr id="87" name="Group 86">
              <a:extLst>
                <a:ext uri="{FF2B5EF4-FFF2-40B4-BE49-F238E27FC236}">
                  <a16:creationId xmlns:a16="http://schemas.microsoft.com/office/drawing/2014/main" id="{776E6245-99E6-98D8-3B2F-4588F8C6F87D}"/>
                </a:ext>
              </a:extLst>
            </xdr:cNvPr>
            <xdr:cNvGrpSpPr/>
          </xdr:nvGrpSpPr>
          <xdr:grpSpPr>
            <a:xfrm>
              <a:off x="5591560" y="568761"/>
              <a:ext cx="1835168" cy="738592"/>
              <a:chOff x="5615467" y="558800"/>
              <a:chExt cx="1826163" cy="736600"/>
            </a:xfrm>
          </xdr:grpSpPr>
          <xdr:sp macro="" textlink="">
            <xdr:nvSpPr>
              <xdr:cNvPr id="10" name="Rectangle: Rounded Corners 9">
                <a:extLst>
                  <a:ext uri="{FF2B5EF4-FFF2-40B4-BE49-F238E27FC236}">
                    <a16:creationId xmlns:a16="http://schemas.microsoft.com/office/drawing/2014/main" id="{CCC642E2-B41D-F91F-7EA4-D297AF026DE8}"/>
                  </a:ext>
                </a:extLst>
              </xdr:cNvPr>
              <xdr:cNvSpPr/>
            </xdr:nvSpPr>
            <xdr:spPr>
              <a:xfrm>
                <a:off x="5615467" y="571285"/>
                <a:ext cx="1818000" cy="724115"/>
              </a:xfrm>
              <a:prstGeom prst="roundRect">
                <a:avLst>
                  <a:gd name="adj" fmla="val 7184"/>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DE" sz="1100" kern="1200"/>
              </a:p>
            </xdr:txBody>
          </xdr:sp>
          <xdr:sp macro="" textlink="">
            <xdr:nvSpPr>
              <xdr:cNvPr id="27" name="Rectangle 26">
                <a:extLst>
                  <a:ext uri="{FF2B5EF4-FFF2-40B4-BE49-F238E27FC236}">
                    <a16:creationId xmlns:a16="http://schemas.microsoft.com/office/drawing/2014/main" id="{7925CDCA-F982-B512-DE7E-37525C980ECC}"/>
                  </a:ext>
                </a:extLst>
              </xdr:cNvPr>
              <xdr:cNvSpPr/>
            </xdr:nvSpPr>
            <xdr:spPr>
              <a:xfrm>
                <a:off x="6089080" y="558800"/>
                <a:ext cx="1352550" cy="20599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b="1" kern="1200">
                    <a:solidFill>
                      <a:schemeClr val="accent2">
                        <a:lumMod val="20000"/>
                        <a:lumOff val="80000"/>
                      </a:schemeClr>
                    </a:solidFill>
                  </a:rPr>
                  <a:t>Total</a:t>
                </a:r>
                <a:r>
                  <a:rPr lang="en-US" sz="1000" b="1" kern="1200" baseline="0">
                    <a:solidFill>
                      <a:schemeClr val="accent2">
                        <a:lumMod val="20000"/>
                        <a:lumOff val="80000"/>
                      </a:schemeClr>
                    </a:solidFill>
                  </a:rPr>
                  <a:t> Products Sold</a:t>
                </a:r>
              </a:p>
            </xdr:txBody>
          </xdr:sp>
          <xdr:sp macro="" textlink="Analysis!C32">
            <xdr:nvSpPr>
              <xdr:cNvPr id="31" name="Rectangle: Rounded Corners 30">
                <a:extLst>
                  <a:ext uri="{FF2B5EF4-FFF2-40B4-BE49-F238E27FC236}">
                    <a16:creationId xmlns:a16="http://schemas.microsoft.com/office/drawing/2014/main" id="{4345229B-BA92-40CF-BC14-529B4AAAB31A}"/>
                  </a:ext>
                </a:extLst>
              </xdr:cNvPr>
              <xdr:cNvSpPr/>
            </xdr:nvSpPr>
            <xdr:spPr>
              <a:xfrm>
                <a:off x="6303742" y="783525"/>
                <a:ext cx="793750" cy="399512"/>
              </a:xfrm>
              <a:prstGeom prst="roundRect">
                <a:avLst>
                  <a:gd name="adj" fmla="val 6411"/>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C1840ACC-9733-4619-8D37-FBA152904EB9}" type="TxLink">
                  <a:rPr lang="en-US" sz="1800" b="1" i="0" u="none" strike="noStrike" kern="1200">
                    <a:solidFill>
                      <a:schemeClr val="accent2">
                        <a:lumMod val="20000"/>
                        <a:lumOff val="80000"/>
                      </a:schemeClr>
                    </a:solidFill>
                    <a:latin typeface="Calibri"/>
                    <a:cs typeface="Calibri"/>
                  </a:rPr>
                  <a:pPr algn="l"/>
                  <a:t>5510</a:t>
                </a:fld>
                <a:endParaRPr lang="en-US" sz="1100" b="1" i="0" u="none" strike="noStrike" kern="1200">
                  <a:solidFill>
                    <a:schemeClr val="accent2">
                      <a:lumMod val="20000"/>
                      <a:lumOff val="80000"/>
                    </a:schemeClr>
                  </a:solidFill>
                  <a:latin typeface="Calibri"/>
                  <a:cs typeface="Calibri"/>
                </a:endParaRPr>
              </a:p>
            </xdr:txBody>
          </xdr:sp>
        </xdr:grpSp>
        <xdr:pic>
          <xdr:nvPicPr>
            <xdr:cNvPr id="58" name="Graphic 57" descr="Shopping bag">
              <a:extLst>
                <a:ext uri="{FF2B5EF4-FFF2-40B4-BE49-F238E27FC236}">
                  <a16:creationId xmlns:a16="http://schemas.microsoft.com/office/drawing/2014/main" id="{250442E7-E5A8-9DF0-84E6-2FE77745E89C}"/>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602943" y="635000"/>
              <a:ext cx="540000" cy="532896"/>
            </a:xfrm>
            <a:prstGeom prst="rect">
              <a:avLst/>
            </a:prstGeom>
          </xdr:spPr>
        </xdr:pic>
      </xdr:grpSp>
      <xdr:grpSp>
        <xdr:nvGrpSpPr>
          <xdr:cNvPr id="82" name="Group 81">
            <a:extLst>
              <a:ext uri="{FF2B5EF4-FFF2-40B4-BE49-F238E27FC236}">
                <a16:creationId xmlns:a16="http://schemas.microsoft.com/office/drawing/2014/main" id="{FD531B05-0381-5D86-D2A2-E201A39C0711}"/>
              </a:ext>
            </a:extLst>
          </xdr:cNvPr>
          <xdr:cNvGrpSpPr/>
        </xdr:nvGrpSpPr>
        <xdr:grpSpPr>
          <a:xfrm>
            <a:off x="1860177" y="560294"/>
            <a:ext cx="1841520" cy="738094"/>
            <a:chOff x="1860177" y="560294"/>
            <a:chExt cx="1841520" cy="738094"/>
          </a:xfrm>
        </xdr:grpSpPr>
        <xdr:grpSp>
          <xdr:nvGrpSpPr>
            <xdr:cNvPr id="52" name="Group 51">
              <a:extLst>
                <a:ext uri="{FF2B5EF4-FFF2-40B4-BE49-F238E27FC236}">
                  <a16:creationId xmlns:a16="http://schemas.microsoft.com/office/drawing/2014/main" id="{4E42E7D9-3DC8-0369-1FA9-0C20ADE0F666}"/>
                </a:ext>
              </a:extLst>
            </xdr:cNvPr>
            <xdr:cNvGrpSpPr/>
          </xdr:nvGrpSpPr>
          <xdr:grpSpPr>
            <a:xfrm>
              <a:off x="1874733" y="560294"/>
              <a:ext cx="1826964" cy="738094"/>
              <a:chOff x="2571750" y="895350"/>
              <a:chExt cx="1841500" cy="755650"/>
            </a:xfrm>
          </xdr:grpSpPr>
          <xdr:sp macro="" textlink="">
            <xdr:nvSpPr>
              <xdr:cNvPr id="8" name="Rectangle: Rounded Corners 7">
                <a:extLst>
                  <a:ext uri="{FF2B5EF4-FFF2-40B4-BE49-F238E27FC236}">
                    <a16:creationId xmlns:a16="http://schemas.microsoft.com/office/drawing/2014/main" id="{51E70539-1B60-264B-E27D-F2C1CD935A39}"/>
                  </a:ext>
                </a:extLst>
              </xdr:cNvPr>
              <xdr:cNvSpPr/>
            </xdr:nvSpPr>
            <xdr:spPr>
              <a:xfrm>
                <a:off x="2571750" y="914400"/>
                <a:ext cx="1841500" cy="736600"/>
              </a:xfrm>
              <a:prstGeom prst="roundRect">
                <a:avLst>
                  <a:gd name="adj" fmla="val 7184"/>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DE" sz="1100" kern="1200"/>
              </a:p>
            </xdr:txBody>
          </xdr:sp>
          <xdr:sp macro="" textlink="">
            <xdr:nvSpPr>
              <xdr:cNvPr id="13" name="Rectangle 12">
                <a:extLst>
                  <a:ext uri="{FF2B5EF4-FFF2-40B4-BE49-F238E27FC236}">
                    <a16:creationId xmlns:a16="http://schemas.microsoft.com/office/drawing/2014/main" id="{0FB5E599-76C0-47A5-AB80-0425637F701B}"/>
                  </a:ext>
                </a:extLst>
              </xdr:cNvPr>
              <xdr:cNvSpPr/>
            </xdr:nvSpPr>
            <xdr:spPr>
              <a:xfrm>
                <a:off x="3073400" y="895350"/>
                <a:ext cx="977900" cy="2286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b="1" kern="1200">
                    <a:solidFill>
                      <a:schemeClr val="accent2">
                        <a:lumMod val="20000"/>
                        <a:lumOff val="80000"/>
                      </a:schemeClr>
                    </a:solidFill>
                  </a:rPr>
                  <a:t>Gross Profit</a:t>
                </a:r>
              </a:p>
              <a:p>
                <a:pPr algn="l"/>
                <a:endParaRPr lang="en-DE" sz="1000" b="1" kern="1200">
                  <a:solidFill>
                    <a:schemeClr val="accent2">
                      <a:lumMod val="20000"/>
                      <a:lumOff val="80000"/>
                    </a:schemeClr>
                  </a:solidFill>
                </a:endParaRPr>
              </a:p>
            </xdr:txBody>
          </xdr:sp>
          <xdr:sp macro="" textlink="Analysis!C15">
            <xdr:nvSpPr>
              <xdr:cNvPr id="14" name="Rectangle: Rounded Corners 13">
                <a:extLst>
                  <a:ext uri="{FF2B5EF4-FFF2-40B4-BE49-F238E27FC236}">
                    <a16:creationId xmlns:a16="http://schemas.microsoft.com/office/drawing/2014/main" id="{6261785F-FB4C-43A8-97A2-195536D479C1}"/>
                  </a:ext>
                </a:extLst>
              </xdr:cNvPr>
              <xdr:cNvSpPr/>
            </xdr:nvSpPr>
            <xdr:spPr>
              <a:xfrm>
                <a:off x="3022600" y="1143000"/>
                <a:ext cx="1187450" cy="406400"/>
              </a:xfrm>
              <a:prstGeom prst="roundRect">
                <a:avLst>
                  <a:gd name="adj" fmla="val 6411"/>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0B72F878-E2F6-4DA7-AD4D-DEB700E87F2B}" type="TxLink">
                  <a:rPr lang="en-US" sz="1800" b="1" i="0" u="none" strike="noStrike" kern="1200">
                    <a:solidFill>
                      <a:schemeClr val="accent2">
                        <a:lumMod val="20000"/>
                        <a:lumOff val="80000"/>
                      </a:schemeClr>
                    </a:solidFill>
                    <a:latin typeface="Calibri"/>
                    <a:cs typeface="Calibri"/>
                  </a:rPr>
                  <a:pPr algn="l"/>
                  <a:t>$15,379 </a:t>
                </a:fld>
                <a:endParaRPr lang="en-US" sz="1100" b="1" i="0" u="none" strike="noStrike" kern="1200">
                  <a:solidFill>
                    <a:schemeClr val="accent2">
                      <a:lumMod val="20000"/>
                      <a:lumOff val="80000"/>
                    </a:schemeClr>
                  </a:solidFill>
                  <a:latin typeface="Calibri"/>
                  <a:cs typeface="Calibri"/>
                </a:endParaRPr>
              </a:p>
            </xdr:txBody>
          </xdr:sp>
        </xdr:grpSp>
        <xdr:pic>
          <xdr:nvPicPr>
            <xdr:cNvPr id="63" name="Graphic 62" descr="Bar graph with upward trend">
              <a:extLst>
                <a:ext uri="{FF2B5EF4-FFF2-40B4-BE49-F238E27FC236}">
                  <a16:creationId xmlns:a16="http://schemas.microsoft.com/office/drawing/2014/main" id="{2F108E0A-8CBA-354F-0B91-147CA9B73378}"/>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860177" y="672355"/>
              <a:ext cx="540000" cy="540000"/>
            </a:xfrm>
            <a:prstGeom prst="rect">
              <a:avLst/>
            </a:prstGeom>
          </xdr:spPr>
        </xdr:pic>
      </xdr:grpSp>
      <xdr:grpSp>
        <xdr:nvGrpSpPr>
          <xdr:cNvPr id="83" name="Group 82">
            <a:extLst>
              <a:ext uri="{FF2B5EF4-FFF2-40B4-BE49-F238E27FC236}">
                <a16:creationId xmlns:a16="http://schemas.microsoft.com/office/drawing/2014/main" id="{C59EFE3A-AAE9-49EE-F6F8-1BD2BF1BDCA7}"/>
              </a:ext>
            </a:extLst>
          </xdr:cNvPr>
          <xdr:cNvGrpSpPr/>
        </xdr:nvGrpSpPr>
        <xdr:grpSpPr>
          <a:xfrm>
            <a:off x="0" y="545353"/>
            <a:ext cx="1841732" cy="762000"/>
            <a:chOff x="0" y="545353"/>
            <a:chExt cx="1841732" cy="762000"/>
          </a:xfrm>
        </xdr:grpSpPr>
        <xdr:grpSp>
          <xdr:nvGrpSpPr>
            <xdr:cNvPr id="81" name="Group 80">
              <a:extLst>
                <a:ext uri="{FF2B5EF4-FFF2-40B4-BE49-F238E27FC236}">
                  <a16:creationId xmlns:a16="http://schemas.microsoft.com/office/drawing/2014/main" id="{7110E8FC-7E35-91D4-E1CB-64D54F4DB588}"/>
                </a:ext>
              </a:extLst>
            </xdr:cNvPr>
            <xdr:cNvGrpSpPr/>
          </xdr:nvGrpSpPr>
          <xdr:grpSpPr>
            <a:xfrm>
              <a:off x="14767" y="545353"/>
              <a:ext cx="1826965" cy="762000"/>
              <a:chOff x="0" y="539012"/>
              <a:chExt cx="1827623" cy="753139"/>
            </a:xfrm>
          </xdr:grpSpPr>
          <xdr:sp macro="" textlink="">
            <xdr:nvSpPr>
              <xdr:cNvPr id="5" name="Rectangle: Rounded Corners 4">
                <a:extLst>
                  <a:ext uri="{FF2B5EF4-FFF2-40B4-BE49-F238E27FC236}">
                    <a16:creationId xmlns:a16="http://schemas.microsoft.com/office/drawing/2014/main" id="{D1DD9036-F851-F3B6-791D-91AA27BC3FD6}"/>
                  </a:ext>
                </a:extLst>
              </xdr:cNvPr>
              <xdr:cNvSpPr/>
            </xdr:nvSpPr>
            <xdr:spPr>
              <a:xfrm>
                <a:off x="0" y="566479"/>
                <a:ext cx="1827623" cy="725672"/>
              </a:xfrm>
              <a:prstGeom prst="roundRect">
                <a:avLst>
                  <a:gd name="adj" fmla="val 7184"/>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DE" sz="1100" kern="1200"/>
              </a:p>
            </xdr:txBody>
          </xdr:sp>
          <xdr:sp macro="" textlink="">
            <xdr:nvSpPr>
              <xdr:cNvPr id="11" name="Rectangle 10">
                <a:extLst>
                  <a:ext uri="{FF2B5EF4-FFF2-40B4-BE49-F238E27FC236}">
                    <a16:creationId xmlns:a16="http://schemas.microsoft.com/office/drawing/2014/main" id="{3371E07F-BB7A-1AD1-C557-FAED168AC11B}"/>
                  </a:ext>
                </a:extLst>
              </xdr:cNvPr>
              <xdr:cNvSpPr/>
            </xdr:nvSpPr>
            <xdr:spPr>
              <a:xfrm>
                <a:off x="487528" y="539012"/>
                <a:ext cx="1301898" cy="20999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b="1" kern="1200">
                    <a:solidFill>
                      <a:schemeClr val="accent2">
                        <a:lumMod val="20000"/>
                        <a:lumOff val="80000"/>
                      </a:schemeClr>
                    </a:solidFill>
                  </a:rPr>
                  <a:t>Total</a:t>
                </a:r>
                <a:r>
                  <a:rPr lang="en-US" sz="1000" b="1" kern="1200" baseline="0">
                    <a:solidFill>
                      <a:schemeClr val="accent2">
                        <a:lumMod val="20000"/>
                        <a:lumOff val="80000"/>
                      </a:schemeClr>
                    </a:solidFill>
                  </a:rPr>
                  <a:t> Sales Revenue</a:t>
                </a:r>
                <a:endParaRPr lang="en-DE" sz="1000" b="1" kern="1200">
                  <a:solidFill>
                    <a:schemeClr val="accent2">
                      <a:lumMod val="20000"/>
                      <a:lumOff val="80000"/>
                    </a:schemeClr>
                  </a:solidFill>
                </a:endParaRPr>
              </a:p>
            </xdr:txBody>
          </xdr:sp>
          <xdr:sp macro="" textlink="Analysis!C4">
            <xdr:nvSpPr>
              <xdr:cNvPr id="12" name="Rectangle: Rounded Corners 11">
                <a:extLst>
                  <a:ext uri="{FF2B5EF4-FFF2-40B4-BE49-F238E27FC236}">
                    <a16:creationId xmlns:a16="http://schemas.microsoft.com/office/drawing/2014/main" id="{40BAE160-5C0E-2F85-3C51-0C6A77281088}"/>
                  </a:ext>
                </a:extLst>
              </xdr:cNvPr>
              <xdr:cNvSpPr/>
            </xdr:nvSpPr>
            <xdr:spPr>
              <a:xfrm>
                <a:off x="524848" y="767020"/>
                <a:ext cx="1193948" cy="407286"/>
              </a:xfrm>
              <a:prstGeom prst="roundRect">
                <a:avLst>
                  <a:gd name="adj" fmla="val 6411"/>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1070EDF7-E27D-4F65-BA64-FEF1BA6263BE}" type="TxLink">
                  <a:rPr lang="en-US" sz="1800" b="1" i="0" u="none" strike="noStrike" kern="1200">
                    <a:solidFill>
                      <a:schemeClr val="accent2">
                        <a:lumMod val="20000"/>
                        <a:lumOff val="80000"/>
                      </a:schemeClr>
                    </a:solidFill>
                    <a:latin typeface="Calibri"/>
                    <a:cs typeface="Calibri"/>
                  </a:rPr>
                  <a:pPr algn="l"/>
                  <a:t>$322,967 </a:t>
                </a:fld>
                <a:endParaRPr lang="en-DE" sz="1100" b="1" kern="1200">
                  <a:solidFill>
                    <a:schemeClr val="accent2">
                      <a:lumMod val="20000"/>
                      <a:lumOff val="80000"/>
                    </a:schemeClr>
                  </a:solidFill>
                </a:endParaRPr>
              </a:p>
            </xdr:txBody>
          </xdr:sp>
        </xdr:grpSp>
        <xdr:pic>
          <xdr:nvPicPr>
            <xdr:cNvPr id="65" name="Graphic 64" descr="Coins">
              <a:extLst>
                <a:ext uri="{FF2B5EF4-FFF2-40B4-BE49-F238E27FC236}">
                  <a16:creationId xmlns:a16="http://schemas.microsoft.com/office/drawing/2014/main" id="{8DAE4507-4E56-D397-F6EE-866D99CF6B4E}"/>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0" y="658003"/>
              <a:ext cx="540000" cy="540000"/>
            </a:xfrm>
            <a:prstGeom prst="rect">
              <a:avLst/>
            </a:prstGeom>
          </xdr:spPr>
        </xdr:pic>
      </xdr:grpSp>
      <xdr:grpSp>
        <xdr:nvGrpSpPr>
          <xdr:cNvPr id="79" name="Group 78">
            <a:extLst>
              <a:ext uri="{FF2B5EF4-FFF2-40B4-BE49-F238E27FC236}">
                <a16:creationId xmlns:a16="http://schemas.microsoft.com/office/drawing/2014/main" id="{B08F3F4B-DD26-10CE-5B07-EB1C85C6639B}"/>
              </a:ext>
            </a:extLst>
          </xdr:cNvPr>
          <xdr:cNvGrpSpPr/>
        </xdr:nvGrpSpPr>
        <xdr:grpSpPr>
          <a:xfrm>
            <a:off x="7440992" y="560294"/>
            <a:ext cx="1826965" cy="747059"/>
            <a:chOff x="7440992" y="560294"/>
            <a:chExt cx="1826965" cy="747059"/>
          </a:xfrm>
        </xdr:grpSpPr>
        <xdr:grpSp>
          <xdr:nvGrpSpPr>
            <xdr:cNvPr id="56" name="Group 55">
              <a:extLst>
                <a:ext uri="{FF2B5EF4-FFF2-40B4-BE49-F238E27FC236}">
                  <a16:creationId xmlns:a16="http://schemas.microsoft.com/office/drawing/2014/main" id="{232CC70E-AE59-3195-9F0C-44CA82A2DE63}"/>
                </a:ext>
              </a:extLst>
            </xdr:cNvPr>
            <xdr:cNvGrpSpPr/>
          </xdr:nvGrpSpPr>
          <xdr:grpSpPr>
            <a:xfrm>
              <a:off x="7440992" y="560294"/>
              <a:ext cx="1826965" cy="747059"/>
              <a:chOff x="8509000" y="908050"/>
              <a:chExt cx="1841500" cy="749300"/>
            </a:xfrm>
          </xdr:grpSpPr>
          <xdr:sp macro="" textlink="">
            <xdr:nvSpPr>
              <xdr:cNvPr id="6" name="Rectangle: Rounded Corners 5">
                <a:extLst>
                  <a:ext uri="{FF2B5EF4-FFF2-40B4-BE49-F238E27FC236}">
                    <a16:creationId xmlns:a16="http://schemas.microsoft.com/office/drawing/2014/main" id="{FBA99F56-4851-4007-BB8E-85FDDD19416D}"/>
                  </a:ext>
                </a:extLst>
              </xdr:cNvPr>
              <xdr:cNvSpPr/>
            </xdr:nvSpPr>
            <xdr:spPr>
              <a:xfrm>
                <a:off x="8509000" y="920750"/>
                <a:ext cx="1841500" cy="736600"/>
              </a:xfrm>
              <a:prstGeom prst="roundRect">
                <a:avLst>
                  <a:gd name="adj" fmla="val 7184"/>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DE" sz="1100" kern="1200"/>
              </a:p>
            </xdr:txBody>
          </xdr:sp>
          <xdr:sp macro="" textlink="">
            <xdr:nvSpPr>
              <xdr:cNvPr id="28" name="Rectangle 27">
                <a:extLst>
                  <a:ext uri="{FF2B5EF4-FFF2-40B4-BE49-F238E27FC236}">
                    <a16:creationId xmlns:a16="http://schemas.microsoft.com/office/drawing/2014/main" id="{B4430E9A-B365-0983-6B00-E90AAC7B898A}"/>
                  </a:ext>
                </a:extLst>
              </xdr:cNvPr>
              <xdr:cNvSpPr/>
            </xdr:nvSpPr>
            <xdr:spPr>
              <a:xfrm>
                <a:off x="8966200" y="908050"/>
                <a:ext cx="1073150" cy="2159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b="1" kern="1200">
                    <a:solidFill>
                      <a:schemeClr val="accent2">
                        <a:lumMod val="20000"/>
                        <a:lumOff val="80000"/>
                      </a:schemeClr>
                    </a:solidFill>
                  </a:rPr>
                  <a:t>Average Rating</a:t>
                </a:r>
                <a:endParaRPr lang="en-US" sz="1000" b="1" kern="1200" baseline="0">
                  <a:solidFill>
                    <a:schemeClr val="accent2">
                      <a:lumMod val="20000"/>
                      <a:lumOff val="80000"/>
                    </a:schemeClr>
                  </a:solidFill>
                </a:endParaRPr>
              </a:p>
            </xdr:txBody>
          </xdr:sp>
          <xdr:sp macro="" textlink="Analysis!C37">
            <xdr:nvSpPr>
              <xdr:cNvPr id="32" name="Rectangle: Rounded Corners 31">
                <a:extLst>
                  <a:ext uri="{FF2B5EF4-FFF2-40B4-BE49-F238E27FC236}">
                    <a16:creationId xmlns:a16="http://schemas.microsoft.com/office/drawing/2014/main" id="{4FEE8AC9-F334-4586-9005-EB2B33EFFA34}"/>
                  </a:ext>
                </a:extLst>
              </xdr:cNvPr>
              <xdr:cNvSpPr/>
            </xdr:nvSpPr>
            <xdr:spPr>
              <a:xfrm>
                <a:off x="9201150" y="1174750"/>
                <a:ext cx="539750" cy="406400"/>
              </a:xfrm>
              <a:prstGeom prst="roundRect">
                <a:avLst>
                  <a:gd name="adj" fmla="val 6411"/>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60C26D4E-049C-4EF6-AF26-4823F2BEE281}" type="TxLink">
                  <a:rPr lang="en-US" sz="1800" b="1" i="0" u="none" strike="noStrike" kern="1200">
                    <a:solidFill>
                      <a:schemeClr val="accent2">
                        <a:lumMod val="20000"/>
                        <a:lumOff val="80000"/>
                      </a:schemeClr>
                    </a:solidFill>
                    <a:latin typeface="Calibri"/>
                    <a:cs typeface="Calibri"/>
                  </a:rPr>
                  <a:pPr algn="l"/>
                  <a:t>7.0</a:t>
                </a:fld>
                <a:endParaRPr lang="en-US" sz="1800" b="1" i="0" u="none" strike="noStrike" kern="1200">
                  <a:solidFill>
                    <a:schemeClr val="accent2">
                      <a:lumMod val="20000"/>
                      <a:lumOff val="80000"/>
                    </a:schemeClr>
                  </a:solidFill>
                  <a:latin typeface="Calibri"/>
                  <a:cs typeface="Calibri"/>
                </a:endParaRPr>
              </a:p>
            </xdr:txBody>
          </xdr:sp>
        </xdr:grpSp>
        <xdr:pic>
          <xdr:nvPicPr>
            <xdr:cNvPr id="74" name="Graphic 73" descr="Thumbs up sign">
              <a:extLst>
                <a:ext uri="{FF2B5EF4-FFF2-40B4-BE49-F238E27FC236}">
                  <a16:creationId xmlns:a16="http://schemas.microsoft.com/office/drawing/2014/main" id="{28C341B6-EE45-6879-4F54-0D4D8AC09A4C}"/>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7470588" y="642470"/>
              <a:ext cx="540000" cy="540000"/>
            </a:xfrm>
            <a:prstGeom prst="rect">
              <a:avLst/>
            </a:prstGeom>
          </xdr:spPr>
        </xdr:pic>
      </xdr:grpSp>
    </xdr:grpSp>
    <xdr:clientData/>
  </xdr:twoCellAnchor>
  <xdr:twoCellAnchor>
    <xdr:from>
      <xdr:col>17</xdr:col>
      <xdr:colOff>74705</xdr:colOff>
      <xdr:row>4</xdr:row>
      <xdr:rowOff>179295</xdr:rowOff>
    </xdr:from>
    <xdr:to>
      <xdr:col>18</xdr:col>
      <xdr:colOff>526797</xdr:colOff>
      <xdr:row>7</xdr:row>
      <xdr:rowOff>21019</xdr:rowOff>
    </xdr:to>
    <xdr:sp macro="" textlink="">
      <xdr:nvSpPr>
        <xdr:cNvPr id="133" name="Rectangle 132">
          <a:extLst>
            <a:ext uri="{FF2B5EF4-FFF2-40B4-BE49-F238E27FC236}">
              <a16:creationId xmlns:a16="http://schemas.microsoft.com/office/drawing/2014/main" id="{1667845C-3C87-4D94-800C-1DBA54D57480}"/>
            </a:ext>
          </a:extLst>
        </xdr:cNvPr>
        <xdr:cNvSpPr/>
      </xdr:nvSpPr>
      <xdr:spPr>
        <a:xfrm>
          <a:off x="9876117" y="552824"/>
          <a:ext cx="1064680" cy="21525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b="1" kern="1200">
              <a:solidFill>
                <a:schemeClr val="accent2">
                  <a:lumMod val="20000"/>
                  <a:lumOff val="80000"/>
                </a:schemeClr>
              </a:solidFill>
            </a:rPr>
            <a:t>Filter Panel</a:t>
          </a:r>
          <a:endParaRPr lang="en-US" sz="1000" b="1" kern="1200" baseline="0">
            <a:solidFill>
              <a:schemeClr val="accent2">
                <a:lumMod val="20000"/>
                <a:lumOff val="80000"/>
              </a:schemeClr>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72.398682407409" createdVersion="8" refreshedVersion="8" minRefreshableVersion="3" recordCount="1000" xr:uid="{D2B05CD7-2D5C-4493-B43B-78B47130BC33}">
  <cacheSource type="worksheet">
    <worksheetSource name="Table1"/>
  </cacheSource>
  <cacheFields count="23">
    <cacheField name="Invoice ID" numFmtId="0">
      <sharedItems/>
    </cacheField>
    <cacheField name="Branch" numFmtId="0">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164">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164">
      <sharedItems containsSemiMixedTypes="0" containsString="0" containsNumber="1" minValue="0.50850000000000006" maxValue="49.650000000000006"/>
    </cacheField>
    <cacheField name="Total" numFmtId="164">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20"/>
    </cacheField>
    <cacheField name="Day" numFmtId="14">
      <sharedItems count="14">
        <s v="Sat"/>
        <s v="Fri"/>
        <s v="Sun"/>
        <s v="Mon"/>
        <s v="Thu"/>
        <s v="Wed"/>
        <s v="Tue"/>
        <s v="Saturday" u="1"/>
        <s v="Friday" u="1"/>
        <s v="Sunday" u="1"/>
        <s v="Monday" u="1"/>
        <s v="Thursday" u="1"/>
        <s v="Wednesday" u="1"/>
        <s v="Tuesday" u="1"/>
      </sharedItems>
    </cacheField>
    <cacheField name="Month" numFmtId="14">
      <sharedItems count="3">
        <s v="Jan"/>
        <s v="Mar"/>
        <s v="Feb"/>
      </sharedItems>
    </cacheField>
    <cacheField name="Time" numFmtId="20">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fieldGroup par="22"/>
    </cacheField>
    <cacheField name="Hour" numFmtId="20">
      <sharedItems count="11">
        <s v="13"/>
        <s v="10"/>
        <s v="20"/>
        <s v="18"/>
        <s v="14"/>
        <s v="11"/>
        <s v="17"/>
        <s v="16"/>
        <s v="19"/>
        <s v="15"/>
        <s v="12"/>
      </sharedItems>
    </cacheField>
    <cacheField name="Payment" numFmtId="0">
      <sharedItems count="3">
        <s v="Ewallet"/>
        <s v="Cash"/>
        <s v="Credit card"/>
      </sharedItems>
    </cacheField>
    <cacheField name="cogs" numFmtId="164">
      <sharedItems containsSemiMixedTypes="0" containsString="0" containsNumber="1" minValue="10.17" maxValue="993"/>
    </cacheField>
    <cacheField name="calculated gross margin percentage" numFmtId="10">
      <sharedItems containsSemiMixedTypes="0" containsString="0" containsNumber="1" minValue="4.7619047619047512E-2" maxValue="4.7619047619047727E-2"/>
    </cacheField>
    <cacheField name="calculated gross income" numFmtId="164">
      <sharedItems containsSemiMixedTypes="0" containsString="0" containsNumber="1" minValue="0.50849999999999973" maxValue="49.650000000000091"/>
    </cacheField>
    <cacheField name="Rating" numFmtId="165">
      <sharedItems containsSemiMixedTypes="0" containsString="0" containsNumber="1" minValue="4" maxValue="10"/>
    </cacheField>
    <cacheField name="Days (Date)" numFmtId="0" databaseField="0">
      <fieldGroup base="10">
        <rangePr groupBy="days" startDate="2019-01-01T00:00:00" endDate="2019-03-31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03/2019"/>
        </groupItems>
      </fieldGroup>
    </cacheField>
    <cacheField name="Minutes (Time)" numFmtId="0" databaseField="0">
      <fieldGroup base="13">
        <rangePr groupBy="minutes" startDate="1899-12-30T10:00:00" endDate="1899-12-30T20:59:00"/>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Hours (Time)" numFmtId="0" databaseField="0">
      <fieldGroup base="13">
        <rangePr groupBy="hours" startDate="1899-12-30T10:00:00" endDate="1899-12-30T20:59:00"/>
        <groupItems count="26">
          <s v="&lt;00/01/1900"/>
          <s v="00"/>
          <s v="01"/>
          <s v="02"/>
          <s v="03"/>
          <s v="04"/>
          <s v="05"/>
          <s v="06"/>
          <s v="07"/>
          <s v="08"/>
          <s v="09"/>
          <s v="10"/>
          <s v="11"/>
          <s v="12"/>
          <s v="13"/>
          <s v="14"/>
          <s v="15"/>
          <s v="16"/>
          <s v="17"/>
          <s v="18"/>
          <s v="19"/>
          <s v="20"/>
          <s v="21"/>
          <s v="22"/>
          <s v="23"/>
          <s v="&gt;00/01/1900"/>
        </groupItems>
      </fieldGroup>
    </cacheField>
  </cacheFields>
  <extLst>
    <ext xmlns:x14="http://schemas.microsoft.com/office/spreadsheetml/2009/9/main" uri="{725AE2AE-9491-48be-B2B4-4EB974FC3084}">
      <x14:pivotCacheDefinition pivotCacheId="4225691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s v="A"/>
    <x v="0"/>
    <x v="0"/>
    <x v="0"/>
    <x v="0"/>
    <n v="74.69"/>
    <n v="7"/>
    <n v="26.141499999999997"/>
    <n v="548.97149999999988"/>
    <x v="0"/>
    <x v="0"/>
    <x v="0"/>
    <x v="0"/>
    <x v="0"/>
    <x v="0"/>
    <n v="522.82999999999993"/>
    <n v="4.761904761904754E-2"/>
    <n v="26.141499999999951"/>
    <n v="9.1"/>
  </r>
  <r>
    <s v="226-31-3081"/>
    <s v="C"/>
    <x v="1"/>
    <x v="1"/>
    <x v="0"/>
    <x v="1"/>
    <n v="15.28"/>
    <n v="5"/>
    <n v="3.82"/>
    <n v="80.219999999999985"/>
    <x v="1"/>
    <x v="1"/>
    <x v="1"/>
    <x v="1"/>
    <x v="1"/>
    <x v="1"/>
    <n v="76.399999999999991"/>
    <n v="4.761904761904754E-2"/>
    <n v="3.8199999999999932"/>
    <n v="9.6"/>
  </r>
  <r>
    <s v="631-41-3108"/>
    <s v="A"/>
    <x v="0"/>
    <x v="1"/>
    <x v="1"/>
    <x v="2"/>
    <n v="46.33"/>
    <n v="7"/>
    <n v="16.215500000000002"/>
    <n v="340.52550000000002"/>
    <x v="2"/>
    <x v="2"/>
    <x v="1"/>
    <x v="2"/>
    <x v="0"/>
    <x v="2"/>
    <n v="324.31"/>
    <n v="4.7619047619047672E-2"/>
    <n v="16.21550000000002"/>
    <n v="7.4"/>
  </r>
  <r>
    <s v="123-19-1176"/>
    <s v="A"/>
    <x v="0"/>
    <x v="0"/>
    <x v="1"/>
    <x v="0"/>
    <n v="58.22"/>
    <n v="8"/>
    <n v="23.288"/>
    <n v="489.048"/>
    <x v="3"/>
    <x v="2"/>
    <x v="0"/>
    <x v="3"/>
    <x v="2"/>
    <x v="0"/>
    <n v="465.76"/>
    <n v="4.7619047619047644E-2"/>
    <n v="23.288000000000011"/>
    <n v="8.4"/>
  </r>
  <r>
    <s v="373-73-7910"/>
    <s v="A"/>
    <x v="0"/>
    <x v="1"/>
    <x v="1"/>
    <x v="3"/>
    <n v="86.31"/>
    <n v="7"/>
    <n v="30.208500000000004"/>
    <n v="634.37850000000003"/>
    <x v="4"/>
    <x v="1"/>
    <x v="2"/>
    <x v="4"/>
    <x v="1"/>
    <x v="0"/>
    <n v="604.17000000000007"/>
    <n v="4.7619047619047554E-2"/>
    <n v="30.208499999999958"/>
    <n v="5.3"/>
  </r>
  <r>
    <s v="699-14-3026"/>
    <s v="C"/>
    <x v="1"/>
    <x v="1"/>
    <x v="1"/>
    <x v="1"/>
    <n v="85.39"/>
    <n v="7"/>
    <n v="29.886500000000002"/>
    <n v="627.61649999999997"/>
    <x v="5"/>
    <x v="3"/>
    <x v="1"/>
    <x v="5"/>
    <x v="3"/>
    <x v="0"/>
    <n v="597.73"/>
    <n v="4.7619047619047547E-2"/>
    <n v="29.886499999999955"/>
    <n v="4.0999999999999996"/>
  </r>
  <r>
    <s v="355-53-5943"/>
    <s v="A"/>
    <x v="0"/>
    <x v="0"/>
    <x v="0"/>
    <x v="1"/>
    <n v="68.84"/>
    <n v="6"/>
    <n v="20.652000000000001"/>
    <n v="433.69200000000001"/>
    <x v="6"/>
    <x v="3"/>
    <x v="2"/>
    <x v="6"/>
    <x v="4"/>
    <x v="0"/>
    <n v="413.04"/>
    <n v="4.7619047619047589E-2"/>
    <n v="20.651999999999987"/>
    <n v="5.8"/>
  </r>
  <r>
    <s v="315-22-5665"/>
    <s v="C"/>
    <x v="1"/>
    <x v="1"/>
    <x v="0"/>
    <x v="2"/>
    <n v="73.56"/>
    <n v="10"/>
    <n v="36.78"/>
    <n v="772.38"/>
    <x v="7"/>
    <x v="2"/>
    <x v="2"/>
    <x v="7"/>
    <x v="5"/>
    <x v="0"/>
    <n v="735.6"/>
    <n v="4.7619047619047582E-2"/>
    <n v="36.779999999999973"/>
    <n v="8"/>
  </r>
  <r>
    <s v="665-32-9167"/>
    <s v="A"/>
    <x v="0"/>
    <x v="0"/>
    <x v="0"/>
    <x v="0"/>
    <n v="36.26"/>
    <n v="2"/>
    <n v="3.6259999999999999"/>
    <n v="76.146000000000001"/>
    <x v="8"/>
    <x v="4"/>
    <x v="0"/>
    <x v="8"/>
    <x v="6"/>
    <x v="2"/>
    <n v="72.52"/>
    <n v="4.7619047619047679E-2"/>
    <n v="3.6260000000000048"/>
    <n v="7.2"/>
  </r>
  <r>
    <s v="692-92-5582"/>
    <s v="B"/>
    <x v="2"/>
    <x v="0"/>
    <x v="0"/>
    <x v="4"/>
    <n v="54.84"/>
    <n v="3"/>
    <n v="8.2260000000000009"/>
    <n v="172.74600000000001"/>
    <x v="9"/>
    <x v="5"/>
    <x v="2"/>
    <x v="9"/>
    <x v="0"/>
    <x v="2"/>
    <n v="164.52"/>
    <n v="4.7619047619047609E-2"/>
    <n v="8.2259999999999991"/>
    <n v="5.9"/>
  </r>
  <r>
    <s v="351-62-0822"/>
    <s v="B"/>
    <x v="2"/>
    <x v="0"/>
    <x v="0"/>
    <x v="5"/>
    <n v="14.48"/>
    <n v="4"/>
    <n v="2.8960000000000004"/>
    <n v="60.816000000000003"/>
    <x v="10"/>
    <x v="5"/>
    <x v="2"/>
    <x v="10"/>
    <x v="3"/>
    <x v="0"/>
    <n v="57.92"/>
    <n v="4.761904761904763E-2"/>
    <n v="2.8960000000000008"/>
    <n v="4.5"/>
  </r>
  <r>
    <s v="529-56-3974"/>
    <s v="B"/>
    <x v="2"/>
    <x v="0"/>
    <x v="1"/>
    <x v="1"/>
    <n v="25.51"/>
    <n v="4"/>
    <n v="5.1020000000000003"/>
    <n v="107.14200000000001"/>
    <x v="11"/>
    <x v="0"/>
    <x v="1"/>
    <x v="11"/>
    <x v="6"/>
    <x v="1"/>
    <n v="102.04"/>
    <n v="4.7619047619047651E-2"/>
    <n v="5.1020000000000039"/>
    <n v="6.8"/>
  </r>
  <r>
    <s v="365-64-0515"/>
    <s v="A"/>
    <x v="0"/>
    <x v="1"/>
    <x v="0"/>
    <x v="1"/>
    <n v="46.95"/>
    <n v="5"/>
    <n v="11.737500000000001"/>
    <n v="246.48750000000001"/>
    <x v="12"/>
    <x v="6"/>
    <x v="2"/>
    <x v="12"/>
    <x v="1"/>
    <x v="0"/>
    <n v="234.75"/>
    <n v="4.7619047619047665E-2"/>
    <n v="11.737500000000011"/>
    <n v="7.1"/>
  </r>
  <r>
    <s v="252-56-2699"/>
    <s v="A"/>
    <x v="0"/>
    <x v="1"/>
    <x v="1"/>
    <x v="4"/>
    <n v="43.19"/>
    <n v="10"/>
    <n v="21.594999999999999"/>
    <n v="453.495"/>
    <x v="13"/>
    <x v="4"/>
    <x v="2"/>
    <x v="13"/>
    <x v="7"/>
    <x v="0"/>
    <n v="431.9"/>
    <n v="4.7619047619047679E-2"/>
    <n v="21.595000000000027"/>
    <n v="8.1999999999999993"/>
  </r>
  <r>
    <s v="829-34-3910"/>
    <s v="A"/>
    <x v="0"/>
    <x v="1"/>
    <x v="0"/>
    <x v="0"/>
    <n v="71.38"/>
    <n v="10"/>
    <n v="35.69"/>
    <n v="749.49"/>
    <x v="14"/>
    <x v="1"/>
    <x v="1"/>
    <x v="14"/>
    <x v="8"/>
    <x v="1"/>
    <n v="713.8"/>
    <n v="4.7619047619047693E-2"/>
    <n v="35.690000000000055"/>
    <n v="5.7"/>
  </r>
  <r>
    <s v="299-46-1805"/>
    <s v="B"/>
    <x v="2"/>
    <x v="0"/>
    <x v="0"/>
    <x v="3"/>
    <n v="93.72"/>
    <n v="6"/>
    <n v="28.116"/>
    <n v="590.43599999999992"/>
    <x v="15"/>
    <x v="6"/>
    <x v="0"/>
    <x v="15"/>
    <x v="7"/>
    <x v="1"/>
    <n v="562.31999999999994"/>
    <n v="4.7619047619047603E-2"/>
    <n v="28.115999999999985"/>
    <n v="4.5"/>
  </r>
  <r>
    <s v="656-95-9349"/>
    <s v="A"/>
    <x v="0"/>
    <x v="0"/>
    <x v="0"/>
    <x v="0"/>
    <n v="68.930000000000007"/>
    <n v="7"/>
    <n v="24.125500000000002"/>
    <n v="506.63550000000004"/>
    <x v="16"/>
    <x v="3"/>
    <x v="1"/>
    <x v="16"/>
    <x v="5"/>
    <x v="2"/>
    <n v="482.51000000000005"/>
    <n v="4.7619047619047596E-2"/>
    <n v="24.125499999999988"/>
    <n v="4.5999999999999996"/>
  </r>
  <r>
    <s v="765-26-6951"/>
    <s v="A"/>
    <x v="0"/>
    <x v="1"/>
    <x v="1"/>
    <x v="3"/>
    <n v="72.61"/>
    <n v="6"/>
    <n v="21.783000000000001"/>
    <n v="457.44299999999998"/>
    <x v="17"/>
    <x v="6"/>
    <x v="0"/>
    <x v="17"/>
    <x v="1"/>
    <x v="2"/>
    <n v="435.65999999999997"/>
    <n v="4.7619047619047651E-2"/>
    <n v="21.783000000000015"/>
    <n v="6.9"/>
  </r>
  <r>
    <s v="329-62-1586"/>
    <s v="A"/>
    <x v="0"/>
    <x v="1"/>
    <x v="1"/>
    <x v="4"/>
    <n v="54.67"/>
    <n v="3"/>
    <n v="8.2004999999999999"/>
    <n v="172.2105"/>
    <x v="18"/>
    <x v="3"/>
    <x v="0"/>
    <x v="18"/>
    <x v="3"/>
    <x v="2"/>
    <n v="164.01"/>
    <n v="4.7619047619047651E-2"/>
    <n v="8.2005000000000052"/>
    <n v="8.6"/>
  </r>
  <r>
    <s v="319-50-3348"/>
    <s v="B"/>
    <x v="2"/>
    <x v="1"/>
    <x v="0"/>
    <x v="2"/>
    <n v="40.299999999999997"/>
    <n v="2"/>
    <n v="4.03"/>
    <n v="84.63"/>
    <x v="16"/>
    <x v="3"/>
    <x v="1"/>
    <x v="19"/>
    <x v="9"/>
    <x v="0"/>
    <n v="80.599999999999994"/>
    <n v="4.7619047619047637E-2"/>
    <n v="4.0300000000000011"/>
    <n v="4.4000000000000004"/>
  </r>
  <r>
    <s v="300-71-4605"/>
    <s v="C"/>
    <x v="1"/>
    <x v="0"/>
    <x v="1"/>
    <x v="1"/>
    <n v="86.04"/>
    <n v="5"/>
    <n v="21.510000000000005"/>
    <n v="451.71000000000004"/>
    <x v="6"/>
    <x v="3"/>
    <x v="2"/>
    <x v="20"/>
    <x v="5"/>
    <x v="0"/>
    <n v="430.20000000000005"/>
    <n v="4.7619047619047596E-2"/>
    <n v="21.509999999999991"/>
    <n v="4.8"/>
  </r>
  <r>
    <s v="371-85-5789"/>
    <s v="B"/>
    <x v="2"/>
    <x v="1"/>
    <x v="1"/>
    <x v="0"/>
    <n v="87.98"/>
    <n v="3"/>
    <n v="13.197000000000001"/>
    <n v="277.137"/>
    <x v="19"/>
    <x v="6"/>
    <x v="1"/>
    <x v="21"/>
    <x v="1"/>
    <x v="0"/>
    <n v="263.94"/>
    <n v="4.761904761904763E-2"/>
    <n v="13.197000000000003"/>
    <n v="5.0999999999999996"/>
  </r>
  <r>
    <s v="273-16-6619"/>
    <s v="B"/>
    <x v="2"/>
    <x v="1"/>
    <x v="1"/>
    <x v="2"/>
    <n v="33.200000000000003"/>
    <n v="2"/>
    <n v="3.3200000000000003"/>
    <n v="69.72"/>
    <x v="20"/>
    <x v="1"/>
    <x v="1"/>
    <x v="22"/>
    <x v="10"/>
    <x v="2"/>
    <n v="66.400000000000006"/>
    <n v="4.7619047619047519E-2"/>
    <n v="3.3199999999999932"/>
    <n v="4.4000000000000004"/>
  </r>
  <r>
    <s v="636-48-8204"/>
    <s v="A"/>
    <x v="0"/>
    <x v="1"/>
    <x v="1"/>
    <x v="1"/>
    <n v="34.56"/>
    <n v="5"/>
    <n v="8.64"/>
    <n v="181.44"/>
    <x v="21"/>
    <x v="2"/>
    <x v="2"/>
    <x v="23"/>
    <x v="5"/>
    <x v="0"/>
    <n v="172.8"/>
    <n v="4.7619047619047547E-2"/>
    <n v="8.6399999999999864"/>
    <n v="9.9"/>
  </r>
  <r>
    <s v="549-59-1358"/>
    <s v="A"/>
    <x v="0"/>
    <x v="0"/>
    <x v="1"/>
    <x v="3"/>
    <n v="88.63"/>
    <n v="3"/>
    <n v="13.294499999999999"/>
    <n v="279.18449999999996"/>
    <x v="22"/>
    <x v="0"/>
    <x v="1"/>
    <x v="24"/>
    <x v="6"/>
    <x v="0"/>
    <n v="265.89"/>
    <n v="4.7619047619047519E-2"/>
    <n v="13.294499999999971"/>
    <n v="6"/>
  </r>
  <r>
    <s v="227-03-5010"/>
    <s v="A"/>
    <x v="0"/>
    <x v="0"/>
    <x v="0"/>
    <x v="2"/>
    <n v="52.59"/>
    <n v="8"/>
    <n v="21.036000000000001"/>
    <n v="441.75600000000003"/>
    <x v="23"/>
    <x v="1"/>
    <x v="1"/>
    <x v="25"/>
    <x v="8"/>
    <x v="2"/>
    <n v="420.72"/>
    <n v="4.7619047619047616E-2"/>
    <n v="21.036000000000001"/>
    <n v="8.5"/>
  </r>
  <r>
    <s v="649-29-6775"/>
    <s v="B"/>
    <x v="2"/>
    <x v="1"/>
    <x v="1"/>
    <x v="5"/>
    <n v="33.520000000000003"/>
    <n v="1"/>
    <n v="1.6760000000000002"/>
    <n v="35.196000000000005"/>
    <x v="4"/>
    <x v="1"/>
    <x v="2"/>
    <x v="26"/>
    <x v="9"/>
    <x v="1"/>
    <n v="33.520000000000003"/>
    <n v="4.7619047619047665E-2"/>
    <n v="1.6760000000000019"/>
    <n v="6.7"/>
  </r>
  <r>
    <s v="189-17-4241"/>
    <s v="A"/>
    <x v="0"/>
    <x v="1"/>
    <x v="0"/>
    <x v="5"/>
    <n v="87.67"/>
    <n v="2"/>
    <n v="8.7670000000000012"/>
    <n v="184.107"/>
    <x v="24"/>
    <x v="2"/>
    <x v="1"/>
    <x v="27"/>
    <x v="10"/>
    <x v="2"/>
    <n v="175.34"/>
    <n v="4.7619047619047596E-2"/>
    <n v="8.7669999999999959"/>
    <n v="7.7"/>
  </r>
  <r>
    <s v="145-94-9061"/>
    <s v="B"/>
    <x v="2"/>
    <x v="1"/>
    <x v="0"/>
    <x v="4"/>
    <n v="88.36"/>
    <n v="5"/>
    <n v="22.090000000000003"/>
    <n v="463.89"/>
    <x v="25"/>
    <x v="1"/>
    <x v="0"/>
    <x v="28"/>
    <x v="8"/>
    <x v="1"/>
    <n v="441.8"/>
    <n v="4.7619047619047568E-2"/>
    <n v="22.089999999999975"/>
    <n v="9.6"/>
  </r>
  <r>
    <s v="848-62-7243"/>
    <s v="A"/>
    <x v="0"/>
    <x v="1"/>
    <x v="1"/>
    <x v="0"/>
    <n v="24.89"/>
    <n v="9"/>
    <n v="11.2005"/>
    <n v="235.2105"/>
    <x v="20"/>
    <x v="1"/>
    <x v="1"/>
    <x v="29"/>
    <x v="9"/>
    <x v="1"/>
    <n v="224.01"/>
    <n v="4.7619047619047644E-2"/>
    <n v="11.200500000000005"/>
    <n v="7.4"/>
  </r>
  <r>
    <s v="871-79-8483"/>
    <s v="B"/>
    <x v="2"/>
    <x v="1"/>
    <x v="1"/>
    <x v="5"/>
    <n v="94.13"/>
    <n v="5"/>
    <n v="23.532499999999999"/>
    <n v="494.1825"/>
    <x v="6"/>
    <x v="3"/>
    <x v="2"/>
    <x v="30"/>
    <x v="8"/>
    <x v="2"/>
    <n v="470.65"/>
    <n v="4.7619047619047672E-2"/>
    <n v="23.532500000000027"/>
    <n v="4.8"/>
  </r>
  <r>
    <s v="149-71-6266"/>
    <s v="B"/>
    <x v="2"/>
    <x v="0"/>
    <x v="1"/>
    <x v="3"/>
    <n v="78.069999999999993"/>
    <n v="9"/>
    <n v="35.131499999999996"/>
    <n v="737.76149999999984"/>
    <x v="26"/>
    <x v="3"/>
    <x v="0"/>
    <x v="31"/>
    <x v="10"/>
    <x v="1"/>
    <n v="702.62999999999988"/>
    <n v="4.7619047619047575E-2"/>
    <n v="35.13149999999996"/>
    <n v="4.5"/>
  </r>
  <r>
    <s v="640-49-2076"/>
    <s v="B"/>
    <x v="2"/>
    <x v="1"/>
    <x v="1"/>
    <x v="3"/>
    <n v="83.78"/>
    <n v="8"/>
    <n v="33.512"/>
    <n v="703.75199999999995"/>
    <x v="8"/>
    <x v="4"/>
    <x v="0"/>
    <x v="32"/>
    <x v="4"/>
    <x v="1"/>
    <n v="670.24"/>
    <n v="4.761904761904754E-2"/>
    <n v="33.511999999999944"/>
    <n v="5.0999999999999996"/>
  </r>
  <r>
    <s v="595-11-5460"/>
    <s v="A"/>
    <x v="0"/>
    <x v="1"/>
    <x v="1"/>
    <x v="0"/>
    <n v="96.58"/>
    <n v="2"/>
    <n v="9.6580000000000013"/>
    <n v="202.81799999999998"/>
    <x v="20"/>
    <x v="1"/>
    <x v="1"/>
    <x v="33"/>
    <x v="1"/>
    <x v="2"/>
    <n v="193.16"/>
    <n v="4.7619047619047561E-2"/>
    <n v="9.657999999999987"/>
    <n v="5.0999999999999996"/>
  </r>
  <r>
    <s v="183-56-6882"/>
    <s v="C"/>
    <x v="1"/>
    <x v="0"/>
    <x v="0"/>
    <x v="4"/>
    <n v="99.42"/>
    <n v="4"/>
    <n v="19.884"/>
    <n v="417.56400000000002"/>
    <x v="10"/>
    <x v="5"/>
    <x v="2"/>
    <x v="34"/>
    <x v="1"/>
    <x v="0"/>
    <n v="397.68"/>
    <n v="4.7619047619047651E-2"/>
    <n v="19.884000000000015"/>
    <n v="7.5"/>
  </r>
  <r>
    <s v="232-16-2483"/>
    <s v="C"/>
    <x v="1"/>
    <x v="0"/>
    <x v="0"/>
    <x v="3"/>
    <n v="68.12"/>
    <n v="1"/>
    <n v="3.4060000000000006"/>
    <n v="71.52600000000001"/>
    <x v="27"/>
    <x v="3"/>
    <x v="0"/>
    <x v="35"/>
    <x v="10"/>
    <x v="0"/>
    <n v="68.12"/>
    <n v="4.7619047619047693E-2"/>
    <n v="3.4060000000000059"/>
    <n v="6.8"/>
  </r>
  <r>
    <s v="129-29-8530"/>
    <s v="A"/>
    <x v="0"/>
    <x v="0"/>
    <x v="1"/>
    <x v="3"/>
    <n v="62.62"/>
    <n v="5"/>
    <n v="15.654999999999999"/>
    <n v="328.75499999999994"/>
    <x v="24"/>
    <x v="2"/>
    <x v="1"/>
    <x v="36"/>
    <x v="8"/>
    <x v="0"/>
    <n v="313.09999999999997"/>
    <n v="4.7619047619047547E-2"/>
    <n v="15.654999999999973"/>
    <n v="7"/>
  </r>
  <r>
    <s v="272-65-1806"/>
    <s v="A"/>
    <x v="0"/>
    <x v="1"/>
    <x v="0"/>
    <x v="1"/>
    <n v="60.88"/>
    <n v="9"/>
    <n v="27.396000000000004"/>
    <n v="575.31600000000003"/>
    <x v="15"/>
    <x v="6"/>
    <x v="0"/>
    <x v="37"/>
    <x v="6"/>
    <x v="0"/>
    <n v="547.92000000000007"/>
    <n v="4.7619047619047547E-2"/>
    <n v="27.395999999999958"/>
    <n v="4.7"/>
  </r>
  <r>
    <s v="333-73-7901"/>
    <s v="C"/>
    <x v="1"/>
    <x v="1"/>
    <x v="0"/>
    <x v="0"/>
    <n v="54.92"/>
    <n v="8"/>
    <n v="21.968000000000004"/>
    <n v="461.32800000000003"/>
    <x v="28"/>
    <x v="0"/>
    <x v="1"/>
    <x v="38"/>
    <x v="0"/>
    <x v="0"/>
    <n v="439.36"/>
    <n v="4.7619047619047651E-2"/>
    <n v="21.968000000000018"/>
    <n v="7.6"/>
  </r>
  <r>
    <s v="777-82-7220"/>
    <s v="B"/>
    <x v="2"/>
    <x v="0"/>
    <x v="1"/>
    <x v="2"/>
    <n v="30.12"/>
    <n v="8"/>
    <n v="12.048000000000002"/>
    <n v="253.00800000000001"/>
    <x v="2"/>
    <x v="2"/>
    <x v="1"/>
    <x v="39"/>
    <x v="0"/>
    <x v="1"/>
    <n v="240.96"/>
    <n v="4.7619047619047623E-2"/>
    <n v="12.048000000000002"/>
    <n v="7.7"/>
  </r>
  <r>
    <s v="280-35-5823"/>
    <s v="B"/>
    <x v="2"/>
    <x v="0"/>
    <x v="0"/>
    <x v="2"/>
    <n v="86.72"/>
    <n v="1"/>
    <n v="4.3360000000000003"/>
    <n v="91.055999999999997"/>
    <x v="29"/>
    <x v="4"/>
    <x v="0"/>
    <x v="40"/>
    <x v="3"/>
    <x v="0"/>
    <n v="86.72"/>
    <n v="4.7619047619047603E-2"/>
    <n v="4.3359999999999985"/>
    <n v="7.9"/>
  </r>
  <r>
    <s v="554-53-8700"/>
    <s v="C"/>
    <x v="1"/>
    <x v="0"/>
    <x v="1"/>
    <x v="2"/>
    <n v="56.11"/>
    <n v="2"/>
    <n v="5.6110000000000007"/>
    <n v="117.831"/>
    <x v="30"/>
    <x v="0"/>
    <x v="2"/>
    <x v="41"/>
    <x v="1"/>
    <x v="1"/>
    <n v="112.22"/>
    <n v="4.7619047619047651E-2"/>
    <n v="5.6110000000000042"/>
    <n v="6.3"/>
  </r>
  <r>
    <s v="354-25-5821"/>
    <s v="B"/>
    <x v="2"/>
    <x v="0"/>
    <x v="0"/>
    <x v="3"/>
    <n v="69.12"/>
    <n v="6"/>
    <n v="20.736000000000004"/>
    <n v="435.45600000000002"/>
    <x v="4"/>
    <x v="1"/>
    <x v="2"/>
    <x v="42"/>
    <x v="0"/>
    <x v="1"/>
    <n v="414.72"/>
    <n v="4.7619047619047596E-2"/>
    <n v="20.73599999999999"/>
    <n v="5.6"/>
  </r>
  <r>
    <s v="228-96-1411"/>
    <s v="C"/>
    <x v="1"/>
    <x v="0"/>
    <x v="0"/>
    <x v="4"/>
    <n v="98.7"/>
    <n v="8"/>
    <n v="39.480000000000004"/>
    <n v="829.08"/>
    <x v="31"/>
    <x v="3"/>
    <x v="1"/>
    <x v="43"/>
    <x v="2"/>
    <x v="1"/>
    <n v="789.6"/>
    <n v="4.7619047619047637E-2"/>
    <n v="39.480000000000018"/>
    <n v="7.6"/>
  </r>
  <r>
    <s v="617-15-4209"/>
    <s v="C"/>
    <x v="1"/>
    <x v="0"/>
    <x v="1"/>
    <x v="0"/>
    <n v="15.37"/>
    <n v="2"/>
    <n v="1.5369999999999999"/>
    <n v="32.277000000000001"/>
    <x v="32"/>
    <x v="0"/>
    <x v="1"/>
    <x v="44"/>
    <x v="8"/>
    <x v="1"/>
    <n v="30.74"/>
    <n v="4.76190476190477E-2"/>
    <n v="1.5370000000000026"/>
    <n v="7.2"/>
  </r>
  <r>
    <s v="132-32-9879"/>
    <s v="B"/>
    <x v="2"/>
    <x v="0"/>
    <x v="0"/>
    <x v="1"/>
    <n v="93.96"/>
    <n v="4"/>
    <n v="18.791999999999998"/>
    <n v="394.63199999999995"/>
    <x v="11"/>
    <x v="0"/>
    <x v="1"/>
    <x v="18"/>
    <x v="3"/>
    <x v="1"/>
    <n v="375.84"/>
    <n v="4.7619047619047554E-2"/>
    <n v="18.791999999999973"/>
    <n v="9.5"/>
  </r>
  <r>
    <s v="370-41-7321"/>
    <s v="B"/>
    <x v="2"/>
    <x v="0"/>
    <x v="1"/>
    <x v="0"/>
    <n v="56.69"/>
    <n v="9"/>
    <n v="25.5105"/>
    <n v="535.72050000000002"/>
    <x v="33"/>
    <x v="5"/>
    <x v="2"/>
    <x v="45"/>
    <x v="6"/>
    <x v="2"/>
    <n v="510.21"/>
    <n v="4.7619047619047686E-2"/>
    <n v="25.510500000000036"/>
    <n v="8.4"/>
  </r>
  <r>
    <s v="727-46-3608"/>
    <s v="B"/>
    <x v="2"/>
    <x v="0"/>
    <x v="0"/>
    <x v="4"/>
    <n v="20.010000000000002"/>
    <n v="9"/>
    <n v="9.0045000000000002"/>
    <n v="189.09450000000001"/>
    <x v="10"/>
    <x v="5"/>
    <x v="2"/>
    <x v="46"/>
    <x v="9"/>
    <x v="0"/>
    <n v="180.09"/>
    <n v="4.7619047619047658E-2"/>
    <n v="9.0045000000000073"/>
    <n v="4.0999999999999996"/>
  </r>
  <r>
    <s v="669-54-1719"/>
    <s v="B"/>
    <x v="2"/>
    <x v="0"/>
    <x v="1"/>
    <x v="1"/>
    <n v="18.93"/>
    <n v="6"/>
    <n v="5.6790000000000003"/>
    <n v="119.259"/>
    <x v="34"/>
    <x v="2"/>
    <x v="2"/>
    <x v="47"/>
    <x v="10"/>
    <x v="2"/>
    <n v="113.58"/>
    <n v="4.7619047619047637E-2"/>
    <n v="5.679000000000002"/>
    <n v="8.1"/>
  </r>
  <r>
    <s v="574-22-5561"/>
    <s v="C"/>
    <x v="1"/>
    <x v="0"/>
    <x v="0"/>
    <x v="5"/>
    <n v="82.63"/>
    <n v="10"/>
    <n v="41.314999999999998"/>
    <n v="867.61500000000001"/>
    <x v="35"/>
    <x v="6"/>
    <x v="1"/>
    <x v="48"/>
    <x v="6"/>
    <x v="0"/>
    <n v="826.3"/>
    <n v="4.7619047619047679E-2"/>
    <n v="41.315000000000055"/>
    <n v="7.9"/>
  </r>
  <r>
    <s v="326-78-5178"/>
    <s v="C"/>
    <x v="1"/>
    <x v="0"/>
    <x v="1"/>
    <x v="4"/>
    <n v="91.4"/>
    <n v="7"/>
    <n v="31.990000000000006"/>
    <n v="671.79000000000008"/>
    <x v="36"/>
    <x v="2"/>
    <x v="2"/>
    <x v="49"/>
    <x v="1"/>
    <x v="1"/>
    <n v="639.80000000000007"/>
    <n v="4.761904761904763E-2"/>
    <n v="31.990000000000009"/>
    <n v="9.5"/>
  </r>
  <r>
    <s v="162-48-8011"/>
    <s v="A"/>
    <x v="0"/>
    <x v="0"/>
    <x v="0"/>
    <x v="4"/>
    <n v="44.59"/>
    <n v="5"/>
    <n v="11.147500000000001"/>
    <n v="234.09750000000003"/>
    <x v="34"/>
    <x v="2"/>
    <x v="2"/>
    <x v="50"/>
    <x v="9"/>
    <x v="1"/>
    <n v="222.95000000000002"/>
    <n v="4.7619047619047651E-2"/>
    <n v="11.147500000000008"/>
    <n v="8.5"/>
  </r>
  <r>
    <s v="616-24-2851"/>
    <s v="B"/>
    <x v="2"/>
    <x v="0"/>
    <x v="0"/>
    <x v="5"/>
    <n v="17.87"/>
    <n v="4"/>
    <n v="3.5740000000000003"/>
    <n v="75.054000000000002"/>
    <x v="23"/>
    <x v="1"/>
    <x v="1"/>
    <x v="51"/>
    <x v="4"/>
    <x v="0"/>
    <n v="71.48"/>
    <n v="4.7619047619047589E-2"/>
    <n v="3.5739999999999981"/>
    <n v="6.5"/>
  </r>
  <r>
    <s v="778-71-5554"/>
    <s v="C"/>
    <x v="1"/>
    <x v="0"/>
    <x v="1"/>
    <x v="5"/>
    <n v="15.43"/>
    <n v="1"/>
    <n v="0.77150000000000007"/>
    <n v="16.201499999999999"/>
    <x v="25"/>
    <x v="1"/>
    <x v="0"/>
    <x v="52"/>
    <x v="9"/>
    <x v="2"/>
    <n v="15.43"/>
    <n v="4.7619047619047596E-2"/>
    <n v="0.77149999999999963"/>
    <n v="6.1"/>
  </r>
  <r>
    <s v="242-55-6721"/>
    <s v="B"/>
    <x v="2"/>
    <x v="1"/>
    <x v="1"/>
    <x v="2"/>
    <n v="16.16"/>
    <n v="2"/>
    <n v="1.6160000000000001"/>
    <n v="33.936"/>
    <x v="37"/>
    <x v="4"/>
    <x v="1"/>
    <x v="53"/>
    <x v="5"/>
    <x v="0"/>
    <n v="32.32"/>
    <n v="4.7619047619047609E-2"/>
    <n v="1.6159999999999997"/>
    <n v="6.5"/>
  </r>
  <r>
    <s v="399-46-5918"/>
    <s v="C"/>
    <x v="1"/>
    <x v="1"/>
    <x v="0"/>
    <x v="1"/>
    <n v="85.98"/>
    <n v="8"/>
    <n v="34.392000000000003"/>
    <n v="722.23200000000008"/>
    <x v="38"/>
    <x v="4"/>
    <x v="2"/>
    <x v="54"/>
    <x v="8"/>
    <x v="1"/>
    <n v="687.84"/>
    <n v="4.7619047619047686E-2"/>
    <n v="34.392000000000053"/>
    <n v="8.1999999999999993"/>
  </r>
  <r>
    <s v="106-35-6779"/>
    <s v="A"/>
    <x v="0"/>
    <x v="0"/>
    <x v="1"/>
    <x v="2"/>
    <n v="44.34"/>
    <n v="2"/>
    <n v="4.4340000000000002"/>
    <n v="93.114000000000004"/>
    <x v="39"/>
    <x v="5"/>
    <x v="1"/>
    <x v="55"/>
    <x v="5"/>
    <x v="1"/>
    <n v="88.68"/>
    <n v="4.7619047619047589E-2"/>
    <n v="4.4339999999999975"/>
    <n v="5.8"/>
  </r>
  <r>
    <s v="635-40-6220"/>
    <s v="A"/>
    <x v="0"/>
    <x v="1"/>
    <x v="1"/>
    <x v="0"/>
    <n v="89.6"/>
    <n v="8"/>
    <n v="35.839999999999996"/>
    <n v="752.64"/>
    <x v="13"/>
    <x v="4"/>
    <x v="2"/>
    <x v="56"/>
    <x v="5"/>
    <x v="0"/>
    <n v="716.8"/>
    <n v="4.7619047619047665E-2"/>
    <n v="35.840000000000032"/>
    <n v="6.6"/>
  </r>
  <r>
    <s v="817-48-8732"/>
    <s v="A"/>
    <x v="0"/>
    <x v="0"/>
    <x v="0"/>
    <x v="2"/>
    <n v="72.349999999999994"/>
    <n v="10"/>
    <n v="36.175000000000004"/>
    <n v="759.67499999999995"/>
    <x v="40"/>
    <x v="2"/>
    <x v="0"/>
    <x v="57"/>
    <x v="9"/>
    <x v="1"/>
    <n v="723.5"/>
    <n v="4.7619047619047561E-2"/>
    <n v="36.174999999999955"/>
    <n v="5.4"/>
  </r>
  <r>
    <s v="120-06-4233"/>
    <s v="C"/>
    <x v="1"/>
    <x v="1"/>
    <x v="1"/>
    <x v="1"/>
    <n v="30.61"/>
    <n v="6"/>
    <n v="9.1829999999999998"/>
    <n v="192.84299999999999"/>
    <x v="41"/>
    <x v="6"/>
    <x v="1"/>
    <x v="58"/>
    <x v="2"/>
    <x v="1"/>
    <n v="183.66"/>
    <n v="4.7619047619047582E-2"/>
    <n v="9.1829999999999927"/>
    <n v="9.3000000000000007"/>
  </r>
  <r>
    <s v="285-68-5083"/>
    <s v="C"/>
    <x v="1"/>
    <x v="0"/>
    <x v="0"/>
    <x v="3"/>
    <n v="24.74"/>
    <n v="3"/>
    <n v="3.7110000000000003"/>
    <n v="77.930999999999997"/>
    <x v="42"/>
    <x v="1"/>
    <x v="2"/>
    <x v="59"/>
    <x v="6"/>
    <x v="2"/>
    <n v="74.22"/>
    <n v="4.7619047619047603E-2"/>
    <n v="3.7109999999999985"/>
    <n v="10"/>
  </r>
  <r>
    <s v="803-83-5989"/>
    <s v="C"/>
    <x v="1"/>
    <x v="1"/>
    <x v="1"/>
    <x v="2"/>
    <n v="55.73"/>
    <n v="6"/>
    <n v="16.719000000000001"/>
    <n v="351.09899999999999"/>
    <x v="7"/>
    <x v="2"/>
    <x v="2"/>
    <x v="60"/>
    <x v="1"/>
    <x v="0"/>
    <n v="334.38"/>
    <n v="4.7619047619047603E-2"/>
    <n v="16.718999999999994"/>
    <n v="7"/>
  </r>
  <r>
    <s v="347-34-2234"/>
    <s v="B"/>
    <x v="2"/>
    <x v="0"/>
    <x v="0"/>
    <x v="3"/>
    <n v="55.07"/>
    <n v="9"/>
    <n v="24.781500000000001"/>
    <n v="520.41150000000005"/>
    <x v="36"/>
    <x v="2"/>
    <x v="2"/>
    <x v="61"/>
    <x v="0"/>
    <x v="0"/>
    <n v="495.63"/>
    <n v="4.7619047619047714E-2"/>
    <n v="24.781500000000051"/>
    <n v="10"/>
  </r>
  <r>
    <s v="199-75-8169"/>
    <s v="A"/>
    <x v="0"/>
    <x v="0"/>
    <x v="1"/>
    <x v="3"/>
    <n v="15.81"/>
    <n v="10"/>
    <n v="7.9050000000000002"/>
    <n v="166.005"/>
    <x v="43"/>
    <x v="5"/>
    <x v="1"/>
    <x v="62"/>
    <x v="10"/>
    <x v="2"/>
    <n v="158.1"/>
    <n v="4.761904761904763E-2"/>
    <n v="7.9050000000000011"/>
    <n v="8.6"/>
  </r>
  <r>
    <s v="853-23-2453"/>
    <s v="B"/>
    <x v="2"/>
    <x v="0"/>
    <x v="1"/>
    <x v="0"/>
    <n v="75.739999999999995"/>
    <n v="4"/>
    <n v="15.148"/>
    <n v="318.108"/>
    <x v="44"/>
    <x v="4"/>
    <x v="2"/>
    <x v="63"/>
    <x v="4"/>
    <x v="1"/>
    <n v="302.95999999999998"/>
    <n v="4.7619047619047693E-2"/>
    <n v="15.148000000000025"/>
    <n v="7.6"/>
  </r>
  <r>
    <s v="877-22-3308"/>
    <s v="A"/>
    <x v="0"/>
    <x v="0"/>
    <x v="1"/>
    <x v="0"/>
    <n v="15.87"/>
    <n v="10"/>
    <n v="7.9349999999999996"/>
    <n v="166.63499999999999"/>
    <x v="45"/>
    <x v="5"/>
    <x v="1"/>
    <x v="64"/>
    <x v="7"/>
    <x v="1"/>
    <n v="158.69999999999999"/>
    <n v="4.7619047619047637E-2"/>
    <n v="7.9350000000000023"/>
    <n v="5.8"/>
  </r>
  <r>
    <s v="838-78-4295"/>
    <s v="C"/>
    <x v="1"/>
    <x v="1"/>
    <x v="0"/>
    <x v="0"/>
    <n v="33.47"/>
    <n v="2"/>
    <n v="3.347"/>
    <n v="70.286999999999992"/>
    <x v="34"/>
    <x v="2"/>
    <x v="2"/>
    <x v="65"/>
    <x v="9"/>
    <x v="0"/>
    <n v="66.94"/>
    <n v="4.761904761904754E-2"/>
    <n v="3.3469999999999942"/>
    <n v="6.7"/>
  </r>
  <r>
    <s v="109-28-2512"/>
    <s v="B"/>
    <x v="2"/>
    <x v="0"/>
    <x v="0"/>
    <x v="5"/>
    <n v="97.61"/>
    <n v="6"/>
    <n v="29.283000000000001"/>
    <n v="614.94299999999998"/>
    <x v="27"/>
    <x v="3"/>
    <x v="0"/>
    <x v="66"/>
    <x v="9"/>
    <x v="0"/>
    <n v="585.66"/>
    <n v="4.7619047619047644E-2"/>
    <n v="29.283000000000015"/>
    <n v="9.9"/>
  </r>
  <r>
    <s v="232-11-3025"/>
    <s v="A"/>
    <x v="0"/>
    <x v="1"/>
    <x v="1"/>
    <x v="3"/>
    <n v="78.77"/>
    <n v="10"/>
    <n v="39.384999999999998"/>
    <n v="827.08499999999992"/>
    <x v="46"/>
    <x v="4"/>
    <x v="0"/>
    <x v="67"/>
    <x v="1"/>
    <x v="1"/>
    <n v="787.69999999999993"/>
    <n v="4.7619047619047609E-2"/>
    <n v="39.384999999999991"/>
    <n v="6.4"/>
  </r>
  <r>
    <s v="382-03-4532"/>
    <s v="A"/>
    <x v="0"/>
    <x v="0"/>
    <x v="0"/>
    <x v="0"/>
    <n v="18.329999999999998"/>
    <n v="1"/>
    <n v="0.91649999999999998"/>
    <n v="19.246499999999997"/>
    <x v="30"/>
    <x v="0"/>
    <x v="2"/>
    <x v="68"/>
    <x v="3"/>
    <x v="1"/>
    <n v="18.329999999999998"/>
    <n v="4.7619047619047582E-2"/>
    <n v="0.9164999999999992"/>
    <n v="4.3"/>
  </r>
  <r>
    <s v="393-65-2792"/>
    <s v="C"/>
    <x v="1"/>
    <x v="1"/>
    <x v="1"/>
    <x v="4"/>
    <n v="89.48"/>
    <n v="10"/>
    <n v="44.740000000000009"/>
    <n v="939.54000000000008"/>
    <x v="47"/>
    <x v="2"/>
    <x v="0"/>
    <x v="69"/>
    <x v="10"/>
    <x v="2"/>
    <n v="894.80000000000007"/>
    <n v="4.7619047619047623E-2"/>
    <n v="44.740000000000009"/>
    <n v="9.6"/>
  </r>
  <r>
    <s v="796-12-2025"/>
    <s v="C"/>
    <x v="1"/>
    <x v="1"/>
    <x v="1"/>
    <x v="5"/>
    <n v="62.12"/>
    <n v="10"/>
    <n v="31.06"/>
    <n v="652.25999999999988"/>
    <x v="48"/>
    <x v="3"/>
    <x v="2"/>
    <x v="15"/>
    <x v="7"/>
    <x v="1"/>
    <n v="621.19999999999993"/>
    <n v="4.7619047619047547E-2"/>
    <n v="31.059999999999945"/>
    <n v="5.9"/>
  </r>
  <r>
    <s v="510-95-6347"/>
    <s v="B"/>
    <x v="2"/>
    <x v="0"/>
    <x v="0"/>
    <x v="4"/>
    <n v="48.52"/>
    <n v="3"/>
    <n v="7.2780000000000005"/>
    <n v="152.83799999999999"/>
    <x v="19"/>
    <x v="6"/>
    <x v="1"/>
    <x v="70"/>
    <x v="3"/>
    <x v="0"/>
    <n v="145.56"/>
    <n v="4.7619047619047568E-2"/>
    <n v="7.2779999999999916"/>
    <n v="4"/>
  </r>
  <r>
    <s v="841-35-6630"/>
    <s v="C"/>
    <x v="1"/>
    <x v="1"/>
    <x v="0"/>
    <x v="1"/>
    <n v="75.91"/>
    <n v="6"/>
    <n v="22.773"/>
    <n v="478.233"/>
    <x v="11"/>
    <x v="0"/>
    <x v="1"/>
    <x v="71"/>
    <x v="3"/>
    <x v="1"/>
    <n v="455.46"/>
    <n v="4.7619047619047672E-2"/>
    <n v="22.773000000000025"/>
    <n v="8.6999999999999993"/>
  </r>
  <r>
    <s v="287-21-9091"/>
    <s v="A"/>
    <x v="0"/>
    <x v="1"/>
    <x v="1"/>
    <x v="2"/>
    <n v="74.67"/>
    <n v="9"/>
    <n v="33.601500000000001"/>
    <n v="705.63149999999996"/>
    <x v="49"/>
    <x v="6"/>
    <x v="0"/>
    <x v="60"/>
    <x v="1"/>
    <x v="0"/>
    <n v="672.03"/>
    <n v="4.7619047619047603E-2"/>
    <n v="33.601499999999987"/>
    <n v="9.4"/>
  </r>
  <r>
    <s v="732-94-0499"/>
    <s v="C"/>
    <x v="1"/>
    <x v="1"/>
    <x v="0"/>
    <x v="1"/>
    <n v="41.65"/>
    <n v="10"/>
    <n v="20.825000000000003"/>
    <n v="437.32499999999999"/>
    <x v="50"/>
    <x v="2"/>
    <x v="0"/>
    <x v="72"/>
    <x v="6"/>
    <x v="2"/>
    <n v="416.5"/>
    <n v="4.7619047619047596E-2"/>
    <n v="20.824999999999989"/>
    <n v="5.4"/>
  </r>
  <r>
    <s v="263-10-3913"/>
    <s v="C"/>
    <x v="1"/>
    <x v="0"/>
    <x v="1"/>
    <x v="5"/>
    <n v="49.04"/>
    <n v="9"/>
    <n v="22.068000000000001"/>
    <n v="463.428"/>
    <x v="51"/>
    <x v="5"/>
    <x v="0"/>
    <x v="73"/>
    <x v="4"/>
    <x v="2"/>
    <n v="441.36"/>
    <n v="4.7619047619047582E-2"/>
    <n v="22.067999999999984"/>
    <n v="8.6"/>
  </r>
  <r>
    <s v="381-20-0914"/>
    <s v="A"/>
    <x v="0"/>
    <x v="0"/>
    <x v="0"/>
    <x v="5"/>
    <n v="20.010000000000002"/>
    <n v="9"/>
    <n v="9.0045000000000002"/>
    <n v="189.09450000000001"/>
    <x v="52"/>
    <x v="0"/>
    <x v="0"/>
    <x v="74"/>
    <x v="9"/>
    <x v="2"/>
    <n v="180.09"/>
    <n v="4.7619047619047658E-2"/>
    <n v="9.0045000000000073"/>
    <n v="5.7"/>
  </r>
  <r>
    <s v="829-49-1914"/>
    <s v="C"/>
    <x v="1"/>
    <x v="0"/>
    <x v="0"/>
    <x v="4"/>
    <n v="78.31"/>
    <n v="10"/>
    <n v="39.155000000000001"/>
    <n v="822.255"/>
    <x v="19"/>
    <x v="6"/>
    <x v="1"/>
    <x v="75"/>
    <x v="7"/>
    <x v="0"/>
    <n v="783.1"/>
    <n v="4.7619047619047589E-2"/>
    <n v="39.154999999999973"/>
    <n v="6.6"/>
  </r>
  <r>
    <s v="756-01-7507"/>
    <s v="C"/>
    <x v="1"/>
    <x v="1"/>
    <x v="0"/>
    <x v="0"/>
    <n v="20.38"/>
    <n v="5"/>
    <n v="5.0949999999999998"/>
    <n v="106.99499999999999"/>
    <x v="49"/>
    <x v="6"/>
    <x v="0"/>
    <x v="76"/>
    <x v="3"/>
    <x v="1"/>
    <n v="101.89999999999999"/>
    <n v="4.7619047619047609E-2"/>
    <n v="5.0949999999999989"/>
    <n v="6"/>
  </r>
  <r>
    <s v="870-72-4431"/>
    <s v="C"/>
    <x v="1"/>
    <x v="1"/>
    <x v="0"/>
    <x v="0"/>
    <n v="99.19"/>
    <n v="6"/>
    <n v="29.757000000000001"/>
    <n v="624.89699999999993"/>
    <x v="18"/>
    <x v="3"/>
    <x v="0"/>
    <x v="51"/>
    <x v="4"/>
    <x v="2"/>
    <n v="595.14"/>
    <n v="4.761904761904754E-2"/>
    <n v="29.756999999999948"/>
    <n v="5.5"/>
  </r>
  <r>
    <s v="847-38-7188"/>
    <s v="B"/>
    <x v="2"/>
    <x v="1"/>
    <x v="0"/>
    <x v="4"/>
    <n v="96.68"/>
    <n v="3"/>
    <n v="14.502000000000002"/>
    <n v="304.54200000000003"/>
    <x v="53"/>
    <x v="0"/>
    <x v="0"/>
    <x v="77"/>
    <x v="8"/>
    <x v="0"/>
    <n v="290.04000000000002"/>
    <n v="4.7619047619047644E-2"/>
    <n v="14.50200000000001"/>
    <n v="6.4"/>
  </r>
  <r>
    <s v="480-63-2856"/>
    <s v="C"/>
    <x v="1"/>
    <x v="1"/>
    <x v="1"/>
    <x v="4"/>
    <n v="19.25"/>
    <n v="8"/>
    <n v="7.7"/>
    <n v="161.69999999999999"/>
    <x v="54"/>
    <x v="5"/>
    <x v="0"/>
    <x v="78"/>
    <x v="3"/>
    <x v="0"/>
    <n v="154"/>
    <n v="4.7619047619047554E-2"/>
    <n v="7.6999999999999886"/>
    <n v="6.6"/>
  </r>
  <r>
    <s v="787-56-0757"/>
    <s v="C"/>
    <x v="1"/>
    <x v="0"/>
    <x v="0"/>
    <x v="4"/>
    <n v="80.36"/>
    <n v="4"/>
    <n v="16.071999999999999"/>
    <n v="337.512"/>
    <x v="55"/>
    <x v="0"/>
    <x v="2"/>
    <x v="40"/>
    <x v="3"/>
    <x v="2"/>
    <n v="321.44"/>
    <n v="4.761904761904763E-2"/>
    <n v="16.072000000000003"/>
    <n v="8.3000000000000007"/>
  </r>
  <r>
    <s v="360-39-5055"/>
    <s v="C"/>
    <x v="1"/>
    <x v="0"/>
    <x v="1"/>
    <x v="3"/>
    <n v="48.91"/>
    <n v="5"/>
    <n v="12.227499999999999"/>
    <n v="256.77749999999997"/>
    <x v="11"/>
    <x v="0"/>
    <x v="1"/>
    <x v="79"/>
    <x v="1"/>
    <x v="1"/>
    <n v="244.54999999999998"/>
    <n v="4.7619047619047596E-2"/>
    <n v="12.227499999999992"/>
    <n v="6.6"/>
  </r>
  <r>
    <s v="730-50-9884"/>
    <s v="C"/>
    <x v="1"/>
    <x v="1"/>
    <x v="0"/>
    <x v="3"/>
    <n v="83.06"/>
    <n v="7"/>
    <n v="29.071000000000005"/>
    <n v="610.4910000000001"/>
    <x v="19"/>
    <x v="6"/>
    <x v="1"/>
    <x v="80"/>
    <x v="4"/>
    <x v="0"/>
    <n v="581.42000000000007"/>
    <n v="4.7619047619047651E-2"/>
    <n v="29.071000000000026"/>
    <n v="4"/>
  </r>
  <r>
    <s v="362-58-8315"/>
    <s v="C"/>
    <x v="1"/>
    <x v="1"/>
    <x v="1"/>
    <x v="5"/>
    <n v="76.52"/>
    <n v="5"/>
    <n v="19.13"/>
    <n v="401.72999999999996"/>
    <x v="5"/>
    <x v="3"/>
    <x v="1"/>
    <x v="81"/>
    <x v="1"/>
    <x v="1"/>
    <n v="382.59999999999997"/>
    <n v="4.7619047619047609E-2"/>
    <n v="19.129999999999995"/>
    <n v="9.9"/>
  </r>
  <r>
    <s v="633-44-8566"/>
    <s v="A"/>
    <x v="0"/>
    <x v="0"/>
    <x v="1"/>
    <x v="4"/>
    <n v="49.38"/>
    <n v="7"/>
    <n v="17.283000000000001"/>
    <n v="362.94300000000004"/>
    <x v="39"/>
    <x v="5"/>
    <x v="1"/>
    <x v="82"/>
    <x v="2"/>
    <x v="2"/>
    <n v="345.66"/>
    <n v="4.7619047619047658E-2"/>
    <n v="17.283000000000015"/>
    <n v="7.3"/>
  </r>
  <r>
    <s v="504-35-8843"/>
    <s v="A"/>
    <x v="0"/>
    <x v="1"/>
    <x v="1"/>
    <x v="3"/>
    <n v="42.47"/>
    <n v="1"/>
    <n v="2.1234999999999999"/>
    <n v="44.593499999999999"/>
    <x v="56"/>
    <x v="5"/>
    <x v="0"/>
    <x v="83"/>
    <x v="7"/>
    <x v="1"/>
    <n v="42.47"/>
    <n v="4.7619047619047616E-2"/>
    <n v="2.1234999999999999"/>
    <n v="5.7"/>
  </r>
  <r>
    <s v="318-68-5053"/>
    <s v="B"/>
    <x v="2"/>
    <x v="1"/>
    <x v="0"/>
    <x v="0"/>
    <n v="76.989999999999995"/>
    <n v="6"/>
    <n v="23.096999999999998"/>
    <n v="485.03699999999992"/>
    <x v="33"/>
    <x v="5"/>
    <x v="2"/>
    <x v="84"/>
    <x v="6"/>
    <x v="1"/>
    <n v="461.93999999999994"/>
    <n v="4.7619047619047589E-2"/>
    <n v="23.09699999999998"/>
    <n v="6.1"/>
  </r>
  <r>
    <s v="565-80-5980"/>
    <s v="C"/>
    <x v="1"/>
    <x v="0"/>
    <x v="0"/>
    <x v="2"/>
    <n v="47.38"/>
    <n v="4"/>
    <n v="9.4760000000000009"/>
    <n v="198.99600000000001"/>
    <x v="54"/>
    <x v="5"/>
    <x v="0"/>
    <x v="12"/>
    <x v="1"/>
    <x v="1"/>
    <n v="189.52"/>
    <n v="4.7619047619047609E-2"/>
    <n v="9.4759999999999991"/>
    <n v="7.1"/>
  </r>
  <r>
    <s v="225-32-0908"/>
    <s v="C"/>
    <x v="1"/>
    <x v="1"/>
    <x v="0"/>
    <x v="3"/>
    <n v="44.86"/>
    <n v="10"/>
    <n v="22.430000000000003"/>
    <n v="471.03000000000003"/>
    <x v="53"/>
    <x v="0"/>
    <x v="0"/>
    <x v="85"/>
    <x v="8"/>
    <x v="0"/>
    <n v="448.6"/>
    <n v="4.761904761904763E-2"/>
    <n v="22.430000000000007"/>
    <n v="8.1999999999999993"/>
  </r>
  <r>
    <s v="873-51-0671"/>
    <s v="A"/>
    <x v="0"/>
    <x v="0"/>
    <x v="0"/>
    <x v="3"/>
    <n v="21.98"/>
    <n v="7"/>
    <n v="7.6930000000000014"/>
    <n v="161.55300000000003"/>
    <x v="8"/>
    <x v="4"/>
    <x v="0"/>
    <x v="86"/>
    <x v="7"/>
    <x v="0"/>
    <n v="153.86000000000001"/>
    <n v="4.7619047619047686E-2"/>
    <n v="7.6930000000000121"/>
    <n v="5.0999999999999996"/>
  </r>
  <r>
    <s v="152-08-9985"/>
    <s v="B"/>
    <x v="2"/>
    <x v="0"/>
    <x v="1"/>
    <x v="0"/>
    <n v="64.36"/>
    <n v="9"/>
    <n v="28.962000000000003"/>
    <n v="608.202"/>
    <x v="41"/>
    <x v="6"/>
    <x v="1"/>
    <x v="87"/>
    <x v="10"/>
    <x v="2"/>
    <n v="579.24"/>
    <n v="4.7619047619047603E-2"/>
    <n v="28.961999999999989"/>
    <n v="8.6"/>
  </r>
  <r>
    <s v="512-91-0811"/>
    <s v="C"/>
    <x v="1"/>
    <x v="1"/>
    <x v="1"/>
    <x v="0"/>
    <n v="89.75"/>
    <n v="1"/>
    <n v="4.4874999999999998"/>
    <n v="94.237499999999997"/>
    <x v="10"/>
    <x v="5"/>
    <x v="2"/>
    <x v="88"/>
    <x v="2"/>
    <x v="2"/>
    <n v="89.75"/>
    <n v="4.7619047619047589E-2"/>
    <n v="4.4874999999999972"/>
    <n v="6.6"/>
  </r>
  <r>
    <s v="594-34-4444"/>
    <s v="A"/>
    <x v="0"/>
    <x v="1"/>
    <x v="1"/>
    <x v="1"/>
    <n v="97.16"/>
    <n v="1"/>
    <n v="4.8580000000000005"/>
    <n v="102.018"/>
    <x v="1"/>
    <x v="1"/>
    <x v="1"/>
    <x v="89"/>
    <x v="2"/>
    <x v="0"/>
    <n v="97.16"/>
    <n v="4.7619047619047658E-2"/>
    <n v="4.8580000000000041"/>
    <n v="7.2"/>
  </r>
  <r>
    <s v="766-85-7061"/>
    <s v="B"/>
    <x v="2"/>
    <x v="1"/>
    <x v="1"/>
    <x v="0"/>
    <n v="87.87"/>
    <n v="10"/>
    <n v="43.935000000000002"/>
    <n v="922.63499999999999"/>
    <x v="14"/>
    <x v="1"/>
    <x v="1"/>
    <x v="12"/>
    <x v="1"/>
    <x v="0"/>
    <n v="878.7"/>
    <n v="4.7619047619047561E-2"/>
    <n v="43.934999999999945"/>
    <n v="5.0999999999999996"/>
  </r>
  <r>
    <s v="871-39-9221"/>
    <s v="C"/>
    <x v="1"/>
    <x v="1"/>
    <x v="0"/>
    <x v="1"/>
    <n v="12.45"/>
    <n v="6"/>
    <n v="3.7349999999999994"/>
    <n v="78.434999999999988"/>
    <x v="57"/>
    <x v="0"/>
    <x v="2"/>
    <x v="90"/>
    <x v="0"/>
    <x v="1"/>
    <n v="74.699999999999989"/>
    <n v="4.7619047619047616E-2"/>
    <n v="3.7349999999999994"/>
    <n v="4.0999999999999996"/>
  </r>
  <r>
    <s v="865-92-6136"/>
    <s v="A"/>
    <x v="0"/>
    <x v="1"/>
    <x v="1"/>
    <x v="4"/>
    <n v="52.75"/>
    <n v="3"/>
    <n v="7.9125000000000005"/>
    <n v="166.16249999999999"/>
    <x v="28"/>
    <x v="0"/>
    <x v="1"/>
    <x v="91"/>
    <x v="1"/>
    <x v="0"/>
    <n v="158.25"/>
    <n v="4.7619047619047589E-2"/>
    <n v="7.9124999999999943"/>
    <n v="9.3000000000000007"/>
  </r>
  <r>
    <s v="733-01-9107"/>
    <s v="B"/>
    <x v="2"/>
    <x v="1"/>
    <x v="1"/>
    <x v="2"/>
    <n v="82.7"/>
    <n v="6"/>
    <n v="24.810000000000002"/>
    <n v="521.01"/>
    <x v="19"/>
    <x v="6"/>
    <x v="1"/>
    <x v="92"/>
    <x v="3"/>
    <x v="1"/>
    <n v="496.20000000000005"/>
    <n v="4.7619047619047512E-2"/>
    <n v="24.809999999999945"/>
    <n v="7.4"/>
  </r>
  <r>
    <s v="163-56-7055"/>
    <s v="C"/>
    <x v="1"/>
    <x v="0"/>
    <x v="1"/>
    <x v="5"/>
    <n v="48.71"/>
    <n v="1"/>
    <n v="2.4355000000000002"/>
    <n v="51.145499999999998"/>
    <x v="58"/>
    <x v="6"/>
    <x v="1"/>
    <x v="25"/>
    <x v="8"/>
    <x v="1"/>
    <n v="48.71"/>
    <n v="4.7619047619047575E-2"/>
    <n v="2.4354999999999976"/>
    <n v="4.0999999999999996"/>
  </r>
  <r>
    <s v="189-98-2939"/>
    <s v="C"/>
    <x v="1"/>
    <x v="1"/>
    <x v="1"/>
    <x v="5"/>
    <n v="78.55"/>
    <n v="9"/>
    <n v="35.347499999999997"/>
    <n v="742.2974999999999"/>
    <x v="59"/>
    <x v="1"/>
    <x v="1"/>
    <x v="93"/>
    <x v="0"/>
    <x v="1"/>
    <n v="706.94999999999993"/>
    <n v="4.7619047619047582E-2"/>
    <n v="35.347499999999968"/>
    <n v="7.2"/>
  </r>
  <r>
    <s v="551-21-3069"/>
    <s v="C"/>
    <x v="1"/>
    <x v="1"/>
    <x v="0"/>
    <x v="1"/>
    <n v="23.07"/>
    <n v="9"/>
    <n v="10.381500000000001"/>
    <n v="218.01149999999998"/>
    <x v="60"/>
    <x v="1"/>
    <x v="2"/>
    <x v="94"/>
    <x v="5"/>
    <x v="1"/>
    <n v="207.63"/>
    <n v="4.7619047619047568E-2"/>
    <n v="10.381499999999988"/>
    <n v="4.9000000000000004"/>
  </r>
  <r>
    <s v="212-62-1842"/>
    <s v="A"/>
    <x v="0"/>
    <x v="1"/>
    <x v="1"/>
    <x v="4"/>
    <n v="58.26"/>
    <n v="6"/>
    <n v="17.478000000000002"/>
    <n v="367.03800000000001"/>
    <x v="61"/>
    <x v="4"/>
    <x v="1"/>
    <x v="95"/>
    <x v="7"/>
    <x v="1"/>
    <n v="349.56"/>
    <n v="4.7619047619047644E-2"/>
    <n v="17.478000000000009"/>
    <n v="9.9"/>
  </r>
  <r>
    <s v="716-39-1409"/>
    <s v="B"/>
    <x v="2"/>
    <x v="1"/>
    <x v="1"/>
    <x v="0"/>
    <n v="30.35"/>
    <n v="7"/>
    <n v="10.622500000000002"/>
    <n v="223.07250000000002"/>
    <x v="35"/>
    <x v="6"/>
    <x v="1"/>
    <x v="96"/>
    <x v="3"/>
    <x v="1"/>
    <n v="212.45000000000002"/>
    <n v="4.7619047619047623E-2"/>
    <n v="10.622500000000002"/>
    <n v="8"/>
  </r>
  <r>
    <s v="704-48-3927"/>
    <s v="A"/>
    <x v="0"/>
    <x v="0"/>
    <x v="1"/>
    <x v="1"/>
    <n v="88.67"/>
    <n v="10"/>
    <n v="44.335000000000008"/>
    <n v="931.03500000000008"/>
    <x v="52"/>
    <x v="0"/>
    <x v="0"/>
    <x v="97"/>
    <x v="4"/>
    <x v="0"/>
    <n v="886.7"/>
    <n v="4.7619047619047651E-2"/>
    <n v="44.335000000000036"/>
    <n v="7.3"/>
  </r>
  <r>
    <s v="628-34-3388"/>
    <s v="C"/>
    <x v="1"/>
    <x v="1"/>
    <x v="1"/>
    <x v="5"/>
    <n v="27.38"/>
    <n v="6"/>
    <n v="8.2140000000000004"/>
    <n v="172.494"/>
    <x v="0"/>
    <x v="0"/>
    <x v="0"/>
    <x v="98"/>
    <x v="2"/>
    <x v="2"/>
    <n v="164.28"/>
    <n v="4.7619047619047609E-2"/>
    <n v="8.2139999999999986"/>
    <n v="7.9"/>
  </r>
  <r>
    <s v="630-74-5166"/>
    <s v="A"/>
    <x v="0"/>
    <x v="1"/>
    <x v="1"/>
    <x v="3"/>
    <n v="62.13"/>
    <n v="6"/>
    <n v="18.639000000000003"/>
    <n v="391.41900000000004"/>
    <x v="23"/>
    <x v="1"/>
    <x v="1"/>
    <x v="99"/>
    <x v="2"/>
    <x v="1"/>
    <n v="372.78000000000003"/>
    <n v="4.7619047619047637E-2"/>
    <n v="18.63900000000001"/>
    <n v="7.4"/>
  </r>
  <r>
    <s v="588-01-7461"/>
    <s v="C"/>
    <x v="1"/>
    <x v="1"/>
    <x v="0"/>
    <x v="4"/>
    <n v="33.979999999999997"/>
    <n v="9"/>
    <n v="15.291"/>
    <n v="321.11099999999999"/>
    <x v="62"/>
    <x v="2"/>
    <x v="1"/>
    <x v="100"/>
    <x v="1"/>
    <x v="1"/>
    <n v="305.82"/>
    <n v="4.7619047619047609E-2"/>
    <n v="15.290999999999997"/>
    <n v="4.2"/>
  </r>
  <r>
    <s v="861-77-0145"/>
    <s v="C"/>
    <x v="1"/>
    <x v="0"/>
    <x v="1"/>
    <x v="1"/>
    <n v="81.97"/>
    <n v="10"/>
    <n v="40.985000000000007"/>
    <n v="860.68500000000006"/>
    <x v="2"/>
    <x v="2"/>
    <x v="1"/>
    <x v="101"/>
    <x v="4"/>
    <x v="1"/>
    <n v="819.7"/>
    <n v="4.761904761904763E-2"/>
    <n v="40.985000000000014"/>
    <n v="9.1999999999999993"/>
  </r>
  <r>
    <s v="479-26-8945"/>
    <s v="B"/>
    <x v="2"/>
    <x v="0"/>
    <x v="0"/>
    <x v="3"/>
    <n v="16.489999999999998"/>
    <n v="2"/>
    <n v="1.649"/>
    <n v="34.628999999999998"/>
    <x v="63"/>
    <x v="6"/>
    <x v="2"/>
    <x v="102"/>
    <x v="5"/>
    <x v="0"/>
    <n v="32.979999999999997"/>
    <n v="4.7619047619047651E-2"/>
    <n v="1.6490000000000009"/>
    <n v="4.5999999999999996"/>
  </r>
  <r>
    <s v="210-67-5886"/>
    <s v="C"/>
    <x v="1"/>
    <x v="0"/>
    <x v="0"/>
    <x v="0"/>
    <n v="98.21"/>
    <n v="3"/>
    <n v="14.7315"/>
    <n v="309.36149999999998"/>
    <x v="63"/>
    <x v="6"/>
    <x v="2"/>
    <x v="103"/>
    <x v="1"/>
    <x v="2"/>
    <n v="294.63"/>
    <n v="4.7619047619047568E-2"/>
    <n v="14.731499999999983"/>
    <n v="7.8"/>
  </r>
  <r>
    <s v="227-78-1148"/>
    <s v="B"/>
    <x v="2"/>
    <x v="1"/>
    <x v="0"/>
    <x v="5"/>
    <n v="72.84"/>
    <n v="7"/>
    <n v="25.494"/>
    <n v="535.37400000000002"/>
    <x v="42"/>
    <x v="1"/>
    <x v="2"/>
    <x v="104"/>
    <x v="10"/>
    <x v="1"/>
    <n v="509.88"/>
    <n v="4.7619047619047672E-2"/>
    <n v="25.494000000000028"/>
    <n v="8.4"/>
  </r>
  <r>
    <s v="645-44-1170"/>
    <s v="A"/>
    <x v="0"/>
    <x v="0"/>
    <x v="1"/>
    <x v="2"/>
    <n v="58.07"/>
    <n v="9"/>
    <n v="26.131500000000003"/>
    <n v="548.76149999999996"/>
    <x v="64"/>
    <x v="0"/>
    <x v="0"/>
    <x v="105"/>
    <x v="2"/>
    <x v="0"/>
    <n v="522.63"/>
    <n v="4.7619047619047547E-2"/>
    <n v="26.13149999999996"/>
    <n v="4.3"/>
  </r>
  <r>
    <s v="237-01-6122"/>
    <s v="C"/>
    <x v="1"/>
    <x v="0"/>
    <x v="0"/>
    <x v="2"/>
    <n v="80.790000000000006"/>
    <n v="9"/>
    <n v="36.355499999999999"/>
    <n v="763.46550000000002"/>
    <x v="60"/>
    <x v="1"/>
    <x v="2"/>
    <x v="106"/>
    <x v="2"/>
    <x v="2"/>
    <n v="727.11"/>
    <n v="4.7619047619047623E-2"/>
    <n v="36.355500000000006"/>
    <n v="9.5"/>
  </r>
  <r>
    <s v="225-98-1496"/>
    <s v="C"/>
    <x v="1"/>
    <x v="1"/>
    <x v="0"/>
    <x v="5"/>
    <n v="27.02"/>
    <n v="3"/>
    <n v="4.0529999999999999"/>
    <n v="85.113"/>
    <x v="22"/>
    <x v="0"/>
    <x v="1"/>
    <x v="39"/>
    <x v="0"/>
    <x v="2"/>
    <n v="81.06"/>
    <n v="4.7619047619047589E-2"/>
    <n v="4.0529999999999973"/>
    <n v="7.1"/>
  </r>
  <r>
    <s v="291-32-1427"/>
    <s v="B"/>
    <x v="2"/>
    <x v="0"/>
    <x v="1"/>
    <x v="5"/>
    <n v="21.94"/>
    <n v="5"/>
    <n v="5.4850000000000003"/>
    <n v="115.185"/>
    <x v="19"/>
    <x v="6"/>
    <x v="1"/>
    <x v="107"/>
    <x v="10"/>
    <x v="0"/>
    <n v="109.7"/>
    <n v="4.7619047619047616E-2"/>
    <n v="5.4849999999999994"/>
    <n v="5.3"/>
  </r>
  <r>
    <s v="659-65-8956"/>
    <s v="B"/>
    <x v="2"/>
    <x v="0"/>
    <x v="1"/>
    <x v="5"/>
    <n v="51.36"/>
    <n v="1"/>
    <n v="2.5680000000000001"/>
    <n v="53.927999999999997"/>
    <x v="65"/>
    <x v="5"/>
    <x v="0"/>
    <x v="108"/>
    <x v="9"/>
    <x v="0"/>
    <n v="51.36"/>
    <n v="4.7619047619047582E-2"/>
    <n v="2.5679999999999978"/>
    <n v="5.2"/>
  </r>
  <r>
    <s v="642-32-2990"/>
    <s v="A"/>
    <x v="0"/>
    <x v="1"/>
    <x v="0"/>
    <x v="4"/>
    <n v="10.96"/>
    <n v="10"/>
    <n v="5.48"/>
    <n v="115.08000000000001"/>
    <x v="30"/>
    <x v="0"/>
    <x v="2"/>
    <x v="109"/>
    <x v="2"/>
    <x v="0"/>
    <n v="109.60000000000001"/>
    <n v="4.7619047619047651E-2"/>
    <n v="5.480000000000004"/>
    <n v="6"/>
  </r>
  <r>
    <s v="378-24-2715"/>
    <s v="B"/>
    <x v="2"/>
    <x v="1"/>
    <x v="1"/>
    <x v="2"/>
    <n v="53.44"/>
    <n v="2"/>
    <n v="5.3440000000000003"/>
    <n v="112.22399999999999"/>
    <x v="40"/>
    <x v="2"/>
    <x v="0"/>
    <x v="89"/>
    <x v="2"/>
    <x v="0"/>
    <n v="106.88"/>
    <n v="4.7619047619047568E-2"/>
    <n v="5.3439999999999941"/>
    <n v="4.0999999999999996"/>
  </r>
  <r>
    <s v="638-60-7125"/>
    <s v="A"/>
    <x v="0"/>
    <x v="1"/>
    <x v="0"/>
    <x v="1"/>
    <n v="99.56"/>
    <n v="8"/>
    <n v="39.824000000000005"/>
    <n v="836.30399999999997"/>
    <x v="44"/>
    <x v="4"/>
    <x v="2"/>
    <x v="11"/>
    <x v="6"/>
    <x v="2"/>
    <n v="796.48"/>
    <n v="4.7619047619047568E-2"/>
    <n v="39.823999999999955"/>
    <n v="5.2"/>
  </r>
  <r>
    <s v="659-36-1684"/>
    <s v="C"/>
    <x v="1"/>
    <x v="0"/>
    <x v="1"/>
    <x v="3"/>
    <n v="57.12"/>
    <n v="7"/>
    <n v="19.992000000000001"/>
    <n v="419.83199999999999"/>
    <x v="52"/>
    <x v="0"/>
    <x v="0"/>
    <x v="110"/>
    <x v="10"/>
    <x v="2"/>
    <n v="399.84"/>
    <n v="4.7619047619047665E-2"/>
    <n v="19.992000000000019"/>
    <n v="6.5"/>
  </r>
  <r>
    <s v="219-22-9386"/>
    <s v="B"/>
    <x v="2"/>
    <x v="0"/>
    <x v="1"/>
    <x v="3"/>
    <n v="99.96"/>
    <n v="9"/>
    <n v="44.981999999999999"/>
    <n v="944.62199999999996"/>
    <x v="11"/>
    <x v="0"/>
    <x v="1"/>
    <x v="111"/>
    <x v="6"/>
    <x v="2"/>
    <n v="899.64"/>
    <n v="4.7619047619047589E-2"/>
    <n v="44.981999999999971"/>
    <n v="4.2"/>
  </r>
  <r>
    <s v="336-78-2147"/>
    <s v="C"/>
    <x v="1"/>
    <x v="0"/>
    <x v="1"/>
    <x v="2"/>
    <n v="63.91"/>
    <n v="8"/>
    <n v="25.564"/>
    <n v="536.84399999999994"/>
    <x v="45"/>
    <x v="5"/>
    <x v="1"/>
    <x v="112"/>
    <x v="8"/>
    <x v="2"/>
    <n v="511.28"/>
    <n v="4.7619047619047561E-2"/>
    <n v="25.563999999999965"/>
    <n v="4.5999999999999996"/>
  </r>
  <r>
    <s v="268-27-6179"/>
    <s v="B"/>
    <x v="2"/>
    <x v="0"/>
    <x v="0"/>
    <x v="5"/>
    <n v="56.47"/>
    <n v="8"/>
    <n v="22.588000000000001"/>
    <n v="474.34800000000001"/>
    <x v="11"/>
    <x v="0"/>
    <x v="1"/>
    <x v="113"/>
    <x v="4"/>
    <x v="0"/>
    <n v="451.76"/>
    <n v="4.7619047619047665E-2"/>
    <n v="22.588000000000022"/>
    <n v="7.3"/>
  </r>
  <r>
    <s v="668-90-8900"/>
    <s v="A"/>
    <x v="0"/>
    <x v="1"/>
    <x v="0"/>
    <x v="2"/>
    <n v="93.69"/>
    <n v="7"/>
    <n v="32.791499999999999"/>
    <n v="688.62149999999997"/>
    <x v="24"/>
    <x v="2"/>
    <x v="1"/>
    <x v="114"/>
    <x v="3"/>
    <x v="2"/>
    <n v="655.82999999999993"/>
    <n v="4.7619047619047679E-2"/>
    <n v="32.791500000000042"/>
    <n v="4.5"/>
  </r>
  <r>
    <s v="870-54-3162"/>
    <s v="A"/>
    <x v="0"/>
    <x v="1"/>
    <x v="0"/>
    <x v="3"/>
    <n v="32.25"/>
    <n v="5"/>
    <n v="8.0625"/>
    <n v="169.3125"/>
    <x v="3"/>
    <x v="2"/>
    <x v="0"/>
    <x v="115"/>
    <x v="0"/>
    <x v="1"/>
    <n v="161.25"/>
    <n v="4.7619047619047616E-2"/>
    <n v="8.0625"/>
    <n v="9"/>
  </r>
  <r>
    <s v="189-08-9157"/>
    <s v="C"/>
    <x v="1"/>
    <x v="1"/>
    <x v="0"/>
    <x v="5"/>
    <n v="31.73"/>
    <n v="9"/>
    <n v="14.278500000000001"/>
    <n v="299.8485"/>
    <x v="66"/>
    <x v="6"/>
    <x v="0"/>
    <x v="116"/>
    <x v="7"/>
    <x v="2"/>
    <n v="285.57"/>
    <n v="4.7619047619047644E-2"/>
    <n v="14.278500000000008"/>
    <n v="5.9"/>
  </r>
  <r>
    <s v="663-86-9076"/>
    <s v="C"/>
    <x v="1"/>
    <x v="0"/>
    <x v="0"/>
    <x v="4"/>
    <n v="68.540000000000006"/>
    <n v="8"/>
    <n v="27.416000000000004"/>
    <n v="575.7360000000001"/>
    <x v="66"/>
    <x v="6"/>
    <x v="0"/>
    <x v="117"/>
    <x v="9"/>
    <x v="0"/>
    <n v="548.32000000000005"/>
    <n v="4.7619047619047707E-2"/>
    <n v="27.416000000000054"/>
    <n v="8.5"/>
  </r>
  <r>
    <s v="549-84-7482"/>
    <s v="B"/>
    <x v="2"/>
    <x v="1"/>
    <x v="0"/>
    <x v="3"/>
    <n v="90.28"/>
    <n v="9"/>
    <n v="40.626000000000005"/>
    <n v="853.14599999999996"/>
    <x v="4"/>
    <x v="1"/>
    <x v="2"/>
    <x v="23"/>
    <x v="5"/>
    <x v="0"/>
    <n v="812.52"/>
    <n v="4.7619047619047596E-2"/>
    <n v="40.625999999999976"/>
    <n v="7.2"/>
  </r>
  <r>
    <s v="191-10-6171"/>
    <s v="B"/>
    <x v="2"/>
    <x v="1"/>
    <x v="0"/>
    <x v="5"/>
    <n v="39.619999999999997"/>
    <n v="7"/>
    <n v="13.866999999999999"/>
    <n v="291.20699999999999"/>
    <x v="25"/>
    <x v="1"/>
    <x v="0"/>
    <x v="118"/>
    <x v="0"/>
    <x v="1"/>
    <n v="277.33999999999997"/>
    <n v="4.7619047619047686E-2"/>
    <n v="13.867000000000019"/>
    <n v="7.5"/>
  </r>
  <r>
    <s v="802-70-5316"/>
    <s v="A"/>
    <x v="0"/>
    <x v="0"/>
    <x v="0"/>
    <x v="3"/>
    <n v="92.13"/>
    <n v="6"/>
    <n v="27.638999999999999"/>
    <n v="580.41899999999998"/>
    <x v="43"/>
    <x v="5"/>
    <x v="1"/>
    <x v="119"/>
    <x v="2"/>
    <x v="1"/>
    <n v="552.78"/>
    <n v="4.7619047619047637E-2"/>
    <n v="27.63900000000001"/>
    <n v="8.3000000000000007"/>
  </r>
  <r>
    <s v="695-51-0018"/>
    <s v="B"/>
    <x v="2"/>
    <x v="1"/>
    <x v="0"/>
    <x v="3"/>
    <n v="34.840000000000003"/>
    <n v="4"/>
    <n v="6.9680000000000009"/>
    <n v="146.328"/>
    <x v="34"/>
    <x v="2"/>
    <x v="2"/>
    <x v="120"/>
    <x v="3"/>
    <x v="1"/>
    <n v="139.36000000000001"/>
    <n v="4.7619047619047547E-2"/>
    <n v="6.9679999999999893"/>
    <n v="7.4"/>
  </r>
  <r>
    <s v="590-83-4591"/>
    <s v="B"/>
    <x v="2"/>
    <x v="0"/>
    <x v="1"/>
    <x v="1"/>
    <n v="87.45"/>
    <n v="6"/>
    <n v="26.235000000000003"/>
    <n v="550.93500000000006"/>
    <x v="21"/>
    <x v="2"/>
    <x v="2"/>
    <x v="121"/>
    <x v="4"/>
    <x v="2"/>
    <n v="524.70000000000005"/>
    <n v="4.7619047619047637E-2"/>
    <n v="26.235000000000014"/>
    <n v="8.8000000000000007"/>
  </r>
  <r>
    <s v="483-71-1164"/>
    <s v="C"/>
    <x v="1"/>
    <x v="1"/>
    <x v="0"/>
    <x v="0"/>
    <n v="81.3"/>
    <n v="6"/>
    <n v="24.39"/>
    <n v="512.18999999999994"/>
    <x v="1"/>
    <x v="1"/>
    <x v="1"/>
    <x v="122"/>
    <x v="7"/>
    <x v="0"/>
    <n v="487.79999999999995"/>
    <n v="4.7619047619047596E-2"/>
    <n v="24.389999999999986"/>
    <n v="5.3"/>
  </r>
  <r>
    <s v="597-78-7908"/>
    <s v="C"/>
    <x v="1"/>
    <x v="1"/>
    <x v="1"/>
    <x v="5"/>
    <n v="90.22"/>
    <n v="3"/>
    <n v="13.532999999999999"/>
    <n v="284.19299999999998"/>
    <x v="67"/>
    <x v="3"/>
    <x v="2"/>
    <x v="30"/>
    <x v="8"/>
    <x v="1"/>
    <n v="270.65999999999997"/>
    <n v="4.7619047619047679E-2"/>
    <n v="13.533000000000015"/>
    <n v="6.2"/>
  </r>
  <r>
    <s v="700-81-1757"/>
    <s v="A"/>
    <x v="0"/>
    <x v="1"/>
    <x v="0"/>
    <x v="1"/>
    <n v="26.31"/>
    <n v="5"/>
    <n v="6.5774999999999997"/>
    <n v="138.12749999999997"/>
    <x v="68"/>
    <x v="1"/>
    <x v="0"/>
    <x v="123"/>
    <x v="2"/>
    <x v="2"/>
    <n v="131.54999999999998"/>
    <n v="4.7619047619047533E-2"/>
    <n v="6.5774999999999864"/>
    <n v="8.8000000000000007"/>
  </r>
  <r>
    <s v="354-39-5160"/>
    <s v="A"/>
    <x v="0"/>
    <x v="0"/>
    <x v="0"/>
    <x v="2"/>
    <n v="34.42"/>
    <n v="6"/>
    <n v="10.326000000000001"/>
    <n v="216.846"/>
    <x v="67"/>
    <x v="3"/>
    <x v="2"/>
    <x v="124"/>
    <x v="9"/>
    <x v="1"/>
    <n v="206.52"/>
    <n v="4.7619047619047589E-2"/>
    <n v="10.325999999999993"/>
    <n v="9.8000000000000007"/>
  </r>
  <r>
    <s v="241-72-9525"/>
    <s v="B"/>
    <x v="2"/>
    <x v="1"/>
    <x v="1"/>
    <x v="3"/>
    <n v="51.91"/>
    <n v="10"/>
    <n v="25.954999999999998"/>
    <n v="545.05499999999995"/>
    <x v="69"/>
    <x v="0"/>
    <x v="2"/>
    <x v="125"/>
    <x v="10"/>
    <x v="1"/>
    <n v="519.09999999999991"/>
    <n v="4.76190476190477E-2"/>
    <n v="25.955000000000041"/>
    <n v="8.1999999999999993"/>
  </r>
  <r>
    <s v="575-30-8091"/>
    <s v="A"/>
    <x v="0"/>
    <x v="1"/>
    <x v="1"/>
    <x v="3"/>
    <n v="72.5"/>
    <n v="8"/>
    <n v="29"/>
    <n v="609"/>
    <x v="32"/>
    <x v="0"/>
    <x v="1"/>
    <x v="126"/>
    <x v="8"/>
    <x v="0"/>
    <n v="580"/>
    <n v="4.7619047619047616E-2"/>
    <n v="29"/>
    <n v="9.1999999999999993"/>
  </r>
  <r>
    <s v="731-81-9469"/>
    <s v="C"/>
    <x v="1"/>
    <x v="0"/>
    <x v="0"/>
    <x v="3"/>
    <n v="89.8"/>
    <n v="10"/>
    <n v="44.900000000000006"/>
    <n v="942.9"/>
    <x v="54"/>
    <x v="5"/>
    <x v="0"/>
    <x v="127"/>
    <x v="0"/>
    <x v="2"/>
    <n v="898"/>
    <n v="4.7619047619047596E-2"/>
    <n v="44.899999999999977"/>
    <n v="5.4"/>
  </r>
  <r>
    <s v="280-17-4359"/>
    <s v="C"/>
    <x v="1"/>
    <x v="0"/>
    <x v="1"/>
    <x v="0"/>
    <n v="90.5"/>
    <n v="10"/>
    <n v="45.25"/>
    <n v="950.25"/>
    <x v="25"/>
    <x v="1"/>
    <x v="0"/>
    <x v="128"/>
    <x v="0"/>
    <x v="1"/>
    <n v="905"/>
    <n v="4.7619047619047616E-2"/>
    <n v="45.25"/>
    <n v="8.1"/>
  </r>
  <r>
    <s v="338-65-2210"/>
    <s v="C"/>
    <x v="1"/>
    <x v="0"/>
    <x v="0"/>
    <x v="0"/>
    <n v="68.599999999999994"/>
    <n v="10"/>
    <n v="34.300000000000004"/>
    <n v="720.3"/>
    <x v="63"/>
    <x v="6"/>
    <x v="2"/>
    <x v="129"/>
    <x v="8"/>
    <x v="1"/>
    <n v="686"/>
    <n v="4.7619047619047561E-2"/>
    <n v="34.299999999999955"/>
    <n v="9.1"/>
  </r>
  <r>
    <s v="488-25-4221"/>
    <s v="C"/>
    <x v="1"/>
    <x v="0"/>
    <x v="0"/>
    <x v="4"/>
    <n v="30.41"/>
    <n v="1"/>
    <n v="1.5205000000000002"/>
    <n v="31.930500000000002"/>
    <x v="70"/>
    <x v="1"/>
    <x v="2"/>
    <x v="130"/>
    <x v="1"/>
    <x v="2"/>
    <n v="30.41"/>
    <n v="4.7619047619047679E-2"/>
    <n v="1.520500000000002"/>
    <n v="8.4"/>
  </r>
  <r>
    <s v="239-10-7476"/>
    <s v="A"/>
    <x v="0"/>
    <x v="1"/>
    <x v="0"/>
    <x v="2"/>
    <n v="77.95"/>
    <n v="6"/>
    <n v="23.385000000000005"/>
    <n v="491.08500000000004"/>
    <x v="18"/>
    <x v="3"/>
    <x v="0"/>
    <x v="131"/>
    <x v="7"/>
    <x v="0"/>
    <n v="467.70000000000005"/>
    <n v="4.7619047619047596E-2"/>
    <n v="23.384999999999991"/>
    <n v="8"/>
  </r>
  <r>
    <s v="458-41-1477"/>
    <s v="C"/>
    <x v="1"/>
    <x v="1"/>
    <x v="0"/>
    <x v="0"/>
    <n v="46.26"/>
    <n v="6"/>
    <n v="13.878"/>
    <n v="291.43799999999999"/>
    <x v="1"/>
    <x v="1"/>
    <x v="1"/>
    <x v="132"/>
    <x v="6"/>
    <x v="2"/>
    <n v="277.56"/>
    <n v="4.7619047619047575E-2"/>
    <n v="13.877999999999986"/>
    <n v="9.5"/>
  </r>
  <r>
    <s v="685-64-1609"/>
    <s v="A"/>
    <x v="0"/>
    <x v="0"/>
    <x v="0"/>
    <x v="5"/>
    <n v="30.14"/>
    <n v="10"/>
    <n v="15.07"/>
    <n v="316.46999999999997"/>
    <x v="34"/>
    <x v="2"/>
    <x v="2"/>
    <x v="35"/>
    <x v="10"/>
    <x v="0"/>
    <n v="301.39999999999998"/>
    <n v="4.7619047619047603E-2"/>
    <n v="15.069999999999993"/>
    <n v="9.1999999999999993"/>
  </r>
  <r>
    <s v="568-90-5112"/>
    <s v="C"/>
    <x v="1"/>
    <x v="1"/>
    <x v="1"/>
    <x v="0"/>
    <n v="66.14"/>
    <n v="4"/>
    <n v="13.228000000000002"/>
    <n v="277.78800000000001"/>
    <x v="35"/>
    <x v="6"/>
    <x v="1"/>
    <x v="69"/>
    <x v="10"/>
    <x v="2"/>
    <n v="264.56"/>
    <n v="4.7619047619047651E-2"/>
    <n v="13.228000000000009"/>
    <n v="5.6"/>
  </r>
  <r>
    <s v="262-47-2794"/>
    <s v="B"/>
    <x v="2"/>
    <x v="0"/>
    <x v="1"/>
    <x v="2"/>
    <n v="71.86"/>
    <n v="8"/>
    <n v="28.744"/>
    <n v="603.62400000000002"/>
    <x v="43"/>
    <x v="5"/>
    <x v="1"/>
    <x v="133"/>
    <x v="9"/>
    <x v="2"/>
    <n v="574.88"/>
    <n v="4.7619047619047665E-2"/>
    <n v="28.744000000000028"/>
    <n v="6.2"/>
  </r>
  <r>
    <s v="238-49-0436"/>
    <s v="A"/>
    <x v="0"/>
    <x v="1"/>
    <x v="1"/>
    <x v="0"/>
    <n v="32.46"/>
    <n v="8"/>
    <n v="12.984000000000002"/>
    <n v="272.66399999999999"/>
    <x v="39"/>
    <x v="5"/>
    <x v="1"/>
    <x v="128"/>
    <x v="0"/>
    <x v="2"/>
    <n v="259.68"/>
    <n v="4.7619047619047547E-2"/>
    <n v="12.98399999999998"/>
    <n v="4.9000000000000004"/>
  </r>
  <r>
    <s v="608-96-3517"/>
    <s v="B"/>
    <x v="2"/>
    <x v="0"/>
    <x v="0"/>
    <x v="5"/>
    <n v="91.54"/>
    <n v="4"/>
    <n v="18.308000000000003"/>
    <n v="384.46800000000002"/>
    <x v="28"/>
    <x v="0"/>
    <x v="1"/>
    <x v="25"/>
    <x v="8"/>
    <x v="2"/>
    <n v="366.16"/>
    <n v="4.7619047619047596E-2"/>
    <n v="18.307999999999993"/>
    <n v="4.8"/>
  </r>
  <r>
    <s v="584-86-7256"/>
    <s v="C"/>
    <x v="1"/>
    <x v="0"/>
    <x v="1"/>
    <x v="3"/>
    <n v="34.56"/>
    <n v="7"/>
    <n v="12.096000000000002"/>
    <n v="254.01600000000002"/>
    <x v="16"/>
    <x v="3"/>
    <x v="1"/>
    <x v="134"/>
    <x v="7"/>
    <x v="2"/>
    <n v="241.92000000000002"/>
    <n v="4.761904761904763E-2"/>
    <n v="12.096000000000004"/>
    <n v="7.3"/>
  </r>
  <r>
    <s v="746-94-0204"/>
    <s v="A"/>
    <x v="0"/>
    <x v="1"/>
    <x v="1"/>
    <x v="5"/>
    <n v="83.24"/>
    <n v="9"/>
    <n v="37.457999999999998"/>
    <n v="786.61799999999994"/>
    <x v="71"/>
    <x v="6"/>
    <x v="0"/>
    <x v="135"/>
    <x v="5"/>
    <x v="2"/>
    <n v="749.16"/>
    <n v="4.7619047619047582E-2"/>
    <n v="37.45799999999997"/>
    <n v="7.4"/>
  </r>
  <r>
    <s v="214-17-6927"/>
    <s v="C"/>
    <x v="1"/>
    <x v="1"/>
    <x v="0"/>
    <x v="4"/>
    <n v="16.48"/>
    <n v="6"/>
    <n v="4.944"/>
    <n v="103.824"/>
    <x v="13"/>
    <x v="4"/>
    <x v="2"/>
    <x v="136"/>
    <x v="3"/>
    <x v="0"/>
    <n v="98.88"/>
    <n v="4.7619047619047644E-2"/>
    <n v="4.9440000000000026"/>
    <n v="9.9"/>
  </r>
  <r>
    <s v="400-89-4171"/>
    <s v="C"/>
    <x v="1"/>
    <x v="1"/>
    <x v="0"/>
    <x v="3"/>
    <n v="80.97"/>
    <n v="8"/>
    <n v="32.387999999999998"/>
    <n v="680.14800000000002"/>
    <x v="26"/>
    <x v="3"/>
    <x v="0"/>
    <x v="137"/>
    <x v="0"/>
    <x v="1"/>
    <n v="647.76"/>
    <n v="4.7619047619047665E-2"/>
    <n v="32.388000000000034"/>
    <n v="9.3000000000000007"/>
  </r>
  <r>
    <s v="782-95-9291"/>
    <s v="A"/>
    <x v="0"/>
    <x v="0"/>
    <x v="1"/>
    <x v="4"/>
    <n v="92.29"/>
    <n v="5"/>
    <n v="23.072500000000005"/>
    <n v="484.52250000000004"/>
    <x v="9"/>
    <x v="5"/>
    <x v="2"/>
    <x v="57"/>
    <x v="9"/>
    <x v="2"/>
    <n v="461.45000000000005"/>
    <n v="4.7619047619047596E-2"/>
    <n v="23.072499999999991"/>
    <n v="9"/>
  </r>
  <r>
    <s v="279-74-2924"/>
    <s v="B"/>
    <x v="2"/>
    <x v="0"/>
    <x v="1"/>
    <x v="1"/>
    <n v="72.17"/>
    <n v="1"/>
    <n v="3.6085000000000003"/>
    <n v="75.778500000000008"/>
    <x v="72"/>
    <x v="1"/>
    <x v="0"/>
    <x v="138"/>
    <x v="8"/>
    <x v="1"/>
    <n v="72.17"/>
    <n v="4.76190476190477E-2"/>
    <n v="3.6085000000000065"/>
    <n v="6.1"/>
  </r>
  <r>
    <s v="307-85-2293"/>
    <s v="B"/>
    <x v="2"/>
    <x v="1"/>
    <x v="1"/>
    <x v="2"/>
    <n v="50.28"/>
    <n v="5"/>
    <n v="12.57"/>
    <n v="263.97000000000003"/>
    <x v="37"/>
    <x v="4"/>
    <x v="1"/>
    <x v="139"/>
    <x v="0"/>
    <x v="0"/>
    <n v="251.4"/>
    <n v="4.7619047619047693E-2"/>
    <n v="12.570000000000022"/>
    <n v="9.6999999999999993"/>
  </r>
  <r>
    <s v="743-04-1105"/>
    <s v="B"/>
    <x v="2"/>
    <x v="0"/>
    <x v="1"/>
    <x v="0"/>
    <n v="97.22"/>
    <n v="9"/>
    <n v="43.749000000000002"/>
    <n v="918.72900000000004"/>
    <x v="73"/>
    <x v="0"/>
    <x v="1"/>
    <x v="140"/>
    <x v="4"/>
    <x v="0"/>
    <n v="874.98"/>
    <n v="4.7619047619047644E-2"/>
    <n v="43.749000000000024"/>
    <n v="6"/>
  </r>
  <r>
    <s v="423-57-2993"/>
    <s v="B"/>
    <x v="2"/>
    <x v="1"/>
    <x v="1"/>
    <x v="3"/>
    <n v="93.39"/>
    <n v="6"/>
    <n v="28.017000000000003"/>
    <n v="588.35700000000008"/>
    <x v="39"/>
    <x v="5"/>
    <x v="1"/>
    <x v="141"/>
    <x v="8"/>
    <x v="0"/>
    <n v="560.34"/>
    <n v="4.76190476190477E-2"/>
    <n v="28.017000000000053"/>
    <n v="10"/>
  </r>
  <r>
    <s v="894-41-5205"/>
    <s v="C"/>
    <x v="1"/>
    <x v="1"/>
    <x v="0"/>
    <x v="4"/>
    <n v="43.18"/>
    <n v="8"/>
    <n v="17.272000000000002"/>
    <n v="362.71199999999999"/>
    <x v="64"/>
    <x v="0"/>
    <x v="0"/>
    <x v="30"/>
    <x v="8"/>
    <x v="2"/>
    <n v="345.44"/>
    <n v="4.7619047619047596E-2"/>
    <n v="17.271999999999991"/>
    <n v="8.3000000000000007"/>
  </r>
  <r>
    <s v="275-28-0149"/>
    <s v="A"/>
    <x v="0"/>
    <x v="1"/>
    <x v="1"/>
    <x v="3"/>
    <n v="63.69"/>
    <n v="1"/>
    <n v="3.1844999999999999"/>
    <n v="66.874499999999998"/>
    <x v="6"/>
    <x v="3"/>
    <x v="2"/>
    <x v="142"/>
    <x v="7"/>
    <x v="1"/>
    <n v="63.69"/>
    <n v="4.7619047619047616E-2"/>
    <n v="3.1844999999999999"/>
    <n v="6"/>
  </r>
  <r>
    <s v="101-17-6199"/>
    <s v="A"/>
    <x v="0"/>
    <x v="1"/>
    <x v="1"/>
    <x v="4"/>
    <n v="45.79"/>
    <n v="7"/>
    <n v="16.026499999999999"/>
    <n v="336.55649999999997"/>
    <x v="45"/>
    <x v="5"/>
    <x v="1"/>
    <x v="143"/>
    <x v="8"/>
    <x v="2"/>
    <n v="320.52999999999997"/>
    <n v="4.7619047619047616E-2"/>
    <n v="16.026499999999999"/>
    <n v="7"/>
  </r>
  <r>
    <s v="423-80-0988"/>
    <s v="C"/>
    <x v="1"/>
    <x v="1"/>
    <x v="1"/>
    <x v="3"/>
    <n v="76.400000000000006"/>
    <n v="2"/>
    <n v="7.6400000000000006"/>
    <n v="160.44"/>
    <x v="74"/>
    <x v="5"/>
    <x v="0"/>
    <x v="144"/>
    <x v="8"/>
    <x v="0"/>
    <n v="152.80000000000001"/>
    <n v="4.7619047619047533E-2"/>
    <n v="7.6399999999999864"/>
    <n v="6.5"/>
  </r>
  <r>
    <s v="548-46-9322"/>
    <s v="B"/>
    <x v="2"/>
    <x v="1"/>
    <x v="1"/>
    <x v="4"/>
    <n v="39.9"/>
    <n v="10"/>
    <n v="19.950000000000003"/>
    <n v="418.95"/>
    <x v="9"/>
    <x v="5"/>
    <x v="2"/>
    <x v="145"/>
    <x v="9"/>
    <x v="2"/>
    <n v="399"/>
    <n v="4.7619047619047596E-2"/>
    <n v="19.949999999999989"/>
    <n v="5.9"/>
  </r>
  <r>
    <s v="505-02-0892"/>
    <s v="B"/>
    <x v="2"/>
    <x v="0"/>
    <x v="1"/>
    <x v="0"/>
    <n v="42.57"/>
    <n v="8"/>
    <n v="17.028000000000002"/>
    <n v="357.58800000000002"/>
    <x v="6"/>
    <x v="3"/>
    <x v="2"/>
    <x v="146"/>
    <x v="4"/>
    <x v="0"/>
    <n v="340.56"/>
    <n v="4.7619047619047672E-2"/>
    <n v="17.02800000000002"/>
    <n v="5.6"/>
  </r>
  <r>
    <s v="234-65-2137"/>
    <s v="C"/>
    <x v="1"/>
    <x v="1"/>
    <x v="1"/>
    <x v="2"/>
    <n v="95.58"/>
    <n v="10"/>
    <n v="47.79"/>
    <n v="1003.5899999999999"/>
    <x v="65"/>
    <x v="5"/>
    <x v="0"/>
    <x v="147"/>
    <x v="0"/>
    <x v="1"/>
    <n v="955.8"/>
    <n v="4.7619047619047589E-2"/>
    <n v="47.789999999999964"/>
    <n v="4.8"/>
  </r>
  <r>
    <s v="687-47-8271"/>
    <s v="A"/>
    <x v="0"/>
    <x v="1"/>
    <x v="1"/>
    <x v="5"/>
    <n v="98.98"/>
    <n v="10"/>
    <n v="49.490000000000009"/>
    <n v="1039.29"/>
    <x v="4"/>
    <x v="1"/>
    <x v="2"/>
    <x v="148"/>
    <x v="7"/>
    <x v="2"/>
    <n v="989.80000000000007"/>
    <n v="4.7619047619047519E-2"/>
    <n v="49.489999999999895"/>
    <n v="8.6999999999999993"/>
  </r>
  <r>
    <s v="796-32-9050"/>
    <s v="A"/>
    <x v="0"/>
    <x v="1"/>
    <x v="1"/>
    <x v="4"/>
    <n v="51.28"/>
    <n v="6"/>
    <n v="15.384"/>
    <n v="323.06400000000002"/>
    <x v="64"/>
    <x v="0"/>
    <x v="0"/>
    <x v="149"/>
    <x v="7"/>
    <x v="1"/>
    <n v="307.68"/>
    <n v="4.7619047619047658E-2"/>
    <n v="15.384000000000015"/>
    <n v="6.5"/>
  </r>
  <r>
    <s v="105-31-1824"/>
    <s v="A"/>
    <x v="0"/>
    <x v="0"/>
    <x v="1"/>
    <x v="3"/>
    <n v="69.52"/>
    <n v="7"/>
    <n v="24.332000000000001"/>
    <n v="510.97199999999998"/>
    <x v="60"/>
    <x v="1"/>
    <x v="2"/>
    <x v="50"/>
    <x v="9"/>
    <x v="2"/>
    <n v="486.64"/>
    <n v="4.7619047619047609E-2"/>
    <n v="24.331999999999994"/>
    <n v="8.5"/>
  </r>
  <r>
    <s v="249-42-3782"/>
    <s v="A"/>
    <x v="0"/>
    <x v="1"/>
    <x v="1"/>
    <x v="0"/>
    <n v="70.010000000000005"/>
    <n v="5"/>
    <n v="17.502500000000001"/>
    <n v="367.55250000000001"/>
    <x v="75"/>
    <x v="4"/>
    <x v="0"/>
    <x v="150"/>
    <x v="5"/>
    <x v="0"/>
    <n v="350.05"/>
    <n v="4.7619047619047609E-2"/>
    <n v="17.502499999999998"/>
    <n v="5.5"/>
  </r>
  <r>
    <s v="316-55-4634"/>
    <s v="B"/>
    <x v="2"/>
    <x v="0"/>
    <x v="1"/>
    <x v="4"/>
    <n v="80.05"/>
    <n v="5"/>
    <n v="20.012500000000003"/>
    <n v="420.26249999999999"/>
    <x v="53"/>
    <x v="0"/>
    <x v="0"/>
    <x v="47"/>
    <x v="10"/>
    <x v="2"/>
    <n v="400.25"/>
    <n v="4.7619047619047596E-2"/>
    <n v="20.012499999999989"/>
    <n v="9.4"/>
  </r>
  <r>
    <s v="733-33-4967"/>
    <s v="C"/>
    <x v="1"/>
    <x v="1"/>
    <x v="1"/>
    <x v="1"/>
    <n v="20.85"/>
    <n v="8"/>
    <n v="8.3400000000000016"/>
    <n v="175.14000000000001"/>
    <x v="2"/>
    <x v="2"/>
    <x v="1"/>
    <x v="151"/>
    <x v="8"/>
    <x v="1"/>
    <n v="166.8"/>
    <n v="4.7619047619047637E-2"/>
    <n v="8.3400000000000034"/>
    <n v="6.3"/>
  </r>
  <r>
    <s v="608-27-6295"/>
    <s v="B"/>
    <x v="2"/>
    <x v="0"/>
    <x v="1"/>
    <x v="1"/>
    <n v="52.89"/>
    <n v="6"/>
    <n v="15.867000000000003"/>
    <n v="333.20700000000005"/>
    <x v="64"/>
    <x v="0"/>
    <x v="0"/>
    <x v="152"/>
    <x v="6"/>
    <x v="2"/>
    <n v="317.34000000000003"/>
    <n v="4.7619047619047665E-2"/>
    <n v="15.867000000000019"/>
    <n v="9.8000000000000007"/>
  </r>
  <r>
    <s v="414-12-7047"/>
    <s v="B"/>
    <x v="2"/>
    <x v="1"/>
    <x v="1"/>
    <x v="4"/>
    <n v="19.79"/>
    <n v="8"/>
    <n v="7.9160000000000004"/>
    <n v="166.23599999999999"/>
    <x v="68"/>
    <x v="1"/>
    <x v="0"/>
    <x v="153"/>
    <x v="10"/>
    <x v="0"/>
    <n v="158.32"/>
    <n v="4.7619047619047603E-2"/>
    <n v="7.9159999999999968"/>
    <n v="8.6999999999999993"/>
  </r>
  <r>
    <s v="827-26-2100"/>
    <s v="A"/>
    <x v="0"/>
    <x v="0"/>
    <x v="1"/>
    <x v="2"/>
    <n v="33.840000000000003"/>
    <n v="9"/>
    <n v="15.228000000000003"/>
    <n v="319.78800000000007"/>
    <x v="76"/>
    <x v="4"/>
    <x v="1"/>
    <x v="142"/>
    <x v="7"/>
    <x v="0"/>
    <n v="304.56000000000006"/>
    <n v="4.7619047619047637E-2"/>
    <n v="15.228000000000009"/>
    <n v="8.8000000000000007"/>
  </r>
  <r>
    <s v="175-54-2529"/>
    <s v="A"/>
    <x v="0"/>
    <x v="0"/>
    <x v="1"/>
    <x v="4"/>
    <n v="22.17"/>
    <n v="8"/>
    <n v="8.8680000000000003"/>
    <n v="186.22800000000001"/>
    <x v="2"/>
    <x v="2"/>
    <x v="1"/>
    <x v="154"/>
    <x v="6"/>
    <x v="2"/>
    <n v="177.36"/>
    <n v="4.7619047619047589E-2"/>
    <n v="8.867999999999995"/>
    <n v="9.6"/>
  </r>
  <r>
    <s v="139-52-2867"/>
    <s v="C"/>
    <x v="1"/>
    <x v="1"/>
    <x v="0"/>
    <x v="5"/>
    <n v="22.51"/>
    <n v="7"/>
    <n v="7.8785000000000016"/>
    <n v="165.44850000000002"/>
    <x v="77"/>
    <x v="5"/>
    <x v="2"/>
    <x v="155"/>
    <x v="1"/>
    <x v="2"/>
    <n v="157.57000000000002"/>
    <n v="4.761904761904763E-2"/>
    <n v="7.8785000000000025"/>
    <n v="4.8"/>
  </r>
  <r>
    <s v="407-63-8975"/>
    <s v="A"/>
    <x v="0"/>
    <x v="1"/>
    <x v="1"/>
    <x v="4"/>
    <n v="73.88"/>
    <n v="6"/>
    <n v="22.164000000000001"/>
    <n v="465.44399999999996"/>
    <x v="28"/>
    <x v="0"/>
    <x v="1"/>
    <x v="156"/>
    <x v="8"/>
    <x v="0"/>
    <n v="443.28"/>
    <n v="4.7619047619047596E-2"/>
    <n v="22.163999999999987"/>
    <n v="4.4000000000000004"/>
  </r>
  <r>
    <s v="342-65-4817"/>
    <s v="C"/>
    <x v="1"/>
    <x v="0"/>
    <x v="1"/>
    <x v="0"/>
    <n v="86.8"/>
    <n v="3"/>
    <n v="13.02"/>
    <n v="273.41999999999996"/>
    <x v="26"/>
    <x v="3"/>
    <x v="0"/>
    <x v="157"/>
    <x v="7"/>
    <x v="0"/>
    <n v="260.39999999999998"/>
    <n v="4.7619047619047561E-2"/>
    <n v="13.019999999999982"/>
    <n v="9.9"/>
  </r>
  <r>
    <s v="130-98-8941"/>
    <s v="C"/>
    <x v="1"/>
    <x v="1"/>
    <x v="1"/>
    <x v="5"/>
    <n v="64.260000000000005"/>
    <n v="7"/>
    <n v="22.491000000000003"/>
    <n v="472.31100000000004"/>
    <x v="57"/>
    <x v="0"/>
    <x v="2"/>
    <x v="158"/>
    <x v="1"/>
    <x v="1"/>
    <n v="449.82000000000005"/>
    <n v="4.7619047619047582E-2"/>
    <n v="22.490999999999985"/>
    <n v="5.7"/>
  </r>
  <r>
    <s v="434-83-9547"/>
    <s v="C"/>
    <x v="1"/>
    <x v="0"/>
    <x v="1"/>
    <x v="4"/>
    <n v="38.47"/>
    <n v="8"/>
    <n v="15.388"/>
    <n v="323.14799999999997"/>
    <x v="54"/>
    <x v="5"/>
    <x v="0"/>
    <x v="159"/>
    <x v="5"/>
    <x v="1"/>
    <n v="307.76"/>
    <n v="4.7619047619047554E-2"/>
    <n v="15.387999999999977"/>
    <n v="7.7"/>
  </r>
  <r>
    <s v="851-28-6367"/>
    <s v="A"/>
    <x v="0"/>
    <x v="0"/>
    <x v="1"/>
    <x v="3"/>
    <n v="15.5"/>
    <n v="10"/>
    <n v="7.75"/>
    <n v="162.75"/>
    <x v="28"/>
    <x v="0"/>
    <x v="1"/>
    <x v="60"/>
    <x v="1"/>
    <x v="0"/>
    <n v="155"/>
    <n v="4.7619047619047616E-2"/>
    <n v="7.75"/>
    <n v="8"/>
  </r>
  <r>
    <s v="824-88-3614"/>
    <s v="C"/>
    <x v="1"/>
    <x v="1"/>
    <x v="1"/>
    <x v="0"/>
    <n v="34.31"/>
    <n v="8"/>
    <n v="13.724000000000002"/>
    <n v="288.20400000000001"/>
    <x v="25"/>
    <x v="1"/>
    <x v="0"/>
    <x v="160"/>
    <x v="9"/>
    <x v="0"/>
    <n v="274.48"/>
    <n v="4.7619047619047582E-2"/>
    <n v="13.72399999999999"/>
    <n v="5.7"/>
  </r>
  <r>
    <s v="586-25-0848"/>
    <s v="A"/>
    <x v="0"/>
    <x v="1"/>
    <x v="0"/>
    <x v="3"/>
    <n v="12.34"/>
    <n v="7"/>
    <n v="4.319"/>
    <n v="90.698999999999998"/>
    <x v="31"/>
    <x v="3"/>
    <x v="1"/>
    <x v="161"/>
    <x v="5"/>
    <x v="2"/>
    <n v="86.38"/>
    <n v="4.7619047619047651E-2"/>
    <n v="4.3190000000000026"/>
    <n v="6.7"/>
  </r>
  <r>
    <s v="895-66-0685"/>
    <s v="B"/>
    <x v="2"/>
    <x v="0"/>
    <x v="1"/>
    <x v="4"/>
    <n v="18.079999999999998"/>
    <n v="3"/>
    <n v="2.7119999999999997"/>
    <n v="56.951999999999998"/>
    <x v="19"/>
    <x v="6"/>
    <x v="1"/>
    <x v="162"/>
    <x v="8"/>
    <x v="0"/>
    <n v="54.239999999999995"/>
    <n v="4.7619047619047679E-2"/>
    <n v="2.7120000000000033"/>
    <n v="8"/>
  </r>
  <r>
    <s v="305-14-0245"/>
    <s v="B"/>
    <x v="2"/>
    <x v="0"/>
    <x v="0"/>
    <x v="2"/>
    <n v="94.49"/>
    <n v="8"/>
    <n v="37.795999999999999"/>
    <n v="793.71600000000001"/>
    <x v="2"/>
    <x v="2"/>
    <x v="1"/>
    <x v="163"/>
    <x v="8"/>
    <x v="0"/>
    <n v="755.92"/>
    <n v="4.7619047619047679E-2"/>
    <n v="37.796000000000049"/>
    <n v="7.5"/>
  </r>
  <r>
    <s v="732-04-5373"/>
    <s v="B"/>
    <x v="2"/>
    <x v="0"/>
    <x v="1"/>
    <x v="2"/>
    <n v="46.47"/>
    <n v="4"/>
    <n v="9.2940000000000005"/>
    <n v="195.17400000000001"/>
    <x v="4"/>
    <x v="1"/>
    <x v="2"/>
    <x v="164"/>
    <x v="1"/>
    <x v="1"/>
    <n v="185.88"/>
    <n v="4.7619047619047672E-2"/>
    <n v="9.2940000000000111"/>
    <n v="7"/>
  </r>
  <r>
    <s v="400-60-7251"/>
    <s v="A"/>
    <x v="0"/>
    <x v="1"/>
    <x v="1"/>
    <x v="2"/>
    <n v="74.069999999999993"/>
    <n v="1"/>
    <n v="3.7035"/>
    <n v="77.773499999999999"/>
    <x v="34"/>
    <x v="2"/>
    <x v="2"/>
    <x v="165"/>
    <x v="10"/>
    <x v="0"/>
    <n v="74.069999999999993"/>
    <n v="4.7619047619047686E-2"/>
    <n v="3.7035000000000053"/>
    <n v="9.9"/>
  </r>
  <r>
    <s v="593-65-1552"/>
    <s v="C"/>
    <x v="1"/>
    <x v="1"/>
    <x v="0"/>
    <x v="2"/>
    <n v="69.81"/>
    <n v="4"/>
    <n v="13.962000000000002"/>
    <n v="293.202"/>
    <x v="26"/>
    <x v="3"/>
    <x v="0"/>
    <x v="166"/>
    <x v="2"/>
    <x v="2"/>
    <n v="279.24"/>
    <n v="4.7619047619047582E-2"/>
    <n v="13.961999999999989"/>
    <n v="5.9"/>
  </r>
  <r>
    <s v="284-34-9626"/>
    <s v="B"/>
    <x v="2"/>
    <x v="1"/>
    <x v="0"/>
    <x v="2"/>
    <n v="77.040000000000006"/>
    <n v="3"/>
    <n v="11.556000000000001"/>
    <n v="242.67600000000002"/>
    <x v="48"/>
    <x v="3"/>
    <x v="2"/>
    <x v="17"/>
    <x v="1"/>
    <x v="2"/>
    <n v="231.12"/>
    <n v="4.7619047619047665E-2"/>
    <n v="11.556000000000012"/>
    <n v="7.2"/>
  </r>
  <r>
    <s v="437-58-8131"/>
    <s v="B"/>
    <x v="2"/>
    <x v="1"/>
    <x v="0"/>
    <x v="5"/>
    <n v="73.52"/>
    <n v="2"/>
    <n v="7.3520000000000003"/>
    <n v="154.392"/>
    <x v="15"/>
    <x v="6"/>
    <x v="0"/>
    <x v="167"/>
    <x v="0"/>
    <x v="0"/>
    <n v="147.04"/>
    <n v="4.7619047619047644E-2"/>
    <n v="7.3520000000000039"/>
    <n v="4.5999999999999996"/>
  </r>
  <r>
    <s v="286-43-6208"/>
    <s v="C"/>
    <x v="1"/>
    <x v="1"/>
    <x v="0"/>
    <x v="4"/>
    <n v="87.8"/>
    <n v="9"/>
    <n v="39.51"/>
    <n v="829.70999999999992"/>
    <x v="32"/>
    <x v="0"/>
    <x v="1"/>
    <x v="168"/>
    <x v="8"/>
    <x v="1"/>
    <n v="790.19999999999993"/>
    <n v="4.7619047619047609E-2"/>
    <n v="39.509999999999991"/>
    <n v="9.1999999999999993"/>
  </r>
  <r>
    <s v="641-43-2399"/>
    <s v="B"/>
    <x v="2"/>
    <x v="1"/>
    <x v="1"/>
    <x v="2"/>
    <n v="25.55"/>
    <n v="4"/>
    <n v="5.1100000000000003"/>
    <n v="107.31"/>
    <x v="53"/>
    <x v="0"/>
    <x v="0"/>
    <x v="169"/>
    <x v="2"/>
    <x v="0"/>
    <n v="102.2"/>
    <n v="4.7619047619047609E-2"/>
    <n v="5.1099999999999994"/>
    <n v="5.7"/>
  </r>
  <r>
    <s v="831-07-6050"/>
    <s v="A"/>
    <x v="0"/>
    <x v="1"/>
    <x v="1"/>
    <x v="1"/>
    <n v="32.71"/>
    <n v="5"/>
    <n v="8.1775000000000002"/>
    <n v="171.72750000000002"/>
    <x v="35"/>
    <x v="6"/>
    <x v="1"/>
    <x v="170"/>
    <x v="5"/>
    <x v="2"/>
    <n v="163.55000000000001"/>
    <n v="4.7619047619047665E-2"/>
    <n v="8.1775000000000091"/>
    <n v="9.9"/>
  </r>
  <r>
    <s v="556-86-3144"/>
    <s v="C"/>
    <x v="1"/>
    <x v="0"/>
    <x v="0"/>
    <x v="5"/>
    <n v="74.290000000000006"/>
    <n v="1"/>
    <n v="3.7145000000000006"/>
    <n v="78.004500000000007"/>
    <x v="50"/>
    <x v="2"/>
    <x v="0"/>
    <x v="171"/>
    <x v="8"/>
    <x v="1"/>
    <n v="74.290000000000006"/>
    <n v="4.761904761904763E-2"/>
    <n v="3.714500000000001"/>
    <n v="5"/>
  </r>
  <r>
    <s v="848-24-9445"/>
    <s v="C"/>
    <x v="1"/>
    <x v="0"/>
    <x v="1"/>
    <x v="0"/>
    <n v="43.7"/>
    <n v="2"/>
    <n v="4.37"/>
    <n v="91.77000000000001"/>
    <x v="58"/>
    <x v="6"/>
    <x v="1"/>
    <x v="172"/>
    <x v="3"/>
    <x v="1"/>
    <n v="87.4"/>
    <n v="4.7619047619047665E-2"/>
    <n v="4.3700000000000045"/>
    <n v="4.9000000000000004"/>
  </r>
  <r>
    <s v="856-22-8149"/>
    <s v="A"/>
    <x v="0"/>
    <x v="1"/>
    <x v="0"/>
    <x v="2"/>
    <n v="25.29"/>
    <n v="1"/>
    <n v="1.2645"/>
    <n v="26.554499999999997"/>
    <x v="28"/>
    <x v="0"/>
    <x v="1"/>
    <x v="173"/>
    <x v="1"/>
    <x v="0"/>
    <n v="25.29"/>
    <n v="4.7619047619047554E-2"/>
    <n v="1.2644999999999982"/>
    <n v="6.1"/>
  </r>
  <r>
    <s v="699-01-4164"/>
    <s v="C"/>
    <x v="1"/>
    <x v="1"/>
    <x v="1"/>
    <x v="0"/>
    <n v="41.5"/>
    <n v="4"/>
    <n v="8.3000000000000007"/>
    <n v="174.3"/>
    <x v="41"/>
    <x v="6"/>
    <x v="1"/>
    <x v="174"/>
    <x v="8"/>
    <x v="2"/>
    <n v="166"/>
    <n v="4.7619047619047679E-2"/>
    <n v="8.3000000000000114"/>
    <n v="8.1999999999999993"/>
  </r>
  <r>
    <s v="420-11-4919"/>
    <s v="C"/>
    <x v="1"/>
    <x v="0"/>
    <x v="0"/>
    <x v="4"/>
    <n v="71.39"/>
    <n v="5"/>
    <n v="17.8475"/>
    <n v="374.79750000000001"/>
    <x v="21"/>
    <x v="2"/>
    <x v="2"/>
    <x v="129"/>
    <x v="8"/>
    <x v="2"/>
    <n v="356.95"/>
    <n v="4.7619047619047686E-2"/>
    <n v="17.847500000000025"/>
    <n v="5.5"/>
  </r>
  <r>
    <s v="606-80-4905"/>
    <s v="C"/>
    <x v="1"/>
    <x v="0"/>
    <x v="0"/>
    <x v="3"/>
    <n v="19.149999999999999"/>
    <n v="6"/>
    <n v="5.7450000000000001"/>
    <n v="120.645"/>
    <x v="71"/>
    <x v="6"/>
    <x v="0"/>
    <x v="175"/>
    <x v="1"/>
    <x v="2"/>
    <n v="114.89999999999999"/>
    <n v="4.7619047619047658E-2"/>
    <n v="5.7450000000000045"/>
    <n v="6.8"/>
  </r>
  <r>
    <s v="542-41-0513"/>
    <s v="B"/>
    <x v="2"/>
    <x v="0"/>
    <x v="0"/>
    <x v="1"/>
    <n v="57.49"/>
    <n v="4"/>
    <n v="11.498000000000001"/>
    <n v="241.458"/>
    <x v="20"/>
    <x v="1"/>
    <x v="1"/>
    <x v="176"/>
    <x v="5"/>
    <x v="1"/>
    <n v="229.96"/>
    <n v="4.7619047619047582E-2"/>
    <n v="11.49799999999999"/>
    <n v="6.6"/>
  </r>
  <r>
    <s v="426-39-2418"/>
    <s v="C"/>
    <x v="1"/>
    <x v="1"/>
    <x v="1"/>
    <x v="1"/>
    <n v="61.41"/>
    <n v="7"/>
    <n v="21.493500000000001"/>
    <n v="451.36349999999999"/>
    <x v="78"/>
    <x v="3"/>
    <x v="0"/>
    <x v="177"/>
    <x v="1"/>
    <x v="1"/>
    <n v="429.87"/>
    <n v="4.7619047619047582E-2"/>
    <n v="21.493499999999983"/>
    <n v="9.8000000000000007"/>
  </r>
  <r>
    <s v="875-46-5808"/>
    <s v="B"/>
    <x v="2"/>
    <x v="0"/>
    <x v="1"/>
    <x v="0"/>
    <n v="25.9"/>
    <n v="10"/>
    <n v="12.950000000000001"/>
    <n v="271.95"/>
    <x v="10"/>
    <x v="5"/>
    <x v="2"/>
    <x v="178"/>
    <x v="4"/>
    <x v="0"/>
    <n v="259"/>
    <n v="4.7619047619047582E-2"/>
    <n v="12.949999999999989"/>
    <n v="8.6999999999999993"/>
  </r>
  <r>
    <s v="394-43-4238"/>
    <s v="B"/>
    <x v="2"/>
    <x v="0"/>
    <x v="1"/>
    <x v="2"/>
    <n v="17.77"/>
    <n v="5"/>
    <n v="4.4424999999999999"/>
    <n v="93.29249999999999"/>
    <x v="42"/>
    <x v="1"/>
    <x v="2"/>
    <x v="179"/>
    <x v="10"/>
    <x v="2"/>
    <n v="88.85"/>
    <n v="4.7619047619047575E-2"/>
    <n v="4.4424999999999955"/>
    <n v="5.4"/>
  </r>
  <r>
    <s v="749-24-1565"/>
    <s v="A"/>
    <x v="0"/>
    <x v="1"/>
    <x v="0"/>
    <x v="0"/>
    <n v="23.03"/>
    <n v="9"/>
    <n v="10.363500000000002"/>
    <n v="217.63350000000003"/>
    <x v="75"/>
    <x v="4"/>
    <x v="0"/>
    <x v="110"/>
    <x v="10"/>
    <x v="0"/>
    <n v="207.27"/>
    <n v="4.7619047619047686E-2"/>
    <n v="10.363500000000016"/>
    <n v="7.9"/>
  </r>
  <r>
    <s v="672-51-8681"/>
    <s v="C"/>
    <x v="1"/>
    <x v="0"/>
    <x v="0"/>
    <x v="1"/>
    <n v="66.650000000000006"/>
    <n v="9"/>
    <n v="29.992500000000003"/>
    <n v="629.84249999999997"/>
    <x v="72"/>
    <x v="1"/>
    <x v="0"/>
    <x v="96"/>
    <x v="3"/>
    <x v="2"/>
    <n v="599.85"/>
    <n v="4.761904761904754E-2"/>
    <n v="29.99249999999995"/>
    <n v="9.6999999999999993"/>
  </r>
  <r>
    <s v="263-87-5680"/>
    <s v="C"/>
    <x v="1"/>
    <x v="0"/>
    <x v="0"/>
    <x v="2"/>
    <n v="28.53"/>
    <n v="10"/>
    <n v="14.265000000000001"/>
    <n v="299.565"/>
    <x v="79"/>
    <x v="3"/>
    <x v="1"/>
    <x v="180"/>
    <x v="6"/>
    <x v="0"/>
    <n v="285.3"/>
    <n v="4.7619047619047575E-2"/>
    <n v="14.264999999999986"/>
    <n v="7.8"/>
  </r>
  <r>
    <s v="573-58-9734"/>
    <s v="B"/>
    <x v="2"/>
    <x v="1"/>
    <x v="0"/>
    <x v="5"/>
    <n v="30.37"/>
    <n v="3"/>
    <n v="4.5555000000000003"/>
    <n v="95.665499999999994"/>
    <x v="61"/>
    <x v="4"/>
    <x v="1"/>
    <x v="167"/>
    <x v="0"/>
    <x v="0"/>
    <n v="91.11"/>
    <n v="4.7619047619047568E-2"/>
    <n v="4.555499999999995"/>
    <n v="5.0999999999999996"/>
  </r>
  <r>
    <s v="817-69-8206"/>
    <s v="B"/>
    <x v="2"/>
    <x v="1"/>
    <x v="0"/>
    <x v="1"/>
    <n v="99.73"/>
    <n v="9"/>
    <n v="44.878500000000003"/>
    <n v="942.44850000000008"/>
    <x v="22"/>
    <x v="0"/>
    <x v="1"/>
    <x v="144"/>
    <x v="8"/>
    <x v="2"/>
    <n v="897.57"/>
    <n v="4.7619047619047651E-2"/>
    <n v="44.878500000000031"/>
    <n v="6.5"/>
  </r>
  <r>
    <s v="888-02-0338"/>
    <s v="A"/>
    <x v="0"/>
    <x v="1"/>
    <x v="1"/>
    <x v="1"/>
    <n v="26.23"/>
    <n v="9"/>
    <n v="11.8035"/>
    <n v="247.87349999999998"/>
    <x v="25"/>
    <x v="1"/>
    <x v="0"/>
    <x v="181"/>
    <x v="2"/>
    <x v="0"/>
    <n v="236.07"/>
    <n v="4.7619047619047568E-2"/>
    <n v="11.803499999999985"/>
    <n v="5.9"/>
  </r>
  <r>
    <s v="677-11-0152"/>
    <s v="C"/>
    <x v="1"/>
    <x v="1"/>
    <x v="0"/>
    <x v="4"/>
    <n v="93.26"/>
    <n v="9"/>
    <n v="41.967000000000006"/>
    <n v="881.30700000000002"/>
    <x v="65"/>
    <x v="5"/>
    <x v="0"/>
    <x v="182"/>
    <x v="3"/>
    <x v="1"/>
    <n v="839.34"/>
    <n v="4.7619047619047603E-2"/>
    <n v="41.966999999999985"/>
    <n v="8.8000000000000007"/>
  </r>
  <r>
    <s v="142-63-6033"/>
    <s v="B"/>
    <x v="2"/>
    <x v="1"/>
    <x v="1"/>
    <x v="2"/>
    <n v="92.36"/>
    <n v="5"/>
    <n v="23.090000000000003"/>
    <n v="484.89"/>
    <x v="80"/>
    <x v="5"/>
    <x v="1"/>
    <x v="151"/>
    <x v="8"/>
    <x v="0"/>
    <n v="461.8"/>
    <n v="4.7619047619047568E-2"/>
    <n v="23.089999999999975"/>
    <n v="4.9000000000000004"/>
  </r>
  <r>
    <s v="656-16-1063"/>
    <s v="B"/>
    <x v="2"/>
    <x v="1"/>
    <x v="1"/>
    <x v="3"/>
    <n v="46.42"/>
    <n v="3"/>
    <n v="6.9630000000000001"/>
    <n v="146.22299999999998"/>
    <x v="72"/>
    <x v="1"/>
    <x v="0"/>
    <x v="38"/>
    <x v="0"/>
    <x v="2"/>
    <n v="139.26"/>
    <n v="4.7619047619047582E-2"/>
    <n v="6.9629999999999939"/>
    <n v="4.4000000000000004"/>
  </r>
  <r>
    <s v="891-58-8335"/>
    <s v="B"/>
    <x v="2"/>
    <x v="0"/>
    <x v="0"/>
    <x v="3"/>
    <n v="29.61"/>
    <n v="7"/>
    <n v="10.3635"/>
    <n v="217.63349999999997"/>
    <x v="16"/>
    <x v="3"/>
    <x v="1"/>
    <x v="183"/>
    <x v="9"/>
    <x v="1"/>
    <n v="207.26999999999998"/>
    <n v="4.7619047619047568E-2"/>
    <n v="10.363499999999988"/>
    <n v="6.5"/>
  </r>
  <r>
    <s v="802-43-8934"/>
    <s v="A"/>
    <x v="0"/>
    <x v="1"/>
    <x v="1"/>
    <x v="2"/>
    <n v="18.28"/>
    <n v="1"/>
    <n v="0.91400000000000015"/>
    <n v="19.194000000000003"/>
    <x v="23"/>
    <x v="1"/>
    <x v="1"/>
    <x v="184"/>
    <x v="9"/>
    <x v="2"/>
    <n v="18.28"/>
    <n v="4.7619047619047693E-2"/>
    <n v="0.91400000000000148"/>
    <n v="8.3000000000000007"/>
  </r>
  <r>
    <s v="560-30-5617"/>
    <s v="B"/>
    <x v="2"/>
    <x v="1"/>
    <x v="0"/>
    <x v="3"/>
    <n v="24.77"/>
    <n v="5"/>
    <n v="6.1924999999999999"/>
    <n v="130.04249999999999"/>
    <x v="62"/>
    <x v="2"/>
    <x v="1"/>
    <x v="185"/>
    <x v="3"/>
    <x v="1"/>
    <n v="123.85"/>
    <n v="4.7619047619047589E-2"/>
    <n v="6.1924999999999955"/>
    <n v="8.5"/>
  </r>
  <r>
    <s v="319-74-2561"/>
    <s v="A"/>
    <x v="0"/>
    <x v="0"/>
    <x v="0"/>
    <x v="1"/>
    <n v="94.64"/>
    <n v="3"/>
    <n v="14.196000000000002"/>
    <n v="298.11600000000004"/>
    <x v="81"/>
    <x v="4"/>
    <x v="2"/>
    <x v="186"/>
    <x v="7"/>
    <x v="1"/>
    <n v="283.92"/>
    <n v="4.76190476190477E-2"/>
    <n v="14.196000000000026"/>
    <n v="5.5"/>
  </r>
  <r>
    <s v="549-03-9315"/>
    <s v="B"/>
    <x v="2"/>
    <x v="1"/>
    <x v="1"/>
    <x v="5"/>
    <n v="94.87"/>
    <n v="8"/>
    <n v="37.948"/>
    <n v="796.90800000000002"/>
    <x v="12"/>
    <x v="6"/>
    <x v="2"/>
    <x v="187"/>
    <x v="10"/>
    <x v="0"/>
    <n v="758.96"/>
    <n v="4.7619047619047589E-2"/>
    <n v="37.947999999999979"/>
    <n v="8.6999999999999993"/>
  </r>
  <r>
    <s v="790-29-1172"/>
    <s v="B"/>
    <x v="2"/>
    <x v="1"/>
    <x v="0"/>
    <x v="4"/>
    <n v="57.34"/>
    <n v="3"/>
    <n v="8.6010000000000009"/>
    <n v="180.62100000000001"/>
    <x v="24"/>
    <x v="2"/>
    <x v="1"/>
    <x v="188"/>
    <x v="3"/>
    <x v="2"/>
    <n v="172.02"/>
    <n v="4.7619047619047609E-2"/>
    <n v="8.6009999999999991"/>
    <n v="7.9"/>
  </r>
  <r>
    <s v="239-36-3640"/>
    <s v="B"/>
    <x v="2"/>
    <x v="1"/>
    <x v="1"/>
    <x v="1"/>
    <n v="45.35"/>
    <n v="6"/>
    <n v="13.605000000000002"/>
    <n v="285.70500000000004"/>
    <x v="82"/>
    <x v="4"/>
    <x v="0"/>
    <x v="189"/>
    <x v="0"/>
    <x v="0"/>
    <n v="272.10000000000002"/>
    <n v="4.7619047619047679E-2"/>
    <n v="13.605000000000018"/>
    <n v="6.1"/>
  </r>
  <r>
    <s v="468-01-2051"/>
    <s v="B"/>
    <x v="2"/>
    <x v="1"/>
    <x v="1"/>
    <x v="4"/>
    <n v="62.08"/>
    <n v="7"/>
    <n v="21.728000000000002"/>
    <n v="456.28800000000001"/>
    <x v="43"/>
    <x v="5"/>
    <x v="1"/>
    <x v="190"/>
    <x v="0"/>
    <x v="0"/>
    <n v="434.56"/>
    <n v="4.7619047619047637E-2"/>
    <n v="21.728000000000009"/>
    <n v="5.4"/>
  </r>
  <r>
    <s v="389-25-3394"/>
    <s v="C"/>
    <x v="1"/>
    <x v="1"/>
    <x v="1"/>
    <x v="1"/>
    <n v="11.81"/>
    <n v="5"/>
    <n v="2.9525000000000006"/>
    <n v="62.002500000000005"/>
    <x v="21"/>
    <x v="2"/>
    <x v="2"/>
    <x v="191"/>
    <x v="3"/>
    <x v="1"/>
    <n v="59.050000000000004"/>
    <n v="4.7619047619047623E-2"/>
    <n v="2.9525000000000006"/>
    <n v="9.4"/>
  </r>
  <r>
    <s v="279-62-1445"/>
    <s v="C"/>
    <x v="1"/>
    <x v="0"/>
    <x v="0"/>
    <x v="5"/>
    <n v="12.54"/>
    <n v="1"/>
    <n v="0.627"/>
    <n v="13.167"/>
    <x v="81"/>
    <x v="4"/>
    <x v="2"/>
    <x v="192"/>
    <x v="10"/>
    <x v="1"/>
    <n v="12.54"/>
    <n v="4.7619047619047672E-2"/>
    <n v="0.62700000000000067"/>
    <n v="8.1999999999999993"/>
  </r>
  <r>
    <s v="213-72-6612"/>
    <s v="A"/>
    <x v="0"/>
    <x v="1"/>
    <x v="1"/>
    <x v="4"/>
    <n v="43.25"/>
    <n v="2"/>
    <n v="4.3250000000000002"/>
    <n v="90.825000000000003"/>
    <x v="80"/>
    <x v="5"/>
    <x v="1"/>
    <x v="193"/>
    <x v="9"/>
    <x v="1"/>
    <n v="86.5"/>
    <n v="4.7619047619047651E-2"/>
    <n v="4.3250000000000028"/>
    <n v="6.2"/>
  </r>
  <r>
    <s v="746-68-6593"/>
    <s v="C"/>
    <x v="1"/>
    <x v="0"/>
    <x v="0"/>
    <x v="3"/>
    <n v="87.16"/>
    <n v="2"/>
    <n v="8.7159999999999993"/>
    <n v="183.036"/>
    <x v="83"/>
    <x v="1"/>
    <x v="0"/>
    <x v="194"/>
    <x v="4"/>
    <x v="2"/>
    <n v="174.32"/>
    <n v="4.7619047619047665E-2"/>
    <n v="8.7160000000000082"/>
    <n v="9.6999999999999993"/>
  </r>
  <r>
    <s v="836-82-5858"/>
    <s v="B"/>
    <x v="2"/>
    <x v="0"/>
    <x v="1"/>
    <x v="0"/>
    <n v="69.37"/>
    <n v="9"/>
    <n v="31.216500000000003"/>
    <n v="655.54650000000004"/>
    <x v="53"/>
    <x v="0"/>
    <x v="0"/>
    <x v="195"/>
    <x v="8"/>
    <x v="0"/>
    <n v="624.33000000000004"/>
    <n v="4.7619047619047609E-2"/>
    <n v="31.216499999999996"/>
    <n v="4"/>
  </r>
  <r>
    <s v="583-72-1480"/>
    <s v="C"/>
    <x v="1"/>
    <x v="0"/>
    <x v="1"/>
    <x v="1"/>
    <n v="37.06"/>
    <n v="4"/>
    <n v="7.4120000000000008"/>
    <n v="155.65200000000002"/>
    <x v="82"/>
    <x v="4"/>
    <x v="0"/>
    <x v="75"/>
    <x v="7"/>
    <x v="0"/>
    <n v="148.24"/>
    <n v="4.7619047619047651E-2"/>
    <n v="7.4120000000000061"/>
    <n v="9.6999999999999993"/>
  </r>
  <r>
    <s v="466-61-5506"/>
    <s v="B"/>
    <x v="2"/>
    <x v="0"/>
    <x v="0"/>
    <x v="1"/>
    <n v="90.7"/>
    <n v="6"/>
    <n v="27.210000000000004"/>
    <n v="571.41000000000008"/>
    <x v="84"/>
    <x v="6"/>
    <x v="2"/>
    <x v="196"/>
    <x v="1"/>
    <x v="1"/>
    <n v="544.20000000000005"/>
    <n v="4.7619047619047679E-2"/>
    <n v="27.210000000000036"/>
    <n v="5.3"/>
  </r>
  <r>
    <s v="721-86-6247"/>
    <s v="A"/>
    <x v="0"/>
    <x v="1"/>
    <x v="0"/>
    <x v="2"/>
    <n v="63.42"/>
    <n v="8"/>
    <n v="25.368000000000002"/>
    <n v="532.72800000000007"/>
    <x v="16"/>
    <x v="3"/>
    <x v="1"/>
    <x v="197"/>
    <x v="10"/>
    <x v="0"/>
    <n v="507.36"/>
    <n v="4.7619047619047714E-2"/>
    <n v="25.368000000000052"/>
    <n v="7.4"/>
  </r>
  <r>
    <s v="289-65-5721"/>
    <s v="B"/>
    <x v="2"/>
    <x v="1"/>
    <x v="0"/>
    <x v="5"/>
    <n v="81.37"/>
    <n v="2"/>
    <n v="8.1370000000000005"/>
    <n v="170.87700000000001"/>
    <x v="53"/>
    <x v="0"/>
    <x v="0"/>
    <x v="198"/>
    <x v="8"/>
    <x v="1"/>
    <n v="162.74"/>
    <n v="4.7619047619047616E-2"/>
    <n v="8.1370000000000005"/>
    <n v="6.5"/>
  </r>
  <r>
    <s v="545-46-3100"/>
    <s v="B"/>
    <x v="2"/>
    <x v="0"/>
    <x v="0"/>
    <x v="1"/>
    <n v="10.59"/>
    <n v="3"/>
    <n v="1.5885"/>
    <n v="33.358499999999999"/>
    <x v="41"/>
    <x v="6"/>
    <x v="1"/>
    <x v="199"/>
    <x v="0"/>
    <x v="2"/>
    <n v="31.77"/>
    <n v="4.7619047619047616E-2"/>
    <n v="1.5884999999999998"/>
    <n v="8.6999999999999993"/>
  </r>
  <r>
    <s v="418-02-5978"/>
    <s v="B"/>
    <x v="2"/>
    <x v="1"/>
    <x v="0"/>
    <x v="0"/>
    <n v="84.09"/>
    <n v="9"/>
    <n v="37.840500000000006"/>
    <n v="794.65050000000008"/>
    <x v="48"/>
    <x v="3"/>
    <x v="2"/>
    <x v="200"/>
    <x v="1"/>
    <x v="1"/>
    <n v="756.81000000000006"/>
    <n v="4.7619047619047637E-2"/>
    <n v="37.84050000000002"/>
    <n v="8"/>
  </r>
  <r>
    <s v="269-04-5750"/>
    <s v="B"/>
    <x v="2"/>
    <x v="0"/>
    <x v="1"/>
    <x v="5"/>
    <n v="73.819999999999993"/>
    <n v="4"/>
    <n v="14.763999999999999"/>
    <n v="310.04399999999998"/>
    <x v="81"/>
    <x v="4"/>
    <x v="2"/>
    <x v="201"/>
    <x v="3"/>
    <x v="1"/>
    <n v="295.27999999999997"/>
    <n v="4.7619047619047651E-2"/>
    <n v="14.76400000000001"/>
    <n v="6.7"/>
  </r>
  <r>
    <s v="157-13-5295"/>
    <s v="A"/>
    <x v="0"/>
    <x v="0"/>
    <x v="1"/>
    <x v="0"/>
    <n v="51.94"/>
    <n v="10"/>
    <n v="25.97"/>
    <n v="545.37"/>
    <x v="11"/>
    <x v="0"/>
    <x v="1"/>
    <x v="202"/>
    <x v="3"/>
    <x v="0"/>
    <n v="519.4"/>
    <n v="4.7619047619047672E-2"/>
    <n v="25.970000000000027"/>
    <n v="6.5"/>
  </r>
  <r>
    <s v="645-78-8093"/>
    <s v="A"/>
    <x v="0"/>
    <x v="1"/>
    <x v="0"/>
    <x v="3"/>
    <n v="93.14"/>
    <n v="2"/>
    <n v="9.3140000000000001"/>
    <n v="195.59399999999999"/>
    <x v="40"/>
    <x v="2"/>
    <x v="0"/>
    <x v="203"/>
    <x v="3"/>
    <x v="0"/>
    <n v="186.28"/>
    <n v="4.7619047619047582E-2"/>
    <n v="9.313999999999993"/>
    <n v="4.0999999999999996"/>
  </r>
  <r>
    <s v="211-30-9270"/>
    <s v="C"/>
    <x v="1"/>
    <x v="1"/>
    <x v="1"/>
    <x v="0"/>
    <n v="17.41"/>
    <n v="5"/>
    <n v="4.3525"/>
    <n v="91.402500000000003"/>
    <x v="26"/>
    <x v="3"/>
    <x v="0"/>
    <x v="204"/>
    <x v="9"/>
    <x v="2"/>
    <n v="87.05"/>
    <n v="4.7619047619047686E-2"/>
    <n v="4.3525000000000063"/>
    <n v="4.9000000000000004"/>
  </r>
  <r>
    <s v="755-12-3214"/>
    <s v="C"/>
    <x v="1"/>
    <x v="0"/>
    <x v="0"/>
    <x v="5"/>
    <n v="44.22"/>
    <n v="5"/>
    <n v="11.055"/>
    <n v="232.155"/>
    <x v="19"/>
    <x v="6"/>
    <x v="1"/>
    <x v="205"/>
    <x v="6"/>
    <x v="2"/>
    <n v="221.1"/>
    <n v="4.7619047619047651E-2"/>
    <n v="11.055000000000007"/>
    <n v="8.6"/>
  </r>
  <r>
    <s v="346-84-3103"/>
    <s v="B"/>
    <x v="2"/>
    <x v="0"/>
    <x v="0"/>
    <x v="1"/>
    <n v="13.22"/>
    <n v="5"/>
    <n v="3.3050000000000006"/>
    <n v="69.405000000000015"/>
    <x v="22"/>
    <x v="0"/>
    <x v="1"/>
    <x v="206"/>
    <x v="8"/>
    <x v="1"/>
    <n v="66.100000000000009"/>
    <n v="4.7619047619047707E-2"/>
    <n v="3.3050000000000068"/>
    <n v="4.3"/>
  </r>
  <r>
    <s v="478-06-7835"/>
    <s v="A"/>
    <x v="0"/>
    <x v="1"/>
    <x v="1"/>
    <x v="5"/>
    <n v="89.69"/>
    <n v="1"/>
    <n v="4.4844999999999997"/>
    <n v="94.174499999999995"/>
    <x v="83"/>
    <x v="1"/>
    <x v="0"/>
    <x v="207"/>
    <x v="5"/>
    <x v="0"/>
    <n v="89.69"/>
    <n v="4.7619047619047589E-2"/>
    <n v="4.484499999999997"/>
    <n v="4.9000000000000004"/>
  </r>
  <r>
    <s v="540-11-4336"/>
    <s v="A"/>
    <x v="0"/>
    <x v="1"/>
    <x v="1"/>
    <x v="4"/>
    <n v="24.94"/>
    <n v="9"/>
    <n v="11.223000000000001"/>
    <n v="235.68300000000002"/>
    <x v="83"/>
    <x v="1"/>
    <x v="0"/>
    <x v="208"/>
    <x v="7"/>
    <x v="2"/>
    <n v="224.46"/>
    <n v="4.7619047619047672E-2"/>
    <n v="11.223000000000013"/>
    <n v="5.6"/>
  </r>
  <r>
    <s v="448-81-5016"/>
    <s v="A"/>
    <x v="0"/>
    <x v="1"/>
    <x v="1"/>
    <x v="0"/>
    <n v="59.77"/>
    <n v="2"/>
    <n v="5.9770000000000003"/>
    <n v="125.51700000000001"/>
    <x v="16"/>
    <x v="3"/>
    <x v="1"/>
    <x v="209"/>
    <x v="10"/>
    <x v="2"/>
    <n v="119.54"/>
    <n v="4.7619047619047644E-2"/>
    <n v="5.9770000000000039"/>
    <n v="5.8"/>
  </r>
  <r>
    <s v="142-72-4741"/>
    <s v="C"/>
    <x v="1"/>
    <x v="0"/>
    <x v="1"/>
    <x v="5"/>
    <n v="93.2"/>
    <n v="2"/>
    <n v="9.32"/>
    <n v="195.72"/>
    <x v="38"/>
    <x v="4"/>
    <x v="2"/>
    <x v="78"/>
    <x v="3"/>
    <x v="2"/>
    <n v="186.4"/>
    <n v="4.7619047619047582E-2"/>
    <n v="9.3199999999999932"/>
    <n v="6"/>
  </r>
  <r>
    <s v="217-58-1179"/>
    <s v="A"/>
    <x v="0"/>
    <x v="0"/>
    <x v="1"/>
    <x v="2"/>
    <n v="62.65"/>
    <n v="4"/>
    <n v="12.530000000000001"/>
    <n v="263.13"/>
    <x v="0"/>
    <x v="0"/>
    <x v="0"/>
    <x v="210"/>
    <x v="5"/>
    <x v="1"/>
    <n v="250.6"/>
    <n v="4.7619047619047623E-2"/>
    <n v="12.530000000000001"/>
    <n v="4.2"/>
  </r>
  <r>
    <s v="376-02-8238"/>
    <s v="B"/>
    <x v="2"/>
    <x v="1"/>
    <x v="1"/>
    <x v="2"/>
    <n v="93.87"/>
    <n v="8"/>
    <n v="37.548000000000002"/>
    <n v="788.50800000000004"/>
    <x v="30"/>
    <x v="0"/>
    <x v="2"/>
    <x v="211"/>
    <x v="3"/>
    <x v="2"/>
    <n v="750.96"/>
    <n v="4.7619047619047616E-2"/>
    <n v="37.548000000000002"/>
    <n v="8.3000000000000007"/>
  </r>
  <r>
    <s v="530-90-9855"/>
    <s v="A"/>
    <x v="0"/>
    <x v="0"/>
    <x v="1"/>
    <x v="2"/>
    <n v="47.59"/>
    <n v="8"/>
    <n v="19.036000000000001"/>
    <n v="399.75600000000003"/>
    <x v="17"/>
    <x v="6"/>
    <x v="0"/>
    <x v="212"/>
    <x v="4"/>
    <x v="1"/>
    <n v="380.72"/>
    <n v="4.7619047619047616E-2"/>
    <n v="19.036000000000001"/>
    <n v="5.7"/>
  </r>
  <r>
    <s v="866-05-7563"/>
    <s v="B"/>
    <x v="2"/>
    <x v="0"/>
    <x v="0"/>
    <x v="1"/>
    <n v="81.400000000000006"/>
    <n v="3"/>
    <n v="12.21"/>
    <n v="256.41000000000003"/>
    <x v="57"/>
    <x v="0"/>
    <x v="2"/>
    <x v="213"/>
    <x v="8"/>
    <x v="1"/>
    <n v="244.20000000000002"/>
    <n v="4.7619047619047644E-2"/>
    <n v="12.210000000000008"/>
    <n v="4.8"/>
  </r>
  <r>
    <s v="604-70-6476"/>
    <s v="A"/>
    <x v="0"/>
    <x v="0"/>
    <x v="1"/>
    <x v="5"/>
    <n v="17.940000000000001"/>
    <n v="5"/>
    <n v="4.4850000000000003"/>
    <n v="94.185000000000002"/>
    <x v="54"/>
    <x v="5"/>
    <x v="0"/>
    <x v="214"/>
    <x v="4"/>
    <x v="0"/>
    <n v="89.7"/>
    <n v="4.7619047619047609E-2"/>
    <n v="4.4849999999999994"/>
    <n v="6.8"/>
  </r>
  <r>
    <s v="799-71-1548"/>
    <s v="A"/>
    <x v="0"/>
    <x v="0"/>
    <x v="1"/>
    <x v="1"/>
    <n v="77.72"/>
    <n v="4"/>
    <n v="15.544"/>
    <n v="326.42399999999998"/>
    <x v="27"/>
    <x v="3"/>
    <x v="0"/>
    <x v="215"/>
    <x v="7"/>
    <x v="2"/>
    <n v="310.88"/>
    <n v="4.7619047619047568E-2"/>
    <n v="15.543999999999983"/>
    <n v="8.8000000000000007"/>
  </r>
  <r>
    <s v="785-13-7708"/>
    <s v="B"/>
    <x v="2"/>
    <x v="1"/>
    <x v="1"/>
    <x v="4"/>
    <n v="73.06"/>
    <n v="7"/>
    <n v="25.571000000000002"/>
    <n v="536.99099999999999"/>
    <x v="78"/>
    <x v="3"/>
    <x v="0"/>
    <x v="216"/>
    <x v="8"/>
    <x v="2"/>
    <n v="511.42"/>
    <n v="4.7619047619047561E-2"/>
    <n v="25.57099999999997"/>
    <n v="4.2"/>
  </r>
  <r>
    <s v="845-51-0542"/>
    <s v="B"/>
    <x v="2"/>
    <x v="0"/>
    <x v="1"/>
    <x v="4"/>
    <n v="46.55"/>
    <n v="9"/>
    <n v="20.947500000000002"/>
    <n v="439.89749999999998"/>
    <x v="30"/>
    <x v="0"/>
    <x v="2"/>
    <x v="217"/>
    <x v="9"/>
    <x v="0"/>
    <n v="418.95"/>
    <n v="4.7619047619047603E-2"/>
    <n v="20.947499999999991"/>
    <n v="6.4"/>
  </r>
  <r>
    <s v="662-47-5456"/>
    <s v="C"/>
    <x v="1"/>
    <x v="0"/>
    <x v="1"/>
    <x v="5"/>
    <n v="35.19"/>
    <n v="10"/>
    <n v="17.594999999999999"/>
    <n v="369.495"/>
    <x v="85"/>
    <x v="2"/>
    <x v="1"/>
    <x v="216"/>
    <x v="8"/>
    <x v="2"/>
    <n v="351.9"/>
    <n v="4.7619047619047693E-2"/>
    <n v="17.595000000000027"/>
    <n v="8.4"/>
  </r>
  <r>
    <s v="883-17-4236"/>
    <s v="C"/>
    <x v="1"/>
    <x v="1"/>
    <x v="0"/>
    <x v="3"/>
    <n v="14.39"/>
    <n v="2"/>
    <n v="1.4390000000000001"/>
    <n v="30.219000000000001"/>
    <x v="22"/>
    <x v="0"/>
    <x v="1"/>
    <x v="143"/>
    <x v="8"/>
    <x v="2"/>
    <n v="28.78"/>
    <n v="4.7619047619047616E-2"/>
    <n v="1.4390000000000001"/>
    <n v="7.2"/>
  </r>
  <r>
    <s v="290-68-2984"/>
    <s v="A"/>
    <x v="0"/>
    <x v="1"/>
    <x v="1"/>
    <x v="2"/>
    <n v="23.75"/>
    <n v="4"/>
    <n v="4.75"/>
    <n v="99.75"/>
    <x v="32"/>
    <x v="0"/>
    <x v="1"/>
    <x v="218"/>
    <x v="5"/>
    <x v="1"/>
    <n v="95"/>
    <n v="4.7619047619047616E-2"/>
    <n v="4.75"/>
    <n v="5.2"/>
  </r>
  <r>
    <s v="704-11-6354"/>
    <s v="A"/>
    <x v="0"/>
    <x v="0"/>
    <x v="1"/>
    <x v="2"/>
    <n v="58.9"/>
    <n v="8"/>
    <n v="23.560000000000002"/>
    <n v="494.76"/>
    <x v="47"/>
    <x v="2"/>
    <x v="0"/>
    <x v="219"/>
    <x v="5"/>
    <x v="1"/>
    <n v="471.2"/>
    <n v="4.7619047619047623E-2"/>
    <n v="23.560000000000002"/>
    <n v="8.9"/>
  </r>
  <r>
    <s v="110-48-7033"/>
    <s v="B"/>
    <x v="2"/>
    <x v="0"/>
    <x v="1"/>
    <x v="5"/>
    <n v="32.619999999999997"/>
    <n v="4"/>
    <n v="6.524"/>
    <n v="137.00399999999999"/>
    <x v="71"/>
    <x v="6"/>
    <x v="0"/>
    <x v="146"/>
    <x v="4"/>
    <x v="1"/>
    <n v="130.47999999999999"/>
    <n v="4.761904761904763E-2"/>
    <n v="6.5240000000000009"/>
    <n v="9"/>
  </r>
  <r>
    <s v="366-93-0948"/>
    <s v="A"/>
    <x v="0"/>
    <x v="0"/>
    <x v="1"/>
    <x v="1"/>
    <n v="66.349999999999994"/>
    <n v="1"/>
    <n v="3.3174999999999999"/>
    <n v="69.66749999999999"/>
    <x v="82"/>
    <x v="4"/>
    <x v="0"/>
    <x v="220"/>
    <x v="1"/>
    <x v="2"/>
    <n v="66.349999999999994"/>
    <n v="4.7619047619047561E-2"/>
    <n v="3.3174999999999955"/>
    <n v="9.6999999999999993"/>
  </r>
  <r>
    <s v="729-09-9681"/>
    <s v="A"/>
    <x v="0"/>
    <x v="0"/>
    <x v="1"/>
    <x v="2"/>
    <n v="25.91"/>
    <n v="6"/>
    <n v="7.7730000000000006"/>
    <n v="163.233"/>
    <x v="63"/>
    <x v="6"/>
    <x v="2"/>
    <x v="91"/>
    <x v="1"/>
    <x v="0"/>
    <n v="155.46"/>
    <n v="4.7619047619047596E-2"/>
    <n v="7.7729999999999961"/>
    <n v="8.6999999999999993"/>
  </r>
  <r>
    <s v="151-16-1484"/>
    <s v="A"/>
    <x v="0"/>
    <x v="0"/>
    <x v="1"/>
    <x v="1"/>
    <n v="32.25"/>
    <n v="4"/>
    <n v="6.45"/>
    <n v="135.44999999999999"/>
    <x v="77"/>
    <x v="5"/>
    <x v="2"/>
    <x v="192"/>
    <x v="10"/>
    <x v="0"/>
    <n v="129"/>
    <n v="4.761904761904754E-2"/>
    <n v="6.4499999999999886"/>
    <n v="6.5"/>
  </r>
  <r>
    <s v="380-94-4661"/>
    <s v="C"/>
    <x v="1"/>
    <x v="0"/>
    <x v="1"/>
    <x v="1"/>
    <n v="65.94"/>
    <n v="4"/>
    <n v="13.188000000000001"/>
    <n v="276.94799999999998"/>
    <x v="13"/>
    <x v="4"/>
    <x v="2"/>
    <x v="137"/>
    <x v="0"/>
    <x v="2"/>
    <n v="263.76"/>
    <n v="4.7619047619047582E-2"/>
    <n v="13.187999999999988"/>
    <n v="6.9"/>
  </r>
  <r>
    <s v="850-41-9669"/>
    <s v="A"/>
    <x v="0"/>
    <x v="1"/>
    <x v="0"/>
    <x v="1"/>
    <n v="75.06"/>
    <n v="9"/>
    <n v="33.777000000000001"/>
    <n v="709.31700000000001"/>
    <x v="35"/>
    <x v="6"/>
    <x v="1"/>
    <x v="221"/>
    <x v="0"/>
    <x v="0"/>
    <n v="675.54"/>
    <n v="4.7619047619047679E-2"/>
    <n v="33.777000000000044"/>
    <n v="6.2"/>
  </r>
  <r>
    <s v="821-07-3596"/>
    <s v="C"/>
    <x v="1"/>
    <x v="1"/>
    <x v="0"/>
    <x v="5"/>
    <n v="16.45"/>
    <n v="4"/>
    <n v="3.29"/>
    <n v="69.09"/>
    <x v="37"/>
    <x v="4"/>
    <x v="1"/>
    <x v="222"/>
    <x v="4"/>
    <x v="0"/>
    <n v="65.8"/>
    <n v="4.7619047619047707E-2"/>
    <n v="3.2900000000000063"/>
    <n v="5.6"/>
  </r>
  <r>
    <s v="655-85-5130"/>
    <s v="B"/>
    <x v="2"/>
    <x v="0"/>
    <x v="0"/>
    <x v="5"/>
    <n v="38.299999999999997"/>
    <n v="4"/>
    <n v="7.66"/>
    <n v="160.85999999999999"/>
    <x v="45"/>
    <x v="5"/>
    <x v="1"/>
    <x v="223"/>
    <x v="8"/>
    <x v="1"/>
    <n v="153.19999999999999"/>
    <n v="4.7619047619047603E-2"/>
    <n v="7.6599999999999966"/>
    <n v="5.7"/>
  </r>
  <r>
    <s v="447-15-7839"/>
    <s v="A"/>
    <x v="0"/>
    <x v="0"/>
    <x v="0"/>
    <x v="3"/>
    <n v="22.24"/>
    <n v="10"/>
    <n v="11.12"/>
    <n v="233.51999999999998"/>
    <x v="57"/>
    <x v="0"/>
    <x v="2"/>
    <x v="224"/>
    <x v="5"/>
    <x v="1"/>
    <n v="222.39999999999998"/>
    <n v="4.7619047619047644E-2"/>
    <n v="11.120000000000005"/>
    <n v="4.2"/>
  </r>
  <r>
    <s v="154-74-7179"/>
    <s v="B"/>
    <x v="2"/>
    <x v="1"/>
    <x v="1"/>
    <x v="3"/>
    <n v="54.45"/>
    <n v="1"/>
    <n v="2.7225000000000001"/>
    <n v="57.172499999999999"/>
    <x v="84"/>
    <x v="6"/>
    <x v="2"/>
    <x v="225"/>
    <x v="8"/>
    <x v="0"/>
    <n v="54.45"/>
    <n v="4.7619047619047561E-2"/>
    <n v="2.7224999999999966"/>
    <n v="7.9"/>
  </r>
  <r>
    <s v="253-12-6086"/>
    <s v="A"/>
    <x v="0"/>
    <x v="0"/>
    <x v="0"/>
    <x v="3"/>
    <n v="98.4"/>
    <n v="7"/>
    <n v="34.440000000000005"/>
    <n v="723.24000000000012"/>
    <x v="41"/>
    <x v="6"/>
    <x v="1"/>
    <x v="31"/>
    <x v="10"/>
    <x v="2"/>
    <n v="688.80000000000007"/>
    <n v="4.7619047619047686E-2"/>
    <n v="34.440000000000055"/>
    <n v="8.6999999999999993"/>
  </r>
  <r>
    <s v="808-65-0703"/>
    <s v="C"/>
    <x v="1"/>
    <x v="1"/>
    <x v="1"/>
    <x v="2"/>
    <n v="35.47"/>
    <n v="4"/>
    <n v="7.0940000000000003"/>
    <n v="148.97399999999999"/>
    <x v="86"/>
    <x v="4"/>
    <x v="1"/>
    <x v="226"/>
    <x v="6"/>
    <x v="2"/>
    <n v="141.88"/>
    <n v="4.7619047619047582E-2"/>
    <n v="7.0939999999999941"/>
    <n v="6.9"/>
  </r>
  <r>
    <s v="571-94-0759"/>
    <s v="B"/>
    <x v="2"/>
    <x v="0"/>
    <x v="0"/>
    <x v="4"/>
    <n v="74.599999999999994"/>
    <n v="10"/>
    <n v="37.300000000000004"/>
    <n v="783.3"/>
    <x v="66"/>
    <x v="6"/>
    <x v="0"/>
    <x v="227"/>
    <x v="2"/>
    <x v="1"/>
    <n v="746"/>
    <n v="4.7619047619047561E-2"/>
    <n v="37.299999999999955"/>
    <n v="9.5"/>
  </r>
  <r>
    <s v="144-51-6085"/>
    <s v="A"/>
    <x v="0"/>
    <x v="0"/>
    <x v="1"/>
    <x v="2"/>
    <n v="70.739999999999995"/>
    <n v="4"/>
    <n v="14.148"/>
    <n v="297.108"/>
    <x v="0"/>
    <x v="0"/>
    <x v="0"/>
    <x v="228"/>
    <x v="7"/>
    <x v="2"/>
    <n v="282.95999999999998"/>
    <n v="4.76190476190477E-2"/>
    <n v="14.148000000000025"/>
    <n v="4.4000000000000004"/>
  </r>
  <r>
    <s v="731-14-2199"/>
    <s v="A"/>
    <x v="0"/>
    <x v="0"/>
    <x v="0"/>
    <x v="2"/>
    <n v="35.54"/>
    <n v="10"/>
    <n v="17.77"/>
    <n v="373.16999999999996"/>
    <x v="72"/>
    <x v="1"/>
    <x v="0"/>
    <x v="229"/>
    <x v="0"/>
    <x v="0"/>
    <n v="355.4"/>
    <n v="4.7619047619047575E-2"/>
    <n v="17.769999999999982"/>
    <n v="7"/>
  </r>
  <r>
    <s v="783-09-1637"/>
    <s v="B"/>
    <x v="2"/>
    <x v="1"/>
    <x v="0"/>
    <x v="3"/>
    <n v="67.430000000000007"/>
    <n v="5"/>
    <n v="16.857500000000002"/>
    <n v="354.00750000000005"/>
    <x v="43"/>
    <x v="5"/>
    <x v="1"/>
    <x v="230"/>
    <x v="3"/>
    <x v="0"/>
    <n v="337.15000000000003"/>
    <n v="4.7619047619047658E-2"/>
    <n v="16.857500000000016"/>
    <n v="6.3"/>
  </r>
  <r>
    <s v="687-15-1097"/>
    <s v="C"/>
    <x v="1"/>
    <x v="0"/>
    <x v="0"/>
    <x v="0"/>
    <n v="21.12"/>
    <n v="2"/>
    <n v="2.1120000000000001"/>
    <n v="44.352000000000004"/>
    <x v="75"/>
    <x v="4"/>
    <x v="0"/>
    <x v="151"/>
    <x v="8"/>
    <x v="1"/>
    <n v="42.24"/>
    <n v="4.7619047619047658E-2"/>
    <n v="2.1120000000000019"/>
    <n v="9.6999999999999993"/>
  </r>
  <r>
    <s v="126-54-1082"/>
    <s v="A"/>
    <x v="0"/>
    <x v="0"/>
    <x v="0"/>
    <x v="2"/>
    <n v="21.54"/>
    <n v="9"/>
    <n v="9.6929999999999996"/>
    <n v="203.553"/>
    <x v="27"/>
    <x v="3"/>
    <x v="0"/>
    <x v="231"/>
    <x v="5"/>
    <x v="2"/>
    <n v="193.85999999999999"/>
    <n v="4.7619047619047679E-2"/>
    <n v="9.6930000000000121"/>
    <n v="8.8000000000000007"/>
  </r>
  <r>
    <s v="633-91-1052"/>
    <s v="A"/>
    <x v="0"/>
    <x v="1"/>
    <x v="0"/>
    <x v="2"/>
    <n v="12.03"/>
    <n v="2"/>
    <n v="1.2030000000000001"/>
    <n v="25.262999999999998"/>
    <x v="3"/>
    <x v="2"/>
    <x v="0"/>
    <x v="232"/>
    <x v="9"/>
    <x v="1"/>
    <n v="24.06"/>
    <n v="4.7619047619047596E-2"/>
    <n v="1.2029999999999994"/>
    <n v="5.0999999999999996"/>
  </r>
  <r>
    <s v="477-24-6490"/>
    <s v="B"/>
    <x v="2"/>
    <x v="1"/>
    <x v="0"/>
    <x v="0"/>
    <n v="99.71"/>
    <n v="6"/>
    <n v="29.913"/>
    <n v="628.173"/>
    <x v="84"/>
    <x v="6"/>
    <x v="2"/>
    <x v="233"/>
    <x v="7"/>
    <x v="0"/>
    <n v="598.26"/>
    <n v="4.7619047619047637E-2"/>
    <n v="29.913000000000011"/>
    <n v="7.9"/>
  </r>
  <r>
    <s v="566-19-5475"/>
    <s v="B"/>
    <x v="2"/>
    <x v="1"/>
    <x v="1"/>
    <x v="5"/>
    <n v="47.97"/>
    <n v="7"/>
    <n v="16.7895"/>
    <n v="352.57949999999994"/>
    <x v="27"/>
    <x v="3"/>
    <x v="0"/>
    <x v="234"/>
    <x v="2"/>
    <x v="1"/>
    <n v="335.78999999999996"/>
    <n v="4.7619047619047561E-2"/>
    <n v="16.789499999999975"/>
    <n v="6.2"/>
  </r>
  <r>
    <s v="526-86-8552"/>
    <s v="C"/>
    <x v="1"/>
    <x v="0"/>
    <x v="0"/>
    <x v="2"/>
    <n v="21.82"/>
    <n v="10"/>
    <n v="10.91"/>
    <n v="229.10999999999999"/>
    <x v="27"/>
    <x v="3"/>
    <x v="0"/>
    <x v="24"/>
    <x v="6"/>
    <x v="1"/>
    <n v="218.2"/>
    <n v="4.7619047619047609E-2"/>
    <n v="10.909999999999997"/>
    <n v="7.1"/>
  </r>
  <r>
    <s v="376-56-3573"/>
    <s v="C"/>
    <x v="1"/>
    <x v="1"/>
    <x v="0"/>
    <x v="5"/>
    <n v="95.42"/>
    <n v="4"/>
    <n v="19.084"/>
    <n v="400.76400000000001"/>
    <x v="30"/>
    <x v="0"/>
    <x v="2"/>
    <x v="2"/>
    <x v="0"/>
    <x v="0"/>
    <n v="381.68"/>
    <n v="4.7619047619047623E-2"/>
    <n v="19.084000000000003"/>
    <n v="6.4"/>
  </r>
  <r>
    <s v="537-72-0426"/>
    <s v="C"/>
    <x v="1"/>
    <x v="0"/>
    <x v="1"/>
    <x v="5"/>
    <n v="70.989999999999995"/>
    <n v="10"/>
    <n v="35.494999999999997"/>
    <n v="745.39499999999998"/>
    <x v="80"/>
    <x v="5"/>
    <x v="1"/>
    <x v="235"/>
    <x v="7"/>
    <x v="1"/>
    <n v="709.9"/>
    <n v="4.7619047619047623E-2"/>
    <n v="35.495000000000005"/>
    <n v="5.7"/>
  </r>
  <r>
    <s v="828-61-5674"/>
    <s v="A"/>
    <x v="0"/>
    <x v="0"/>
    <x v="1"/>
    <x v="3"/>
    <n v="44.02"/>
    <n v="10"/>
    <n v="22.010000000000005"/>
    <n v="462.21000000000004"/>
    <x v="80"/>
    <x v="5"/>
    <x v="1"/>
    <x v="129"/>
    <x v="8"/>
    <x v="2"/>
    <n v="440.20000000000005"/>
    <n v="4.7619047619047596E-2"/>
    <n v="22.009999999999991"/>
    <n v="9.6"/>
  </r>
  <r>
    <s v="136-08-6195"/>
    <s v="A"/>
    <x v="0"/>
    <x v="1"/>
    <x v="0"/>
    <x v="2"/>
    <n v="69.959999999999994"/>
    <n v="8"/>
    <n v="27.983999999999998"/>
    <n v="587.66399999999999"/>
    <x v="42"/>
    <x v="1"/>
    <x v="2"/>
    <x v="154"/>
    <x v="6"/>
    <x v="2"/>
    <n v="559.67999999999995"/>
    <n v="4.7619047619047686E-2"/>
    <n v="27.984000000000037"/>
    <n v="6.4"/>
  </r>
  <r>
    <s v="523-38-0215"/>
    <s v="C"/>
    <x v="1"/>
    <x v="1"/>
    <x v="1"/>
    <x v="2"/>
    <n v="37"/>
    <n v="1"/>
    <n v="1.85"/>
    <n v="38.85"/>
    <x v="43"/>
    <x v="5"/>
    <x v="1"/>
    <x v="236"/>
    <x v="0"/>
    <x v="2"/>
    <n v="37"/>
    <n v="4.7619047619047651E-2"/>
    <n v="1.8500000000000014"/>
    <n v="7.9"/>
  </r>
  <r>
    <s v="490-29-1201"/>
    <s v="A"/>
    <x v="0"/>
    <x v="1"/>
    <x v="0"/>
    <x v="3"/>
    <n v="15.34"/>
    <n v="1"/>
    <n v="0.76700000000000002"/>
    <n v="16.106999999999999"/>
    <x v="47"/>
    <x v="2"/>
    <x v="0"/>
    <x v="237"/>
    <x v="5"/>
    <x v="1"/>
    <n v="15.34"/>
    <n v="4.7619047619047589E-2"/>
    <n v="0.76699999999999946"/>
    <n v="6.5"/>
  </r>
  <r>
    <s v="667-92-0055"/>
    <s v="A"/>
    <x v="0"/>
    <x v="0"/>
    <x v="1"/>
    <x v="0"/>
    <n v="99.83"/>
    <n v="6"/>
    <n v="29.949000000000002"/>
    <n v="628.92899999999997"/>
    <x v="31"/>
    <x v="3"/>
    <x v="1"/>
    <x v="238"/>
    <x v="9"/>
    <x v="0"/>
    <n v="598.98"/>
    <n v="4.7619047619047547E-2"/>
    <n v="29.948999999999955"/>
    <n v="8.5"/>
  </r>
  <r>
    <s v="565-17-3836"/>
    <s v="A"/>
    <x v="0"/>
    <x v="0"/>
    <x v="0"/>
    <x v="0"/>
    <n v="47.67"/>
    <n v="4"/>
    <n v="9.5340000000000007"/>
    <n v="200.214"/>
    <x v="41"/>
    <x v="6"/>
    <x v="1"/>
    <x v="239"/>
    <x v="4"/>
    <x v="1"/>
    <n v="190.68"/>
    <n v="4.7619047619047582E-2"/>
    <n v="9.5339999999999918"/>
    <n v="9.1"/>
  </r>
  <r>
    <s v="498-41-1961"/>
    <s v="B"/>
    <x v="2"/>
    <x v="1"/>
    <x v="1"/>
    <x v="0"/>
    <n v="66.680000000000007"/>
    <n v="5"/>
    <n v="16.670000000000002"/>
    <n v="350.07000000000005"/>
    <x v="9"/>
    <x v="5"/>
    <x v="2"/>
    <x v="240"/>
    <x v="3"/>
    <x v="1"/>
    <n v="333.40000000000003"/>
    <n v="4.7619047619047658E-2"/>
    <n v="16.670000000000016"/>
    <n v="7.6"/>
  </r>
  <r>
    <s v="593-95-4461"/>
    <s v="C"/>
    <x v="1"/>
    <x v="0"/>
    <x v="1"/>
    <x v="2"/>
    <n v="74.86"/>
    <n v="1"/>
    <n v="3.7430000000000003"/>
    <n v="78.602999999999994"/>
    <x v="62"/>
    <x v="2"/>
    <x v="1"/>
    <x v="32"/>
    <x v="4"/>
    <x v="1"/>
    <n v="74.86"/>
    <n v="4.7619047619047561E-2"/>
    <n v="3.742999999999995"/>
    <n v="6.9"/>
  </r>
  <r>
    <s v="226-71-3580"/>
    <s v="C"/>
    <x v="1"/>
    <x v="1"/>
    <x v="0"/>
    <x v="3"/>
    <n v="23.75"/>
    <n v="9"/>
    <n v="10.6875"/>
    <n v="224.4375"/>
    <x v="82"/>
    <x v="4"/>
    <x v="0"/>
    <x v="110"/>
    <x v="10"/>
    <x v="1"/>
    <n v="213.75"/>
    <n v="4.7619047619047616E-2"/>
    <n v="10.6875"/>
    <n v="9.5"/>
  </r>
  <r>
    <s v="283-79-9594"/>
    <s v="B"/>
    <x v="2"/>
    <x v="1"/>
    <x v="0"/>
    <x v="4"/>
    <n v="48.51"/>
    <n v="7"/>
    <n v="16.9785"/>
    <n v="356.54849999999999"/>
    <x v="25"/>
    <x v="1"/>
    <x v="0"/>
    <x v="241"/>
    <x v="0"/>
    <x v="2"/>
    <n v="339.57"/>
    <n v="4.7619047619047609E-2"/>
    <n v="16.978499999999997"/>
    <n v="5.2"/>
  </r>
  <r>
    <s v="430-60-3493"/>
    <s v="A"/>
    <x v="0"/>
    <x v="0"/>
    <x v="0"/>
    <x v="2"/>
    <n v="94.88"/>
    <n v="7"/>
    <n v="33.207999999999998"/>
    <n v="697.36799999999994"/>
    <x v="36"/>
    <x v="2"/>
    <x v="2"/>
    <x v="242"/>
    <x v="4"/>
    <x v="1"/>
    <n v="664.16"/>
    <n v="4.7619047619047582E-2"/>
    <n v="33.20799999999997"/>
    <n v="4.2"/>
  </r>
  <r>
    <s v="139-20-0155"/>
    <s v="B"/>
    <x v="2"/>
    <x v="0"/>
    <x v="1"/>
    <x v="1"/>
    <n v="40.299999999999997"/>
    <n v="10"/>
    <n v="20.150000000000002"/>
    <n v="423.15"/>
    <x v="46"/>
    <x v="4"/>
    <x v="0"/>
    <x v="243"/>
    <x v="6"/>
    <x v="2"/>
    <n v="403"/>
    <n v="4.7619047619047568E-2"/>
    <n v="20.149999999999977"/>
    <n v="7"/>
  </r>
  <r>
    <s v="558-80-4082"/>
    <s v="C"/>
    <x v="1"/>
    <x v="1"/>
    <x v="1"/>
    <x v="1"/>
    <n v="27.85"/>
    <n v="7"/>
    <n v="9.7475000000000023"/>
    <n v="204.69750000000002"/>
    <x v="86"/>
    <x v="4"/>
    <x v="1"/>
    <x v="244"/>
    <x v="6"/>
    <x v="0"/>
    <n v="194.95000000000002"/>
    <n v="4.7619047619047623E-2"/>
    <n v="9.7475000000000023"/>
    <n v="6"/>
  </r>
  <r>
    <s v="278-97-7759"/>
    <s v="A"/>
    <x v="0"/>
    <x v="0"/>
    <x v="0"/>
    <x v="1"/>
    <n v="62.48"/>
    <n v="1"/>
    <n v="3.1240000000000001"/>
    <n v="65.603999999999999"/>
    <x v="67"/>
    <x v="3"/>
    <x v="2"/>
    <x v="245"/>
    <x v="2"/>
    <x v="1"/>
    <n v="62.48"/>
    <n v="4.7619047619047658E-2"/>
    <n v="3.1240000000000023"/>
    <n v="4.7"/>
  </r>
  <r>
    <s v="316-68-6352"/>
    <s v="A"/>
    <x v="0"/>
    <x v="0"/>
    <x v="0"/>
    <x v="4"/>
    <n v="36.36"/>
    <n v="2"/>
    <n v="3.6360000000000001"/>
    <n v="76.355999999999995"/>
    <x v="18"/>
    <x v="3"/>
    <x v="0"/>
    <x v="158"/>
    <x v="1"/>
    <x v="1"/>
    <n v="72.72"/>
    <n v="4.7619047619047568E-2"/>
    <n v="3.6359999999999957"/>
    <n v="7.1"/>
  </r>
  <r>
    <s v="585-03-5943"/>
    <s v="B"/>
    <x v="2"/>
    <x v="1"/>
    <x v="1"/>
    <x v="0"/>
    <n v="18.11"/>
    <n v="10"/>
    <n v="9.0549999999999997"/>
    <n v="190.155"/>
    <x v="45"/>
    <x v="5"/>
    <x v="1"/>
    <x v="246"/>
    <x v="5"/>
    <x v="0"/>
    <n v="181.1"/>
    <n v="4.7619047619047658E-2"/>
    <n v="9.0550000000000068"/>
    <n v="5.9"/>
  </r>
  <r>
    <s v="211-05-0490"/>
    <s v="C"/>
    <x v="1"/>
    <x v="0"/>
    <x v="0"/>
    <x v="1"/>
    <n v="51.92"/>
    <n v="5"/>
    <n v="12.980000000000002"/>
    <n v="272.58000000000004"/>
    <x v="2"/>
    <x v="2"/>
    <x v="1"/>
    <x v="247"/>
    <x v="0"/>
    <x v="1"/>
    <n v="259.60000000000002"/>
    <n v="4.7619047619047679E-2"/>
    <n v="12.980000000000018"/>
    <n v="7.5"/>
  </r>
  <r>
    <s v="727-75-6477"/>
    <s v="C"/>
    <x v="1"/>
    <x v="1"/>
    <x v="1"/>
    <x v="1"/>
    <n v="28.84"/>
    <n v="4"/>
    <n v="5.7680000000000007"/>
    <n v="121.128"/>
    <x v="14"/>
    <x v="1"/>
    <x v="1"/>
    <x v="248"/>
    <x v="4"/>
    <x v="1"/>
    <n v="115.36"/>
    <n v="4.7619047619047623E-2"/>
    <n v="5.7680000000000007"/>
    <n v="6.4"/>
  </r>
  <r>
    <s v="744-02-5987"/>
    <s v="A"/>
    <x v="0"/>
    <x v="0"/>
    <x v="1"/>
    <x v="2"/>
    <n v="78.38"/>
    <n v="6"/>
    <n v="23.513999999999999"/>
    <n v="493.79399999999998"/>
    <x v="8"/>
    <x v="4"/>
    <x v="0"/>
    <x v="249"/>
    <x v="4"/>
    <x v="0"/>
    <n v="470.28"/>
    <n v="4.7619047619047644E-2"/>
    <n v="23.51400000000001"/>
    <n v="5.8"/>
  </r>
  <r>
    <s v="307-83-9164"/>
    <s v="A"/>
    <x v="0"/>
    <x v="0"/>
    <x v="1"/>
    <x v="2"/>
    <n v="60.01"/>
    <n v="4"/>
    <n v="12.002000000000001"/>
    <n v="252.042"/>
    <x v="25"/>
    <x v="1"/>
    <x v="0"/>
    <x v="250"/>
    <x v="9"/>
    <x v="1"/>
    <n v="240.04"/>
    <n v="4.7619047619047658E-2"/>
    <n v="12.00200000000001"/>
    <n v="4.5"/>
  </r>
  <r>
    <s v="779-06-0012"/>
    <s v="C"/>
    <x v="1"/>
    <x v="0"/>
    <x v="0"/>
    <x v="2"/>
    <n v="88.61"/>
    <n v="1"/>
    <n v="4.4305000000000003"/>
    <n v="93.040499999999994"/>
    <x v="64"/>
    <x v="0"/>
    <x v="0"/>
    <x v="251"/>
    <x v="1"/>
    <x v="1"/>
    <n v="88.61"/>
    <n v="4.7619047619047568E-2"/>
    <n v="4.430499999999995"/>
    <n v="7.7"/>
  </r>
  <r>
    <s v="446-47-6729"/>
    <s v="C"/>
    <x v="1"/>
    <x v="1"/>
    <x v="1"/>
    <x v="5"/>
    <n v="99.82"/>
    <n v="2"/>
    <n v="9.9819999999999993"/>
    <n v="209.62199999999999"/>
    <x v="56"/>
    <x v="5"/>
    <x v="0"/>
    <x v="203"/>
    <x v="3"/>
    <x v="2"/>
    <n v="199.64"/>
    <n v="4.7619047619047616E-2"/>
    <n v="9.9819999999999993"/>
    <n v="6.7"/>
  </r>
  <r>
    <s v="573-10-3877"/>
    <s v="B"/>
    <x v="2"/>
    <x v="0"/>
    <x v="1"/>
    <x v="0"/>
    <n v="39.01"/>
    <n v="1"/>
    <n v="1.9504999999999999"/>
    <n v="40.960499999999996"/>
    <x v="41"/>
    <x v="6"/>
    <x v="1"/>
    <x v="252"/>
    <x v="7"/>
    <x v="2"/>
    <n v="39.01"/>
    <n v="4.7619047619047575E-2"/>
    <n v="1.9504999999999981"/>
    <n v="4.7"/>
  </r>
  <r>
    <s v="735-06-4124"/>
    <s v="C"/>
    <x v="1"/>
    <x v="1"/>
    <x v="1"/>
    <x v="4"/>
    <n v="48.61"/>
    <n v="1"/>
    <n v="2.4305000000000003"/>
    <n v="51.040500000000002"/>
    <x v="6"/>
    <x v="3"/>
    <x v="2"/>
    <x v="26"/>
    <x v="9"/>
    <x v="1"/>
    <n v="48.61"/>
    <n v="4.7619047619047658E-2"/>
    <n v="2.4305000000000021"/>
    <n v="4.4000000000000004"/>
  </r>
  <r>
    <s v="439-54-7422"/>
    <s v="A"/>
    <x v="0"/>
    <x v="1"/>
    <x v="0"/>
    <x v="1"/>
    <n v="51.19"/>
    <n v="4"/>
    <n v="10.238"/>
    <n v="214.99799999999999"/>
    <x v="79"/>
    <x v="3"/>
    <x v="1"/>
    <x v="8"/>
    <x v="6"/>
    <x v="2"/>
    <n v="204.76"/>
    <n v="4.7619047619047616E-2"/>
    <n v="10.238"/>
    <n v="4.7"/>
  </r>
  <r>
    <s v="396-90-2219"/>
    <s v="B"/>
    <x v="2"/>
    <x v="1"/>
    <x v="0"/>
    <x v="1"/>
    <n v="14.96"/>
    <n v="8"/>
    <n v="5.9840000000000009"/>
    <n v="125.664"/>
    <x v="55"/>
    <x v="0"/>
    <x v="2"/>
    <x v="107"/>
    <x v="10"/>
    <x v="1"/>
    <n v="119.68"/>
    <n v="4.7619047619047575E-2"/>
    <n v="5.9839999999999947"/>
    <n v="8.6"/>
  </r>
  <r>
    <s v="411-77-0180"/>
    <s v="A"/>
    <x v="0"/>
    <x v="0"/>
    <x v="1"/>
    <x v="1"/>
    <n v="72.2"/>
    <n v="7"/>
    <n v="25.270000000000003"/>
    <n v="530.67000000000007"/>
    <x v="58"/>
    <x v="6"/>
    <x v="1"/>
    <x v="253"/>
    <x v="2"/>
    <x v="0"/>
    <n v="505.40000000000003"/>
    <n v="4.7619047619047686E-2"/>
    <n v="25.270000000000039"/>
    <n v="4.3"/>
  </r>
  <r>
    <s v="286-01-5402"/>
    <s v="A"/>
    <x v="0"/>
    <x v="1"/>
    <x v="0"/>
    <x v="3"/>
    <n v="40.229999999999997"/>
    <n v="7"/>
    <n v="14.080499999999999"/>
    <n v="295.69049999999993"/>
    <x v="73"/>
    <x v="0"/>
    <x v="1"/>
    <x v="93"/>
    <x v="0"/>
    <x v="1"/>
    <n v="281.60999999999996"/>
    <n v="4.761904761904754E-2"/>
    <n v="14.080499999999972"/>
    <n v="9.6"/>
  </r>
  <r>
    <s v="803-17-8013"/>
    <s v="A"/>
    <x v="0"/>
    <x v="0"/>
    <x v="0"/>
    <x v="2"/>
    <n v="88.79"/>
    <n v="8"/>
    <n v="35.516000000000005"/>
    <n v="745.83600000000001"/>
    <x v="21"/>
    <x v="2"/>
    <x v="2"/>
    <x v="254"/>
    <x v="6"/>
    <x v="1"/>
    <n v="710.32"/>
    <n v="4.7619047619047568E-2"/>
    <n v="35.515999999999963"/>
    <n v="4.0999999999999996"/>
  </r>
  <r>
    <s v="512-98-1403"/>
    <s v="A"/>
    <x v="0"/>
    <x v="0"/>
    <x v="0"/>
    <x v="1"/>
    <n v="26.48"/>
    <n v="3"/>
    <n v="3.972"/>
    <n v="83.411999999999992"/>
    <x v="76"/>
    <x v="4"/>
    <x v="1"/>
    <x v="21"/>
    <x v="1"/>
    <x v="0"/>
    <n v="79.44"/>
    <n v="4.7619047619047554E-2"/>
    <n v="3.9719999999999942"/>
    <n v="4.7"/>
  </r>
  <r>
    <s v="848-42-2560"/>
    <s v="A"/>
    <x v="0"/>
    <x v="1"/>
    <x v="0"/>
    <x v="5"/>
    <n v="81.91"/>
    <n v="2"/>
    <n v="8.1910000000000007"/>
    <n v="172.011"/>
    <x v="19"/>
    <x v="6"/>
    <x v="1"/>
    <x v="255"/>
    <x v="6"/>
    <x v="1"/>
    <n v="163.82"/>
    <n v="4.7619047619047637E-2"/>
    <n v="8.1910000000000025"/>
    <n v="7.8"/>
  </r>
  <r>
    <s v="532-59-7201"/>
    <s v="B"/>
    <x v="2"/>
    <x v="0"/>
    <x v="1"/>
    <x v="3"/>
    <n v="79.930000000000007"/>
    <n v="6"/>
    <n v="23.979000000000003"/>
    <n v="503.55900000000003"/>
    <x v="82"/>
    <x v="4"/>
    <x v="0"/>
    <x v="214"/>
    <x v="4"/>
    <x v="1"/>
    <n v="479.58000000000004"/>
    <n v="4.7619047619047589E-2"/>
    <n v="23.978999999999985"/>
    <n v="5.5"/>
  </r>
  <r>
    <s v="181-94-6432"/>
    <s v="C"/>
    <x v="1"/>
    <x v="0"/>
    <x v="1"/>
    <x v="5"/>
    <n v="69.33"/>
    <n v="2"/>
    <n v="6.9329999999999998"/>
    <n v="145.59299999999999"/>
    <x v="63"/>
    <x v="6"/>
    <x v="2"/>
    <x v="256"/>
    <x v="8"/>
    <x v="0"/>
    <n v="138.66"/>
    <n v="4.7619047619047575E-2"/>
    <n v="6.9329999999999927"/>
    <n v="9.6999999999999993"/>
  </r>
  <r>
    <s v="870-76-1733"/>
    <s v="A"/>
    <x v="0"/>
    <x v="0"/>
    <x v="0"/>
    <x v="4"/>
    <n v="14.23"/>
    <n v="5"/>
    <n v="3.5575000000000006"/>
    <n v="74.70750000000001"/>
    <x v="60"/>
    <x v="1"/>
    <x v="2"/>
    <x v="257"/>
    <x v="1"/>
    <x v="2"/>
    <n v="71.150000000000006"/>
    <n v="4.7619047619047672E-2"/>
    <n v="3.5575000000000045"/>
    <n v="4.4000000000000004"/>
  </r>
  <r>
    <s v="423-64-4619"/>
    <s v="A"/>
    <x v="0"/>
    <x v="0"/>
    <x v="0"/>
    <x v="0"/>
    <n v="15.55"/>
    <n v="9"/>
    <n v="6.9975000000000014"/>
    <n v="146.94750000000002"/>
    <x v="37"/>
    <x v="4"/>
    <x v="1"/>
    <x v="258"/>
    <x v="0"/>
    <x v="1"/>
    <n v="139.95000000000002"/>
    <n v="4.761904761904763E-2"/>
    <n v="6.9975000000000023"/>
    <n v="5"/>
  </r>
  <r>
    <s v="227-07-4446"/>
    <s v="C"/>
    <x v="1"/>
    <x v="0"/>
    <x v="0"/>
    <x v="1"/>
    <n v="78.13"/>
    <n v="10"/>
    <n v="39.064999999999998"/>
    <n v="820.36500000000001"/>
    <x v="34"/>
    <x v="2"/>
    <x v="2"/>
    <x v="259"/>
    <x v="2"/>
    <x v="1"/>
    <n v="781.3"/>
    <n v="4.7619047619047686E-2"/>
    <n v="39.065000000000055"/>
    <n v="4.4000000000000004"/>
  </r>
  <r>
    <s v="174-36-3675"/>
    <s v="C"/>
    <x v="1"/>
    <x v="0"/>
    <x v="1"/>
    <x v="4"/>
    <n v="99.37"/>
    <n v="2"/>
    <n v="9.9370000000000012"/>
    <n v="208.67700000000002"/>
    <x v="44"/>
    <x v="4"/>
    <x v="2"/>
    <x v="260"/>
    <x v="6"/>
    <x v="1"/>
    <n v="198.74"/>
    <n v="4.7619047619047672E-2"/>
    <n v="9.9370000000000118"/>
    <n v="5.2"/>
  </r>
  <r>
    <s v="428-83-5800"/>
    <s v="C"/>
    <x v="1"/>
    <x v="0"/>
    <x v="0"/>
    <x v="4"/>
    <n v="21.08"/>
    <n v="3"/>
    <n v="3.1619999999999999"/>
    <n v="66.402000000000001"/>
    <x v="57"/>
    <x v="0"/>
    <x v="2"/>
    <x v="12"/>
    <x v="1"/>
    <x v="1"/>
    <n v="63.239999999999995"/>
    <n v="4.7619047619047714E-2"/>
    <n v="3.1620000000000061"/>
    <n v="7.3"/>
  </r>
  <r>
    <s v="603-07-0961"/>
    <s v="C"/>
    <x v="1"/>
    <x v="0"/>
    <x v="1"/>
    <x v="1"/>
    <n v="74.790000000000006"/>
    <n v="5"/>
    <n v="18.697500000000002"/>
    <n v="392.64750000000004"/>
    <x v="8"/>
    <x v="4"/>
    <x v="0"/>
    <x v="261"/>
    <x v="5"/>
    <x v="1"/>
    <n v="373.95000000000005"/>
    <n v="4.7619047619047589E-2"/>
    <n v="18.697499999999991"/>
    <n v="4.9000000000000004"/>
  </r>
  <r>
    <s v="704-20-4138"/>
    <s v="C"/>
    <x v="1"/>
    <x v="0"/>
    <x v="0"/>
    <x v="0"/>
    <n v="29.67"/>
    <n v="7"/>
    <n v="10.384500000000001"/>
    <n v="218.0745"/>
    <x v="16"/>
    <x v="3"/>
    <x v="1"/>
    <x v="262"/>
    <x v="3"/>
    <x v="2"/>
    <n v="207.69"/>
    <n v="4.761904761904763E-2"/>
    <n v="10.384500000000003"/>
    <n v="8.1"/>
  </r>
  <r>
    <s v="787-15-1757"/>
    <s v="C"/>
    <x v="1"/>
    <x v="0"/>
    <x v="1"/>
    <x v="0"/>
    <n v="44.07"/>
    <n v="4"/>
    <n v="8.8140000000000001"/>
    <n v="185.09399999999999"/>
    <x v="67"/>
    <x v="3"/>
    <x v="2"/>
    <x v="235"/>
    <x v="7"/>
    <x v="0"/>
    <n v="176.28"/>
    <n v="4.7619047619047582E-2"/>
    <n v="8.813999999999993"/>
    <n v="8.4"/>
  </r>
  <r>
    <s v="649-11-3678"/>
    <s v="C"/>
    <x v="1"/>
    <x v="1"/>
    <x v="0"/>
    <x v="4"/>
    <n v="22.93"/>
    <n v="9"/>
    <n v="10.3185"/>
    <n v="216.6885"/>
    <x v="84"/>
    <x v="6"/>
    <x v="2"/>
    <x v="263"/>
    <x v="2"/>
    <x v="1"/>
    <n v="206.37"/>
    <n v="4.7619047619047616E-2"/>
    <n v="10.3185"/>
    <n v="5.5"/>
  </r>
  <r>
    <s v="622-20-1945"/>
    <s v="C"/>
    <x v="1"/>
    <x v="1"/>
    <x v="0"/>
    <x v="0"/>
    <n v="39.42"/>
    <n v="1"/>
    <n v="1.9710000000000001"/>
    <n v="41.391000000000005"/>
    <x v="68"/>
    <x v="1"/>
    <x v="0"/>
    <x v="264"/>
    <x v="9"/>
    <x v="1"/>
    <n v="39.42"/>
    <n v="4.76190476190477E-2"/>
    <n v="1.9710000000000036"/>
    <n v="8.4"/>
  </r>
  <r>
    <s v="372-94-8041"/>
    <s v="A"/>
    <x v="0"/>
    <x v="1"/>
    <x v="1"/>
    <x v="0"/>
    <n v="15.26"/>
    <n v="6"/>
    <n v="4.5780000000000003"/>
    <n v="96.138000000000005"/>
    <x v="42"/>
    <x v="1"/>
    <x v="2"/>
    <x v="172"/>
    <x v="3"/>
    <x v="0"/>
    <n v="91.56"/>
    <n v="4.7619047619047644E-2"/>
    <n v="4.578000000000003"/>
    <n v="9.8000000000000007"/>
  </r>
  <r>
    <s v="563-91-7120"/>
    <s v="A"/>
    <x v="0"/>
    <x v="1"/>
    <x v="0"/>
    <x v="5"/>
    <n v="61.77"/>
    <n v="5"/>
    <n v="15.442500000000003"/>
    <n v="324.29250000000002"/>
    <x v="1"/>
    <x v="1"/>
    <x v="1"/>
    <x v="265"/>
    <x v="0"/>
    <x v="1"/>
    <n v="308.85000000000002"/>
    <n v="4.7619047619047603E-2"/>
    <n v="15.442499999999995"/>
    <n v="6.7"/>
  </r>
  <r>
    <s v="746-54-5508"/>
    <s v="A"/>
    <x v="0"/>
    <x v="1"/>
    <x v="1"/>
    <x v="2"/>
    <n v="21.52"/>
    <n v="6"/>
    <n v="6.4560000000000004"/>
    <n v="135.57599999999999"/>
    <x v="29"/>
    <x v="4"/>
    <x v="0"/>
    <x v="266"/>
    <x v="10"/>
    <x v="2"/>
    <n v="129.12"/>
    <n v="4.761904761904754E-2"/>
    <n v="6.4559999999999889"/>
    <n v="9.4"/>
  </r>
  <r>
    <s v="276-54-0879"/>
    <s v="B"/>
    <x v="2"/>
    <x v="1"/>
    <x v="1"/>
    <x v="3"/>
    <n v="97.74"/>
    <n v="4"/>
    <n v="19.548000000000002"/>
    <n v="410.50799999999998"/>
    <x v="41"/>
    <x v="6"/>
    <x v="1"/>
    <x v="267"/>
    <x v="8"/>
    <x v="0"/>
    <n v="390.96"/>
    <n v="4.7619047619047623E-2"/>
    <n v="19.548000000000002"/>
    <n v="6.4"/>
  </r>
  <r>
    <s v="815-11-1168"/>
    <s v="A"/>
    <x v="0"/>
    <x v="0"/>
    <x v="1"/>
    <x v="4"/>
    <n v="99.78"/>
    <n v="5"/>
    <n v="24.945"/>
    <n v="523.84500000000003"/>
    <x v="11"/>
    <x v="0"/>
    <x v="1"/>
    <x v="268"/>
    <x v="8"/>
    <x v="1"/>
    <n v="498.9"/>
    <n v="4.7619047619047714E-2"/>
    <n v="24.94500000000005"/>
    <n v="5.4"/>
  </r>
  <r>
    <s v="719-76-3868"/>
    <s v="C"/>
    <x v="1"/>
    <x v="0"/>
    <x v="1"/>
    <x v="4"/>
    <n v="94.26"/>
    <n v="4"/>
    <n v="18.852"/>
    <n v="395.892"/>
    <x v="41"/>
    <x v="6"/>
    <x v="1"/>
    <x v="269"/>
    <x v="7"/>
    <x v="1"/>
    <n v="377.04"/>
    <n v="4.7619047619047561E-2"/>
    <n v="18.851999999999975"/>
    <n v="8.6"/>
  </r>
  <r>
    <s v="730-61-8757"/>
    <s v="B"/>
    <x v="2"/>
    <x v="0"/>
    <x v="1"/>
    <x v="0"/>
    <n v="51.13"/>
    <n v="4"/>
    <n v="10.226000000000001"/>
    <n v="214.74600000000001"/>
    <x v="25"/>
    <x v="1"/>
    <x v="0"/>
    <x v="41"/>
    <x v="1"/>
    <x v="2"/>
    <n v="204.52"/>
    <n v="4.7619047619047609E-2"/>
    <n v="10.225999999999999"/>
    <n v="4"/>
  </r>
  <r>
    <s v="340-66-0321"/>
    <s v="A"/>
    <x v="0"/>
    <x v="0"/>
    <x v="1"/>
    <x v="1"/>
    <n v="36.36"/>
    <n v="4"/>
    <n v="7.2720000000000002"/>
    <n v="152.71199999999999"/>
    <x v="5"/>
    <x v="3"/>
    <x v="1"/>
    <x v="270"/>
    <x v="0"/>
    <x v="1"/>
    <n v="145.44"/>
    <n v="4.7619047619047568E-2"/>
    <n v="7.2719999999999914"/>
    <n v="7.6"/>
  </r>
  <r>
    <s v="868-81-1752"/>
    <s v="B"/>
    <x v="2"/>
    <x v="1"/>
    <x v="1"/>
    <x v="2"/>
    <n v="22.02"/>
    <n v="9"/>
    <n v="9.9090000000000007"/>
    <n v="208.089"/>
    <x v="13"/>
    <x v="4"/>
    <x v="2"/>
    <x v="271"/>
    <x v="3"/>
    <x v="1"/>
    <n v="198.18"/>
    <n v="4.7619047619047582E-2"/>
    <n v="9.9089999999999918"/>
    <n v="6.8"/>
  </r>
  <r>
    <s v="634-97-8956"/>
    <s v="A"/>
    <x v="0"/>
    <x v="1"/>
    <x v="1"/>
    <x v="4"/>
    <n v="32.9"/>
    <n v="3"/>
    <n v="4.9349999999999996"/>
    <n v="103.63499999999999"/>
    <x v="21"/>
    <x v="2"/>
    <x v="2"/>
    <x v="272"/>
    <x v="6"/>
    <x v="2"/>
    <n v="98.699999999999989"/>
    <n v="4.7619047619047644E-2"/>
    <n v="4.9350000000000023"/>
    <n v="9.1"/>
  </r>
  <r>
    <s v="566-71-1091"/>
    <s v="A"/>
    <x v="0"/>
    <x v="1"/>
    <x v="1"/>
    <x v="5"/>
    <n v="77.02"/>
    <n v="5"/>
    <n v="19.254999999999999"/>
    <n v="404.35499999999996"/>
    <x v="36"/>
    <x v="2"/>
    <x v="2"/>
    <x v="273"/>
    <x v="9"/>
    <x v="1"/>
    <n v="385.09999999999997"/>
    <n v="4.7619047619047609E-2"/>
    <n v="19.254999999999995"/>
    <n v="5.5"/>
  </r>
  <r>
    <s v="442-48-3607"/>
    <s v="A"/>
    <x v="0"/>
    <x v="0"/>
    <x v="1"/>
    <x v="4"/>
    <n v="23.48"/>
    <n v="2"/>
    <n v="2.3480000000000003"/>
    <n v="49.308"/>
    <x v="86"/>
    <x v="4"/>
    <x v="1"/>
    <x v="274"/>
    <x v="5"/>
    <x v="2"/>
    <n v="46.96"/>
    <n v="4.7619047619047596E-2"/>
    <n v="2.347999999999999"/>
    <n v="7.9"/>
  </r>
  <r>
    <s v="835-16-0096"/>
    <s v="C"/>
    <x v="1"/>
    <x v="0"/>
    <x v="1"/>
    <x v="3"/>
    <n v="14.7"/>
    <n v="5"/>
    <n v="3.6750000000000003"/>
    <n v="77.174999999999997"/>
    <x v="62"/>
    <x v="2"/>
    <x v="1"/>
    <x v="128"/>
    <x v="0"/>
    <x v="0"/>
    <n v="73.5"/>
    <n v="4.7619047619047582E-2"/>
    <n v="3.6749999999999972"/>
    <n v="8.5"/>
  </r>
  <r>
    <s v="527-09-6272"/>
    <s v="A"/>
    <x v="0"/>
    <x v="0"/>
    <x v="0"/>
    <x v="1"/>
    <n v="28.45"/>
    <n v="5"/>
    <n v="7.1125000000000007"/>
    <n v="149.36250000000001"/>
    <x v="76"/>
    <x v="4"/>
    <x v="1"/>
    <x v="79"/>
    <x v="1"/>
    <x v="2"/>
    <n v="142.25"/>
    <n v="4.7619047619047693E-2"/>
    <n v="7.1125000000000114"/>
    <n v="9.1"/>
  </r>
  <r>
    <s v="898-04-2717"/>
    <s v="A"/>
    <x v="0"/>
    <x v="1"/>
    <x v="1"/>
    <x v="5"/>
    <n v="76.400000000000006"/>
    <n v="9"/>
    <n v="34.380000000000003"/>
    <n v="721.98"/>
    <x v="35"/>
    <x v="6"/>
    <x v="1"/>
    <x v="275"/>
    <x v="9"/>
    <x v="0"/>
    <n v="687.6"/>
    <n v="4.7619047619047609E-2"/>
    <n v="34.379999999999995"/>
    <n v="7.5"/>
  </r>
  <r>
    <s v="692-27-8933"/>
    <s v="B"/>
    <x v="2"/>
    <x v="1"/>
    <x v="0"/>
    <x v="3"/>
    <n v="57.95"/>
    <n v="6"/>
    <n v="17.385000000000002"/>
    <n v="365.08500000000004"/>
    <x v="7"/>
    <x v="2"/>
    <x v="2"/>
    <x v="276"/>
    <x v="0"/>
    <x v="1"/>
    <n v="347.70000000000005"/>
    <n v="4.7619047619047589E-2"/>
    <n v="17.384999999999991"/>
    <n v="5.2"/>
  </r>
  <r>
    <s v="633-09-3463"/>
    <s v="C"/>
    <x v="1"/>
    <x v="1"/>
    <x v="0"/>
    <x v="1"/>
    <n v="47.65"/>
    <n v="3"/>
    <n v="7.1475"/>
    <n v="150.0975"/>
    <x v="61"/>
    <x v="4"/>
    <x v="1"/>
    <x v="187"/>
    <x v="10"/>
    <x v="2"/>
    <n v="142.94999999999999"/>
    <n v="4.7619047619047672E-2"/>
    <n v="7.147500000000008"/>
    <n v="9.5"/>
  </r>
  <r>
    <s v="374-17-3652"/>
    <s v="B"/>
    <x v="2"/>
    <x v="0"/>
    <x v="0"/>
    <x v="4"/>
    <n v="42.82"/>
    <n v="9"/>
    <n v="19.269000000000002"/>
    <n v="404.649"/>
    <x v="63"/>
    <x v="6"/>
    <x v="2"/>
    <x v="108"/>
    <x v="9"/>
    <x v="2"/>
    <n v="385.38"/>
    <n v="4.761904761904763E-2"/>
    <n v="19.269000000000005"/>
    <n v="8.9"/>
  </r>
  <r>
    <s v="378-07-7001"/>
    <s v="B"/>
    <x v="2"/>
    <x v="0"/>
    <x v="1"/>
    <x v="1"/>
    <n v="48.09"/>
    <n v="3"/>
    <n v="7.2135000000000007"/>
    <n v="151.48350000000002"/>
    <x v="34"/>
    <x v="2"/>
    <x v="2"/>
    <x v="136"/>
    <x v="3"/>
    <x v="2"/>
    <n v="144.27000000000001"/>
    <n v="4.7619047619047679E-2"/>
    <n v="7.2135000000000105"/>
    <n v="7.8"/>
  </r>
  <r>
    <s v="433-75-6987"/>
    <s v="B"/>
    <x v="2"/>
    <x v="0"/>
    <x v="0"/>
    <x v="0"/>
    <n v="55.97"/>
    <n v="7"/>
    <n v="19.589500000000001"/>
    <n v="411.37949999999995"/>
    <x v="19"/>
    <x v="6"/>
    <x v="1"/>
    <x v="216"/>
    <x v="8"/>
    <x v="0"/>
    <n v="391.78999999999996"/>
    <n v="4.7619047619047596E-2"/>
    <n v="19.589499999999987"/>
    <n v="8.9"/>
  </r>
  <r>
    <s v="873-95-4984"/>
    <s v="B"/>
    <x v="2"/>
    <x v="0"/>
    <x v="0"/>
    <x v="0"/>
    <n v="76.900000000000006"/>
    <n v="7"/>
    <n v="26.915000000000006"/>
    <n v="565.21500000000003"/>
    <x v="42"/>
    <x v="1"/>
    <x v="2"/>
    <x v="277"/>
    <x v="2"/>
    <x v="1"/>
    <n v="538.30000000000007"/>
    <n v="4.7619047619047554E-2"/>
    <n v="26.914999999999964"/>
    <n v="7.7"/>
  </r>
  <r>
    <s v="416-13-5917"/>
    <s v="C"/>
    <x v="1"/>
    <x v="1"/>
    <x v="0"/>
    <x v="4"/>
    <n v="97.03"/>
    <n v="5"/>
    <n v="24.2575"/>
    <n v="509.40749999999997"/>
    <x v="74"/>
    <x v="5"/>
    <x v="0"/>
    <x v="75"/>
    <x v="7"/>
    <x v="0"/>
    <n v="485.15"/>
    <n v="4.7619047619047609E-2"/>
    <n v="24.257499999999993"/>
    <n v="9.3000000000000007"/>
  </r>
  <r>
    <s v="150-89-8043"/>
    <s v="A"/>
    <x v="0"/>
    <x v="1"/>
    <x v="1"/>
    <x v="3"/>
    <n v="44.65"/>
    <n v="3"/>
    <n v="6.6974999999999998"/>
    <n v="140.64749999999998"/>
    <x v="44"/>
    <x v="4"/>
    <x v="2"/>
    <x v="278"/>
    <x v="9"/>
    <x v="1"/>
    <n v="133.94999999999999"/>
    <n v="4.7619047619047561E-2"/>
    <n v="6.6974999999999909"/>
    <n v="6.2"/>
  </r>
  <r>
    <s v="135-84-8019"/>
    <s v="A"/>
    <x v="0"/>
    <x v="1"/>
    <x v="0"/>
    <x v="5"/>
    <n v="77.930000000000007"/>
    <n v="9"/>
    <n v="35.068500000000007"/>
    <n v="736.43850000000009"/>
    <x v="33"/>
    <x v="5"/>
    <x v="2"/>
    <x v="279"/>
    <x v="7"/>
    <x v="0"/>
    <n v="701.37000000000012"/>
    <n v="4.7619047619047575E-2"/>
    <n v="35.068499999999972"/>
    <n v="7.6"/>
  </r>
  <r>
    <s v="441-94-7118"/>
    <s v="A"/>
    <x v="0"/>
    <x v="0"/>
    <x v="1"/>
    <x v="1"/>
    <n v="71.95"/>
    <n v="1"/>
    <n v="3.5975000000000001"/>
    <n v="75.547499999999999"/>
    <x v="87"/>
    <x v="3"/>
    <x v="2"/>
    <x v="280"/>
    <x v="10"/>
    <x v="1"/>
    <n v="71.95"/>
    <n v="4.7619047619047575E-2"/>
    <n v="3.5974999999999966"/>
    <n v="7.3"/>
  </r>
  <r>
    <s v="725-96-3778"/>
    <s v="C"/>
    <x v="1"/>
    <x v="0"/>
    <x v="0"/>
    <x v="2"/>
    <n v="89.25"/>
    <n v="8"/>
    <n v="35.700000000000003"/>
    <n v="749.7"/>
    <x v="40"/>
    <x v="2"/>
    <x v="0"/>
    <x v="173"/>
    <x v="1"/>
    <x v="1"/>
    <n v="714"/>
    <n v="4.7619047619047679E-2"/>
    <n v="35.700000000000045"/>
    <n v="4.7"/>
  </r>
  <r>
    <s v="531-80-1784"/>
    <s v="A"/>
    <x v="0"/>
    <x v="1"/>
    <x v="1"/>
    <x v="1"/>
    <n v="26.02"/>
    <n v="7"/>
    <n v="9.1069999999999993"/>
    <n v="191.24699999999999"/>
    <x v="61"/>
    <x v="4"/>
    <x v="1"/>
    <x v="180"/>
    <x v="6"/>
    <x v="1"/>
    <n v="182.14"/>
    <n v="4.7619047619047616E-2"/>
    <n v="9.1069999999999993"/>
    <n v="5.0999999999999996"/>
  </r>
  <r>
    <s v="400-45-1220"/>
    <s v="B"/>
    <x v="2"/>
    <x v="1"/>
    <x v="0"/>
    <x v="0"/>
    <n v="13.5"/>
    <n v="10"/>
    <n v="6.75"/>
    <n v="141.75"/>
    <x v="33"/>
    <x v="5"/>
    <x v="2"/>
    <x v="281"/>
    <x v="5"/>
    <x v="2"/>
    <n v="135"/>
    <n v="4.7619047619047616E-2"/>
    <n v="6.75"/>
    <n v="4.8"/>
  </r>
  <r>
    <s v="860-79-0874"/>
    <s v="C"/>
    <x v="1"/>
    <x v="0"/>
    <x v="0"/>
    <x v="5"/>
    <n v="99.3"/>
    <n v="10"/>
    <n v="49.650000000000006"/>
    <n v="1042.6500000000001"/>
    <x v="42"/>
    <x v="1"/>
    <x v="2"/>
    <x v="222"/>
    <x v="4"/>
    <x v="2"/>
    <n v="993"/>
    <n v="4.76190476190477E-2"/>
    <n v="49.650000000000091"/>
    <n v="6.6"/>
  </r>
  <r>
    <s v="834-61-8124"/>
    <s v="A"/>
    <x v="0"/>
    <x v="1"/>
    <x v="1"/>
    <x v="1"/>
    <n v="51.69"/>
    <n v="7"/>
    <n v="18.0915"/>
    <n v="379.92149999999998"/>
    <x v="53"/>
    <x v="0"/>
    <x v="0"/>
    <x v="282"/>
    <x v="3"/>
    <x v="1"/>
    <n v="361.83"/>
    <n v="4.7619047619047609E-2"/>
    <n v="18.091499999999996"/>
    <n v="5.5"/>
  </r>
  <r>
    <s v="115-99-4379"/>
    <s v="B"/>
    <x v="2"/>
    <x v="0"/>
    <x v="0"/>
    <x v="5"/>
    <n v="54.73"/>
    <n v="7"/>
    <n v="19.1555"/>
    <n v="402.26549999999997"/>
    <x v="86"/>
    <x v="4"/>
    <x v="1"/>
    <x v="283"/>
    <x v="8"/>
    <x v="2"/>
    <n v="383.10999999999996"/>
    <n v="4.7619047619047665E-2"/>
    <n v="19.155500000000018"/>
    <n v="8.5"/>
  </r>
  <r>
    <s v="565-67-6697"/>
    <s v="B"/>
    <x v="2"/>
    <x v="0"/>
    <x v="1"/>
    <x v="2"/>
    <n v="27"/>
    <n v="9"/>
    <n v="12.15"/>
    <n v="255.15"/>
    <x v="22"/>
    <x v="0"/>
    <x v="1"/>
    <x v="249"/>
    <x v="4"/>
    <x v="1"/>
    <n v="243"/>
    <n v="4.7619047619047637E-2"/>
    <n v="12.150000000000006"/>
    <n v="4.8"/>
  </r>
  <r>
    <s v="320-49-6392"/>
    <s v="C"/>
    <x v="1"/>
    <x v="1"/>
    <x v="0"/>
    <x v="1"/>
    <n v="30.24"/>
    <n v="1"/>
    <n v="1.512"/>
    <n v="31.751999999999999"/>
    <x v="31"/>
    <x v="3"/>
    <x v="1"/>
    <x v="284"/>
    <x v="9"/>
    <x v="1"/>
    <n v="30.24"/>
    <n v="4.7619047619047637E-2"/>
    <n v="1.5120000000000005"/>
    <n v="8.4"/>
  </r>
  <r>
    <s v="889-04-9723"/>
    <s v="B"/>
    <x v="2"/>
    <x v="0"/>
    <x v="0"/>
    <x v="4"/>
    <n v="89.14"/>
    <n v="4"/>
    <n v="17.827999999999999"/>
    <n v="374.38799999999998"/>
    <x v="27"/>
    <x v="3"/>
    <x v="0"/>
    <x v="22"/>
    <x v="10"/>
    <x v="2"/>
    <n v="356.56"/>
    <n v="4.7619047619047554E-2"/>
    <n v="17.827999999999975"/>
    <n v="7.8"/>
  </r>
  <r>
    <s v="632-90-0281"/>
    <s v="C"/>
    <x v="1"/>
    <x v="1"/>
    <x v="0"/>
    <x v="5"/>
    <n v="37.549999999999997"/>
    <n v="10"/>
    <n v="18.775000000000002"/>
    <n v="394.27499999999998"/>
    <x v="1"/>
    <x v="1"/>
    <x v="1"/>
    <x v="285"/>
    <x v="2"/>
    <x v="2"/>
    <n v="375.5"/>
    <n v="4.7619047619047561E-2"/>
    <n v="18.774999999999977"/>
    <n v="9.3000000000000007"/>
  </r>
  <r>
    <s v="554-42-2417"/>
    <s v="C"/>
    <x v="1"/>
    <x v="1"/>
    <x v="0"/>
    <x v="3"/>
    <n v="95.44"/>
    <n v="10"/>
    <n v="47.72"/>
    <n v="1002.12"/>
    <x v="51"/>
    <x v="5"/>
    <x v="0"/>
    <x v="286"/>
    <x v="0"/>
    <x v="1"/>
    <n v="954.4"/>
    <n v="4.7619047619047644E-2"/>
    <n v="47.720000000000027"/>
    <n v="5.2"/>
  </r>
  <r>
    <s v="453-63-6187"/>
    <s v="B"/>
    <x v="2"/>
    <x v="1"/>
    <x v="1"/>
    <x v="1"/>
    <n v="27.5"/>
    <n v="3"/>
    <n v="4.125"/>
    <n v="86.625"/>
    <x v="59"/>
    <x v="1"/>
    <x v="1"/>
    <x v="287"/>
    <x v="9"/>
    <x v="0"/>
    <n v="82.5"/>
    <n v="4.7619047619047616E-2"/>
    <n v="4.125"/>
    <n v="6.5"/>
  </r>
  <r>
    <s v="578-80-7669"/>
    <s v="B"/>
    <x v="2"/>
    <x v="1"/>
    <x v="1"/>
    <x v="3"/>
    <n v="74.97"/>
    <n v="1"/>
    <n v="3.7484999999999999"/>
    <n v="78.718500000000006"/>
    <x v="32"/>
    <x v="0"/>
    <x v="1"/>
    <x v="288"/>
    <x v="7"/>
    <x v="1"/>
    <n v="74.97"/>
    <n v="4.7619047619047707E-2"/>
    <n v="3.748500000000007"/>
    <n v="5.6"/>
  </r>
  <r>
    <s v="612-36-5536"/>
    <s v="A"/>
    <x v="0"/>
    <x v="0"/>
    <x v="1"/>
    <x v="4"/>
    <n v="80.959999999999994"/>
    <n v="8"/>
    <n v="32.384"/>
    <n v="680.06399999999996"/>
    <x v="21"/>
    <x v="2"/>
    <x v="2"/>
    <x v="289"/>
    <x v="5"/>
    <x v="2"/>
    <n v="647.67999999999995"/>
    <n v="4.7619047619047644E-2"/>
    <n v="32.384000000000015"/>
    <n v="7.4"/>
  </r>
  <r>
    <s v="605-72-4132"/>
    <s v="C"/>
    <x v="1"/>
    <x v="1"/>
    <x v="0"/>
    <x v="4"/>
    <n v="94.47"/>
    <n v="8"/>
    <n v="37.788000000000004"/>
    <n v="793.548"/>
    <x v="33"/>
    <x v="5"/>
    <x v="2"/>
    <x v="290"/>
    <x v="9"/>
    <x v="1"/>
    <n v="755.76"/>
    <n v="4.761904761904763E-2"/>
    <n v="37.788000000000011"/>
    <n v="9.1"/>
  </r>
  <r>
    <s v="471-41-2823"/>
    <s v="C"/>
    <x v="1"/>
    <x v="1"/>
    <x v="1"/>
    <x v="4"/>
    <n v="99.79"/>
    <n v="2"/>
    <n v="9.979000000000001"/>
    <n v="209.55900000000003"/>
    <x v="37"/>
    <x v="4"/>
    <x v="1"/>
    <x v="291"/>
    <x v="2"/>
    <x v="0"/>
    <n v="199.58"/>
    <n v="4.7619047619047679E-2"/>
    <n v="9.9790000000000134"/>
    <n v="8"/>
  </r>
  <r>
    <s v="462-67-9126"/>
    <s v="A"/>
    <x v="0"/>
    <x v="1"/>
    <x v="1"/>
    <x v="2"/>
    <n v="73.22"/>
    <n v="6"/>
    <n v="21.966000000000001"/>
    <n v="461.286"/>
    <x v="18"/>
    <x v="3"/>
    <x v="0"/>
    <x v="292"/>
    <x v="6"/>
    <x v="1"/>
    <n v="439.32"/>
    <n v="4.7619047619047637E-2"/>
    <n v="21.966000000000008"/>
    <n v="7.2"/>
  </r>
  <r>
    <s v="272-27-9238"/>
    <s v="C"/>
    <x v="1"/>
    <x v="1"/>
    <x v="0"/>
    <x v="4"/>
    <n v="41.24"/>
    <n v="4"/>
    <n v="8.2480000000000011"/>
    <n v="173.208"/>
    <x v="88"/>
    <x v="6"/>
    <x v="2"/>
    <x v="293"/>
    <x v="7"/>
    <x v="1"/>
    <n v="164.96"/>
    <n v="4.7619047619047561E-2"/>
    <n v="8.2479999999999905"/>
    <n v="7.1"/>
  </r>
  <r>
    <s v="834-25-9262"/>
    <s v="C"/>
    <x v="1"/>
    <x v="1"/>
    <x v="0"/>
    <x v="5"/>
    <n v="81.680000000000007"/>
    <n v="4"/>
    <n v="16.336000000000002"/>
    <n v="343.05600000000004"/>
    <x v="47"/>
    <x v="2"/>
    <x v="0"/>
    <x v="294"/>
    <x v="10"/>
    <x v="1"/>
    <n v="326.72000000000003"/>
    <n v="4.7619047619047651E-2"/>
    <n v="16.336000000000013"/>
    <n v="9.1"/>
  </r>
  <r>
    <s v="122-61-9553"/>
    <s v="C"/>
    <x v="1"/>
    <x v="1"/>
    <x v="0"/>
    <x v="1"/>
    <n v="51.32"/>
    <n v="9"/>
    <n v="23.094000000000001"/>
    <n v="484.97399999999999"/>
    <x v="86"/>
    <x v="4"/>
    <x v="1"/>
    <x v="295"/>
    <x v="8"/>
    <x v="1"/>
    <n v="461.88"/>
    <n v="4.7619047619047609E-2"/>
    <n v="23.093999999999994"/>
    <n v="5.6"/>
  </r>
  <r>
    <s v="468-88-0009"/>
    <s v="A"/>
    <x v="0"/>
    <x v="0"/>
    <x v="1"/>
    <x v="2"/>
    <n v="65.94"/>
    <n v="4"/>
    <n v="13.188000000000001"/>
    <n v="276.94799999999998"/>
    <x v="62"/>
    <x v="2"/>
    <x v="1"/>
    <x v="1"/>
    <x v="1"/>
    <x v="1"/>
    <n v="263.76"/>
    <n v="4.7619047619047582E-2"/>
    <n v="13.187999999999988"/>
    <n v="6"/>
  </r>
  <r>
    <s v="613-59-9758"/>
    <s v="C"/>
    <x v="1"/>
    <x v="1"/>
    <x v="0"/>
    <x v="3"/>
    <n v="14.36"/>
    <n v="10"/>
    <n v="7.18"/>
    <n v="150.78"/>
    <x v="3"/>
    <x v="2"/>
    <x v="0"/>
    <x v="296"/>
    <x v="4"/>
    <x v="1"/>
    <n v="143.6"/>
    <n v="4.7619047619047665E-2"/>
    <n v="7.1800000000000068"/>
    <n v="5.4"/>
  </r>
  <r>
    <s v="254-31-0042"/>
    <s v="A"/>
    <x v="0"/>
    <x v="0"/>
    <x v="1"/>
    <x v="1"/>
    <n v="21.5"/>
    <n v="9"/>
    <n v="9.6750000000000007"/>
    <n v="203.17500000000001"/>
    <x v="43"/>
    <x v="5"/>
    <x v="1"/>
    <x v="69"/>
    <x v="10"/>
    <x v="2"/>
    <n v="193.5"/>
    <n v="4.7619047619047672E-2"/>
    <n v="9.6750000000000114"/>
    <n v="7.8"/>
  </r>
  <r>
    <s v="201-86-2184"/>
    <s v="B"/>
    <x v="2"/>
    <x v="0"/>
    <x v="0"/>
    <x v="1"/>
    <n v="26.26"/>
    <n v="7"/>
    <n v="9.1910000000000007"/>
    <n v="193.01100000000002"/>
    <x v="30"/>
    <x v="0"/>
    <x v="2"/>
    <x v="138"/>
    <x v="8"/>
    <x v="1"/>
    <n v="183.82000000000002"/>
    <n v="4.7619047619047623E-2"/>
    <n v="9.1910000000000025"/>
    <n v="9.9"/>
  </r>
  <r>
    <s v="261-12-8671"/>
    <s v="B"/>
    <x v="2"/>
    <x v="1"/>
    <x v="0"/>
    <x v="5"/>
    <n v="60.96"/>
    <n v="2"/>
    <n v="6.0960000000000001"/>
    <n v="128.01599999999999"/>
    <x v="25"/>
    <x v="1"/>
    <x v="0"/>
    <x v="30"/>
    <x v="8"/>
    <x v="2"/>
    <n v="121.92"/>
    <n v="4.761904761904754E-2"/>
    <n v="6.0959999999999894"/>
    <n v="4.9000000000000004"/>
  </r>
  <r>
    <s v="730-70-9830"/>
    <s v="C"/>
    <x v="1"/>
    <x v="1"/>
    <x v="0"/>
    <x v="2"/>
    <n v="70.11"/>
    <n v="6"/>
    <n v="21.033000000000001"/>
    <n v="441.69299999999998"/>
    <x v="86"/>
    <x v="4"/>
    <x v="1"/>
    <x v="297"/>
    <x v="6"/>
    <x v="0"/>
    <n v="420.65999999999997"/>
    <n v="4.7619047619047658E-2"/>
    <n v="21.033000000000015"/>
    <n v="5.2"/>
  </r>
  <r>
    <s v="382-25-8917"/>
    <s v="C"/>
    <x v="1"/>
    <x v="1"/>
    <x v="1"/>
    <x v="5"/>
    <n v="42.08"/>
    <n v="6"/>
    <n v="12.624000000000001"/>
    <n v="265.10399999999998"/>
    <x v="71"/>
    <x v="6"/>
    <x v="0"/>
    <x v="298"/>
    <x v="10"/>
    <x v="1"/>
    <n v="252.48"/>
    <n v="4.7619047619047603E-2"/>
    <n v="12.623999999999995"/>
    <n v="8.9"/>
  </r>
  <r>
    <s v="422-29-8786"/>
    <s v="A"/>
    <x v="0"/>
    <x v="1"/>
    <x v="0"/>
    <x v="2"/>
    <n v="67.09"/>
    <n v="5"/>
    <n v="16.772500000000004"/>
    <n v="352.22250000000003"/>
    <x v="75"/>
    <x v="4"/>
    <x v="0"/>
    <x v="157"/>
    <x v="7"/>
    <x v="2"/>
    <n v="335.45000000000005"/>
    <n v="4.7619047619047561E-2"/>
    <n v="16.77249999999998"/>
    <n v="9.1"/>
  </r>
  <r>
    <s v="667-23-5919"/>
    <s v="A"/>
    <x v="0"/>
    <x v="0"/>
    <x v="0"/>
    <x v="5"/>
    <n v="96.7"/>
    <n v="5"/>
    <n v="24.175000000000001"/>
    <n v="507.67500000000001"/>
    <x v="78"/>
    <x v="3"/>
    <x v="0"/>
    <x v="299"/>
    <x v="10"/>
    <x v="0"/>
    <n v="483.5"/>
    <n v="4.7619047619047637E-2"/>
    <n v="24.175000000000011"/>
    <n v="7"/>
  </r>
  <r>
    <s v="843-01-4703"/>
    <s v="B"/>
    <x v="2"/>
    <x v="0"/>
    <x v="0"/>
    <x v="2"/>
    <n v="35.380000000000003"/>
    <n v="9"/>
    <n v="15.921000000000001"/>
    <n v="334.34100000000001"/>
    <x v="0"/>
    <x v="0"/>
    <x v="0"/>
    <x v="300"/>
    <x v="8"/>
    <x v="2"/>
    <n v="318.42"/>
    <n v="4.7619047619047596E-2"/>
    <n v="15.920999999999992"/>
    <n v="9.6"/>
  </r>
  <r>
    <s v="743-88-1662"/>
    <s v="C"/>
    <x v="1"/>
    <x v="1"/>
    <x v="1"/>
    <x v="3"/>
    <n v="95.49"/>
    <n v="7"/>
    <n v="33.421500000000002"/>
    <n v="701.85149999999999"/>
    <x v="70"/>
    <x v="1"/>
    <x v="2"/>
    <x v="70"/>
    <x v="3"/>
    <x v="0"/>
    <n v="668.43"/>
    <n v="4.7619047619047672E-2"/>
    <n v="33.421500000000037"/>
    <n v="8.6999999999999993"/>
  </r>
  <r>
    <s v="595-86-2894"/>
    <s v="C"/>
    <x v="1"/>
    <x v="0"/>
    <x v="1"/>
    <x v="5"/>
    <n v="96.98"/>
    <n v="4"/>
    <n v="19.396000000000001"/>
    <n v="407.31600000000003"/>
    <x v="10"/>
    <x v="5"/>
    <x v="2"/>
    <x v="244"/>
    <x v="6"/>
    <x v="0"/>
    <n v="387.92"/>
    <n v="4.7619047619047651E-2"/>
    <n v="19.396000000000015"/>
    <n v="9.4"/>
  </r>
  <r>
    <s v="182-69-8360"/>
    <s v="B"/>
    <x v="2"/>
    <x v="1"/>
    <x v="0"/>
    <x v="1"/>
    <n v="23.65"/>
    <n v="4"/>
    <n v="4.7299999999999995"/>
    <n v="99.33"/>
    <x v="74"/>
    <x v="5"/>
    <x v="0"/>
    <x v="147"/>
    <x v="0"/>
    <x v="2"/>
    <n v="94.6"/>
    <n v="4.7619047619047658E-2"/>
    <n v="4.730000000000004"/>
    <n v="4"/>
  </r>
  <r>
    <s v="289-15-7034"/>
    <s v="A"/>
    <x v="0"/>
    <x v="0"/>
    <x v="1"/>
    <x v="3"/>
    <n v="82.33"/>
    <n v="4"/>
    <n v="16.466000000000001"/>
    <n v="345.786"/>
    <x v="83"/>
    <x v="1"/>
    <x v="0"/>
    <x v="4"/>
    <x v="1"/>
    <x v="2"/>
    <n v="329.32"/>
    <n v="4.7619047619047644E-2"/>
    <n v="16.466000000000008"/>
    <n v="7.5"/>
  </r>
  <r>
    <s v="462-78-5240"/>
    <s v="C"/>
    <x v="1"/>
    <x v="1"/>
    <x v="0"/>
    <x v="1"/>
    <n v="26.61"/>
    <n v="2"/>
    <n v="2.661"/>
    <n v="55.881"/>
    <x v="35"/>
    <x v="6"/>
    <x v="1"/>
    <x v="63"/>
    <x v="4"/>
    <x v="1"/>
    <n v="53.22"/>
    <n v="4.7619047619047644E-2"/>
    <n v="2.6610000000000014"/>
    <n v="4.2"/>
  </r>
  <r>
    <s v="868-52-7573"/>
    <s v="B"/>
    <x v="2"/>
    <x v="1"/>
    <x v="0"/>
    <x v="4"/>
    <n v="99.69"/>
    <n v="5"/>
    <n v="24.922499999999999"/>
    <n v="523.37249999999995"/>
    <x v="78"/>
    <x v="3"/>
    <x v="0"/>
    <x v="87"/>
    <x v="10"/>
    <x v="1"/>
    <n v="498.45"/>
    <n v="4.761904761904754E-2"/>
    <n v="24.922499999999957"/>
    <n v="9.9"/>
  </r>
  <r>
    <s v="153-58-4872"/>
    <s v="C"/>
    <x v="1"/>
    <x v="0"/>
    <x v="0"/>
    <x v="4"/>
    <n v="74.89"/>
    <n v="4"/>
    <n v="14.978000000000002"/>
    <n v="314.53800000000001"/>
    <x v="59"/>
    <x v="1"/>
    <x v="1"/>
    <x v="301"/>
    <x v="9"/>
    <x v="0"/>
    <n v="299.56"/>
    <n v="4.7619047619047644E-2"/>
    <n v="14.978000000000009"/>
    <n v="4.2"/>
  </r>
  <r>
    <s v="662-72-2873"/>
    <s v="A"/>
    <x v="0"/>
    <x v="1"/>
    <x v="0"/>
    <x v="4"/>
    <n v="40.94"/>
    <n v="5"/>
    <n v="10.234999999999999"/>
    <n v="214.935"/>
    <x v="47"/>
    <x v="2"/>
    <x v="0"/>
    <x v="139"/>
    <x v="0"/>
    <x v="0"/>
    <n v="204.7"/>
    <n v="4.7619047619047679E-2"/>
    <n v="10.235000000000014"/>
    <n v="9.9"/>
  </r>
  <r>
    <s v="525-88-7307"/>
    <s v="B"/>
    <x v="2"/>
    <x v="0"/>
    <x v="1"/>
    <x v="3"/>
    <n v="75.819999999999993"/>
    <n v="1"/>
    <n v="3.7909999999999999"/>
    <n v="79.61099999999999"/>
    <x v="82"/>
    <x v="4"/>
    <x v="0"/>
    <x v="302"/>
    <x v="0"/>
    <x v="1"/>
    <n v="75.819999999999993"/>
    <n v="4.7619047619047582E-2"/>
    <n v="3.7909999999999968"/>
    <n v="5.8"/>
  </r>
  <r>
    <s v="689-16-9784"/>
    <s v="C"/>
    <x v="1"/>
    <x v="1"/>
    <x v="1"/>
    <x v="4"/>
    <n v="46.77"/>
    <n v="6"/>
    <n v="14.031000000000001"/>
    <n v="294.65100000000001"/>
    <x v="16"/>
    <x v="3"/>
    <x v="1"/>
    <x v="303"/>
    <x v="0"/>
    <x v="1"/>
    <n v="280.62"/>
    <n v="4.7619047619047637E-2"/>
    <n v="14.031000000000006"/>
    <n v="6"/>
  </r>
  <r>
    <s v="725-56-0833"/>
    <s v="A"/>
    <x v="0"/>
    <x v="1"/>
    <x v="0"/>
    <x v="0"/>
    <n v="32.32"/>
    <n v="10"/>
    <n v="16.16"/>
    <n v="339.36"/>
    <x v="9"/>
    <x v="5"/>
    <x v="2"/>
    <x v="208"/>
    <x v="7"/>
    <x v="2"/>
    <n v="323.2"/>
    <n v="4.7619047619047693E-2"/>
    <n v="16.160000000000025"/>
    <n v="10"/>
  </r>
  <r>
    <s v="394-41-0748"/>
    <s v="C"/>
    <x v="1"/>
    <x v="0"/>
    <x v="0"/>
    <x v="5"/>
    <n v="54.07"/>
    <n v="9"/>
    <n v="24.331500000000002"/>
    <n v="510.9615"/>
    <x v="3"/>
    <x v="2"/>
    <x v="0"/>
    <x v="304"/>
    <x v="4"/>
    <x v="0"/>
    <n v="486.63"/>
    <n v="4.761904761904763E-2"/>
    <n v="24.331500000000005"/>
    <n v="9.5"/>
  </r>
  <r>
    <s v="596-42-3999"/>
    <s v="B"/>
    <x v="2"/>
    <x v="1"/>
    <x v="1"/>
    <x v="4"/>
    <n v="18.22"/>
    <n v="7"/>
    <n v="6.3769999999999998"/>
    <n v="133.917"/>
    <x v="24"/>
    <x v="2"/>
    <x v="1"/>
    <x v="214"/>
    <x v="4"/>
    <x v="2"/>
    <n v="127.53999999999999"/>
    <n v="4.7619047619047693E-2"/>
    <n v="6.3770000000000095"/>
    <n v="6.6"/>
  </r>
  <r>
    <s v="541-89-9860"/>
    <s v="C"/>
    <x v="1"/>
    <x v="0"/>
    <x v="0"/>
    <x v="5"/>
    <n v="80.48"/>
    <n v="3"/>
    <n v="12.072000000000001"/>
    <n v="253.512"/>
    <x v="42"/>
    <x v="1"/>
    <x v="2"/>
    <x v="305"/>
    <x v="10"/>
    <x v="1"/>
    <n v="241.44"/>
    <n v="4.761904761904763E-2"/>
    <n v="12.072000000000003"/>
    <n v="8.1"/>
  </r>
  <r>
    <s v="173-82-9529"/>
    <s v="B"/>
    <x v="2"/>
    <x v="1"/>
    <x v="0"/>
    <x v="5"/>
    <n v="37.950000000000003"/>
    <n v="10"/>
    <n v="18.975000000000001"/>
    <n v="398.47500000000002"/>
    <x v="53"/>
    <x v="0"/>
    <x v="0"/>
    <x v="178"/>
    <x v="4"/>
    <x v="1"/>
    <n v="379.5"/>
    <n v="4.7619047619047672E-2"/>
    <n v="18.975000000000023"/>
    <n v="9.6999999999999993"/>
  </r>
  <r>
    <s v="563-36-9814"/>
    <s v="A"/>
    <x v="0"/>
    <x v="0"/>
    <x v="1"/>
    <x v="1"/>
    <n v="76.819999999999993"/>
    <n v="1"/>
    <n v="3.8409999999999997"/>
    <n v="80.660999999999987"/>
    <x v="77"/>
    <x v="5"/>
    <x v="2"/>
    <x v="185"/>
    <x v="3"/>
    <x v="0"/>
    <n v="76.819999999999993"/>
    <n v="4.7619047619047554E-2"/>
    <n v="3.840999999999994"/>
    <n v="7.2"/>
  </r>
  <r>
    <s v="308-47-4913"/>
    <s v="A"/>
    <x v="0"/>
    <x v="0"/>
    <x v="0"/>
    <x v="3"/>
    <n v="52.26"/>
    <n v="10"/>
    <n v="26.130000000000003"/>
    <n v="548.73"/>
    <x v="11"/>
    <x v="0"/>
    <x v="1"/>
    <x v="47"/>
    <x v="10"/>
    <x v="2"/>
    <n v="522.6"/>
    <n v="4.7619047619047609E-2"/>
    <n v="26.129999999999995"/>
    <n v="6.2"/>
  </r>
  <r>
    <s v="885-17-6250"/>
    <s v="A"/>
    <x v="0"/>
    <x v="1"/>
    <x v="0"/>
    <x v="0"/>
    <n v="79.739999999999995"/>
    <n v="1"/>
    <n v="3.9870000000000001"/>
    <n v="83.72699999999999"/>
    <x v="43"/>
    <x v="5"/>
    <x v="1"/>
    <x v="130"/>
    <x v="1"/>
    <x v="0"/>
    <n v="79.739999999999995"/>
    <n v="4.7619047619047561E-2"/>
    <n v="3.9869999999999948"/>
    <n v="7.3"/>
  </r>
  <r>
    <s v="726-27-2396"/>
    <s v="A"/>
    <x v="0"/>
    <x v="1"/>
    <x v="0"/>
    <x v="0"/>
    <n v="77.5"/>
    <n v="5"/>
    <n v="19.375"/>
    <n v="406.875"/>
    <x v="46"/>
    <x v="4"/>
    <x v="0"/>
    <x v="58"/>
    <x v="2"/>
    <x v="0"/>
    <n v="387.5"/>
    <n v="4.7619047619047616E-2"/>
    <n v="19.375"/>
    <n v="4.3"/>
  </r>
  <r>
    <s v="316-01-3952"/>
    <s v="A"/>
    <x v="0"/>
    <x v="1"/>
    <x v="0"/>
    <x v="4"/>
    <n v="54.27"/>
    <n v="5"/>
    <n v="13.567500000000003"/>
    <n v="284.91750000000002"/>
    <x v="45"/>
    <x v="5"/>
    <x v="1"/>
    <x v="249"/>
    <x v="4"/>
    <x v="0"/>
    <n v="271.35000000000002"/>
    <n v="4.7619047619047603E-2"/>
    <n v="13.567499999999995"/>
    <n v="4.5999999999999996"/>
  </r>
  <r>
    <s v="760-54-1821"/>
    <s v="B"/>
    <x v="2"/>
    <x v="1"/>
    <x v="1"/>
    <x v="2"/>
    <n v="13.59"/>
    <n v="9"/>
    <n v="6.1155000000000008"/>
    <n v="128.4255"/>
    <x v="20"/>
    <x v="1"/>
    <x v="1"/>
    <x v="306"/>
    <x v="1"/>
    <x v="1"/>
    <n v="122.31"/>
    <n v="4.7619047619047596E-2"/>
    <n v="6.1154999999999973"/>
    <n v="5.8"/>
  </r>
  <r>
    <s v="793-10-3222"/>
    <s v="B"/>
    <x v="2"/>
    <x v="0"/>
    <x v="0"/>
    <x v="0"/>
    <n v="41.06"/>
    <n v="6"/>
    <n v="12.318000000000001"/>
    <n v="258.678"/>
    <x v="19"/>
    <x v="6"/>
    <x v="1"/>
    <x v="241"/>
    <x v="0"/>
    <x v="2"/>
    <n v="246.36"/>
    <n v="4.7619047619047554E-2"/>
    <n v="12.317999999999984"/>
    <n v="8.3000000000000007"/>
  </r>
  <r>
    <s v="346-12-3257"/>
    <s v="B"/>
    <x v="2"/>
    <x v="0"/>
    <x v="1"/>
    <x v="1"/>
    <n v="19.239999999999998"/>
    <n v="9"/>
    <n v="8.6579999999999995"/>
    <n v="181.81799999999998"/>
    <x v="31"/>
    <x v="3"/>
    <x v="1"/>
    <x v="235"/>
    <x v="7"/>
    <x v="1"/>
    <n v="173.16"/>
    <n v="4.7619047619047554E-2"/>
    <n v="8.657999999999987"/>
    <n v="8"/>
  </r>
  <r>
    <s v="110-05-6330"/>
    <s v="C"/>
    <x v="1"/>
    <x v="1"/>
    <x v="0"/>
    <x v="4"/>
    <n v="39.43"/>
    <n v="6"/>
    <n v="11.829000000000001"/>
    <n v="248.40899999999999"/>
    <x v="5"/>
    <x v="3"/>
    <x v="1"/>
    <x v="307"/>
    <x v="2"/>
    <x v="2"/>
    <n v="236.57999999999998"/>
    <n v="4.7619047619047651E-2"/>
    <n v="11.829000000000008"/>
    <n v="9.4"/>
  </r>
  <r>
    <s v="651-61-0874"/>
    <s v="C"/>
    <x v="1"/>
    <x v="1"/>
    <x v="1"/>
    <x v="2"/>
    <n v="46.22"/>
    <n v="4"/>
    <n v="9.2439999999999998"/>
    <n v="194.124"/>
    <x v="41"/>
    <x v="6"/>
    <x v="1"/>
    <x v="308"/>
    <x v="2"/>
    <x v="2"/>
    <n v="184.88"/>
    <n v="4.7619047619047616E-2"/>
    <n v="9.2439999999999998"/>
    <n v="6.2"/>
  </r>
  <r>
    <s v="236-86-3015"/>
    <s v="C"/>
    <x v="1"/>
    <x v="0"/>
    <x v="1"/>
    <x v="2"/>
    <n v="13.98"/>
    <n v="1"/>
    <n v="0.69900000000000007"/>
    <n v="14.679"/>
    <x v="87"/>
    <x v="3"/>
    <x v="2"/>
    <x v="309"/>
    <x v="0"/>
    <x v="0"/>
    <n v="13.98"/>
    <n v="4.7619047619047609E-2"/>
    <n v="0.69899999999999984"/>
    <n v="9.8000000000000007"/>
  </r>
  <r>
    <s v="831-64-0259"/>
    <s v="B"/>
    <x v="2"/>
    <x v="1"/>
    <x v="0"/>
    <x v="5"/>
    <n v="39.75"/>
    <n v="5"/>
    <n v="9.9375"/>
    <n v="208.6875"/>
    <x v="70"/>
    <x v="1"/>
    <x v="2"/>
    <x v="100"/>
    <x v="1"/>
    <x v="0"/>
    <n v="198.75"/>
    <n v="4.7619047619047616E-2"/>
    <n v="9.9375"/>
    <n v="9.6"/>
  </r>
  <r>
    <s v="587-03-7455"/>
    <s v="C"/>
    <x v="1"/>
    <x v="0"/>
    <x v="0"/>
    <x v="5"/>
    <n v="97.79"/>
    <n v="7"/>
    <n v="34.226500000000009"/>
    <n v="718.75650000000007"/>
    <x v="69"/>
    <x v="0"/>
    <x v="2"/>
    <x v="310"/>
    <x v="6"/>
    <x v="0"/>
    <n v="684.53000000000009"/>
    <n v="4.7619047619047596E-2"/>
    <n v="34.226499999999987"/>
    <n v="4.9000000000000004"/>
  </r>
  <r>
    <s v="882-40-4577"/>
    <s v="A"/>
    <x v="0"/>
    <x v="0"/>
    <x v="1"/>
    <x v="3"/>
    <n v="67.260000000000005"/>
    <n v="4"/>
    <n v="13.452000000000002"/>
    <n v="282.49200000000002"/>
    <x v="64"/>
    <x v="0"/>
    <x v="0"/>
    <x v="311"/>
    <x v="9"/>
    <x v="2"/>
    <n v="269.04000000000002"/>
    <n v="4.7619047619047609E-2"/>
    <n v="13.451999999999998"/>
    <n v="8"/>
  </r>
  <r>
    <s v="732-67-5346"/>
    <s v="A"/>
    <x v="0"/>
    <x v="1"/>
    <x v="1"/>
    <x v="4"/>
    <n v="13.79"/>
    <n v="5"/>
    <n v="3.4474999999999998"/>
    <n v="72.397499999999994"/>
    <x v="83"/>
    <x v="1"/>
    <x v="0"/>
    <x v="312"/>
    <x v="8"/>
    <x v="2"/>
    <n v="68.949999999999989"/>
    <n v="4.7619047619047693E-2"/>
    <n v="3.4475000000000051"/>
    <n v="7.8"/>
  </r>
  <r>
    <s v="725-32-9708"/>
    <s v="B"/>
    <x v="2"/>
    <x v="0"/>
    <x v="0"/>
    <x v="5"/>
    <n v="68.709999999999994"/>
    <n v="4"/>
    <n v="13.741999999999999"/>
    <n v="288.58199999999999"/>
    <x v="72"/>
    <x v="1"/>
    <x v="0"/>
    <x v="54"/>
    <x v="8"/>
    <x v="1"/>
    <n v="274.83999999999997"/>
    <n v="4.7619047619047686E-2"/>
    <n v="13.742000000000019"/>
    <n v="4.0999999999999996"/>
  </r>
  <r>
    <s v="256-08-8343"/>
    <s v="A"/>
    <x v="0"/>
    <x v="1"/>
    <x v="0"/>
    <x v="2"/>
    <n v="56.53"/>
    <n v="4"/>
    <n v="11.306000000000001"/>
    <n v="237.42600000000002"/>
    <x v="31"/>
    <x v="3"/>
    <x v="1"/>
    <x v="28"/>
    <x v="8"/>
    <x v="0"/>
    <n v="226.12"/>
    <n v="4.7619047619047665E-2"/>
    <n v="11.306000000000012"/>
    <n v="5.5"/>
  </r>
  <r>
    <s v="372-26-1506"/>
    <s v="C"/>
    <x v="1"/>
    <x v="1"/>
    <x v="0"/>
    <x v="5"/>
    <n v="23.82"/>
    <n v="5"/>
    <n v="5.9550000000000001"/>
    <n v="125.05499999999999"/>
    <x v="26"/>
    <x v="3"/>
    <x v="0"/>
    <x v="225"/>
    <x v="8"/>
    <x v="0"/>
    <n v="119.1"/>
    <n v="4.7619047619047609E-2"/>
    <n v="5.9549999999999983"/>
    <n v="5.4"/>
  </r>
  <r>
    <s v="244-08-0162"/>
    <s v="B"/>
    <x v="2"/>
    <x v="1"/>
    <x v="0"/>
    <x v="0"/>
    <n v="34.21"/>
    <n v="10"/>
    <n v="17.105"/>
    <n v="359.20500000000004"/>
    <x v="56"/>
    <x v="5"/>
    <x v="0"/>
    <x v="127"/>
    <x v="0"/>
    <x v="1"/>
    <n v="342.1"/>
    <n v="4.7619047619047665E-2"/>
    <n v="17.105000000000018"/>
    <n v="5.0999999999999996"/>
  </r>
  <r>
    <s v="569-71-4390"/>
    <s v="B"/>
    <x v="2"/>
    <x v="1"/>
    <x v="1"/>
    <x v="3"/>
    <n v="21.87"/>
    <n v="2"/>
    <n v="2.1870000000000003"/>
    <n v="45.927"/>
    <x v="25"/>
    <x v="1"/>
    <x v="0"/>
    <x v="194"/>
    <x v="4"/>
    <x v="0"/>
    <n v="43.74"/>
    <n v="4.7619047619047568E-2"/>
    <n v="2.1869999999999976"/>
    <n v="6.9"/>
  </r>
  <r>
    <s v="132-23-6451"/>
    <s v="A"/>
    <x v="0"/>
    <x v="0"/>
    <x v="1"/>
    <x v="0"/>
    <n v="20.97"/>
    <n v="5"/>
    <n v="5.2424999999999997"/>
    <n v="110.0925"/>
    <x v="72"/>
    <x v="1"/>
    <x v="0"/>
    <x v="265"/>
    <x v="0"/>
    <x v="1"/>
    <n v="104.85"/>
    <n v="4.7619047619047679E-2"/>
    <n v="5.2425000000000068"/>
    <n v="7.8"/>
  </r>
  <r>
    <s v="696-90-2548"/>
    <s v="A"/>
    <x v="0"/>
    <x v="1"/>
    <x v="1"/>
    <x v="3"/>
    <n v="25.84"/>
    <n v="3"/>
    <n v="3.8759999999999999"/>
    <n v="81.396000000000001"/>
    <x v="24"/>
    <x v="2"/>
    <x v="1"/>
    <x v="313"/>
    <x v="3"/>
    <x v="0"/>
    <n v="77.52"/>
    <n v="4.7619047619047679E-2"/>
    <n v="3.8760000000000048"/>
    <n v="6.6"/>
  </r>
  <r>
    <s v="472-15-9636"/>
    <s v="A"/>
    <x v="0"/>
    <x v="1"/>
    <x v="1"/>
    <x v="2"/>
    <n v="50.93"/>
    <n v="8"/>
    <n v="20.372"/>
    <n v="427.81200000000001"/>
    <x v="23"/>
    <x v="1"/>
    <x v="1"/>
    <x v="314"/>
    <x v="8"/>
    <x v="0"/>
    <n v="407.44"/>
    <n v="4.7619047619047651E-2"/>
    <n v="20.372000000000014"/>
    <n v="9.1999999999999993"/>
  </r>
  <r>
    <s v="268-03-6164"/>
    <s v="B"/>
    <x v="2"/>
    <x v="1"/>
    <x v="1"/>
    <x v="0"/>
    <n v="96.11"/>
    <n v="1"/>
    <n v="4.8055000000000003"/>
    <n v="100.91549999999999"/>
    <x v="25"/>
    <x v="1"/>
    <x v="0"/>
    <x v="235"/>
    <x v="7"/>
    <x v="0"/>
    <n v="96.11"/>
    <n v="4.7619047619047575E-2"/>
    <n v="4.805499999999995"/>
    <n v="7.8"/>
  </r>
  <r>
    <s v="750-57-9686"/>
    <s v="C"/>
    <x v="1"/>
    <x v="1"/>
    <x v="0"/>
    <x v="2"/>
    <n v="45.38"/>
    <n v="4"/>
    <n v="9.0760000000000005"/>
    <n v="190.596"/>
    <x v="66"/>
    <x v="6"/>
    <x v="0"/>
    <x v="128"/>
    <x v="0"/>
    <x v="2"/>
    <n v="181.52"/>
    <n v="4.7619047619047582E-2"/>
    <n v="9.0759999999999934"/>
    <n v="8.6999999999999993"/>
  </r>
  <r>
    <s v="186-09-3669"/>
    <s v="C"/>
    <x v="1"/>
    <x v="0"/>
    <x v="0"/>
    <x v="0"/>
    <n v="81.510000000000005"/>
    <n v="1"/>
    <n v="4.0755000000000008"/>
    <n v="85.58550000000001"/>
    <x v="49"/>
    <x v="6"/>
    <x v="0"/>
    <x v="315"/>
    <x v="1"/>
    <x v="0"/>
    <n v="81.510000000000005"/>
    <n v="4.7619047619047672E-2"/>
    <n v="4.0755000000000052"/>
    <n v="9.1999999999999993"/>
  </r>
  <r>
    <s v="848-07-1692"/>
    <s v="B"/>
    <x v="2"/>
    <x v="1"/>
    <x v="0"/>
    <x v="0"/>
    <n v="57.22"/>
    <n v="2"/>
    <n v="5.7220000000000004"/>
    <n v="120.16199999999999"/>
    <x v="52"/>
    <x v="0"/>
    <x v="0"/>
    <x v="316"/>
    <x v="6"/>
    <x v="0"/>
    <n v="114.44"/>
    <n v="4.7619047619047575E-2"/>
    <n v="5.7219999999999942"/>
    <n v="8.3000000000000007"/>
  </r>
  <r>
    <s v="745-71-3520"/>
    <s v="A"/>
    <x v="0"/>
    <x v="0"/>
    <x v="0"/>
    <x v="1"/>
    <n v="25.22"/>
    <n v="7"/>
    <n v="8.827"/>
    <n v="185.36699999999999"/>
    <x v="87"/>
    <x v="3"/>
    <x v="2"/>
    <x v="81"/>
    <x v="1"/>
    <x v="1"/>
    <n v="176.54"/>
    <n v="4.7619047619047609E-2"/>
    <n v="8.8269999999999982"/>
    <n v="8.1999999999999993"/>
  </r>
  <r>
    <s v="266-76-6436"/>
    <s v="C"/>
    <x v="1"/>
    <x v="0"/>
    <x v="0"/>
    <x v="4"/>
    <n v="38.6"/>
    <n v="3"/>
    <n v="5.7900000000000009"/>
    <n v="121.59000000000002"/>
    <x v="61"/>
    <x v="4"/>
    <x v="1"/>
    <x v="317"/>
    <x v="0"/>
    <x v="0"/>
    <n v="115.80000000000001"/>
    <n v="4.7619047619047665E-2"/>
    <n v="5.7900000000000063"/>
    <n v="7.5"/>
  </r>
  <r>
    <s v="740-22-2500"/>
    <s v="C"/>
    <x v="1"/>
    <x v="1"/>
    <x v="0"/>
    <x v="1"/>
    <n v="84.05"/>
    <n v="3"/>
    <n v="12.6075"/>
    <n v="264.75749999999999"/>
    <x v="54"/>
    <x v="5"/>
    <x v="0"/>
    <x v="236"/>
    <x v="0"/>
    <x v="1"/>
    <n v="252.14999999999998"/>
    <n v="4.7619047619047679E-2"/>
    <n v="12.607500000000016"/>
    <n v="9.8000000000000007"/>
  </r>
  <r>
    <s v="271-88-8734"/>
    <s v="C"/>
    <x v="1"/>
    <x v="0"/>
    <x v="0"/>
    <x v="5"/>
    <n v="97.21"/>
    <n v="10"/>
    <n v="48.604999999999997"/>
    <n v="1020.7049999999999"/>
    <x v="4"/>
    <x v="1"/>
    <x v="2"/>
    <x v="127"/>
    <x v="0"/>
    <x v="2"/>
    <n v="972.09999999999991"/>
    <n v="4.7619047619047637E-2"/>
    <n v="48.605000000000018"/>
    <n v="8.6999999999999993"/>
  </r>
  <r>
    <s v="301-81-8610"/>
    <s v="B"/>
    <x v="2"/>
    <x v="0"/>
    <x v="1"/>
    <x v="5"/>
    <n v="25.42"/>
    <n v="8"/>
    <n v="10.168000000000001"/>
    <n v="213.52800000000002"/>
    <x v="35"/>
    <x v="6"/>
    <x v="1"/>
    <x v="144"/>
    <x v="8"/>
    <x v="2"/>
    <n v="203.36"/>
    <n v="4.7619047619047644E-2"/>
    <n v="10.168000000000006"/>
    <n v="6.7"/>
  </r>
  <r>
    <s v="489-64-4354"/>
    <s v="C"/>
    <x v="1"/>
    <x v="1"/>
    <x v="1"/>
    <x v="5"/>
    <n v="16.28"/>
    <n v="1"/>
    <n v="0.81400000000000006"/>
    <n v="17.094000000000001"/>
    <x v="11"/>
    <x v="0"/>
    <x v="1"/>
    <x v="29"/>
    <x v="9"/>
    <x v="1"/>
    <n v="16.28"/>
    <n v="4.7619047619047616E-2"/>
    <n v="0.81400000000000006"/>
    <n v="5"/>
  </r>
  <r>
    <s v="198-84-7132"/>
    <s v="B"/>
    <x v="2"/>
    <x v="0"/>
    <x v="1"/>
    <x v="5"/>
    <n v="40.61"/>
    <n v="9"/>
    <n v="18.2745"/>
    <n v="383.7645"/>
    <x v="56"/>
    <x v="5"/>
    <x v="0"/>
    <x v="61"/>
    <x v="0"/>
    <x v="1"/>
    <n v="365.49"/>
    <n v="4.7619047619047589E-2"/>
    <n v="18.274499999999989"/>
    <n v="7"/>
  </r>
  <r>
    <s v="269-10-8440"/>
    <s v="A"/>
    <x v="0"/>
    <x v="0"/>
    <x v="1"/>
    <x v="0"/>
    <n v="53.17"/>
    <n v="7"/>
    <n v="18.609500000000001"/>
    <n v="390.79950000000002"/>
    <x v="18"/>
    <x v="3"/>
    <x v="0"/>
    <x v="240"/>
    <x v="3"/>
    <x v="1"/>
    <n v="372.19"/>
    <n v="4.7619047619047679E-2"/>
    <n v="18.609500000000025"/>
    <n v="8.9"/>
  </r>
  <r>
    <s v="650-98-6268"/>
    <s v="B"/>
    <x v="2"/>
    <x v="0"/>
    <x v="0"/>
    <x v="4"/>
    <n v="20.87"/>
    <n v="3"/>
    <n v="3.1305000000000001"/>
    <n v="65.740499999999997"/>
    <x v="80"/>
    <x v="5"/>
    <x v="1"/>
    <x v="318"/>
    <x v="0"/>
    <x v="2"/>
    <n v="62.61"/>
    <n v="4.7619047619047589E-2"/>
    <n v="3.1304999999999978"/>
    <n v="8"/>
  </r>
  <r>
    <s v="741-73-3559"/>
    <s v="B"/>
    <x v="2"/>
    <x v="1"/>
    <x v="1"/>
    <x v="3"/>
    <n v="67.27"/>
    <n v="5"/>
    <n v="16.817499999999999"/>
    <n v="353.16749999999996"/>
    <x v="33"/>
    <x v="5"/>
    <x v="2"/>
    <x v="272"/>
    <x v="6"/>
    <x v="1"/>
    <n v="336.34999999999997"/>
    <n v="4.7619047619047609E-2"/>
    <n v="16.817499999999995"/>
    <n v="6.9"/>
  </r>
  <r>
    <s v="325-77-6186"/>
    <s v="A"/>
    <x v="0"/>
    <x v="0"/>
    <x v="0"/>
    <x v="2"/>
    <n v="90.65"/>
    <n v="10"/>
    <n v="45.325000000000003"/>
    <n v="951.82500000000005"/>
    <x v="1"/>
    <x v="1"/>
    <x v="1"/>
    <x v="164"/>
    <x v="1"/>
    <x v="0"/>
    <n v="906.5"/>
    <n v="4.7619047619047665E-2"/>
    <n v="45.325000000000045"/>
    <n v="7.3"/>
  </r>
  <r>
    <s v="286-75-7818"/>
    <s v="B"/>
    <x v="2"/>
    <x v="1"/>
    <x v="1"/>
    <x v="5"/>
    <n v="69.08"/>
    <n v="2"/>
    <n v="6.9080000000000004"/>
    <n v="145.06799999999998"/>
    <x v="82"/>
    <x v="4"/>
    <x v="0"/>
    <x v="28"/>
    <x v="8"/>
    <x v="2"/>
    <n v="138.16"/>
    <n v="4.7619047619047533E-2"/>
    <n v="6.907999999999987"/>
    <n v="6.9"/>
  </r>
  <r>
    <s v="574-57-9721"/>
    <s v="C"/>
    <x v="1"/>
    <x v="1"/>
    <x v="1"/>
    <x v="4"/>
    <n v="43.27"/>
    <n v="2"/>
    <n v="4.3270000000000008"/>
    <n v="90.867000000000004"/>
    <x v="1"/>
    <x v="1"/>
    <x v="1"/>
    <x v="319"/>
    <x v="7"/>
    <x v="0"/>
    <n v="86.54"/>
    <n v="4.7619047619047596E-2"/>
    <n v="4.3269999999999982"/>
    <n v="5.7"/>
  </r>
  <r>
    <s v="459-50-7686"/>
    <s v="A"/>
    <x v="0"/>
    <x v="1"/>
    <x v="0"/>
    <x v="1"/>
    <n v="23.46"/>
    <n v="6"/>
    <n v="7.0380000000000003"/>
    <n v="147.798"/>
    <x v="50"/>
    <x v="2"/>
    <x v="0"/>
    <x v="195"/>
    <x v="8"/>
    <x v="0"/>
    <n v="140.76"/>
    <n v="4.7619047619047693E-2"/>
    <n v="7.0380000000000109"/>
    <n v="6.4"/>
  </r>
  <r>
    <s v="616-87-0016"/>
    <s v="B"/>
    <x v="2"/>
    <x v="1"/>
    <x v="1"/>
    <x v="5"/>
    <n v="95.54"/>
    <n v="7"/>
    <n v="33.439000000000007"/>
    <n v="702.21900000000005"/>
    <x v="11"/>
    <x v="0"/>
    <x v="1"/>
    <x v="6"/>
    <x v="4"/>
    <x v="2"/>
    <n v="668.78000000000009"/>
    <n v="4.7619047619047568E-2"/>
    <n v="33.438999999999965"/>
    <n v="9.6"/>
  </r>
  <r>
    <s v="837-55-7229"/>
    <s v="B"/>
    <x v="2"/>
    <x v="1"/>
    <x v="0"/>
    <x v="5"/>
    <n v="47.44"/>
    <n v="1"/>
    <n v="2.3719999999999999"/>
    <n v="49.811999999999998"/>
    <x v="70"/>
    <x v="1"/>
    <x v="2"/>
    <x v="96"/>
    <x v="3"/>
    <x v="2"/>
    <n v="47.44"/>
    <n v="4.7619047619047616E-2"/>
    <n v="2.3719999999999999"/>
    <n v="6.8"/>
  </r>
  <r>
    <s v="751-69-0068"/>
    <s v="C"/>
    <x v="1"/>
    <x v="1"/>
    <x v="1"/>
    <x v="3"/>
    <n v="99.24"/>
    <n v="9"/>
    <n v="44.658000000000001"/>
    <n v="937.81799999999998"/>
    <x v="35"/>
    <x v="6"/>
    <x v="1"/>
    <x v="268"/>
    <x v="8"/>
    <x v="0"/>
    <n v="893.16"/>
    <n v="4.7619047619047637E-2"/>
    <n v="44.658000000000015"/>
    <n v="9"/>
  </r>
  <r>
    <s v="257-73-1380"/>
    <s v="C"/>
    <x v="1"/>
    <x v="0"/>
    <x v="1"/>
    <x v="3"/>
    <n v="82.93"/>
    <n v="4"/>
    <n v="16.586000000000002"/>
    <n v="348.30600000000004"/>
    <x v="40"/>
    <x v="2"/>
    <x v="0"/>
    <x v="320"/>
    <x v="7"/>
    <x v="0"/>
    <n v="331.72"/>
    <n v="4.7619047619047651E-2"/>
    <n v="16.586000000000013"/>
    <n v="9.6"/>
  </r>
  <r>
    <s v="345-08-4992"/>
    <s v="A"/>
    <x v="0"/>
    <x v="1"/>
    <x v="1"/>
    <x v="2"/>
    <n v="33.99"/>
    <n v="6"/>
    <n v="10.197000000000001"/>
    <n v="214.137"/>
    <x v="1"/>
    <x v="1"/>
    <x v="1"/>
    <x v="321"/>
    <x v="9"/>
    <x v="2"/>
    <n v="203.94"/>
    <n v="4.761904761904763E-2"/>
    <n v="10.197000000000003"/>
    <n v="7.7"/>
  </r>
  <r>
    <s v="549-96-4200"/>
    <s v="C"/>
    <x v="1"/>
    <x v="0"/>
    <x v="1"/>
    <x v="4"/>
    <n v="17.04"/>
    <n v="4"/>
    <n v="3.4079999999999999"/>
    <n v="71.567999999999998"/>
    <x v="1"/>
    <x v="1"/>
    <x v="1"/>
    <x v="322"/>
    <x v="2"/>
    <x v="0"/>
    <n v="68.16"/>
    <n v="4.7619047619047637E-2"/>
    <n v="3.4080000000000013"/>
    <n v="7"/>
  </r>
  <r>
    <s v="810-60-6344"/>
    <s v="C"/>
    <x v="1"/>
    <x v="1"/>
    <x v="0"/>
    <x v="1"/>
    <n v="40.86"/>
    <n v="8"/>
    <n v="16.344000000000001"/>
    <n v="343.22399999999999"/>
    <x v="13"/>
    <x v="4"/>
    <x v="2"/>
    <x v="242"/>
    <x v="4"/>
    <x v="2"/>
    <n v="326.88"/>
    <n v="4.7619047619047603E-2"/>
    <n v="16.343999999999994"/>
    <n v="6.5"/>
  </r>
  <r>
    <s v="450-28-2866"/>
    <s v="C"/>
    <x v="1"/>
    <x v="0"/>
    <x v="1"/>
    <x v="4"/>
    <n v="17.440000000000001"/>
    <n v="5"/>
    <n v="4.3600000000000003"/>
    <n v="91.56"/>
    <x v="15"/>
    <x v="6"/>
    <x v="0"/>
    <x v="126"/>
    <x v="8"/>
    <x v="1"/>
    <n v="87.2"/>
    <n v="4.7619047619047609E-2"/>
    <n v="4.3599999999999994"/>
    <n v="8.1"/>
  </r>
  <r>
    <s v="394-30-3170"/>
    <s v="B"/>
    <x v="2"/>
    <x v="0"/>
    <x v="0"/>
    <x v="3"/>
    <n v="88.43"/>
    <n v="8"/>
    <n v="35.372000000000007"/>
    <n v="742.81200000000001"/>
    <x v="23"/>
    <x v="1"/>
    <x v="1"/>
    <x v="323"/>
    <x v="8"/>
    <x v="2"/>
    <n v="707.44"/>
    <n v="4.7619047619047561E-2"/>
    <n v="35.371999999999957"/>
    <n v="4.3"/>
  </r>
  <r>
    <s v="138-17-5109"/>
    <s v="A"/>
    <x v="0"/>
    <x v="0"/>
    <x v="0"/>
    <x v="2"/>
    <n v="89.21"/>
    <n v="9"/>
    <n v="40.144500000000001"/>
    <n v="843.03449999999998"/>
    <x v="15"/>
    <x v="6"/>
    <x v="0"/>
    <x v="324"/>
    <x v="9"/>
    <x v="2"/>
    <n v="802.89"/>
    <n v="4.7619047619047609E-2"/>
    <n v="40.144499999999994"/>
    <n v="6.5"/>
  </r>
  <r>
    <s v="192-98-7397"/>
    <s v="C"/>
    <x v="1"/>
    <x v="1"/>
    <x v="1"/>
    <x v="5"/>
    <n v="12.78"/>
    <n v="1"/>
    <n v="0.63900000000000001"/>
    <n v="13.418999999999999"/>
    <x v="66"/>
    <x v="6"/>
    <x v="0"/>
    <x v="325"/>
    <x v="4"/>
    <x v="0"/>
    <n v="12.78"/>
    <n v="4.7619047619047575E-2"/>
    <n v="0.63899999999999935"/>
    <n v="9.5"/>
  </r>
  <r>
    <s v="301-11-9629"/>
    <s v="A"/>
    <x v="0"/>
    <x v="1"/>
    <x v="0"/>
    <x v="3"/>
    <n v="19.100000000000001"/>
    <n v="7"/>
    <n v="6.6850000000000014"/>
    <n v="140.38500000000002"/>
    <x v="15"/>
    <x v="6"/>
    <x v="0"/>
    <x v="100"/>
    <x v="1"/>
    <x v="1"/>
    <n v="133.70000000000002"/>
    <n v="4.761904761904763E-2"/>
    <n v="6.6850000000000023"/>
    <n v="9.6999999999999993"/>
  </r>
  <r>
    <s v="390-80-5128"/>
    <s v="B"/>
    <x v="2"/>
    <x v="0"/>
    <x v="0"/>
    <x v="0"/>
    <n v="19.149999999999999"/>
    <n v="1"/>
    <n v="0.95750000000000002"/>
    <n v="20.107499999999998"/>
    <x v="26"/>
    <x v="3"/>
    <x v="0"/>
    <x v="326"/>
    <x v="6"/>
    <x v="2"/>
    <n v="19.149999999999999"/>
    <n v="4.7619047619047603E-2"/>
    <n v="0.95749999999999957"/>
    <n v="9.5"/>
  </r>
  <r>
    <s v="235-46-8343"/>
    <s v="C"/>
    <x v="1"/>
    <x v="0"/>
    <x v="1"/>
    <x v="4"/>
    <n v="27.66"/>
    <n v="10"/>
    <n v="13.830000000000002"/>
    <n v="290.43"/>
    <x v="44"/>
    <x v="4"/>
    <x v="2"/>
    <x v="55"/>
    <x v="5"/>
    <x v="2"/>
    <n v="276.60000000000002"/>
    <n v="4.7619047619047561E-2"/>
    <n v="13.829999999999984"/>
    <n v="8.9"/>
  </r>
  <r>
    <s v="453-12-7053"/>
    <s v="C"/>
    <x v="1"/>
    <x v="1"/>
    <x v="1"/>
    <x v="5"/>
    <n v="45.74"/>
    <n v="3"/>
    <n v="6.8610000000000007"/>
    <n v="144.08099999999999"/>
    <x v="24"/>
    <x v="2"/>
    <x v="1"/>
    <x v="180"/>
    <x v="6"/>
    <x v="2"/>
    <n v="137.22"/>
    <n v="4.7619047619047554E-2"/>
    <n v="6.86099999999999"/>
    <n v="6.5"/>
  </r>
  <r>
    <s v="296-11-7041"/>
    <s v="B"/>
    <x v="2"/>
    <x v="0"/>
    <x v="0"/>
    <x v="0"/>
    <n v="27.07"/>
    <n v="1"/>
    <n v="1.3535000000000001"/>
    <n v="28.423500000000001"/>
    <x v="52"/>
    <x v="0"/>
    <x v="0"/>
    <x v="105"/>
    <x v="2"/>
    <x v="2"/>
    <n v="27.07"/>
    <n v="4.761904761904763E-2"/>
    <n v="1.3535000000000004"/>
    <n v="5.3"/>
  </r>
  <r>
    <s v="449-27-2918"/>
    <s v="B"/>
    <x v="2"/>
    <x v="0"/>
    <x v="0"/>
    <x v="3"/>
    <n v="39.119999999999997"/>
    <n v="1"/>
    <n v="1.956"/>
    <n v="41.076000000000001"/>
    <x v="58"/>
    <x v="6"/>
    <x v="1"/>
    <x v="327"/>
    <x v="5"/>
    <x v="2"/>
    <n v="39.119999999999997"/>
    <n v="4.7619047619047693E-2"/>
    <n v="1.9560000000000031"/>
    <n v="9.6"/>
  </r>
  <r>
    <s v="891-01-7034"/>
    <s v="B"/>
    <x v="2"/>
    <x v="1"/>
    <x v="0"/>
    <x v="1"/>
    <n v="74.709999999999994"/>
    <n v="6"/>
    <n v="22.413"/>
    <n v="470.673"/>
    <x v="17"/>
    <x v="6"/>
    <x v="0"/>
    <x v="312"/>
    <x v="8"/>
    <x v="1"/>
    <n v="448.26"/>
    <n v="4.7619047619047644E-2"/>
    <n v="22.413000000000011"/>
    <n v="6.7"/>
  </r>
  <r>
    <s v="744-09-5786"/>
    <s v="B"/>
    <x v="2"/>
    <x v="1"/>
    <x v="1"/>
    <x v="1"/>
    <n v="22.01"/>
    <n v="6"/>
    <n v="6.6030000000000006"/>
    <n v="138.66300000000001"/>
    <x v="56"/>
    <x v="5"/>
    <x v="0"/>
    <x v="68"/>
    <x v="3"/>
    <x v="1"/>
    <n v="132.06"/>
    <n v="4.7619047619047679E-2"/>
    <n v="6.6030000000000086"/>
    <n v="7.6"/>
  </r>
  <r>
    <s v="727-17-0390"/>
    <s v="A"/>
    <x v="0"/>
    <x v="1"/>
    <x v="0"/>
    <x v="4"/>
    <n v="63.61"/>
    <n v="5"/>
    <n v="15.902500000000002"/>
    <n v="333.95249999999999"/>
    <x v="32"/>
    <x v="0"/>
    <x v="1"/>
    <x v="31"/>
    <x v="10"/>
    <x v="0"/>
    <n v="318.05"/>
    <n v="4.7619047619047547E-2"/>
    <n v="15.902499999999975"/>
    <n v="4.8"/>
  </r>
  <r>
    <s v="568-88-3448"/>
    <s v="A"/>
    <x v="0"/>
    <x v="1"/>
    <x v="1"/>
    <x v="0"/>
    <n v="25"/>
    <n v="1"/>
    <n v="1.25"/>
    <n v="26.25"/>
    <x v="2"/>
    <x v="2"/>
    <x v="1"/>
    <x v="328"/>
    <x v="9"/>
    <x v="0"/>
    <n v="25"/>
    <n v="4.7619047619047616E-2"/>
    <n v="1.25"/>
    <n v="5.5"/>
  </r>
  <r>
    <s v="187-83-5490"/>
    <s v="A"/>
    <x v="0"/>
    <x v="0"/>
    <x v="1"/>
    <x v="1"/>
    <n v="20.77"/>
    <n v="4"/>
    <n v="4.1539999999999999"/>
    <n v="87.233999999999995"/>
    <x v="82"/>
    <x v="4"/>
    <x v="0"/>
    <x v="329"/>
    <x v="0"/>
    <x v="1"/>
    <n v="83.08"/>
    <n v="4.7619047619047582E-2"/>
    <n v="4.1539999999999964"/>
    <n v="4.7"/>
  </r>
  <r>
    <s v="767-54-1907"/>
    <s v="B"/>
    <x v="2"/>
    <x v="0"/>
    <x v="0"/>
    <x v="5"/>
    <n v="29.56"/>
    <n v="5"/>
    <n v="7.39"/>
    <n v="155.18999999999997"/>
    <x v="77"/>
    <x v="5"/>
    <x v="2"/>
    <x v="330"/>
    <x v="7"/>
    <x v="1"/>
    <n v="147.79999999999998"/>
    <n v="4.761904761904754E-2"/>
    <n v="7.3899999999999864"/>
    <n v="6.9"/>
  </r>
  <r>
    <s v="710-46-4433"/>
    <s v="B"/>
    <x v="2"/>
    <x v="0"/>
    <x v="0"/>
    <x v="4"/>
    <n v="77.400000000000006"/>
    <n v="9"/>
    <n v="34.830000000000005"/>
    <n v="731.43000000000006"/>
    <x v="42"/>
    <x v="1"/>
    <x v="2"/>
    <x v="331"/>
    <x v="4"/>
    <x v="2"/>
    <n v="696.6"/>
    <n v="4.7619047619047672E-2"/>
    <n v="34.830000000000041"/>
    <n v="4.5"/>
  </r>
  <r>
    <s v="533-33-5337"/>
    <s v="B"/>
    <x v="2"/>
    <x v="1"/>
    <x v="1"/>
    <x v="1"/>
    <n v="79.39"/>
    <n v="10"/>
    <n v="39.695"/>
    <n v="833.59500000000003"/>
    <x v="13"/>
    <x v="4"/>
    <x v="2"/>
    <x v="181"/>
    <x v="2"/>
    <x v="1"/>
    <n v="793.9"/>
    <n v="4.7619047619047679E-2"/>
    <n v="39.69500000000005"/>
    <n v="6.2"/>
  </r>
  <r>
    <s v="325-90-8763"/>
    <s v="C"/>
    <x v="1"/>
    <x v="0"/>
    <x v="0"/>
    <x v="1"/>
    <n v="46.57"/>
    <n v="10"/>
    <n v="23.285"/>
    <n v="488.98500000000001"/>
    <x v="3"/>
    <x v="2"/>
    <x v="0"/>
    <x v="139"/>
    <x v="0"/>
    <x v="1"/>
    <n v="465.7"/>
    <n v="4.7619047619047672E-2"/>
    <n v="23.285000000000025"/>
    <n v="7.6"/>
  </r>
  <r>
    <s v="729-46-7422"/>
    <s v="C"/>
    <x v="1"/>
    <x v="1"/>
    <x v="1"/>
    <x v="4"/>
    <n v="35.89"/>
    <n v="1"/>
    <n v="1.7945000000000002"/>
    <n v="37.6845"/>
    <x v="55"/>
    <x v="0"/>
    <x v="2"/>
    <x v="233"/>
    <x v="7"/>
    <x v="2"/>
    <n v="35.89"/>
    <n v="4.7619047619047603E-2"/>
    <n v="1.7944999999999993"/>
    <n v="7.9"/>
  </r>
  <r>
    <s v="639-76-1242"/>
    <s v="C"/>
    <x v="1"/>
    <x v="1"/>
    <x v="1"/>
    <x v="4"/>
    <n v="40.520000000000003"/>
    <n v="5"/>
    <n v="10.130000000000003"/>
    <n v="212.73000000000002"/>
    <x v="36"/>
    <x v="2"/>
    <x v="2"/>
    <x v="332"/>
    <x v="9"/>
    <x v="1"/>
    <n v="202.60000000000002"/>
    <n v="4.7619047619047596E-2"/>
    <n v="10.129999999999995"/>
    <n v="4.5"/>
  </r>
  <r>
    <s v="234-03-4040"/>
    <s v="B"/>
    <x v="2"/>
    <x v="0"/>
    <x v="0"/>
    <x v="4"/>
    <n v="73.05"/>
    <n v="10"/>
    <n v="36.524999999999999"/>
    <n v="767.02499999999998"/>
    <x v="2"/>
    <x v="2"/>
    <x v="1"/>
    <x v="298"/>
    <x v="10"/>
    <x v="2"/>
    <n v="730.5"/>
    <n v="4.7619047619047589E-2"/>
    <n v="36.524999999999977"/>
    <n v="8.6999999999999993"/>
  </r>
  <r>
    <s v="326-71-2155"/>
    <s v="C"/>
    <x v="1"/>
    <x v="1"/>
    <x v="0"/>
    <x v="3"/>
    <n v="73.95"/>
    <n v="4"/>
    <n v="14.790000000000001"/>
    <n v="310.59000000000003"/>
    <x v="36"/>
    <x v="2"/>
    <x v="2"/>
    <x v="177"/>
    <x v="1"/>
    <x v="1"/>
    <n v="295.8"/>
    <n v="4.7619047619047679E-2"/>
    <n v="14.79000000000002"/>
    <n v="6.1"/>
  </r>
  <r>
    <s v="320-32-8842"/>
    <s v="C"/>
    <x v="1"/>
    <x v="0"/>
    <x v="0"/>
    <x v="4"/>
    <n v="22.62"/>
    <n v="1"/>
    <n v="1.131"/>
    <n v="23.751000000000001"/>
    <x v="85"/>
    <x v="2"/>
    <x v="1"/>
    <x v="262"/>
    <x v="3"/>
    <x v="1"/>
    <n v="22.62"/>
    <n v="4.7619047619047623E-2"/>
    <n v="1.1310000000000002"/>
    <n v="6.4"/>
  </r>
  <r>
    <s v="470-32-9057"/>
    <s v="A"/>
    <x v="0"/>
    <x v="0"/>
    <x v="1"/>
    <x v="4"/>
    <n v="51.34"/>
    <n v="5"/>
    <n v="12.835000000000003"/>
    <n v="269.53500000000003"/>
    <x v="61"/>
    <x v="4"/>
    <x v="1"/>
    <x v="26"/>
    <x v="9"/>
    <x v="2"/>
    <n v="256.70000000000005"/>
    <n v="4.761904761904754E-2"/>
    <n v="12.83499999999998"/>
    <n v="9.1"/>
  </r>
  <r>
    <s v="878-30-2331"/>
    <s v="C"/>
    <x v="1"/>
    <x v="0"/>
    <x v="0"/>
    <x v="3"/>
    <n v="54.55"/>
    <n v="10"/>
    <n v="27.275000000000002"/>
    <n v="572.77499999999998"/>
    <x v="22"/>
    <x v="0"/>
    <x v="1"/>
    <x v="218"/>
    <x v="5"/>
    <x v="2"/>
    <n v="545.5"/>
    <n v="4.7619047619047582E-2"/>
    <n v="27.274999999999977"/>
    <n v="7.1"/>
  </r>
  <r>
    <s v="440-59-5691"/>
    <s v="C"/>
    <x v="1"/>
    <x v="0"/>
    <x v="0"/>
    <x v="0"/>
    <n v="37.15"/>
    <n v="7"/>
    <n v="13.002500000000001"/>
    <n v="273.05250000000001"/>
    <x v="4"/>
    <x v="1"/>
    <x v="2"/>
    <x v="258"/>
    <x v="0"/>
    <x v="2"/>
    <n v="260.05"/>
    <n v="4.7619047619047609E-2"/>
    <n v="13.002499999999998"/>
    <n v="7.7"/>
  </r>
  <r>
    <s v="554-53-3790"/>
    <s v="B"/>
    <x v="2"/>
    <x v="1"/>
    <x v="1"/>
    <x v="3"/>
    <n v="37.020000000000003"/>
    <n v="6"/>
    <n v="11.106000000000002"/>
    <n v="233.226"/>
    <x v="23"/>
    <x v="1"/>
    <x v="1"/>
    <x v="333"/>
    <x v="3"/>
    <x v="1"/>
    <n v="222.12"/>
    <n v="4.7619047619047596E-2"/>
    <n v="11.105999999999995"/>
    <n v="4.5"/>
  </r>
  <r>
    <s v="746-19-0921"/>
    <s v="C"/>
    <x v="1"/>
    <x v="1"/>
    <x v="1"/>
    <x v="4"/>
    <n v="21.58"/>
    <n v="1"/>
    <n v="1.079"/>
    <n v="22.658999999999999"/>
    <x v="57"/>
    <x v="0"/>
    <x v="2"/>
    <x v="177"/>
    <x v="1"/>
    <x v="0"/>
    <n v="21.58"/>
    <n v="4.7619047619047651E-2"/>
    <n v="1.0790000000000006"/>
    <n v="7.2"/>
  </r>
  <r>
    <s v="233-34-0817"/>
    <s v="C"/>
    <x v="1"/>
    <x v="0"/>
    <x v="0"/>
    <x v="1"/>
    <n v="98.84"/>
    <n v="1"/>
    <n v="4.9420000000000002"/>
    <n v="103.78200000000001"/>
    <x v="42"/>
    <x v="1"/>
    <x v="2"/>
    <x v="274"/>
    <x v="5"/>
    <x v="1"/>
    <n v="98.84"/>
    <n v="4.7619047619047686E-2"/>
    <n v="4.9420000000000073"/>
    <n v="8.4"/>
  </r>
  <r>
    <s v="767-05-1286"/>
    <s v="C"/>
    <x v="1"/>
    <x v="0"/>
    <x v="0"/>
    <x v="2"/>
    <n v="83.77"/>
    <n v="6"/>
    <n v="25.131"/>
    <n v="527.75099999999998"/>
    <x v="54"/>
    <x v="5"/>
    <x v="0"/>
    <x v="334"/>
    <x v="10"/>
    <x v="0"/>
    <n v="502.62"/>
    <n v="4.7619047619047568E-2"/>
    <n v="25.130999999999972"/>
    <n v="5.4"/>
  </r>
  <r>
    <s v="340-21-9136"/>
    <s v="A"/>
    <x v="0"/>
    <x v="0"/>
    <x v="0"/>
    <x v="3"/>
    <n v="40.049999999999997"/>
    <n v="4"/>
    <n v="8.01"/>
    <n v="168.20999999999998"/>
    <x v="25"/>
    <x v="1"/>
    <x v="0"/>
    <x v="335"/>
    <x v="5"/>
    <x v="1"/>
    <n v="160.19999999999999"/>
    <n v="4.7619047619047568E-2"/>
    <n v="8.0099999999999909"/>
    <n v="9.6999999999999993"/>
  </r>
  <r>
    <s v="405-31-3305"/>
    <s v="A"/>
    <x v="0"/>
    <x v="0"/>
    <x v="1"/>
    <x v="5"/>
    <n v="43.13"/>
    <n v="10"/>
    <n v="21.565000000000001"/>
    <n v="452.86500000000001"/>
    <x v="30"/>
    <x v="0"/>
    <x v="2"/>
    <x v="201"/>
    <x v="3"/>
    <x v="2"/>
    <n v="431.3"/>
    <n v="4.7619047619047616E-2"/>
    <n v="21.564999999999998"/>
    <n v="5.5"/>
  </r>
  <r>
    <s v="731-59-7531"/>
    <s v="B"/>
    <x v="2"/>
    <x v="0"/>
    <x v="1"/>
    <x v="0"/>
    <n v="72.569999999999993"/>
    <n v="8"/>
    <n v="29.027999999999999"/>
    <n v="609.58799999999997"/>
    <x v="73"/>
    <x v="0"/>
    <x v="1"/>
    <x v="326"/>
    <x v="6"/>
    <x v="1"/>
    <n v="580.55999999999995"/>
    <n v="4.7619047619047658E-2"/>
    <n v="29.02800000000002"/>
    <n v="4.5999999999999996"/>
  </r>
  <r>
    <s v="676-39-6028"/>
    <s v="A"/>
    <x v="0"/>
    <x v="0"/>
    <x v="0"/>
    <x v="1"/>
    <n v="64.44"/>
    <n v="5"/>
    <n v="16.11"/>
    <n v="338.31"/>
    <x v="73"/>
    <x v="0"/>
    <x v="1"/>
    <x v="72"/>
    <x v="6"/>
    <x v="1"/>
    <n v="322.2"/>
    <n v="4.7619047619047658E-2"/>
    <n v="16.110000000000014"/>
    <n v="6.6"/>
  </r>
  <r>
    <s v="502-05-1910"/>
    <s v="A"/>
    <x v="0"/>
    <x v="1"/>
    <x v="1"/>
    <x v="0"/>
    <n v="65.180000000000007"/>
    <n v="3"/>
    <n v="9.777000000000001"/>
    <n v="205.31700000000001"/>
    <x v="6"/>
    <x v="3"/>
    <x v="2"/>
    <x v="82"/>
    <x v="2"/>
    <x v="2"/>
    <n v="195.54000000000002"/>
    <n v="4.7619047619047554E-2"/>
    <n v="9.7769999999999868"/>
    <n v="6.3"/>
  </r>
  <r>
    <s v="485-30-8700"/>
    <s v="A"/>
    <x v="0"/>
    <x v="1"/>
    <x v="0"/>
    <x v="3"/>
    <n v="33.26"/>
    <n v="5"/>
    <n v="8.3149999999999995"/>
    <n v="174.61499999999998"/>
    <x v="79"/>
    <x v="3"/>
    <x v="1"/>
    <x v="279"/>
    <x v="7"/>
    <x v="2"/>
    <n v="166.29999999999998"/>
    <n v="4.7619047619047609E-2"/>
    <n v="8.3149999999999977"/>
    <n v="4.2"/>
  </r>
  <r>
    <s v="598-47-9715"/>
    <s v="C"/>
    <x v="1"/>
    <x v="1"/>
    <x v="1"/>
    <x v="1"/>
    <n v="84.07"/>
    <n v="4"/>
    <n v="16.814"/>
    <n v="353.09399999999999"/>
    <x v="37"/>
    <x v="4"/>
    <x v="1"/>
    <x v="336"/>
    <x v="7"/>
    <x v="0"/>
    <n v="336.28"/>
    <n v="4.7619047619047679E-2"/>
    <n v="16.814000000000021"/>
    <n v="4.4000000000000004"/>
  </r>
  <r>
    <s v="701-69-8742"/>
    <s v="B"/>
    <x v="2"/>
    <x v="1"/>
    <x v="1"/>
    <x v="3"/>
    <n v="34.369999999999997"/>
    <n v="10"/>
    <n v="17.184999999999999"/>
    <n v="360.88499999999999"/>
    <x v="32"/>
    <x v="0"/>
    <x v="1"/>
    <x v="41"/>
    <x v="1"/>
    <x v="0"/>
    <n v="343.7"/>
    <n v="4.7619047619047623E-2"/>
    <n v="17.185000000000002"/>
    <n v="6.7"/>
  </r>
  <r>
    <s v="575-67-1508"/>
    <s v="A"/>
    <x v="0"/>
    <x v="1"/>
    <x v="1"/>
    <x v="1"/>
    <n v="38.6"/>
    <n v="1"/>
    <n v="1.9300000000000002"/>
    <n v="40.53"/>
    <x v="71"/>
    <x v="6"/>
    <x v="0"/>
    <x v="55"/>
    <x v="5"/>
    <x v="0"/>
    <n v="38.6"/>
    <n v="4.7619047619047609E-2"/>
    <n v="1.9299999999999997"/>
    <n v="6.7"/>
  </r>
  <r>
    <s v="541-08-3113"/>
    <s v="C"/>
    <x v="1"/>
    <x v="1"/>
    <x v="1"/>
    <x v="4"/>
    <n v="65.97"/>
    <n v="8"/>
    <n v="26.388000000000002"/>
    <n v="554.14800000000002"/>
    <x v="30"/>
    <x v="0"/>
    <x v="2"/>
    <x v="245"/>
    <x v="2"/>
    <x v="1"/>
    <n v="527.76"/>
    <n v="4.7619047619047679E-2"/>
    <n v="26.388000000000034"/>
    <n v="8.4"/>
  </r>
  <r>
    <s v="246-11-3901"/>
    <s v="C"/>
    <x v="1"/>
    <x v="1"/>
    <x v="0"/>
    <x v="1"/>
    <n v="32.799999999999997"/>
    <n v="10"/>
    <n v="16.400000000000002"/>
    <n v="344.4"/>
    <x v="42"/>
    <x v="1"/>
    <x v="2"/>
    <x v="294"/>
    <x v="10"/>
    <x v="1"/>
    <n v="328"/>
    <n v="4.7619047619047554E-2"/>
    <n v="16.399999999999977"/>
    <n v="6.2"/>
  </r>
  <r>
    <s v="674-15-9296"/>
    <s v="A"/>
    <x v="0"/>
    <x v="1"/>
    <x v="1"/>
    <x v="3"/>
    <n v="37.14"/>
    <n v="5"/>
    <n v="9.2850000000000001"/>
    <n v="194.98499999999999"/>
    <x v="66"/>
    <x v="6"/>
    <x v="0"/>
    <x v="137"/>
    <x v="0"/>
    <x v="0"/>
    <n v="185.7"/>
    <n v="4.7619047619047603E-2"/>
    <n v="9.2849999999999966"/>
    <n v="5"/>
  </r>
  <r>
    <s v="305-18-3552"/>
    <s v="B"/>
    <x v="2"/>
    <x v="0"/>
    <x v="1"/>
    <x v="2"/>
    <n v="60.38"/>
    <n v="10"/>
    <n v="30.190000000000005"/>
    <n v="633.99000000000012"/>
    <x v="12"/>
    <x v="6"/>
    <x v="2"/>
    <x v="15"/>
    <x v="7"/>
    <x v="1"/>
    <n v="603.80000000000007"/>
    <n v="4.7619047619047693E-2"/>
    <n v="30.190000000000055"/>
    <n v="6"/>
  </r>
  <r>
    <s v="493-65-6248"/>
    <s v="C"/>
    <x v="1"/>
    <x v="0"/>
    <x v="0"/>
    <x v="3"/>
    <n v="36.979999999999997"/>
    <n v="10"/>
    <n v="18.489999999999998"/>
    <n v="388.28999999999996"/>
    <x v="17"/>
    <x v="6"/>
    <x v="0"/>
    <x v="28"/>
    <x v="8"/>
    <x v="2"/>
    <n v="369.79999999999995"/>
    <n v="4.7619047619047644E-2"/>
    <n v="18.490000000000009"/>
    <n v="7"/>
  </r>
  <r>
    <s v="438-01-4015"/>
    <s v="B"/>
    <x v="2"/>
    <x v="0"/>
    <x v="0"/>
    <x v="3"/>
    <n v="49.49"/>
    <n v="4"/>
    <n v="9.8980000000000015"/>
    <n v="207.858"/>
    <x v="76"/>
    <x v="4"/>
    <x v="1"/>
    <x v="337"/>
    <x v="9"/>
    <x v="0"/>
    <n v="197.96"/>
    <n v="4.7619047619047603E-2"/>
    <n v="9.8979999999999961"/>
    <n v="6.6"/>
  </r>
  <r>
    <s v="709-58-4068"/>
    <s v="B"/>
    <x v="2"/>
    <x v="1"/>
    <x v="0"/>
    <x v="5"/>
    <n v="41.09"/>
    <n v="10"/>
    <n v="20.545000000000002"/>
    <n v="431.44500000000005"/>
    <x v="38"/>
    <x v="4"/>
    <x v="2"/>
    <x v="51"/>
    <x v="4"/>
    <x v="1"/>
    <n v="410.90000000000003"/>
    <n v="4.7619047619047651E-2"/>
    <n v="20.545000000000016"/>
    <n v="7.3"/>
  </r>
  <r>
    <s v="795-49-7276"/>
    <s v="A"/>
    <x v="0"/>
    <x v="1"/>
    <x v="1"/>
    <x v="5"/>
    <n v="37.15"/>
    <n v="4"/>
    <n v="7.43"/>
    <n v="156.03"/>
    <x v="28"/>
    <x v="0"/>
    <x v="1"/>
    <x v="188"/>
    <x v="3"/>
    <x v="0"/>
    <n v="148.6"/>
    <n v="4.7619047619047665E-2"/>
    <n v="7.4300000000000068"/>
    <n v="8.3000000000000007"/>
  </r>
  <r>
    <s v="556-72-8512"/>
    <s v="C"/>
    <x v="1"/>
    <x v="1"/>
    <x v="1"/>
    <x v="2"/>
    <n v="22.96"/>
    <n v="1"/>
    <n v="1.1480000000000001"/>
    <n v="24.108000000000001"/>
    <x v="74"/>
    <x v="5"/>
    <x v="0"/>
    <x v="338"/>
    <x v="2"/>
    <x v="1"/>
    <n v="22.96"/>
    <n v="4.7619047619047603E-2"/>
    <n v="1.1479999999999997"/>
    <n v="4.3"/>
  </r>
  <r>
    <s v="627-95-3243"/>
    <s v="B"/>
    <x v="2"/>
    <x v="0"/>
    <x v="0"/>
    <x v="2"/>
    <n v="77.680000000000007"/>
    <n v="9"/>
    <n v="34.95600000000001"/>
    <n v="734.07600000000014"/>
    <x v="87"/>
    <x v="3"/>
    <x v="2"/>
    <x v="265"/>
    <x v="0"/>
    <x v="0"/>
    <n v="699.12000000000012"/>
    <n v="4.7619047619047637E-2"/>
    <n v="34.956000000000017"/>
    <n v="9.8000000000000007"/>
  </r>
  <r>
    <s v="686-41-0932"/>
    <s v="B"/>
    <x v="2"/>
    <x v="1"/>
    <x v="0"/>
    <x v="5"/>
    <n v="34.700000000000003"/>
    <n v="2"/>
    <n v="3.4700000000000006"/>
    <n v="72.87"/>
    <x v="45"/>
    <x v="5"/>
    <x v="1"/>
    <x v="28"/>
    <x v="8"/>
    <x v="0"/>
    <n v="69.400000000000006"/>
    <n v="4.7619047619047603E-2"/>
    <n v="3.4699999999999989"/>
    <n v="8.1999999999999993"/>
  </r>
  <r>
    <s v="510-09-5628"/>
    <s v="A"/>
    <x v="0"/>
    <x v="0"/>
    <x v="0"/>
    <x v="5"/>
    <n v="19.66"/>
    <n v="10"/>
    <n v="9.83"/>
    <n v="206.43"/>
    <x v="20"/>
    <x v="1"/>
    <x v="1"/>
    <x v="339"/>
    <x v="3"/>
    <x v="2"/>
    <n v="196.6"/>
    <n v="4.7619047619047679E-2"/>
    <n v="9.8300000000000125"/>
    <n v="7.2"/>
  </r>
  <r>
    <s v="608-04-3797"/>
    <s v="B"/>
    <x v="2"/>
    <x v="0"/>
    <x v="0"/>
    <x v="0"/>
    <n v="25.32"/>
    <n v="8"/>
    <n v="10.128"/>
    <n v="212.68799999999999"/>
    <x v="19"/>
    <x v="6"/>
    <x v="1"/>
    <x v="181"/>
    <x v="2"/>
    <x v="0"/>
    <n v="202.56"/>
    <n v="4.7619047619047554E-2"/>
    <n v="10.127999999999986"/>
    <n v="8.6999999999999993"/>
  </r>
  <r>
    <s v="148-82-2527"/>
    <s v="C"/>
    <x v="1"/>
    <x v="0"/>
    <x v="0"/>
    <x v="2"/>
    <n v="12.12"/>
    <n v="10"/>
    <n v="6.06"/>
    <n v="127.25999999999999"/>
    <x v="19"/>
    <x v="6"/>
    <x v="1"/>
    <x v="189"/>
    <x v="0"/>
    <x v="2"/>
    <n v="121.19999999999999"/>
    <n v="4.7619047619047637E-2"/>
    <n v="6.0600000000000023"/>
    <n v="8.4"/>
  </r>
  <r>
    <s v="437-53-3084"/>
    <s v="B"/>
    <x v="2"/>
    <x v="1"/>
    <x v="1"/>
    <x v="5"/>
    <n v="99.89"/>
    <n v="2"/>
    <n v="9.9890000000000008"/>
    <n v="209.76900000000001"/>
    <x v="84"/>
    <x v="6"/>
    <x v="2"/>
    <x v="340"/>
    <x v="5"/>
    <x v="0"/>
    <n v="199.78"/>
    <n v="4.7619047619047637E-2"/>
    <n v="9.9890000000000043"/>
    <n v="7.1"/>
  </r>
  <r>
    <s v="632-32-4574"/>
    <s v="B"/>
    <x v="2"/>
    <x v="1"/>
    <x v="1"/>
    <x v="3"/>
    <n v="75.92"/>
    <n v="8"/>
    <n v="30.368000000000002"/>
    <n v="637.72800000000007"/>
    <x v="80"/>
    <x v="5"/>
    <x v="1"/>
    <x v="341"/>
    <x v="4"/>
    <x v="1"/>
    <n v="607.36"/>
    <n v="4.7619047619047693E-2"/>
    <n v="30.368000000000052"/>
    <n v="5.5"/>
  </r>
  <r>
    <s v="556-97-7101"/>
    <s v="C"/>
    <x v="1"/>
    <x v="1"/>
    <x v="0"/>
    <x v="1"/>
    <n v="63.22"/>
    <n v="2"/>
    <n v="6.3220000000000001"/>
    <n v="132.762"/>
    <x v="17"/>
    <x v="6"/>
    <x v="0"/>
    <x v="232"/>
    <x v="9"/>
    <x v="1"/>
    <n v="126.44"/>
    <n v="4.7619047619047637E-2"/>
    <n v="6.3220000000000027"/>
    <n v="8.5"/>
  </r>
  <r>
    <s v="862-59-8517"/>
    <s v="C"/>
    <x v="1"/>
    <x v="1"/>
    <x v="0"/>
    <x v="4"/>
    <n v="90.24"/>
    <n v="6"/>
    <n v="27.071999999999999"/>
    <n v="568.51199999999994"/>
    <x v="3"/>
    <x v="2"/>
    <x v="0"/>
    <x v="342"/>
    <x v="5"/>
    <x v="1"/>
    <n v="541.43999999999994"/>
    <n v="4.761904761904763E-2"/>
    <n v="27.072000000000003"/>
    <n v="6.2"/>
  </r>
  <r>
    <s v="401-18-8016"/>
    <s v="B"/>
    <x v="2"/>
    <x v="0"/>
    <x v="0"/>
    <x v="3"/>
    <n v="98.13"/>
    <n v="1"/>
    <n v="4.9065000000000003"/>
    <n v="103.03649999999999"/>
    <x v="18"/>
    <x v="3"/>
    <x v="0"/>
    <x v="24"/>
    <x v="6"/>
    <x v="1"/>
    <n v="98.13"/>
    <n v="4.7619047619047568E-2"/>
    <n v="4.9064999999999941"/>
    <n v="8.9"/>
  </r>
  <r>
    <s v="420-18-8989"/>
    <s v="A"/>
    <x v="0"/>
    <x v="0"/>
    <x v="0"/>
    <x v="3"/>
    <n v="51.52"/>
    <n v="8"/>
    <n v="20.608000000000004"/>
    <n v="432.76800000000003"/>
    <x v="30"/>
    <x v="0"/>
    <x v="2"/>
    <x v="46"/>
    <x v="9"/>
    <x v="1"/>
    <n v="412.16"/>
    <n v="4.7619047619047623E-2"/>
    <n v="20.608000000000004"/>
    <n v="9.6"/>
  </r>
  <r>
    <s v="277-63-2961"/>
    <s v="B"/>
    <x v="2"/>
    <x v="0"/>
    <x v="1"/>
    <x v="3"/>
    <n v="73.97"/>
    <n v="1"/>
    <n v="3.6985000000000001"/>
    <n v="77.668499999999995"/>
    <x v="36"/>
    <x v="2"/>
    <x v="2"/>
    <x v="183"/>
    <x v="9"/>
    <x v="2"/>
    <n v="73.97"/>
    <n v="4.7619047619047568E-2"/>
    <n v="3.6984999999999957"/>
    <n v="5.4"/>
  </r>
  <r>
    <s v="573-98-8548"/>
    <s v="C"/>
    <x v="1"/>
    <x v="0"/>
    <x v="0"/>
    <x v="5"/>
    <n v="31.9"/>
    <n v="1"/>
    <n v="1.595"/>
    <n v="33.494999999999997"/>
    <x v="0"/>
    <x v="0"/>
    <x v="0"/>
    <x v="343"/>
    <x v="10"/>
    <x v="0"/>
    <n v="31.9"/>
    <n v="4.7619047619047589E-2"/>
    <n v="1.5949999999999989"/>
    <n v="9.1"/>
  </r>
  <r>
    <s v="620-02-2046"/>
    <s v="C"/>
    <x v="1"/>
    <x v="1"/>
    <x v="1"/>
    <x v="2"/>
    <n v="69.400000000000006"/>
    <n v="2"/>
    <n v="6.9400000000000013"/>
    <n v="145.74"/>
    <x v="3"/>
    <x v="2"/>
    <x v="0"/>
    <x v="28"/>
    <x v="8"/>
    <x v="0"/>
    <n v="138.80000000000001"/>
    <n v="4.7619047619047603E-2"/>
    <n v="6.9399999999999977"/>
    <n v="9"/>
  </r>
  <r>
    <s v="282-35-2475"/>
    <s v="B"/>
    <x v="2"/>
    <x v="1"/>
    <x v="0"/>
    <x v="3"/>
    <n v="93.31"/>
    <n v="2"/>
    <n v="9.3310000000000013"/>
    <n v="195.95099999999999"/>
    <x v="5"/>
    <x v="3"/>
    <x v="1"/>
    <x v="344"/>
    <x v="6"/>
    <x v="1"/>
    <n v="186.62"/>
    <n v="4.7619047619047561E-2"/>
    <n v="9.3309999999999889"/>
    <n v="6.3"/>
  </r>
  <r>
    <s v="511-54-3087"/>
    <s v="B"/>
    <x v="2"/>
    <x v="1"/>
    <x v="1"/>
    <x v="3"/>
    <n v="88.45"/>
    <n v="1"/>
    <n v="4.4225000000000003"/>
    <n v="92.872500000000002"/>
    <x v="6"/>
    <x v="3"/>
    <x v="2"/>
    <x v="345"/>
    <x v="7"/>
    <x v="2"/>
    <n v="88.45"/>
    <n v="4.7619047619047609E-2"/>
    <n v="4.4224999999999994"/>
    <n v="9.5"/>
  </r>
  <r>
    <s v="726-29-6793"/>
    <s v="A"/>
    <x v="0"/>
    <x v="0"/>
    <x v="1"/>
    <x v="1"/>
    <n v="24.18"/>
    <n v="8"/>
    <n v="9.6720000000000006"/>
    <n v="203.11199999999999"/>
    <x v="26"/>
    <x v="3"/>
    <x v="0"/>
    <x v="98"/>
    <x v="2"/>
    <x v="0"/>
    <n v="193.44"/>
    <n v="4.7619047619047603E-2"/>
    <n v="9.671999999999997"/>
    <n v="9.8000000000000007"/>
  </r>
  <r>
    <s v="387-49-4215"/>
    <s v="B"/>
    <x v="2"/>
    <x v="0"/>
    <x v="0"/>
    <x v="3"/>
    <n v="48.5"/>
    <n v="3"/>
    <n v="7.2750000000000004"/>
    <n v="152.77500000000001"/>
    <x v="66"/>
    <x v="6"/>
    <x v="0"/>
    <x v="165"/>
    <x v="10"/>
    <x v="1"/>
    <n v="145.5"/>
    <n v="4.7619047619047651E-2"/>
    <n v="7.2750000000000057"/>
    <n v="6.7"/>
  </r>
  <r>
    <s v="862-17-9201"/>
    <s v="B"/>
    <x v="2"/>
    <x v="1"/>
    <x v="0"/>
    <x v="4"/>
    <n v="84.05"/>
    <n v="6"/>
    <n v="25.215"/>
    <n v="529.51499999999999"/>
    <x v="71"/>
    <x v="6"/>
    <x v="0"/>
    <x v="346"/>
    <x v="1"/>
    <x v="2"/>
    <n v="504.29999999999995"/>
    <n v="4.7619047619047679E-2"/>
    <n v="25.215000000000032"/>
    <n v="7.7"/>
  </r>
  <r>
    <s v="291-21-5991"/>
    <s v="B"/>
    <x v="2"/>
    <x v="0"/>
    <x v="1"/>
    <x v="0"/>
    <n v="61.29"/>
    <n v="5"/>
    <n v="15.3225"/>
    <n v="321.77249999999998"/>
    <x v="14"/>
    <x v="1"/>
    <x v="1"/>
    <x v="296"/>
    <x v="4"/>
    <x v="1"/>
    <n v="306.45"/>
    <n v="4.7619047619047596E-2"/>
    <n v="15.322499999999991"/>
    <n v="7"/>
  </r>
  <r>
    <s v="602-80-9671"/>
    <s v="C"/>
    <x v="1"/>
    <x v="0"/>
    <x v="0"/>
    <x v="2"/>
    <n v="15.95"/>
    <n v="6"/>
    <n v="4.7849999999999993"/>
    <n v="100.48499999999999"/>
    <x v="57"/>
    <x v="0"/>
    <x v="2"/>
    <x v="8"/>
    <x v="6"/>
    <x v="2"/>
    <n v="95.699999999999989"/>
    <n v="4.7619047619047589E-2"/>
    <n v="4.7849999999999966"/>
    <n v="5.0999999999999996"/>
  </r>
  <r>
    <s v="347-72-6115"/>
    <s v="B"/>
    <x v="2"/>
    <x v="0"/>
    <x v="0"/>
    <x v="3"/>
    <n v="90.74"/>
    <n v="7"/>
    <n v="31.759"/>
    <n v="666.93899999999996"/>
    <x v="65"/>
    <x v="5"/>
    <x v="0"/>
    <x v="172"/>
    <x v="3"/>
    <x v="2"/>
    <n v="635.17999999999995"/>
    <n v="4.7619047619047644E-2"/>
    <n v="31.759000000000015"/>
    <n v="6.2"/>
  </r>
  <r>
    <s v="209-61-0206"/>
    <s v="A"/>
    <x v="0"/>
    <x v="1"/>
    <x v="0"/>
    <x v="2"/>
    <n v="42.91"/>
    <n v="5"/>
    <n v="10.727499999999999"/>
    <n v="225.27749999999997"/>
    <x v="0"/>
    <x v="0"/>
    <x v="0"/>
    <x v="260"/>
    <x v="6"/>
    <x v="0"/>
    <n v="214.54999999999998"/>
    <n v="4.7619047619047589E-2"/>
    <n v="10.727499999999992"/>
    <n v="6.1"/>
  </r>
  <r>
    <s v="595-27-4851"/>
    <s v="A"/>
    <x v="0"/>
    <x v="1"/>
    <x v="0"/>
    <x v="5"/>
    <n v="54.28"/>
    <n v="7"/>
    <n v="18.998000000000001"/>
    <n v="398.95800000000003"/>
    <x v="3"/>
    <x v="2"/>
    <x v="0"/>
    <x v="347"/>
    <x v="3"/>
    <x v="0"/>
    <n v="379.96000000000004"/>
    <n v="4.7619047619047589E-2"/>
    <n v="18.99799999999999"/>
    <n v="9.3000000000000007"/>
  </r>
  <r>
    <s v="189-52-0236"/>
    <s v="A"/>
    <x v="0"/>
    <x v="1"/>
    <x v="1"/>
    <x v="1"/>
    <n v="99.55"/>
    <n v="7"/>
    <n v="34.842500000000001"/>
    <n v="731.6925"/>
    <x v="86"/>
    <x v="4"/>
    <x v="1"/>
    <x v="348"/>
    <x v="10"/>
    <x v="1"/>
    <n v="696.85"/>
    <n v="4.7619047619047582E-2"/>
    <n v="34.842499999999973"/>
    <n v="7.6"/>
  </r>
  <r>
    <s v="503-07-0930"/>
    <s v="C"/>
    <x v="1"/>
    <x v="0"/>
    <x v="1"/>
    <x v="3"/>
    <n v="58.39"/>
    <n v="7"/>
    <n v="20.436500000000002"/>
    <n v="429.16650000000004"/>
    <x v="55"/>
    <x v="0"/>
    <x v="2"/>
    <x v="349"/>
    <x v="8"/>
    <x v="2"/>
    <n v="408.73"/>
    <n v="4.7619047619047672E-2"/>
    <n v="20.436500000000024"/>
    <n v="8.1999999999999993"/>
  </r>
  <r>
    <s v="413-20-6708"/>
    <s v="C"/>
    <x v="1"/>
    <x v="0"/>
    <x v="0"/>
    <x v="5"/>
    <n v="51.47"/>
    <n v="1"/>
    <n v="2.5735000000000001"/>
    <n v="54.043500000000002"/>
    <x v="79"/>
    <x v="3"/>
    <x v="1"/>
    <x v="350"/>
    <x v="9"/>
    <x v="0"/>
    <n v="51.47"/>
    <n v="4.7619047619047672E-2"/>
    <n v="2.5735000000000028"/>
    <n v="8.5"/>
  </r>
  <r>
    <s v="425-85-2085"/>
    <s v="B"/>
    <x v="2"/>
    <x v="0"/>
    <x v="1"/>
    <x v="0"/>
    <n v="54.86"/>
    <n v="5"/>
    <n v="13.715000000000002"/>
    <n v="288.01499999999999"/>
    <x v="14"/>
    <x v="1"/>
    <x v="1"/>
    <x v="13"/>
    <x v="7"/>
    <x v="0"/>
    <n v="274.3"/>
    <n v="4.7619047619047533E-2"/>
    <n v="13.714999999999975"/>
    <n v="9.8000000000000007"/>
  </r>
  <r>
    <s v="521-18-7827"/>
    <s v="C"/>
    <x v="1"/>
    <x v="0"/>
    <x v="1"/>
    <x v="2"/>
    <n v="39.39"/>
    <n v="5"/>
    <n v="9.8475000000000001"/>
    <n v="206.79749999999999"/>
    <x v="49"/>
    <x v="6"/>
    <x v="0"/>
    <x v="351"/>
    <x v="2"/>
    <x v="2"/>
    <n v="196.95"/>
    <n v="4.7619047619047603E-2"/>
    <n v="9.8474999999999966"/>
    <n v="8.6999999999999993"/>
  </r>
  <r>
    <s v="220-28-1851"/>
    <s v="A"/>
    <x v="0"/>
    <x v="1"/>
    <x v="1"/>
    <x v="2"/>
    <n v="34.729999999999997"/>
    <n v="2"/>
    <n v="3.4729999999999999"/>
    <n v="72.932999999999993"/>
    <x v="59"/>
    <x v="1"/>
    <x v="1"/>
    <x v="92"/>
    <x v="3"/>
    <x v="0"/>
    <n v="69.459999999999994"/>
    <n v="4.7619047619047609E-2"/>
    <n v="3.472999999999999"/>
    <n v="9.6999999999999993"/>
  </r>
  <r>
    <s v="600-38-9738"/>
    <s v="C"/>
    <x v="1"/>
    <x v="0"/>
    <x v="1"/>
    <x v="3"/>
    <n v="71.92"/>
    <n v="5"/>
    <n v="17.98"/>
    <n v="377.58000000000004"/>
    <x v="29"/>
    <x v="4"/>
    <x v="0"/>
    <x v="184"/>
    <x v="9"/>
    <x v="2"/>
    <n v="359.6"/>
    <n v="4.7619047619047665E-2"/>
    <n v="17.980000000000018"/>
    <n v="4.3"/>
  </r>
  <r>
    <s v="734-91-1155"/>
    <s v="B"/>
    <x v="2"/>
    <x v="1"/>
    <x v="0"/>
    <x v="1"/>
    <n v="45.71"/>
    <n v="3"/>
    <n v="6.8565000000000005"/>
    <n v="143.98650000000001"/>
    <x v="58"/>
    <x v="6"/>
    <x v="1"/>
    <x v="352"/>
    <x v="1"/>
    <x v="2"/>
    <n v="137.13"/>
    <n v="4.7619047619047693E-2"/>
    <n v="6.8565000000000111"/>
    <n v="7.7"/>
  </r>
  <r>
    <s v="451-28-5717"/>
    <s v="C"/>
    <x v="1"/>
    <x v="0"/>
    <x v="0"/>
    <x v="2"/>
    <n v="83.17"/>
    <n v="6"/>
    <n v="24.951000000000001"/>
    <n v="523.971"/>
    <x v="80"/>
    <x v="5"/>
    <x v="1"/>
    <x v="219"/>
    <x v="5"/>
    <x v="1"/>
    <n v="499.02"/>
    <n v="4.7619047619047658E-2"/>
    <n v="24.951000000000022"/>
    <n v="7.3"/>
  </r>
  <r>
    <s v="609-81-8548"/>
    <s v="A"/>
    <x v="0"/>
    <x v="0"/>
    <x v="0"/>
    <x v="2"/>
    <n v="37.44"/>
    <n v="6"/>
    <n v="11.231999999999999"/>
    <n v="235.87199999999999"/>
    <x v="10"/>
    <x v="5"/>
    <x v="2"/>
    <x v="353"/>
    <x v="0"/>
    <x v="2"/>
    <n v="224.64"/>
    <n v="4.7619047619047616E-2"/>
    <n v="11.231999999999999"/>
    <n v="5.9"/>
  </r>
  <r>
    <s v="133-14-7229"/>
    <s v="C"/>
    <x v="1"/>
    <x v="1"/>
    <x v="1"/>
    <x v="0"/>
    <n v="62.87"/>
    <n v="2"/>
    <n v="6.2869999999999999"/>
    <n v="132.02699999999999"/>
    <x v="17"/>
    <x v="6"/>
    <x v="0"/>
    <x v="354"/>
    <x v="5"/>
    <x v="1"/>
    <n v="125.74"/>
    <n v="4.7619047619047561E-2"/>
    <n v="6.2869999999999919"/>
    <n v="5"/>
  </r>
  <r>
    <s v="534-01-4457"/>
    <s v="A"/>
    <x v="0"/>
    <x v="1"/>
    <x v="1"/>
    <x v="4"/>
    <n v="81.709999999999994"/>
    <n v="6"/>
    <n v="24.513000000000002"/>
    <n v="514.77300000000002"/>
    <x v="3"/>
    <x v="2"/>
    <x v="0"/>
    <x v="6"/>
    <x v="4"/>
    <x v="2"/>
    <n v="490.26"/>
    <n v="4.7619047619047679E-2"/>
    <n v="24.513000000000034"/>
    <n v="8"/>
  </r>
  <r>
    <s v="719-89-8991"/>
    <s v="A"/>
    <x v="0"/>
    <x v="0"/>
    <x v="0"/>
    <x v="3"/>
    <n v="91.41"/>
    <n v="5"/>
    <n v="22.852499999999999"/>
    <n v="479.90249999999997"/>
    <x v="6"/>
    <x v="3"/>
    <x v="2"/>
    <x v="355"/>
    <x v="7"/>
    <x v="0"/>
    <n v="457.04999999999995"/>
    <n v="4.7619047619047665E-2"/>
    <n v="22.85250000000002"/>
    <n v="7.1"/>
  </r>
  <r>
    <s v="286-62-6248"/>
    <s v="B"/>
    <x v="2"/>
    <x v="1"/>
    <x v="1"/>
    <x v="5"/>
    <n v="39.21"/>
    <n v="4"/>
    <n v="7.8420000000000005"/>
    <n v="164.68200000000002"/>
    <x v="65"/>
    <x v="5"/>
    <x v="0"/>
    <x v="356"/>
    <x v="2"/>
    <x v="2"/>
    <n v="156.84"/>
    <n v="4.7619047619047693E-2"/>
    <n v="7.842000000000013"/>
    <n v="9"/>
  </r>
  <r>
    <s v="339-38-9982"/>
    <s v="B"/>
    <x v="2"/>
    <x v="0"/>
    <x v="1"/>
    <x v="5"/>
    <n v="59.86"/>
    <n v="2"/>
    <n v="5.9860000000000007"/>
    <n v="125.706"/>
    <x v="50"/>
    <x v="2"/>
    <x v="0"/>
    <x v="304"/>
    <x v="4"/>
    <x v="0"/>
    <n v="119.72"/>
    <n v="4.7619047619047651E-2"/>
    <n v="5.9860000000000042"/>
    <n v="6.7"/>
  </r>
  <r>
    <s v="827-44-5872"/>
    <s v="B"/>
    <x v="2"/>
    <x v="0"/>
    <x v="0"/>
    <x v="4"/>
    <n v="54.36"/>
    <n v="10"/>
    <n v="27.180000000000003"/>
    <n v="570.78"/>
    <x v="13"/>
    <x v="4"/>
    <x v="2"/>
    <x v="56"/>
    <x v="5"/>
    <x v="2"/>
    <n v="543.6"/>
    <n v="4.7619047619047533E-2"/>
    <n v="27.17999999999995"/>
    <n v="6.1"/>
  </r>
  <r>
    <s v="827-77-7633"/>
    <s v="A"/>
    <x v="0"/>
    <x v="1"/>
    <x v="1"/>
    <x v="3"/>
    <n v="98.09"/>
    <n v="9"/>
    <n v="44.140500000000003"/>
    <n v="926.95050000000003"/>
    <x v="21"/>
    <x v="2"/>
    <x v="2"/>
    <x v="357"/>
    <x v="8"/>
    <x v="1"/>
    <n v="882.81000000000006"/>
    <n v="4.7619047619047589E-2"/>
    <n v="44.140499999999975"/>
    <n v="9.3000000000000007"/>
  </r>
  <r>
    <s v="287-83-1405"/>
    <s v="A"/>
    <x v="0"/>
    <x v="1"/>
    <x v="1"/>
    <x v="0"/>
    <n v="25.43"/>
    <n v="6"/>
    <n v="7.6289999999999996"/>
    <n v="160.20899999999997"/>
    <x v="12"/>
    <x v="6"/>
    <x v="2"/>
    <x v="54"/>
    <x v="8"/>
    <x v="0"/>
    <n v="152.57999999999998"/>
    <n v="4.7619047619047568E-2"/>
    <n v="7.6289999999999907"/>
    <n v="7"/>
  </r>
  <r>
    <s v="435-13-4908"/>
    <s v="A"/>
    <x v="0"/>
    <x v="0"/>
    <x v="1"/>
    <x v="5"/>
    <n v="86.68"/>
    <n v="8"/>
    <n v="34.672000000000004"/>
    <n v="728.11200000000008"/>
    <x v="46"/>
    <x v="4"/>
    <x v="0"/>
    <x v="358"/>
    <x v="3"/>
    <x v="2"/>
    <n v="693.44"/>
    <n v="4.7619047619047651E-2"/>
    <n v="34.672000000000025"/>
    <n v="7.2"/>
  </r>
  <r>
    <s v="857-67-9057"/>
    <s v="B"/>
    <x v="2"/>
    <x v="1"/>
    <x v="1"/>
    <x v="1"/>
    <n v="22.95"/>
    <n v="10"/>
    <n v="11.475000000000001"/>
    <n v="240.97499999999999"/>
    <x v="10"/>
    <x v="5"/>
    <x v="2"/>
    <x v="25"/>
    <x v="8"/>
    <x v="0"/>
    <n v="229.5"/>
    <n v="4.7619047619047596E-2"/>
    <n v="11.474999999999994"/>
    <n v="8.1999999999999993"/>
  </r>
  <r>
    <s v="236-27-1144"/>
    <s v="C"/>
    <x v="1"/>
    <x v="1"/>
    <x v="0"/>
    <x v="4"/>
    <n v="16.309999999999999"/>
    <n v="9"/>
    <n v="7.3395000000000001"/>
    <n v="154.12949999999998"/>
    <x v="58"/>
    <x v="6"/>
    <x v="1"/>
    <x v="359"/>
    <x v="1"/>
    <x v="0"/>
    <n v="146.79"/>
    <n v="4.761904761904754E-2"/>
    <n v="7.3394999999999868"/>
    <n v="8.4"/>
  </r>
  <r>
    <s v="892-05-6689"/>
    <s v="A"/>
    <x v="0"/>
    <x v="1"/>
    <x v="0"/>
    <x v="2"/>
    <n v="28.32"/>
    <n v="5"/>
    <n v="7.08"/>
    <n v="148.68"/>
    <x v="16"/>
    <x v="3"/>
    <x v="1"/>
    <x v="360"/>
    <x v="0"/>
    <x v="0"/>
    <n v="141.6"/>
    <n v="4.76190476190477E-2"/>
    <n v="7.0800000000000125"/>
    <n v="6.2"/>
  </r>
  <r>
    <s v="583-41-4548"/>
    <s v="C"/>
    <x v="1"/>
    <x v="1"/>
    <x v="1"/>
    <x v="2"/>
    <n v="16.670000000000002"/>
    <n v="7"/>
    <n v="5.8345000000000011"/>
    <n v="122.52450000000002"/>
    <x v="13"/>
    <x v="4"/>
    <x v="2"/>
    <x v="150"/>
    <x v="5"/>
    <x v="0"/>
    <n v="116.69000000000001"/>
    <n v="4.7619047619047658E-2"/>
    <n v="5.8345000000000056"/>
    <n v="7.4"/>
  </r>
  <r>
    <s v="339-12-4827"/>
    <s v="B"/>
    <x v="2"/>
    <x v="0"/>
    <x v="0"/>
    <x v="5"/>
    <n v="73.959999999999994"/>
    <n v="1"/>
    <n v="3.698"/>
    <n v="77.657999999999987"/>
    <x v="0"/>
    <x v="0"/>
    <x v="0"/>
    <x v="102"/>
    <x v="5"/>
    <x v="2"/>
    <n v="73.959999999999994"/>
    <n v="4.761904761904754E-2"/>
    <n v="3.6979999999999933"/>
    <n v="5"/>
  </r>
  <r>
    <s v="643-38-7867"/>
    <s v="A"/>
    <x v="0"/>
    <x v="1"/>
    <x v="1"/>
    <x v="2"/>
    <n v="97.94"/>
    <n v="1"/>
    <n v="4.8970000000000002"/>
    <n v="102.837"/>
    <x v="37"/>
    <x v="4"/>
    <x v="1"/>
    <x v="231"/>
    <x v="5"/>
    <x v="0"/>
    <n v="97.94"/>
    <n v="4.7619047619047672E-2"/>
    <n v="4.8970000000000056"/>
    <n v="6.9"/>
  </r>
  <r>
    <s v="308-81-0538"/>
    <s v="A"/>
    <x v="0"/>
    <x v="1"/>
    <x v="0"/>
    <x v="5"/>
    <n v="73.05"/>
    <n v="4"/>
    <n v="14.61"/>
    <n v="306.81"/>
    <x v="6"/>
    <x v="3"/>
    <x v="2"/>
    <x v="361"/>
    <x v="6"/>
    <x v="2"/>
    <n v="292.2"/>
    <n v="4.7619047619047665E-2"/>
    <n v="14.610000000000014"/>
    <n v="4.9000000000000004"/>
  </r>
  <r>
    <s v="358-88-9262"/>
    <s v="C"/>
    <x v="1"/>
    <x v="0"/>
    <x v="0"/>
    <x v="4"/>
    <n v="87.48"/>
    <n v="6"/>
    <n v="26.244"/>
    <n v="551.12400000000002"/>
    <x v="60"/>
    <x v="1"/>
    <x v="2"/>
    <x v="362"/>
    <x v="3"/>
    <x v="0"/>
    <n v="524.88"/>
    <n v="4.7619047619047665E-2"/>
    <n v="26.244000000000028"/>
    <n v="5.0999999999999996"/>
  </r>
  <r>
    <s v="460-35-4390"/>
    <s v="A"/>
    <x v="0"/>
    <x v="1"/>
    <x v="1"/>
    <x v="2"/>
    <n v="30.68"/>
    <n v="3"/>
    <n v="4.6019999999999994"/>
    <n v="96.641999999999996"/>
    <x v="49"/>
    <x v="6"/>
    <x v="0"/>
    <x v="224"/>
    <x v="5"/>
    <x v="0"/>
    <n v="92.039999999999992"/>
    <n v="4.7619047619047658E-2"/>
    <n v="4.6020000000000039"/>
    <n v="9.1"/>
  </r>
  <r>
    <s v="343-87-0864"/>
    <s v="C"/>
    <x v="1"/>
    <x v="0"/>
    <x v="1"/>
    <x v="0"/>
    <n v="75.88"/>
    <n v="1"/>
    <n v="3.794"/>
    <n v="79.673999999999992"/>
    <x v="75"/>
    <x v="4"/>
    <x v="0"/>
    <x v="363"/>
    <x v="1"/>
    <x v="2"/>
    <n v="75.88"/>
    <n v="4.7619047619047582E-2"/>
    <n v="3.7939999999999969"/>
    <n v="7.1"/>
  </r>
  <r>
    <s v="173-50-1108"/>
    <s v="B"/>
    <x v="2"/>
    <x v="0"/>
    <x v="0"/>
    <x v="3"/>
    <n v="20.18"/>
    <n v="4"/>
    <n v="4.0360000000000005"/>
    <n v="84.756"/>
    <x v="77"/>
    <x v="5"/>
    <x v="2"/>
    <x v="280"/>
    <x v="10"/>
    <x v="2"/>
    <n v="80.72"/>
    <n v="4.7619047619047637E-2"/>
    <n v="4.0360000000000014"/>
    <n v="5"/>
  </r>
  <r>
    <s v="243-47-2663"/>
    <s v="C"/>
    <x v="1"/>
    <x v="0"/>
    <x v="1"/>
    <x v="1"/>
    <n v="18.77"/>
    <n v="6"/>
    <n v="5.6310000000000002"/>
    <n v="118.251"/>
    <x v="26"/>
    <x v="3"/>
    <x v="0"/>
    <x v="122"/>
    <x v="7"/>
    <x v="2"/>
    <n v="112.62"/>
    <n v="4.7619047619047616E-2"/>
    <n v="5.6310000000000002"/>
    <n v="5.5"/>
  </r>
  <r>
    <s v="841-18-8232"/>
    <s v="B"/>
    <x v="2"/>
    <x v="1"/>
    <x v="0"/>
    <x v="4"/>
    <n v="71.2"/>
    <n v="1"/>
    <n v="3.5600000000000005"/>
    <n v="74.760000000000005"/>
    <x v="0"/>
    <x v="0"/>
    <x v="0"/>
    <x v="364"/>
    <x v="2"/>
    <x v="2"/>
    <n v="71.2"/>
    <n v="4.7619047619047644E-2"/>
    <n v="3.5600000000000023"/>
    <n v="9.1999999999999993"/>
  </r>
  <r>
    <s v="701-23-5550"/>
    <s v="B"/>
    <x v="2"/>
    <x v="0"/>
    <x v="1"/>
    <x v="2"/>
    <n v="38.81"/>
    <n v="4"/>
    <n v="7.7620000000000005"/>
    <n v="163.00200000000001"/>
    <x v="35"/>
    <x v="6"/>
    <x v="1"/>
    <x v="61"/>
    <x v="0"/>
    <x v="0"/>
    <n v="155.24"/>
    <n v="4.7619047619047616E-2"/>
    <n v="7.7620000000000005"/>
    <n v="4.9000000000000004"/>
  </r>
  <r>
    <s v="647-50-1224"/>
    <s v="A"/>
    <x v="0"/>
    <x v="1"/>
    <x v="0"/>
    <x v="5"/>
    <n v="29.42"/>
    <n v="10"/>
    <n v="14.710000000000003"/>
    <n v="308.91000000000003"/>
    <x v="52"/>
    <x v="0"/>
    <x v="0"/>
    <x v="293"/>
    <x v="7"/>
    <x v="0"/>
    <n v="294.20000000000005"/>
    <n v="4.7619047619047547E-2"/>
    <n v="14.70999999999998"/>
    <n v="8.9"/>
  </r>
  <r>
    <s v="541-48-8554"/>
    <s v="A"/>
    <x v="0"/>
    <x v="1"/>
    <x v="1"/>
    <x v="3"/>
    <n v="60.95"/>
    <n v="9"/>
    <n v="27.427500000000006"/>
    <n v="575.97750000000008"/>
    <x v="27"/>
    <x v="3"/>
    <x v="0"/>
    <x v="365"/>
    <x v="10"/>
    <x v="2"/>
    <n v="548.55000000000007"/>
    <n v="4.761904761904763E-2"/>
    <n v="27.427500000000009"/>
    <n v="6"/>
  </r>
  <r>
    <s v="539-21-7227"/>
    <s v="B"/>
    <x v="2"/>
    <x v="1"/>
    <x v="0"/>
    <x v="3"/>
    <n v="51.54"/>
    <n v="5"/>
    <n v="12.885"/>
    <n v="270.58499999999998"/>
    <x v="53"/>
    <x v="0"/>
    <x v="0"/>
    <x v="366"/>
    <x v="6"/>
    <x v="1"/>
    <n v="257.7"/>
    <n v="4.7619047619047589E-2"/>
    <n v="12.884999999999991"/>
    <n v="4.2"/>
  </r>
  <r>
    <s v="213-32-1216"/>
    <s v="A"/>
    <x v="0"/>
    <x v="1"/>
    <x v="0"/>
    <x v="1"/>
    <n v="66.06"/>
    <n v="6"/>
    <n v="19.818000000000001"/>
    <n v="416.178"/>
    <x v="54"/>
    <x v="5"/>
    <x v="0"/>
    <x v="367"/>
    <x v="1"/>
    <x v="1"/>
    <n v="396.36"/>
    <n v="4.7619047619047582E-2"/>
    <n v="19.817999999999984"/>
    <n v="7.3"/>
  </r>
  <r>
    <s v="747-58-7183"/>
    <s v="B"/>
    <x v="2"/>
    <x v="1"/>
    <x v="1"/>
    <x v="5"/>
    <n v="57.27"/>
    <n v="3"/>
    <n v="8.5905000000000005"/>
    <n v="180.40049999999999"/>
    <x v="57"/>
    <x v="0"/>
    <x v="2"/>
    <x v="106"/>
    <x v="2"/>
    <x v="0"/>
    <n v="171.81"/>
    <n v="4.7619047619047575E-2"/>
    <n v="8.5904999999999916"/>
    <n v="6.5"/>
  </r>
  <r>
    <s v="582-52-8065"/>
    <s v="B"/>
    <x v="2"/>
    <x v="1"/>
    <x v="0"/>
    <x v="5"/>
    <n v="54.31"/>
    <n v="9"/>
    <n v="24.439500000000002"/>
    <n v="513.22950000000003"/>
    <x v="70"/>
    <x v="1"/>
    <x v="2"/>
    <x v="368"/>
    <x v="1"/>
    <x v="1"/>
    <n v="488.79"/>
    <n v="4.7619047619047637E-2"/>
    <n v="24.43950000000001"/>
    <n v="8.9"/>
  </r>
  <r>
    <s v="210-57-1719"/>
    <s v="B"/>
    <x v="2"/>
    <x v="1"/>
    <x v="0"/>
    <x v="0"/>
    <n v="58.24"/>
    <n v="9"/>
    <n v="26.207999999999998"/>
    <n v="550.36799999999994"/>
    <x v="63"/>
    <x v="6"/>
    <x v="2"/>
    <x v="369"/>
    <x v="10"/>
    <x v="1"/>
    <n v="524.16"/>
    <n v="4.7619047619047568E-2"/>
    <n v="26.20799999999997"/>
    <n v="9.6999999999999993"/>
  </r>
  <r>
    <s v="399-69-4630"/>
    <s v="C"/>
    <x v="1"/>
    <x v="1"/>
    <x v="1"/>
    <x v="1"/>
    <n v="22.21"/>
    <n v="6"/>
    <n v="6.6630000000000003"/>
    <n v="139.923"/>
    <x v="37"/>
    <x v="4"/>
    <x v="1"/>
    <x v="81"/>
    <x v="1"/>
    <x v="2"/>
    <n v="133.26"/>
    <n v="4.76190476190477E-2"/>
    <n v="6.6630000000000109"/>
    <n v="8.6"/>
  </r>
  <r>
    <s v="134-75-2619"/>
    <s v="A"/>
    <x v="0"/>
    <x v="0"/>
    <x v="1"/>
    <x v="1"/>
    <n v="19.32"/>
    <n v="7"/>
    <n v="6.7620000000000005"/>
    <n v="142.00200000000001"/>
    <x v="5"/>
    <x v="3"/>
    <x v="1"/>
    <x v="370"/>
    <x v="3"/>
    <x v="1"/>
    <n v="135.24"/>
    <n v="4.7619047619047616E-2"/>
    <n v="6.7620000000000005"/>
    <n v="6.9"/>
  </r>
  <r>
    <s v="356-44-8813"/>
    <s v="B"/>
    <x v="2"/>
    <x v="1"/>
    <x v="1"/>
    <x v="2"/>
    <n v="37.479999999999997"/>
    <n v="3"/>
    <n v="5.6219999999999999"/>
    <n v="118.062"/>
    <x v="40"/>
    <x v="2"/>
    <x v="0"/>
    <x v="286"/>
    <x v="0"/>
    <x v="2"/>
    <n v="112.44"/>
    <n v="4.7619047619047616E-2"/>
    <n v="5.6219999999999999"/>
    <n v="7.7"/>
  </r>
  <r>
    <s v="198-66-9832"/>
    <s v="B"/>
    <x v="2"/>
    <x v="0"/>
    <x v="0"/>
    <x v="5"/>
    <n v="72.040000000000006"/>
    <n v="2"/>
    <n v="7.2040000000000006"/>
    <n v="151.28400000000002"/>
    <x v="87"/>
    <x v="3"/>
    <x v="2"/>
    <x v="371"/>
    <x v="8"/>
    <x v="1"/>
    <n v="144.08000000000001"/>
    <n v="4.7619047619047665E-2"/>
    <n v="7.2040000000000077"/>
    <n v="9.5"/>
  </r>
  <r>
    <s v="283-26-5248"/>
    <s v="C"/>
    <x v="1"/>
    <x v="0"/>
    <x v="0"/>
    <x v="4"/>
    <n v="98.52"/>
    <n v="10"/>
    <n v="49.26"/>
    <n v="1034.46"/>
    <x v="74"/>
    <x v="5"/>
    <x v="0"/>
    <x v="169"/>
    <x v="2"/>
    <x v="0"/>
    <n v="985.19999999999993"/>
    <n v="4.761904761904772E-2"/>
    <n v="49.260000000000105"/>
    <n v="4.5"/>
  </r>
  <r>
    <s v="712-39-0363"/>
    <s v="A"/>
    <x v="0"/>
    <x v="0"/>
    <x v="1"/>
    <x v="4"/>
    <n v="41.66"/>
    <n v="6"/>
    <n v="12.497999999999999"/>
    <n v="262.45799999999997"/>
    <x v="56"/>
    <x v="5"/>
    <x v="0"/>
    <x v="145"/>
    <x v="9"/>
    <x v="0"/>
    <n v="249.95999999999998"/>
    <n v="4.7619047619047589E-2"/>
    <n v="12.49799999999999"/>
    <n v="5.6"/>
  </r>
  <r>
    <s v="218-59-9410"/>
    <s v="A"/>
    <x v="0"/>
    <x v="0"/>
    <x v="0"/>
    <x v="2"/>
    <n v="72.42"/>
    <n v="3"/>
    <n v="10.863"/>
    <n v="228.12299999999999"/>
    <x v="14"/>
    <x v="1"/>
    <x v="1"/>
    <x v="336"/>
    <x v="7"/>
    <x v="0"/>
    <n v="217.26"/>
    <n v="4.7619047619047616E-2"/>
    <n v="10.863"/>
    <n v="8.1999999999999993"/>
  </r>
  <r>
    <s v="174-75-0888"/>
    <s v="B"/>
    <x v="2"/>
    <x v="1"/>
    <x v="1"/>
    <x v="1"/>
    <n v="21.58"/>
    <n v="9"/>
    <n v="9.7109999999999985"/>
    <n v="203.93099999999998"/>
    <x v="86"/>
    <x v="4"/>
    <x v="1"/>
    <x v="372"/>
    <x v="10"/>
    <x v="1"/>
    <n v="194.21999999999997"/>
    <n v="4.7619047619047686E-2"/>
    <n v="9.7110000000000127"/>
    <n v="7.3"/>
  </r>
  <r>
    <s v="866-99-7614"/>
    <s v="C"/>
    <x v="1"/>
    <x v="1"/>
    <x v="1"/>
    <x v="4"/>
    <n v="89.2"/>
    <n v="10"/>
    <n v="44.6"/>
    <n v="936.6"/>
    <x v="48"/>
    <x v="3"/>
    <x v="2"/>
    <x v="324"/>
    <x v="9"/>
    <x v="2"/>
    <n v="892"/>
    <n v="4.7619047619047644E-2"/>
    <n v="44.600000000000023"/>
    <n v="4.4000000000000004"/>
  </r>
  <r>
    <s v="134-54-4720"/>
    <s v="B"/>
    <x v="2"/>
    <x v="1"/>
    <x v="0"/>
    <x v="1"/>
    <n v="42.42"/>
    <n v="8"/>
    <n v="16.968"/>
    <n v="356.32800000000003"/>
    <x v="74"/>
    <x v="5"/>
    <x v="0"/>
    <x v="139"/>
    <x v="0"/>
    <x v="0"/>
    <n v="339.36"/>
    <n v="4.7619047619047665E-2"/>
    <n v="16.968000000000018"/>
    <n v="5.7"/>
  </r>
  <r>
    <s v="760-90-2357"/>
    <s v="A"/>
    <x v="0"/>
    <x v="0"/>
    <x v="1"/>
    <x v="1"/>
    <n v="74.510000000000005"/>
    <n v="6"/>
    <n v="22.353000000000005"/>
    <n v="469.41300000000007"/>
    <x v="80"/>
    <x v="5"/>
    <x v="1"/>
    <x v="264"/>
    <x v="9"/>
    <x v="0"/>
    <n v="447.06000000000006"/>
    <n v="4.761904761904763E-2"/>
    <n v="22.353000000000009"/>
    <n v="5"/>
  </r>
  <r>
    <s v="514-37-2845"/>
    <s v="B"/>
    <x v="2"/>
    <x v="1"/>
    <x v="1"/>
    <x v="5"/>
    <n v="99.25"/>
    <n v="2"/>
    <n v="9.9250000000000007"/>
    <n v="208.42500000000001"/>
    <x v="80"/>
    <x v="5"/>
    <x v="1"/>
    <x v="276"/>
    <x v="0"/>
    <x v="1"/>
    <n v="198.5"/>
    <n v="4.7619047619047672E-2"/>
    <n v="9.9250000000000114"/>
    <n v="9"/>
  </r>
  <r>
    <s v="698-98-5964"/>
    <s v="A"/>
    <x v="0"/>
    <x v="1"/>
    <x v="0"/>
    <x v="4"/>
    <n v="81.209999999999994"/>
    <n v="10"/>
    <n v="40.604999999999997"/>
    <n v="852.70499999999993"/>
    <x v="29"/>
    <x v="4"/>
    <x v="0"/>
    <x v="39"/>
    <x v="0"/>
    <x v="2"/>
    <n v="812.09999999999991"/>
    <n v="4.7619047619047644E-2"/>
    <n v="40.605000000000018"/>
    <n v="6.3"/>
  </r>
  <r>
    <s v="718-57-9773"/>
    <s v="C"/>
    <x v="1"/>
    <x v="1"/>
    <x v="0"/>
    <x v="3"/>
    <n v="49.33"/>
    <n v="10"/>
    <n v="24.664999999999999"/>
    <n v="517.96499999999992"/>
    <x v="36"/>
    <x v="2"/>
    <x v="2"/>
    <x v="64"/>
    <x v="7"/>
    <x v="2"/>
    <n v="493.29999999999995"/>
    <n v="4.7619047619047554E-2"/>
    <n v="24.664999999999964"/>
    <n v="9.4"/>
  </r>
  <r>
    <s v="651-88-7328"/>
    <s v="A"/>
    <x v="0"/>
    <x v="1"/>
    <x v="0"/>
    <x v="5"/>
    <n v="65.739999999999995"/>
    <n v="9"/>
    <n v="29.582999999999998"/>
    <n v="621.24299999999994"/>
    <x v="17"/>
    <x v="6"/>
    <x v="0"/>
    <x v="353"/>
    <x v="0"/>
    <x v="1"/>
    <n v="591.66"/>
    <n v="4.7619047619047575E-2"/>
    <n v="29.58299999999997"/>
    <n v="7.7"/>
  </r>
  <r>
    <s v="241-11-2261"/>
    <s v="B"/>
    <x v="2"/>
    <x v="1"/>
    <x v="0"/>
    <x v="5"/>
    <n v="79.86"/>
    <n v="7"/>
    <n v="27.951000000000001"/>
    <n v="586.971"/>
    <x v="8"/>
    <x v="4"/>
    <x v="0"/>
    <x v="373"/>
    <x v="1"/>
    <x v="2"/>
    <n v="559.02"/>
    <n v="4.7619047619047658E-2"/>
    <n v="27.951000000000022"/>
    <n v="5.5"/>
  </r>
  <r>
    <s v="408-26-9866"/>
    <s v="C"/>
    <x v="1"/>
    <x v="1"/>
    <x v="0"/>
    <x v="3"/>
    <n v="73.98"/>
    <n v="7"/>
    <n v="25.893000000000001"/>
    <n v="543.75300000000004"/>
    <x v="22"/>
    <x v="0"/>
    <x v="1"/>
    <x v="86"/>
    <x v="7"/>
    <x v="0"/>
    <n v="517.86"/>
    <n v="4.7619047619047672E-2"/>
    <n v="25.893000000000029"/>
    <n v="4.0999999999999996"/>
  </r>
  <r>
    <s v="834-83-1826"/>
    <s v="B"/>
    <x v="2"/>
    <x v="0"/>
    <x v="0"/>
    <x v="2"/>
    <n v="82.04"/>
    <n v="5"/>
    <n v="20.510000000000005"/>
    <n v="430.71000000000004"/>
    <x v="6"/>
    <x v="3"/>
    <x v="2"/>
    <x v="361"/>
    <x v="6"/>
    <x v="2"/>
    <n v="410.20000000000005"/>
    <n v="4.7619047619047596E-2"/>
    <n v="20.509999999999991"/>
    <n v="7.6"/>
  </r>
  <r>
    <s v="343-61-3544"/>
    <s v="B"/>
    <x v="2"/>
    <x v="0"/>
    <x v="1"/>
    <x v="3"/>
    <n v="26.67"/>
    <n v="10"/>
    <n v="13.335000000000003"/>
    <n v="280.03500000000003"/>
    <x v="71"/>
    <x v="6"/>
    <x v="0"/>
    <x v="340"/>
    <x v="5"/>
    <x v="1"/>
    <n v="266.70000000000005"/>
    <n v="4.761904761904754E-2"/>
    <n v="13.33499999999998"/>
    <n v="8.6"/>
  </r>
  <r>
    <s v="239-48-4278"/>
    <s v="A"/>
    <x v="0"/>
    <x v="0"/>
    <x v="1"/>
    <x v="4"/>
    <n v="10.130000000000001"/>
    <n v="7"/>
    <n v="3.5455000000000005"/>
    <n v="74.455500000000015"/>
    <x v="24"/>
    <x v="2"/>
    <x v="1"/>
    <x v="323"/>
    <x v="8"/>
    <x v="0"/>
    <n v="70.910000000000011"/>
    <n v="4.7619047619047665E-2"/>
    <n v="3.5455000000000041"/>
    <n v="8.3000000000000007"/>
  </r>
  <r>
    <s v="355-34-6244"/>
    <s v="B"/>
    <x v="2"/>
    <x v="1"/>
    <x v="1"/>
    <x v="4"/>
    <n v="72.39"/>
    <n v="2"/>
    <n v="7.2390000000000008"/>
    <n v="152.01900000000001"/>
    <x v="50"/>
    <x v="2"/>
    <x v="0"/>
    <x v="374"/>
    <x v="8"/>
    <x v="2"/>
    <n v="144.78"/>
    <n v="4.7619047619047644E-2"/>
    <n v="7.2390000000000043"/>
    <n v="8.1"/>
  </r>
  <r>
    <s v="550-84-8664"/>
    <s v="A"/>
    <x v="0"/>
    <x v="1"/>
    <x v="1"/>
    <x v="3"/>
    <n v="85.91"/>
    <n v="5"/>
    <n v="21.477499999999999"/>
    <n v="451.02749999999997"/>
    <x v="23"/>
    <x v="1"/>
    <x v="1"/>
    <x v="375"/>
    <x v="4"/>
    <x v="2"/>
    <n v="429.54999999999995"/>
    <n v="4.7619047619047665E-2"/>
    <n v="21.47750000000002"/>
    <n v="8.6"/>
  </r>
  <r>
    <s v="339-96-8318"/>
    <s v="B"/>
    <x v="2"/>
    <x v="0"/>
    <x v="1"/>
    <x v="5"/>
    <n v="81.31"/>
    <n v="7"/>
    <n v="28.458500000000004"/>
    <n v="597.62850000000003"/>
    <x v="59"/>
    <x v="1"/>
    <x v="1"/>
    <x v="349"/>
    <x v="8"/>
    <x v="0"/>
    <n v="569.17000000000007"/>
    <n v="4.7619047619047547E-2"/>
    <n v="28.458499999999958"/>
    <n v="6.3"/>
  </r>
  <r>
    <s v="458-61-0011"/>
    <s v="B"/>
    <x v="2"/>
    <x v="1"/>
    <x v="1"/>
    <x v="4"/>
    <n v="60.3"/>
    <n v="4"/>
    <n v="12.06"/>
    <n v="253.26"/>
    <x v="9"/>
    <x v="5"/>
    <x v="2"/>
    <x v="362"/>
    <x v="3"/>
    <x v="1"/>
    <n v="241.2"/>
    <n v="4.761904761904763E-2"/>
    <n v="12.060000000000002"/>
    <n v="5.8"/>
  </r>
  <r>
    <s v="592-34-6155"/>
    <s v="C"/>
    <x v="1"/>
    <x v="1"/>
    <x v="1"/>
    <x v="4"/>
    <n v="31.77"/>
    <n v="4"/>
    <n v="6.3540000000000001"/>
    <n v="133.434"/>
    <x v="78"/>
    <x v="3"/>
    <x v="0"/>
    <x v="140"/>
    <x v="4"/>
    <x v="0"/>
    <n v="127.08"/>
    <n v="4.7619047619047616E-2"/>
    <n v="6.3539999999999992"/>
    <n v="6.2"/>
  </r>
  <r>
    <s v="797-88-0493"/>
    <s v="A"/>
    <x v="0"/>
    <x v="1"/>
    <x v="0"/>
    <x v="0"/>
    <n v="64.27"/>
    <n v="4"/>
    <n v="12.853999999999999"/>
    <n v="269.93399999999997"/>
    <x v="58"/>
    <x v="6"/>
    <x v="1"/>
    <x v="376"/>
    <x v="0"/>
    <x v="1"/>
    <n v="257.08"/>
    <n v="4.7619047619047568E-2"/>
    <n v="12.853999999999985"/>
    <n v="7.7"/>
  </r>
  <r>
    <s v="207-73-1363"/>
    <s v="B"/>
    <x v="2"/>
    <x v="1"/>
    <x v="1"/>
    <x v="0"/>
    <n v="69.510000000000005"/>
    <n v="2"/>
    <n v="6.9510000000000005"/>
    <n v="145.971"/>
    <x v="59"/>
    <x v="1"/>
    <x v="1"/>
    <x v="377"/>
    <x v="10"/>
    <x v="0"/>
    <n v="139.02000000000001"/>
    <n v="4.7619047619047575E-2"/>
    <n v="6.9509999999999934"/>
    <n v="8.1"/>
  </r>
  <r>
    <s v="390-31-6381"/>
    <s v="C"/>
    <x v="1"/>
    <x v="1"/>
    <x v="1"/>
    <x v="4"/>
    <n v="27.22"/>
    <n v="3"/>
    <n v="4.0830000000000002"/>
    <n v="85.742999999999995"/>
    <x v="27"/>
    <x v="3"/>
    <x v="0"/>
    <x v="378"/>
    <x v="10"/>
    <x v="1"/>
    <n v="81.66"/>
    <n v="4.7619047619047603E-2"/>
    <n v="4.0829999999999984"/>
    <n v="7.3"/>
  </r>
  <r>
    <s v="443-82-0585"/>
    <s v="A"/>
    <x v="0"/>
    <x v="0"/>
    <x v="0"/>
    <x v="0"/>
    <n v="77.680000000000007"/>
    <n v="4"/>
    <n v="15.536000000000001"/>
    <n v="326.25600000000003"/>
    <x v="60"/>
    <x v="1"/>
    <x v="2"/>
    <x v="85"/>
    <x v="8"/>
    <x v="1"/>
    <n v="310.72000000000003"/>
    <n v="4.7619047619047616E-2"/>
    <n v="15.536000000000001"/>
    <n v="8.4"/>
  </r>
  <r>
    <s v="339-18-7061"/>
    <s v="C"/>
    <x v="1"/>
    <x v="0"/>
    <x v="0"/>
    <x v="5"/>
    <n v="92.98"/>
    <n v="2"/>
    <n v="9.298"/>
    <n v="195.25800000000001"/>
    <x v="77"/>
    <x v="5"/>
    <x v="2"/>
    <x v="379"/>
    <x v="9"/>
    <x v="2"/>
    <n v="185.96"/>
    <n v="4.7619047619047623E-2"/>
    <n v="9.2980000000000018"/>
    <n v="8"/>
  </r>
  <r>
    <s v="359-90-3665"/>
    <s v="B"/>
    <x v="2"/>
    <x v="0"/>
    <x v="0"/>
    <x v="5"/>
    <n v="18.079999999999998"/>
    <n v="4"/>
    <n v="3.6159999999999997"/>
    <n v="75.935999999999993"/>
    <x v="78"/>
    <x v="3"/>
    <x v="0"/>
    <x v="172"/>
    <x v="3"/>
    <x v="2"/>
    <n v="72.319999999999993"/>
    <n v="4.7619047619047616E-2"/>
    <n v="3.6159999999999997"/>
    <n v="9.5"/>
  </r>
  <r>
    <s v="375-72-3056"/>
    <s v="B"/>
    <x v="2"/>
    <x v="1"/>
    <x v="1"/>
    <x v="3"/>
    <n v="63.06"/>
    <n v="3"/>
    <n v="9.4590000000000014"/>
    <n v="198.63900000000001"/>
    <x v="64"/>
    <x v="0"/>
    <x v="0"/>
    <x v="380"/>
    <x v="9"/>
    <x v="0"/>
    <n v="189.18"/>
    <n v="4.761904761904763E-2"/>
    <n v="9.4590000000000032"/>
    <n v="7"/>
  </r>
  <r>
    <s v="127-47-6963"/>
    <s v="A"/>
    <x v="0"/>
    <x v="1"/>
    <x v="1"/>
    <x v="0"/>
    <n v="51.71"/>
    <n v="4"/>
    <n v="10.342000000000001"/>
    <n v="217.18200000000002"/>
    <x v="11"/>
    <x v="0"/>
    <x v="1"/>
    <x v="318"/>
    <x v="0"/>
    <x v="2"/>
    <n v="206.84"/>
    <n v="4.7619047619047672E-2"/>
    <n v="10.342000000000013"/>
    <n v="9.8000000000000007"/>
  </r>
  <r>
    <s v="278-86-2735"/>
    <s v="A"/>
    <x v="0"/>
    <x v="1"/>
    <x v="0"/>
    <x v="4"/>
    <n v="52.34"/>
    <n v="3"/>
    <n v="7.8510000000000009"/>
    <n v="164.87100000000001"/>
    <x v="39"/>
    <x v="5"/>
    <x v="1"/>
    <x v="381"/>
    <x v="4"/>
    <x v="1"/>
    <n v="157.02000000000001"/>
    <n v="4.7619047619047609E-2"/>
    <n v="7.8509999999999991"/>
    <n v="9.1999999999999993"/>
  </r>
  <r>
    <s v="695-28-6250"/>
    <s v="A"/>
    <x v="0"/>
    <x v="1"/>
    <x v="0"/>
    <x v="3"/>
    <n v="43.06"/>
    <n v="5"/>
    <n v="10.765000000000001"/>
    <n v="226.065"/>
    <x v="87"/>
    <x v="3"/>
    <x v="2"/>
    <x v="382"/>
    <x v="7"/>
    <x v="0"/>
    <n v="215.3"/>
    <n v="4.7619047619047561E-2"/>
    <n v="10.764999999999986"/>
    <n v="7.7"/>
  </r>
  <r>
    <s v="379-17-6588"/>
    <s v="C"/>
    <x v="1"/>
    <x v="1"/>
    <x v="1"/>
    <x v="5"/>
    <n v="59.61"/>
    <n v="10"/>
    <n v="29.805000000000003"/>
    <n v="625.90499999999997"/>
    <x v="86"/>
    <x v="4"/>
    <x v="1"/>
    <x v="383"/>
    <x v="5"/>
    <x v="1"/>
    <n v="596.1"/>
    <n v="4.761904761904754E-2"/>
    <n v="29.80499999999995"/>
    <n v="5.3"/>
  </r>
  <r>
    <s v="227-50-3718"/>
    <s v="A"/>
    <x v="0"/>
    <x v="1"/>
    <x v="1"/>
    <x v="0"/>
    <n v="14.62"/>
    <n v="5"/>
    <n v="3.6549999999999998"/>
    <n v="76.754999999999995"/>
    <x v="31"/>
    <x v="3"/>
    <x v="1"/>
    <x v="384"/>
    <x v="10"/>
    <x v="1"/>
    <n v="73.099999999999994"/>
    <n v="4.7619047619047637E-2"/>
    <n v="3.6550000000000011"/>
    <n v="4.4000000000000004"/>
  </r>
  <r>
    <s v="302-15-2162"/>
    <s v="C"/>
    <x v="1"/>
    <x v="0"/>
    <x v="1"/>
    <x v="0"/>
    <n v="46.53"/>
    <n v="6"/>
    <n v="13.959000000000001"/>
    <n v="293.13900000000001"/>
    <x v="2"/>
    <x v="2"/>
    <x v="1"/>
    <x v="200"/>
    <x v="1"/>
    <x v="2"/>
    <n v="279.18"/>
    <n v="4.761904761904763E-2"/>
    <n v="13.959000000000003"/>
    <n v="4.3"/>
  </r>
  <r>
    <s v="788-07-8452"/>
    <s v="C"/>
    <x v="1"/>
    <x v="0"/>
    <x v="0"/>
    <x v="2"/>
    <n v="24.24"/>
    <n v="7"/>
    <n v="8.484"/>
    <n v="178.16399999999999"/>
    <x v="3"/>
    <x v="2"/>
    <x v="0"/>
    <x v="180"/>
    <x v="6"/>
    <x v="0"/>
    <n v="169.67999999999998"/>
    <n v="4.7619047619047672E-2"/>
    <n v="8.4840000000000089"/>
    <n v="9.4"/>
  </r>
  <r>
    <s v="560-49-6611"/>
    <s v="A"/>
    <x v="0"/>
    <x v="0"/>
    <x v="0"/>
    <x v="3"/>
    <n v="45.58"/>
    <n v="1"/>
    <n v="2.2789999999999999"/>
    <n v="47.858999999999995"/>
    <x v="13"/>
    <x v="4"/>
    <x v="2"/>
    <x v="385"/>
    <x v="4"/>
    <x v="1"/>
    <n v="45.58"/>
    <n v="4.7619047619047547E-2"/>
    <n v="2.2789999999999964"/>
    <n v="9.8000000000000007"/>
  </r>
  <r>
    <s v="880-35-0356"/>
    <s v="A"/>
    <x v="0"/>
    <x v="0"/>
    <x v="0"/>
    <x v="3"/>
    <n v="75.2"/>
    <n v="3"/>
    <n v="11.280000000000001"/>
    <n v="236.88000000000002"/>
    <x v="63"/>
    <x v="6"/>
    <x v="2"/>
    <x v="159"/>
    <x v="5"/>
    <x v="0"/>
    <n v="225.60000000000002"/>
    <n v="4.7619047619047616E-2"/>
    <n v="11.280000000000001"/>
    <n v="4.8"/>
  </r>
  <r>
    <s v="585-11-6748"/>
    <s v="B"/>
    <x v="2"/>
    <x v="0"/>
    <x v="1"/>
    <x v="3"/>
    <n v="96.8"/>
    <n v="3"/>
    <n v="14.52"/>
    <n v="304.91999999999996"/>
    <x v="20"/>
    <x v="1"/>
    <x v="1"/>
    <x v="137"/>
    <x v="0"/>
    <x v="1"/>
    <n v="290.39999999999998"/>
    <n v="4.7619047619047568E-2"/>
    <n v="14.519999999999982"/>
    <n v="5.3"/>
  </r>
  <r>
    <s v="470-31-3286"/>
    <s v="B"/>
    <x v="2"/>
    <x v="1"/>
    <x v="1"/>
    <x v="0"/>
    <n v="14.82"/>
    <n v="3"/>
    <n v="2.2230000000000003"/>
    <n v="46.683"/>
    <x v="59"/>
    <x v="1"/>
    <x v="1"/>
    <x v="170"/>
    <x v="5"/>
    <x v="2"/>
    <n v="44.46"/>
    <n v="4.7619047619047596E-2"/>
    <n v="2.222999999999999"/>
    <n v="8.6999999999999993"/>
  </r>
  <r>
    <s v="152-68-2907"/>
    <s v="A"/>
    <x v="0"/>
    <x v="1"/>
    <x v="1"/>
    <x v="4"/>
    <n v="52.2"/>
    <n v="3"/>
    <n v="7.8300000000000018"/>
    <n v="164.43000000000004"/>
    <x v="42"/>
    <x v="1"/>
    <x v="2"/>
    <x v="241"/>
    <x v="0"/>
    <x v="2"/>
    <n v="156.60000000000002"/>
    <n v="4.7619047619047686E-2"/>
    <n v="7.8300000000000125"/>
    <n v="9.5"/>
  </r>
  <r>
    <s v="123-35-4896"/>
    <s v="C"/>
    <x v="1"/>
    <x v="1"/>
    <x v="0"/>
    <x v="3"/>
    <n v="46.66"/>
    <n v="9"/>
    <n v="20.997"/>
    <n v="440.93699999999995"/>
    <x v="21"/>
    <x v="2"/>
    <x v="2"/>
    <x v="386"/>
    <x v="8"/>
    <x v="0"/>
    <n v="419.93999999999994"/>
    <n v="4.7619047619047658E-2"/>
    <n v="20.997000000000014"/>
    <n v="5.3"/>
  </r>
  <r>
    <s v="258-69-7810"/>
    <s v="C"/>
    <x v="1"/>
    <x v="1"/>
    <x v="0"/>
    <x v="5"/>
    <n v="36.85"/>
    <n v="5"/>
    <n v="9.2125000000000004"/>
    <n v="193.46250000000001"/>
    <x v="53"/>
    <x v="0"/>
    <x v="0"/>
    <x v="387"/>
    <x v="3"/>
    <x v="1"/>
    <n v="184.25"/>
    <n v="4.7619047619047644E-2"/>
    <n v="9.2125000000000057"/>
    <n v="9.1999999999999993"/>
  </r>
  <r>
    <s v="334-64-2006"/>
    <s v="A"/>
    <x v="0"/>
    <x v="0"/>
    <x v="0"/>
    <x v="2"/>
    <n v="70.319999999999993"/>
    <n v="2"/>
    <n v="7.032"/>
    <n v="147.672"/>
    <x v="62"/>
    <x v="2"/>
    <x v="1"/>
    <x v="388"/>
    <x v="4"/>
    <x v="0"/>
    <n v="140.63999999999999"/>
    <n v="4.7619047619047693E-2"/>
    <n v="7.0320000000000107"/>
    <n v="9.6"/>
  </r>
  <r>
    <s v="219-61-4139"/>
    <s v="C"/>
    <x v="1"/>
    <x v="1"/>
    <x v="1"/>
    <x v="1"/>
    <n v="83.08"/>
    <n v="1"/>
    <n v="4.1539999999999999"/>
    <n v="87.233999999999995"/>
    <x v="54"/>
    <x v="5"/>
    <x v="0"/>
    <x v="361"/>
    <x v="6"/>
    <x v="0"/>
    <n v="83.08"/>
    <n v="4.7619047619047582E-2"/>
    <n v="4.1539999999999964"/>
    <n v="6.4"/>
  </r>
  <r>
    <s v="881-41-7302"/>
    <s v="C"/>
    <x v="1"/>
    <x v="1"/>
    <x v="0"/>
    <x v="5"/>
    <n v="64.989999999999995"/>
    <n v="1"/>
    <n v="3.2494999999999998"/>
    <n v="68.239499999999992"/>
    <x v="53"/>
    <x v="0"/>
    <x v="0"/>
    <x v="389"/>
    <x v="1"/>
    <x v="2"/>
    <n v="64.989999999999995"/>
    <n v="4.7619047619047589E-2"/>
    <n v="3.2494999999999976"/>
    <n v="4.5"/>
  </r>
  <r>
    <s v="373-09-4567"/>
    <s v="C"/>
    <x v="1"/>
    <x v="1"/>
    <x v="1"/>
    <x v="4"/>
    <n v="77.56"/>
    <n v="10"/>
    <n v="38.78"/>
    <n v="814.38"/>
    <x v="86"/>
    <x v="4"/>
    <x v="1"/>
    <x v="82"/>
    <x v="2"/>
    <x v="0"/>
    <n v="775.6"/>
    <n v="4.7619047619047589E-2"/>
    <n v="38.779999999999973"/>
    <n v="6.9"/>
  </r>
  <r>
    <s v="642-30-6693"/>
    <s v="B"/>
    <x v="2"/>
    <x v="1"/>
    <x v="0"/>
    <x v="3"/>
    <n v="54.51"/>
    <n v="6"/>
    <n v="16.353000000000002"/>
    <n v="343.41300000000001"/>
    <x v="85"/>
    <x v="2"/>
    <x v="1"/>
    <x v="376"/>
    <x v="0"/>
    <x v="0"/>
    <n v="327.06"/>
    <n v="4.7619047619047644E-2"/>
    <n v="16.353000000000009"/>
    <n v="7.8"/>
  </r>
  <r>
    <s v="484-22-8230"/>
    <s v="C"/>
    <x v="1"/>
    <x v="0"/>
    <x v="0"/>
    <x v="5"/>
    <n v="51.89"/>
    <n v="7"/>
    <n v="18.1615"/>
    <n v="381.39150000000001"/>
    <x v="66"/>
    <x v="6"/>
    <x v="0"/>
    <x v="390"/>
    <x v="2"/>
    <x v="1"/>
    <n v="363.23"/>
    <n v="4.7619047619047589E-2"/>
    <n v="18.16149999999999"/>
    <n v="4.5"/>
  </r>
  <r>
    <s v="830-58-2383"/>
    <s v="B"/>
    <x v="2"/>
    <x v="1"/>
    <x v="1"/>
    <x v="2"/>
    <n v="31.75"/>
    <n v="4"/>
    <n v="6.3500000000000005"/>
    <n v="133.35"/>
    <x v="4"/>
    <x v="1"/>
    <x v="2"/>
    <x v="108"/>
    <x v="9"/>
    <x v="1"/>
    <n v="127"/>
    <n v="4.7619047619047582E-2"/>
    <n v="6.3499999999999943"/>
    <n v="8.6"/>
  </r>
  <r>
    <s v="559-98-9873"/>
    <s v="A"/>
    <x v="0"/>
    <x v="0"/>
    <x v="0"/>
    <x v="5"/>
    <n v="53.65"/>
    <n v="7"/>
    <n v="18.7775"/>
    <n v="394.32749999999999"/>
    <x v="34"/>
    <x v="2"/>
    <x v="2"/>
    <x v="391"/>
    <x v="10"/>
    <x v="0"/>
    <n v="375.55"/>
    <n v="4.7619047619047554E-2"/>
    <n v="18.777499999999975"/>
    <n v="5.2"/>
  </r>
  <r>
    <s v="544-32-5024"/>
    <s v="C"/>
    <x v="1"/>
    <x v="0"/>
    <x v="0"/>
    <x v="4"/>
    <n v="49.79"/>
    <n v="4"/>
    <n v="9.9580000000000002"/>
    <n v="209.11799999999999"/>
    <x v="61"/>
    <x v="4"/>
    <x v="1"/>
    <x v="156"/>
    <x v="8"/>
    <x v="2"/>
    <n v="199.16"/>
    <n v="4.7619047619047609E-2"/>
    <n v="9.9579999999999984"/>
    <n v="6.4"/>
  </r>
  <r>
    <s v="318-12-0304"/>
    <s v="A"/>
    <x v="0"/>
    <x v="1"/>
    <x v="1"/>
    <x v="5"/>
    <n v="30.61"/>
    <n v="1"/>
    <n v="1.5305"/>
    <n v="32.140500000000003"/>
    <x v="54"/>
    <x v="5"/>
    <x v="0"/>
    <x v="22"/>
    <x v="10"/>
    <x v="0"/>
    <n v="30.61"/>
    <n v="4.7619047619047727E-2"/>
    <n v="1.5305000000000035"/>
    <n v="5.2"/>
  </r>
  <r>
    <s v="349-97-8902"/>
    <s v="B"/>
    <x v="2"/>
    <x v="0"/>
    <x v="1"/>
    <x v="4"/>
    <n v="57.89"/>
    <n v="2"/>
    <n v="5.7890000000000006"/>
    <n v="121.569"/>
    <x v="29"/>
    <x v="4"/>
    <x v="0"/>
    <x v="4"/>
    <x v="1"/>
    <x v="0"/>
    <n v="115.78"/>
    <n v="4.761904761904763E-2"/>
    <n v="5.7890000000000015"/>
    <n v="8.9"/>
  </r>
  <r>
    <s v="421-95-9805"/>
    <s v="A"/>
    <x v="0"/>
    <x v="1"/>
    <x v="0"/>
    <x v="1"/>
    <n v="28.96"/>
    <n v="1"/>
    <n v="1.4480000000000002"/>
    <n v="30.408000000000001"/>
    <x v="13"/>
    <x v="4"/>
    <x v="2"/>
    <x v="392"/>
    <x v="1"/>
    <x v="2"/>
    <n v="28.96"/>
    <n v="4.761904761904763E-2"/>
    <n v="1.4480000000000004"/>
    <n v="6.2"/>
  </r>
  <r>
    <s v="277-35-5865"/>
    <s v="C"/>
    <x v="1"/>
    <x v="0"/>
    <x v="0"/>
    <x v="4"/>
    <n v="98.97"/>
    <n v="9"/>
    <n v="44.536500000000004"/>
    <n v="935.26650000000006"/>
    <x v="11"/>
    <x v="0"/>
    <x v="1"/>
    <x v="219"/>
    <x v="5"/>
    <x v="1"/>
    <n v="890.73"/>
    <n v="4.7619047619047665E-2"/>
    <n v="44.536500000000046"/>
    <n v="6.7"/>
  </r>
  <r>
    <s v="789-23-8625"/>
    <s v="B"/>
    <x v="2"/>
    <x v="0"/>
    <x v="1"/>
    <x v="5"/>
    <n v="93.22"/>
    <n v="3"/>
    <n v="13.982999999999999"/>
    <n v="293.64299999999997"/>
    <x v="46"/>
    <x v="4"/>
    <x v="0"/>
    <x v="393"/>
    <x v="5"/>
    <x v="1"/>
    <n v="279.65999999999997"/>
    <n v="4.7619047619047637E-2"/>
    <n v="13.983000000000004"/>
    <n v="7.2"/>
  </r>
  <r>
    <s v="284-54-4231"/>
    <s v="C"/>
    <x v="1"/>
    <x v="0"/>
    <x v="1"/>
    <x v="3"/>
    <n v="80.930000000000007"/>
    <n v="1"/>
    <n v="4.0465000000000009"/>
    <n v="84.976500000000001"/>
    <x v="64"/>
    <x v="0"/>
    <x v="0"/>
    <x v="394"/>
    <x v="7"/>
    <x v="2"/>
    <n v="80.930000000000007"/>
    <n v="4.7619047619047554E-2"/>
    <n v="4.0464999999999947"/>
    <n v="9"/>
  </r>
  <r>
    <s v="443-59-0061"/>
    <s v="A"/>
    <x v="0"/>
    <x v="0"/>
    <x v="1"/>
    <x v="4"/>
    <n v="67.45"/>
    <n v="10"/>
    <n v="33.725000000000001"/>
    <n v="708.22500000000002"/>
    <x v="36"/>
    <x v="2"/>
    <x v="2"/>
    <x v="210"/>
    <x v="5"/>
    <x v="0"/>
    <n v="674.5"/>
    <n v="4.7619047619047651E-2"/>
    <n v="33.725000000000023"/>
    <n v="4.2"/>
  </r>
  <r>
    <s v="509-29-3912"/>
    <s v="A"/>
    <x v="0"/>
    <x v="0"/>
    <x v="0"/>
    <x v="3"/>
    <n v="38.72"/>
    <n v="9"/>
    <n v="17.424000000000003"/>
    <n v="365.904"/>
    <x v="80"/>
    <x v="5"/>
    <x v="1"/>
    <x v="395"/>
    <x v="10"/>
    <x v="0"/>
    <n v="348.48"/>
    <n v="4.7619047619047561E-2"/>
    <n v="17.423999999999978"/>
    <n v="4.2"/>
  </r>
  <r>
    <s v="327-40-9673"/>
    <s v="B"/>
    <x v="2"/>
    <x v="0"/>
    <x v="1"/>
    <x v="3"/>
    <n v="72.599999999999994"/>
    <n v="6"/>
    <n v="21.78"/>
    <n v="457.38"/>
    <x v="50"/>
    <x v="2"/>
    <x v="0"/>
    <x v="396"/>
    <x v="8"/>
    <x v="1"/>
    <n v="435.59999999999997"/>
    <n v="4.7619047619047686E-2"/>
    <n v="21.78000000000003"/>
    <n v="6.9"/>
  </r>
  <r>
    <s v="840-19-2096"/>
    <s v="C"/>
    <x v="1"/>
    <x v="0"/>
    <x v="1"/>
    <x v="1"/>
    <n v="87.91"/>
    <n v="5"/>
    <n v="21.977499999999999"/>
    <n v="461.52749999999997"/>
    <x v="86"/>
    <x v="4"/>
    <x v="1"/>
    <x v="397"/>
    <x v="3"/>
    <x v="0"/>
    <n v="439.54999999999995"/>
    <n v="4.7619047619047665E-2"/>
    <n v="21.97750000000002"/>
    <n v="4.4000000000000004"/>
  </r>
  <r>
    <s v="828-46-6863"/>
    <s v="A"/>
    <x v="0"/>
    <x v="0"/>
    <x v="1"/>
    <x v="4"/>
    <n v="98.53"/>
    <n v="6"/>
    <n v="29.559000000000005"/>
    <n v="620.73900000000003"/>
    <x v="54"/>
    <x v="5"/>
    <x v="0"/>
    <x v="218"/>
    <x v="5"/>
    <x v="2"/>
    <n v="591.18000000000006"/>
    <n v="4.7619047619047568E-2"/>
    <n v="29.558999999999969"/>
    <n v="4"/>
  </r>
  <r>
    <s v="641-96-3695"/>
    <s v="C"/>
    <x v="1"/>
    <x v="0"/>
    <x v="0"/>
    <x v="5"/>
    <n v="43.46"/>
    <n v="6"/>
    <n v="13.038"/>
    <n v="273.798"/>
    <x v="13"/>
    <x v="4"/>
    <x v="2"/>
    <x v="84"/>
    <x v="6"/>
    <x v="0"/>
    <n v="260.76"/>
    <n v="4.7619047619047658E-2"/>
    <n v="13.038000000000011"/>
    <n v="8.5"/>
  </r>
  <r>
    <s v="420-97-3340"/>
    <s v="A"/>
    <x v="0"/>
    <x v="1"/>
    <x v="0"/>
    <x v="4"/>
    <n v="71.680000000000007"/>
    <n v="3"/>
    <n v="10.752000000000002"/>
    <n v="225.79200000000003"/>
    <x v="61"/>
    <x v="4"/>
    <x v="1"/>
    <x v="19"/>
    <x v="9"/>
    <x v="2"/>
    <n v="215.04000000000002"/>
    <n v="4.7619047619047658E-2"/>
    <n v="10.75200000000001"/>
    <n v="9.1999999999999993"/>
  </r>
  <r>
    <s v="436-54-4512"/>
    <s v="A"/>
    <x v="0"/>
    <x v="0"/>
    <x v="0"/>
    <x v="4"/>
    <n v="91.61"/>
    <n v="1"/>
    <n v="4.5804999999999998"/>
    <n v="96.1905"/>
    <x v="80"/>
    <x v="5"/>
    <x v="1"/>
    <x v="143"/>
    <x v="8"/>
    <x v="1"/>
    <n v="91.61"/>
    <n v="4.7619047619047623E-2"/>
    <n v="4.5805000000000007"/>
    <n v="9.8000000000000007"/>
  </r>
  <r>
    <s v="670-79-6321"/>
    <s v="B"/>
    <x v="2"/>
    <x v="0"/>
    <x v="0"/>
    <x v="2"/>
    <n v="94.59"/>
    <n v="7"/>
    <n v="33.106500000000004"/>
    <n v="695.23649999999998"/>
    <x v="29"/>
    <x v="4"/>
    <x v="0"/>
    <x v="398"/>
    <x v="9"/>
    <x v="2"/>
    <n v="662.13"/>
    <n v="4.7619047619047596E-2"/>
    <n v="33.106499999999983"/>
    <n v="4.9000000000000004"/>
  </r>
  <r>
    <s v="852-62-7105"/>
    <s v="B"/>
    <x v="2"/>
    <x v="1"/>
    <x v="0"/>
    <x v="5"/>
    <n v="83.25"/>
    <n v="10"/>
    <n v="41.625"/>
    <n v="874.125"/>
    <x v="52"/>
    <x v="0"/>
    <x v="0"/>
    <x v="210"/>
    <x v="5"/>
    <x v="2"/>
    <n v="832.5"/>
    <n v="4.7619047619047616E-2"/>
    <n v="41.625"/>
    <n v="4.4000000000000004"/>
  </r>
  <r>
    <s v="598-06-7312"/>
    <s v="B"/>
    <x v="2"/>
    <x v="0"/>
    <x v="1"/>
    <x v="5"/>
    <n v="91.35"/>
    <n v="1"/>
    <n v="4.5674999999999999"/>
    <n v="95.91749999999999"/>
    <x v="69"/>
    <x v="0"/>
    <x v="2"/>
    <x v="324"/>
    <x v="9"/>
    <x v="1"/>
    <n v="91.35"/>
    <n v="4.7619047619047575E-2"/>
    <n v="4.5674999999999955"/>
    <n v="6.8"/>
  </r>
  <r>
    <s v="135-13-8269"/>
    <s v="B"/>
    <x v="2"/>
    <x v="0"/>
    <x v="0"/>
    <x v="4"/>
    <n v="78.88"/>
    <n v="2"/>
    <n v="7.8879999999999999"/>
    <n v="165.648"/>
    <x v="53"/>
    <x v="0"/>
    <x v="0"/>
    <x v="399"/>
    <x v="7"/>
    <x v="1"/>
    <n v="157.76"/>
    <n v="4.7619047619047651E-2"/>
    <n v="7.8880000000000052"/>
    <n v="9.1"/>
  </r>
  <r>
    <s v="816-57-2053"/>
    <s v="A"/>
    <x v="0"/>
    <x v="1"/>
    <x v="1"/>
    <x v="3"/>
    <n v="60.87"/>
    <n v="2"/>
    <n v="6.0869999999999997"/>
    <n v="127.827"/>
    <x v="11"/>
    <x v="0"/>
    <x v="1"/>
    <x v="378"/>
    <x v="10"/>
    <x v="0"/>
    <n v="121.74"/>
    <n v="4.7619047619047644E-2"/>
    <n v="6.0870000000000033"/>
    <n v="8.6999999999999993"/>
  </r>
  <r>
    <s v="628-90-8624"/>
    <s v="B"/>
    <x v="2"/>
    <x v="0"/>
    <x v="1"/>
    <x v="0"/>
    <n v="82.58"/>
    <n v="10"/>
    <n v="41.29"/>
    <n v="867.08999999999992"/>
    <x v="86"/>
    <x v="4"/>
    <x v="1"/>
    <x v="400"/>
    <x v="4"/>
    <x v="1"/>
    <n v="825.8"/>
    <n v="4.7619047619047582E-2"/>
    <n v="41.289999999999964"/>
    <n v="5"/>
  </r>
  <r>
    <s v="856-66-2701"/>
    <s v="A"/>
    <x v="0"/>
    <x v="0"/>
    <x v="1"/>
    <x v="2"/>
    <n v="53.3"/>
    <n v="3"/>
    <n v="7.9949999999999992"/>
    <n v="167.89499999999998"/>
    <x v="25"/>
    <x v="1"/>
    <x v="0"/>
    <x v="401"/>
    <x v="4"/>
    <x v="0"/>
    <n v="159.89999999999998"/>
    <n v="4.7619047619047651E-2"/>
    <n v="7.9950000000000045"/>
    <n v="7.5"/>
  </r>
  <r>
    <s v="308-39-1707"/>
    <s v="A"/>
    <x v="0"/>
    <x v="1"/>
    <x v="0"/>
    <x v="5"/>
    <n v="12.09"/>
    <n v="1"/>
    <n v="0.60450000000000004"/>
    <n v="12.6945"/>
    <x v="53"/>
    <x v="0"/>
    <x v="0"/>
    <x v="96"/>
    <x v="3"/>
    <x v="2"/>
    <n v="12.09"/>
    <n v="4.7619047619047603E-2"/>
    <n v="0.60449999999999982"/>
    <n v="8.1999999999999993"/>
  </r>
  <r>
    <s v="149-61-1929"/>
    <s v="A"/>
    <x v="0"/>
    <x v="1"/>
    <x v="1"/>
    <x v="3"/>
    <n v="64.19"/>
    <n v="10"/>
    <n v="32.094999999999999"/>
    <n v="673.995"/>
    <x v="64"/>
    <x v="0"/>
    <x v="0"/>
    <x v="402"/>
    <x v="4"/>
    <x v="2"/>
    <n v="641.9"/>
    <n v="4.7619047619047658E-2"/>
    <n v="32.095000000000027"/>
    <n v="6.7"/>
  </r>
  <r>
    <s v="655-07-2265"/>
    <s v="A"/>
    <x v="0"/>
    <x v="1"/>
    <x v="1"/>
    <x v="1"/>
    <n v="78.31"/>
    <n v="3"/>
    <n v="11.746500000000001"/>
    <n v="246.6765"/>
    <x v="19"/>
    <x v="6"/>
    <x v="1"/>
    <x v="382"/>
    <x v="7"/>
    <x v="0"/>
    <n v="234.93"/>
    <n v="4.7619047619047609E-2"/>
    <n v="11.746499999999997"/>
    <n v="5.4"/>
  </r>
  <r>
    <s v="589-02-8023"/>
    <s v="A"/>
    <x v="0"/>
    <x v="0"/>
    <x v="1"/>
    <x v="4"/>
    <n v="83.77"/>
    <n v="2"/>
    <n v="8.3770000000000007"/>
    <n v="175.917"/>
    <x v="15"/>
    <x v="6"/>
    <x v="0"/>
    <x v="200"/>
    <x v="1"/>
    <x v="2"/>
    <n v="167.54"/>
    <n v="4.7619047619047672E-2"/>
    <n v="8.3770000000000095"/>
    <n v="7"/>
  </r>
  <r>
    <s v="420-04-7590"/>
    <s v="B"/>
    <x v="2"/>
    <x v="1"/>
    <x v="1"/>
    <x v="2"/>
    <n v="99.7"/>
    <n v="3"/>
    <n v="14.955000000000002"/>
    <n v="314.05500000000001"/>
    <x v="79"/>
    <x v="3"/>
    <x v="1"/>
    <x v="403"/>
    <x v="5"/>
    <x v="0"/>
    <n v="299.10000000000002"/>
    <n v="4.7619047619047568E-2"/>
    <n v="14.954999999999984"/>
    <n v="4.7"/>
  </r>
  <r>
    <s v="182-88-2763"/>
    <s v="B"/>
    <x v="2"/>
    <x v="0"/>
    <x v="1"/>
    <x v="4"/>
    <n v="79.91"/>
    <n v="3"/>
    <n v="11.986499999999999"/>
    <n v="251.7165"/>
    <x v="80"/>
    <x v="5"/>
    <x v="1"/>
    <x v="198"/>
    <x v="8"/>
    <x v="2"/>
    <n v="239.73"/>
    <n v="4.7619047619047644E-2"/>
    <n v="11.986500000000007"/>
    <n v="5"/>
  </r>
  <r>
    <s v="188-55-0967"/>
    <s v="B"/>
    <x v="2"/>
    <x v="0"/>
    <x v="1"/>
    <x v="0"/>
    <n v="66.47"/>
    <n v="10"/>
    <n v="33.235000000000007"/>
    <n v="697.93500000000006"/>
    <x v="15"/>
    <x v="6"/>
    <x v="0"/>
    <x v="66"/>
    <x v="9"/>
    <x v="2"/>
    <n v="664.7"/>
    <n v="4.7619047619047637E-2"/>
    <n v="33.235000000000014"/>
    <n v="5"/>
  </r>
  <r>
    <s v="610-46-4100"/>
    <s v="A"/>
    <x v="0"/>
    <x v="1"/>
    <x v="1"/>
    <x v="0"/>
    <n v="28.95"/>
    <n v="7"/>
    <n v="10.1325"/>
    <n v="212.7825"/>
    <x v="2"/>
    <x v="2"/>
    <x v="1"/>
    <x v="106"/>
    <x v="2"/>
    <x v="2"/>
    <n v="202.65"/>
    <n v="4.7619047619047589E-2"/>
    <n v="10.132499999999993"/>
    <n v="6"/>
  </r>
  <r>
    <s v="318-81-2368"/>
    <s v="C"/>
    <x v="1"/>
    <x v="1"/>
    <x v="0"/>
    <x v="1"/>
    <n v="46.2"/>
    <n v="1"/>
    <n v="2.31"/>
    <n v="48.510000000000005"/>
    <x v="35"/>
    <x v="6"/>
    <x v="1"/>
    <x v="404"/>
    <x v="10"/>
    <x v="1"/>
    <n v="46.2"/>
    <n v="4.7619047619047658E-2"/>
    <n v="2.3100000000000023"/>
    <n v="6.3"/>
  </r>
  <r>
    <s v="364-33-8584"/>
    <s v="B"/>
    <x v="2"/>
    <x v="0"/>
    <x v="0"/>
    <x v="4"/>
    <n v="17.63"/>
    <n v="5"/>
    <n v="4.4074999999999998"/>
    <n v="92.55749999999999"/>
    <x v="1"/>
    <x v="1"/>
    <x v="1"/>
    <x v="398"/>
    <x v="9"/>
    <x v="1"/>
    <n v="88.149999999999991"/>
    <n v="4.7619047619047609E-2"/>
    <n v="4.4074999999999989"/>
    <n v="8.5"/>
  </r>
  <r>
    <s v="665-63-9737"/>
    <s v="B"/>
    <x v="2"/>
    <x v="1"/>
    <x v="1"/>
    <x v="5"/>
    <n v="52.42"/>
    <n v="3"/>
    <n v="7.8629999999999995"/>
    <n v="165.12299999999999"/>
    <x v="33"/>
    <x v="5"/>
    <x v="2"/>
    <x v="24"/>
    <x v="6"/>
    <x v="0"/>
    <n v="157.26"/>
    <n v="4.7619047619047616E-2"/>
    <n v="7.8629999999999995"/>
    <n v="7.5"/>
  </r>
  <r>
    <s v="695-09-5146"/>
    <s v="B"/>
    <x v="2"/>
    <x v="0"/>
    <x v="0"/>
    <x v="4"/>
    <n v="98.79"/>
    <n v="3"/>
    <n v="14.8185"/>
    <n v="311.18849999999998"/>
    <x v="55"/>
    <x v="0"/>
    <x v="2"/>
    <x v="405"/>
    <x v="2"/>
    <x v="0"/>
    <n v="296.37"/>
    <n v="4.7619047619047533E-2"/>
    <n v="14.818499999999972"/>
    <n v="6.4"/>
  </r>
  <r>
    <s v="155-45-3814"/>
    <s v="C"/>
    <x v="1"/>
    <x v="0"/>
    <x v="0"/>
    <x v="1"/>
    <n v="88.55"/>
    <n v="8"/>
    <n v="35.42"/>
    <n v="743.81999999999994"/>
    <x v="35"/>
    <x v="6"/>
    <x v="1"/>
    <x v="406"/>
    <x v="9"/>
    <x v="0"/>
    <n v="708.4"/>
    <n v="4.7619047619047568E-2"/>
    <n v="35.419999999999959"/>
    <n v="4.7"/>
  </r>
  <r>
    <s v="794-32-2436"/>
    <s v="B"/>
    <x v="2"/>
    <x v="0"/>
    <x v="1"/>
    <x v="1"/>
    <n v="55.67"/>
    <n v="2"/>
    <n v="5.5670000000000002"/>
    <n v="116.90700000000001"/>
    <x v="39"/>
    <x v="5"/>
    <x v="1"/>
    <x v="264"/>
    <x v="9"/>
    <x v="0"/>
    <n v="111.34"/>
    <n v="4.7619047619047679E-2"/>
    <n v="5.5670000000000073"/>
    <n v="6"/>
  </r>
  <r>
    <s v="131-15-8856"/>
    <s v="C"/>
    <x v="1"/>
    <x v="0"/>
    <x v="0"/>
    <x v="4"/>
    <n v="72.52"/>
    <n v="8"/>
    <n v="29.007999999999999"/>
    <n v="609.16800000000001"/>
    <x v="73"/>
    <x v="0"/>
    <x v="1"/>
    <x v="206"/>
    <x v="8"/>
    <x v="2"/>
    <n v="580.16"/>
    <n v="4.7619047619047679E-2"/>
    <n v="29.008000000000038"/>
    <n v="4"/>
  </r>
  <r>
    <s v="273-84-2164"/>
    <s v="C"/>
    <x v="1"/>
    <x v="0"/>
    <x v="1"/>
    <x v="1"/>
    <n v="12.05"/>
    <n v="5"/>
    <n v="3.0125000000000002"/>
    <n v="63.262500000000003"/>
    <x v="69"/>
    <x v="0"/>
    <x v="2"/>
    <x v="183"/>
    <x v="9"/>
    <x v="0"/>
    <n v="60.25"/>
    <n v="4.7619047619047665E-2"/>
    <n v="3.0125000000000028"/>
    <n v="5.5"/>
  </r>
  <r>
    <s v="706-36-6154"/>
    <s v="A"/>
    <x v="0"/>
    <x v="0"/>
    <x v="1"/>
    <x v="2"/>
    <n v="19.36"/>
    <n v="9"/>
    <n v="8.7120000000000015"/>
    <n v="182.952"/>
    <x v="68"/>
    <x v="1"/>
    <x v="0"/>
    <x v="362"/>
    <x v="3"/>
    <x v="0"/>
    <n v="174.24"/>
    <n v="4.7619047619047561E-2"/>
    <n v="8.7119999999999891"/>
    <n v="8.6999999999999993"/>
  </r>
  <r>
    <s v="778-89-7974"/>
    <s v="C"/>
    <x v="1"/>
    <x v="1"/>
    <x v="1"/>
    <x v="0"/>
    <n v="70.209999999999994"/>
    <n v="6"/>
    <n v="21.063000000000002"/>
    <n v="442.32299999999998"/>
    <x v="73"/>
    <x v="0"/>
    <x v="1"/>
    <x v="407"/>
    <x v="4"/>
    <x v="1"/>
    <n v="421.26"/>
    <n v="4.7619047619047596E-2"/>
    <n v="21.062999999999988"/>
    <n v="7.4"/>
  </r>
  <r>
    <s v="574-31-8277"/>
    <s v="B"/>
    <x v="2"/>
    <x v="0"/>
    <x v="1"/>
    <x v="5"/>
    <n v="33.630000000000003"/>
    <n v="1"/>
    <n v="1.6815000000000002"/>
    <n v="35.311500000000002"/>
    <x v="80"/>
    <x v="5"/>
    <x v="1"/>
    <x v="374"/>
    <x v="8"/>
    <x v="1"/>
    <n v="33.630000000000003"/>
    <n v="4.7619047619047609E-2"/>
    <n v="1.6814999999999998"/>
    <n v="5.6"/>
  </r>
  <r>
    <s v="859-71-0933"/>
    <s v="C"/>
    <x v="1"/>
    <x v="0"/>
    <x v="0"/>
    <x v="3"/>
    <n v="15.49"/>
    <n v="2"/>
    <n v="1.5490000000000002"/>
    <n v="32.529000000000003"/>
    <x v="65"/>
    <x v="5"/>
    <x v="0"/>
    <x v="50"/>
    <x v="9"/>
    <x v="1"/>
    <n v="30.98"/>
    <n v="4.7619047619047707E-2"/>
    <n v="1.549000000000003"/>
    <n v="6.3"/>
  </r>
  <r>
    <s v="740-11-5257"/>
    <s v="C"/>
    <x v="1"/>
    <x v="1"/>
    <x v="1"/>
    <x v="1"/>
    <n v="24.74"/>
    <n v="10"/>
    <n v="12.37"/>
    <n v="259.77"/>
    <x v="7"/>
    <x v="2"/>
    <x v="2"/>
    <x v="95"/>
    <x v="7"/>
    <x v="1"/>
    <n v="247.39999999999998"/>
    <n v="4.7619047619047637E-2"/>
    <n v="12.370000000000005"/>
    <n v="7.1"/>
  </r>
  <r>
    <s v="369-82-2676"/>
    <s v="B"/>
    <x v="2"/>
    <x v="1"/>
    <x v="1"/>
    <x v="1"/>
    <n v="75.66"/>
    <n v="5"/>
    <n v="18.914999999999999"/>
    <n v="397.21499999999997"/>
    <x v="15"/>
    <x v="6"/>
    <x v="0"/>
    <x v="282"/>
    <x v="3"/>
    <x v="0"/>
    <n v="378.29999999999995"/>
    <n v="4.7619047619047672E-2"/>
    <n v="18.91500000000002"/>
    <n v="7.8"/>
  </r>
  <r>
    <s v="563-47-4072"/>
    <s v="B"/>
    <x v="2"/>
    <x v="1"/>
    <x v="0"/>
    <x v="0"/>
    <n v="55.81"/>
    <n v="6"/>
    <n v="16.743000000000002"/>
    <n v="351.60300000000001"/>
    <x v="49"/>
    <x v="6"/>
    <x v="0"/>
    <x v="408"/>
    <x v="5"/>
    <x v="1"/>
    <n v="334.86"/>
    <n v="4.7619047619047603E-2"/>
    <n v="16.742999999999995"/>
    <n v="9.9"/>
  </r>
  <r>
    <s v="742-04-5161"/>
    <s v="A"/>
    <x v="0"/>
    <x v="0"/>
    <x v="1"/>
    <x v="2"/>
    <n v="72.78"/>
    <n v="10"/>
    <n v="36.39"/>
    <n v="764.18999999999994"/>
    <x v="36"/>
    <x v="2"/>
    <x v="2"/>
    <x v="45"/>
    <x v="6"/>
    <x v="1"/>
    <n v="727.8"/>
    <n v="4.7619047619047603E-2"/>
    <n v="36.389999999999986"/>
    <n v="7.3"/>
  </r>
  <r>
    <s v="149-15-7606"/>
    <s v="B"/>
    <x v="2"/>
    <x v="0"/>
    <x v="1"/>
    <x v="3"/>
    <n v="37.32"/>
    <n v="9"/>
    <n v="16.794"/>
    <n v="352.67399999999998"/>
    <x v="43"/>
    <x v="5"/>
    <x v="1"/>
    <x v="26"/>
    <x v="9"/>
    <x v="0"/>
    <n v="335.88"/>
    <n v="4.7619047619047575E-2"/>
    <n v="16.793999999999983"/>
    <n v="5.0999999999999996"/>
  </r>
  <r>
    <s v="133-77-3154"/>
    <s v="B"/>
    <x v="2"/>
    <x v="0"/>
    <x v="1"/>
    <x v="5"/>
    <n v="60.18"/>
    <n v="4"/>
    <n v="12.036000000000001"/>
    <n v="252.756"/>
    <x v="69"/>
    <x v="0"/>
    <x v="2"/>
    <x v="358"/>
    <x v="3"/>
    <x v="2"/>
    <n v="240.72"/>
    <n v="4.7619047619047623E-2"/>
    <n v="12.036000000000001"/>
    <n v="9.4"/>
  </r>
  <r>
    <s v="169-52-4504"/>
    <s v="A"/>
    <x v="0"/>
    <x v="1"/>
    <x v="0"/>
    <x v="1"/>
    <n v="15.69"/>
    <n v="3"/>
    <n v="2.3534999999999999"/>
    <n v="49.423499999999997"/>
    <x v="86"/>
    <x v="4"/>
    <x v="1"/>
    <x v="385"/>
    <x v="4"/>
    <x v="2"/>
    <n v="47.07"/>
    <n v="4.7619047619047561E-2"/>
    <n v="2.3534999999999968"/>
    <n v="5.8"/>
  </r>
  <r>
    <s v="250-81-7186"/>
    <s v="C"/>
    <x v="1"/>
    <x v="1"/>
    <x v="0"/>
    <x v="1"/>
    <n v="99.69"/>
    <n v="1"/>
    <n v="4.9845000000000006"/>
    <n v="104.67449999999999"/>
    <x v="33"/>
    <x v="5"/>
    <x v="2"/>
    <x v="81"/>
    <x v="1"/>
    <x v="2"/>
    <n v="99.69"/>
    <n v="4.7619047619047596E-2"/>
    <n v="4.984499999999997"/>
    <n v="8"/>
  </r>
  <r>
    <s v="562-12-5430"/>
    <s v="A"/>
    <x v="0"/>
    <x v="0"/>
    <x v="0"/>
    <x v="5"/>
    <n v="88.15"/>
    <n v="3"/>
    <n v="13.222500000000004"/>
    <n v="277.67250000000007"/>
    <x v="68"/>
    <x v="1"/>
    <x v="0"/>
    <x v="41"/>
    <x v="1"/>
    <x v="0"/>
    <n v="264.45000000000005"/>
    <n v="4.76190476190477E-2"/>
    <n v="13.222500000000025"/>
    <n v="7.9"/>
  </r>
  <r>
    <s v="816-72-8853"/>
    <s v="A"/>
    <x v="0"/>
    <x v="0"/>
    <x v="0"/>
    <x v="3"/>
    <n v="27.93"/>
    <n v="5"/>
    <n v="6.9825000000000008"/>
    <n v="146.63249999999999"/>
    <x v="71"/>
    <x v="6"/>
    <x v="0"/>
    <x v="74"/>
    <x v="9"/>
    <x v="1"/>
    <n v="139.65"/>
    <n v="4.7619047619047533E-2"/>
    <n v="6.9824999999999875"/>
    <n v="5.9"/>
  </r>
  <r>
    <s v="491-38-3499"/>
    <s v="A"/>
    <x v="0"/>
    <x v="0"/>
    <x v="1"/>
    <x v="5"/>
    <n v="55.45"/>
    <n v="1"/>
    <n v="2.7725000000000004"/>
    <n v="58.222500000000004"/>
    <x v="84"/>
    <x v="6"/>
    <x v="2"/>
    <x v="409"/>
    <x v="6"/>
    <x v="2"/>
    <n v="55.45"/>
    <n v="4.761904761904763E-2"/>
    <n v="2.7725000000000009"/>
    <n v="4.9000000000000004"/>
  </r>
  <r>
    <s v="322-02-2271"/>
    <s v="B"/>
    <x v="2"/>
    <x v="1"/>
    <x v="0"/>
    <x v="3"/>
    <n v="42.97"/>
    <n v="3"/>
    <n v="6.4455"/>
    <n v="135.35550000000001"/>
    <x v="36"/>
    <x v="2"/>
    <x v="2"/>
    <x v="246"/>
    <x v="5"/>
    <x v="1"/>
    <n v="128.91"/>
    <n v="4.7619047619047686E-2"/>
    <n v="6.4455000000000098"/>
    <n v="9.3000000000000007"/>
  </r>
  <r>
    <s v="842-29-4695"/>
    <s v="C"/>
    <x v="1"/>
    <x v="0"/>
    <x v="1"/>
    <x v="3"/>
    <n v="17.14"/>
    <n v="7"/>
    <n v="5.9990000000000006"/>
    <n v="125.979"/>
    <x v="65"/>
    <x v="5"/>
    <x v="0"/>
    <x v="348"/>
    <x v="10"/>
    <x v="2"/>
    <n v="119.98"/>
    <n v="4.7619047619047582E-2"/>
    <n v="5.9989999999999952"/>
    <n v="7.9"/>
  </r>
  <r>
    <s v="725-67-2480"/>
    <s v="B"/>
    <x v="2"/>
    <x v="0"/>
    <x v="0"/>
    <x v="5"/>
    <n v="58.75"/>
    <n v="6"/>
    <n v="17.625"/>
    <n v="370.125"/>
    <x v="62"/>
    <x v="2"/>
    <x v="1"/>
    <x v="92"/>
    <x v="3"/>
    <x v="2"/>
    <n v="352.5"/>
    <n v="4.7619047619047616E-2"/>
    <n v="17.625"/>
    <n v="5.9"/>
  </r>
  <r>
    <s v="641-51-2661"/>
    <s v="C"/>
    <x v="1"/>
    <x v="0"/>
    <x v="0"/>
    <x v="4"/>
    <n v="87.1"/>
    <n v="10"/>
    <n v="43.550000000000004"/>
    <n v="914.55"/>
    <x v="12"/>
    <x v="6"/>
    <x v="2"/>
    <x v="410"/>
    <x v="4"/>
    <x v="2"/>
    <n v="871"/>
    <n v="4.7619047619047575E-2"/>
    <n v="43.549999999999955"/>
    <n v="9.9"/>
  </r>
  <r>
    <s v="714-02-3114"/>
    <s v="C"/>
    <x v="1"/>
    <x v="1"/>
    <x v="0"/>
    <x v="3"/>
    <n v="98.8"/>
    <n v="2"/>
    <n v="9.8800000000000008"/>
    <n v="207.48"/>
    <x v="81"/>
    <x v="4"/>
    <x v="2"/>
    <x v="411"/>
    <x v="5"/>
    <x v="1"/>
    <n v="197.6"/>
    <n v="4.7619047619047603E-2"/>
    <n v="9.8799999999999955"/>
    <n v="7.7"/>
  </r>
  <r>
    <s v="518-17-2983"/>
    <s v="A"/>
    <x v="0"/>
    <x v="1"/>
    <x v="0"/>
    <x v="5"/>
    <n v="48.63"/>
    <n v="4"/>
    <n v="9.7260000000000009"/>
    <n v="204.24600000000001"/>
    <x v="87"/>
    <x v="3"/>
    <x v="2"/>
    <x v="284"/>
    <x v="9"/>
    <x v="0"/>
    <n v="194.52"/>
    <n v="4.7619047619047609E-2"/>
    <n v="9.7259999999999991"/>
    <n v="7.6"/>
  </r>
  <r>
    <s v="779-42-2410"/>
    <s v="B"/>
    <x v="2"/>
    <x v="0"/>
    <x v="1"/>
    <x v="4"/>
    <n v="57.74"/>
    <n v="3"/>
    <n v="8.6609999999999996"/>
    <n v="181.881"/>
    <x v="9"/>
    <x v="5"/>
    <x v="2"/>
    <x v="412"/>
    <x v="0"/>
    <x v="0"/>
    <n v="173.22"/>
    <n v="4.7619047619047623E-2"/>
    <n v="8.6610000000000014"/>
    <n v="7.7"/>
  </r>
  <r>
    <s v="190-14-3147"/>
    <s v="B"/>
    <x v="2"/>
    <x v="1"/>
    <x v="0"/>
    <x v="0"/>
    <n v="17.97"/>
    <n v="4"/>
    <n v="3.5939999999999999"/>
    <n v="75.47399999999999"/>
    <x v="55"/>
    <x v="0"/>
    <x v="2"/>
    <x v="413"/>
    <x v="2"/>
    <x v="0"/>
    <n v="71.88"/>
    <n v="4.7619047619047547E-2"/>
    <n v="3.5939999999999941"/>
    <n v="6.4"/>
  </r>
  <r>
    <s v="408-66-6712"/>
    <s v="C"/>
    <x v="1"/>
    <x v="0"/>
    <x v="0"/>
    <x v="0"/>
    <n v="47.71"/>
    <n v="6"/>
    <n v="14.313000000000001"/>
    <n v="300.57299999999998"/>
    <x v="69"/>
    <x v="0"/>
    <x v="2"/>
    <x v="401"/>
    <x v="4"/>
    <x v="0"/>
    <n v="286.26"/>
    <n v="4.7619047619047582E-2"/>
    <n v="14.312999999999988"/>
    <n v="4.4000000000000004"/>
  </r>
  <r>
    <s v="679-22-6530"/>
    <s v="B"/>
    <x v="2"/>
    <x v="1"/>
    <x v="0"/>
    <x v="3"/>
    <n v="40.619999999999997"/>
    <n v="2"/>
    <n v="4.0620000000000003"/>
    <n v="85.301999999999992"/>
    <x v="29"/>
    <x v="4"/>
    <x v="0"/>
    <x v="175"/>
    <x v="1"/>
    <x v="2"/>
    <n v="81.239999999999995"/>
    <n v="4.7619047619047596E-2"/>
    <n v="4.0619999999999976"/>
    <n v="4.0999999999999996"/>
  </r>
  <r>
    <s v="588-47-8641"/>
    <s v="A"/>
    <x v="0"/>
    <x v="0"/>
    <x v="1"/>
    <x v="5"/>
    <n v="56.04"/>
    <n v="10"/>
    <n v="28.02"/>
    <n v="588.41999999999996"/>
    <x v="78"/>
    <x v="3"/>
    <x v="0"/>
    <x v="171"/>
    <x v="8"/>
    <x v="0"/>
    <n v="560.4"/>
    <n v="4.7619047619047589E-2"/>
    <n v="28.019999999999982"/>
    <n v="4.4000000000000004"/>
  </r>
  <r>
    <s v="642-61-4706"/>
    <s v="B"/>
    <x v="2"/>
    <x v="0"/>
    <x v="1"/>
    <x v="4"/>
    <n v="93.4"/>
    <n v="2"/>
    <n v="9.3400000000000016"/>
    <n v="196.14000000000001"/>
    <x v="73"/>
    <x v="0"/>
    <x v="1"/>
    <x v="414"/>
    <x v="7"/>
    <x v="1"/>
    <n v="186.8"/>
    <n v="4.761904761904763E-2"/>
    <n v="9.3400000000000034"/>
    <n v="5.5"/>
  </r>
  <r>
    <s v="576-31-4774"/>
    <s v="B"/>
    <x v="2"/>
    <x v="1"/>
    <x v="0"/>
    <x v="0"/>
    <n v="73.41"/>
    <n v="3"/>
    <n v="11.0115"/>
    <n v="231.2415"/>
    <x v="22"/>
    <x v="0"/>
    <x v="1"/>
    <x v="415"/>
    <x v="0"/>
    <x v="0"/>
    <n v="220.23"/>
    <n v="4.7619047619047672E-2"/>
    <n v="11.011500000000012"/>
    <n v="4"/>
  </r>
  <r>
    <s v="556-41-6224"/>
    <s v="C"/>
    <x v="1"/>
    <x v="1"/>
    <x v="1"/>
    <x v="0"/>
    <n v="33.64"/>
    <n v="8"/>
    <n v="13.456000000000001"/>
    <n v="282.57600000000002"/>
    <x v="42"/>
    <x v="1"/>
    <x v="2"/>
    <x v="416"/>
    <x v="6"/>
    <x v="2"/>
    <n v="269.12"/>
    <n v="4.7619047619047679E-2"/>
    <n v="13.456000000000017"/>
    <n v="9.3000000000000007"/>
  </r>
  <r>
    <s v="811-03-8790"/>
    <s v="A"/>
    <x v="0"/>
    <x v="1"/>
    <x v="0"/>
    <x v="1"/>
    <n v="45.48"/>
    <n v="10"/>
    <n v="22.74"/>
    <n v="477.53999999999996"/>
    <x v="59"/>
    <x v="1"/>
    <x v="1"/>
    <x v="417"/>
    <x v="1"/>
    <x v="2"/>
    <n v="454.79999999999995"/>
    <n v="4.7619047619047644E-2"/>
    <n v="22.740000000000009"/>
    <n v="4.8"/>
  </r>
  <r>
    <s v="242-11-3142"/>
    <s v="B"/>
    <x v="2"/>
    <x v="0"/>
    <x v="1"/>
    <x v="5"/>
    <n v="83.77"/>
    <n v="2"/>
    <n v="8.3770000000000007"/>
    <n v="175.917"/>
    <x v="7"/>
    <x v="2"/>
    <x v="2"/>
    <x v="129"/>
    <x v="8"/>
    <x v="1"/>
    <n v="167.54"/>
    <n v="4.7619047619047672E-2"/>
    <n v="8.3770000000000095"/>
    <n v="4.5999999999999996"/>
  </r>
  <r>
    <s v="752-23-3760"/>
    <s v="B"/>
    <x v="2"/>
    <x v="0"/>
    <x v="0"/>
    <x v="3"/>
    <n v="64.08"/>
    <n v="7"/>
    <n v="22.428000000000001"/>
    <n v="470.988"/>
    <x v="88"/>
    <x v="6"/>
    <x v="2"/>
    <x v="418"/>
    <x v="8"/>
    <x v="2"/>
    <n v="448.56"/>
    <n v="4.7619047619047616E-2"/>
    <n v="22.427999999999997"/>
    <n v="7.3"/>
  </r>
  <r>
    <s v="274-05-5470"/>
    <s v="A"/>
    <x v="0"/>
    <x v="0"/>
    <x v="0"/>
    <x v="4"/>
    <n v="73.47"/>
    <n v="4"/>
    <n v="14.694000000000001"/>
    <n v="308.57400000000001"/>
    <x v="55"/>
    <x v="0"/>
    <x v="2"/>
    <x v="5"/>
    <x v="3"/>
    <x v="1"/>
    <n v="293.88"/>
    <n v="4.7619047619047672E-2"/>
    <n v="14.694000000000017"/>
    <n v="6"/>
  </r>
  <r>
    <s v="648-94-3045"/>
    <s v="C"/>
    <x v="1"/>
    <x v="1"/>
    <x v="1"/>
    <x v="0"/>
    <n v="58.95"/>
    <n v="10"/>
    <n v="29.475000000000001"/>
    <n v="618.97500000000002"/>
    <x v="13"/>
    <x v="4"/>
    <x v="2"/>
    <x v="419"/>
    <x v="4"/>
    <x v="0"/>
    <n v="589.5"/>
    <n v="4.7619047619047651E-2"/>
    <n v="29.475000000000023"/>
    <n v="8.1"/>
  </r>
  <r>
    <s v="130-67-4723"/>
    <s v="A"/>
    <x v="0"/>
    <x v="0"/>
    <x v="1"/>
    <x v="4"/>
    <n v="48.5"/>
    <n v="6"/>
    <n v="14.55"/>
    <n v="305.55"/>
    <x v="83"/>
    <x v="1"/>
    <x v="0"/>
    <x v="317"/>
    <x v="0"/>
    <x v="0"/>
    <n v="291"/>
    <n v="4.7619047619047651E-2"/>
    <n v="14.550000000000011"/>
    <n v="9.4"/>
  </r>
  <r>
    <s v="528-87-5606"/>
    <s v="B"/>
    <x v="2"/>
    <x v="0"/>
    <x v="0"/>
    <x v="1"/>
    <n v="39.479999999999997"/>
    <n v="1"/>
    <n v="1.974"/>
    <n v="41.453999999999994"/>
    <x v="12"/>
    <x v="6"/>
    <x v="2"/>
    <x v="213"/>
    <x v="8"/>
    <x v="1"/>
    <n v="39.479999999999997"/>
    <n v="4.7619047619047547E-2"/>
    <n v="1.9739999999999966"/>
    <n v="6.5"/>
  </r>
  <r>
    <s v="320-85-2052"/>
    <s v="B"/>
    <x v="2"/>
    <x v="1"/>
    <x v="0"/>
    <x v="3"/>
    <n v="34.81"/>
    <n v="1"/>
    <n v="1.7405000000000002"/>
    <n v="36.5505"/>
    <x v="78"/>
    <x v="3"/>
    <x v="0"/>
    <x v="41"/>
    <x v="1"/>
    <x v="2"/>
    <n v="34.81"/>
    <n v="4.7619047619047547E-2"/>
    <n v="1.7404999999999973"/>
    <n v="7"/>
  </r>
  <r>
    <s v="370-96-0655"/>
    <s v="C"/>
    <x v="1"/>
    <x v="1"/>
    <x v="0"/>
    <x v="5"/>
    <n v="49.32"/>
    <n v="6"/>
    <n v="14.796000000000001"/>
    <n v="310.71600000000001"/>
    <x v="51"/>
    <x v="5"/>
    <x v="0"/>
    <x v="190"/>
    <x v="0"/>
    <x v="0"/>
    <n v="295.92"/>
    <n v="4.7619047619047596E-2"/>
    <n v="14.795999999999992"/>
    <n v="7.1"/>
  </r>
  <r>
    <s v="105-10-6182"/>
    <s v="A"/>
    <x v="0"/>
    <x v="0"/>
    <x v="1"/>
    <x v="5"/>
    <n v="21.48"/>
    <n v="2"/>
    <n v="2.1480000000000001"/>
    <n v="45.108000000000004"/>
    <x v="33"/>
    <x v="5"/>
    <x v="2"/>
    <x v="420"/>
    <x v="10"/>
    <x v="0"/>
    <n v="42.96"/>
    <n v="4.7619047619047686E-2"/>
    <n v="2.1480000000000032"/>
    <n v="6.6"/>
  </r>
  <r>
    <s v="510-79-0415"/>
    <s v="B"/>
    <x v="2"/>
    <x v="0"/>
    <x v="0"/>
    <x v="3"/>
    <n v="23.08"/>
    <n v="6"/>
    <n v="6.9239999999999995"/>
    <n v="145.404"/>
    <x v="46"/>
    <x v="4"/>
    <x v="0"/>
    <x v="25"/>
    <x v="8"/>
    <x v="0"/>
    <n v="138.47999999999999"/>
    <n v="4.7619047619047665E-2"/>
    <n v="6.9240000000000066"/>
    <n v="4.9000000000000004"/>
  </r>
  <r>
    <s v="241-96-5076"/>
    <s v="B"/>
    <x v="2"/>
    <x v="0"/>
    <x v="0"/>
    <x v="2"/>
    <n v="49.1"/>
    <n v="2"/>
    <n v="4.91"/>
    <n v="103.11"/>
    <x v="66"/>
    <x v="6"/>
    <x v="0"/>
    <x v="187"/>
    <x v="10"/>
    <x v="2"/>
    <n v="98.2"/>
    <n v="4.7619047619047589E-2"/>
    <n v="4.9099999999999966"/>
    <n v="6.4"/>
  </r>
  <r>
    <s v="767-97-4650"/>
    <s v="B"/>
    <x v="2"/>
    <x v="0"/>
    <x v="0"/>
    <x v="3"/>
    <n v="64.83"/>
    <n v="2"/>
    <n v="6.4830000000000005"/>
    <n v="136.143"/>
    <x v="66"/>
    <x v="6"/>
    <x v="0"/>
    <x v="421"/>
    <x v="5"/>
    <x v="2"/>
    <n v="129.66"/>
    <n v="4.7619047619047651E-2"/>
    <n v="6.4830000000000041"/>
    <n v="8"/>
  </r>
  <r>
    <s v="648-83-1321"/>
    <s v="A"/>
    <x v="0"/>
    <x v="0"/>
    <x v="1"/>
    <x v="2"/>
    <n v="63.56"/>
    <n v="10"/>
    <n v="31.78"/>
    <n v="667.38"/>
    <x v="65"/>
    <x v="5"/>
    <x v="0"/>
    <x v="422"/>
    <x v="6"/>
    <x v="1"/>
    <n v="635.6"/>
    <n v="4.7619047619047582E-2"/>
    <n v="31.779999999999973"/>
    <n v="4.3"/>
  </r>
  <r>
    <s v="173-57-2300"/>
    <s v="C"/>
    <x v="1"/>
    <x v="0"/>
    <x v="1"/>
    <x v="3"/>
    <n v="72.88"/>
    <n v="2"/>
    <n v="7.2880000000000003"/>
    <n v="153.048"/>
    <x v="45"/>
    <x v="5"/>
    <x v="1"/>
    <x v="423"/>
    <x v="10"/>
    <x v="1"/>
    <n v="145.76"/>
    <n v="4.7619047619047693E-2"/>
    <n v="7.2880000000000109"/>
    <n v="6.1"/>
  </r>
  <r>
    <s v="305-03-2383"/>
    <s v="A"/>
    <x v="0"/>
    <x v="1"/>
    <x v="0"/>
    <x v="4"/>
    <n v="67.099999999999994"/>
    <n v="3"/>
    <n v="10.065"/>
    <n v="211.36499999999998"/>
    <x v="42"/>
    <x v="1"/>
    <x v="2"/>
    <x v="130"/>
    <x v="1"/>
    <x v="1"/>
    <n v="201.29999999999998"/>
    <n v="4.7619047619047609E-2"/>
    <n v="10.064999999999998"/>
    <n v="7.5"/>
  </r>
  <r>
    <s v="394-55-6384"/>
    <s v="C"/>
    <x v="1"/>
    <x v="0"/>
    <x v="0"/>
    <x v="3"/>
    <n v="70.19"/>
    <n v="9"/>
    <n v="31.585500000000003"/>
    <n v="663.29550000000006"/>
    <x v="25"/>
    <x v="1"/>
    <x v="0"/>
    <x v="309"/>
    <x v="0"/>
    <x v="1"/>
    <n v="631.71"/>
    <n v="4.7619047619047651E-2"/>
    <n v="31.585500000000025"/>
    <n v="6.7"/>
  </r>
  <r>
    <s v="266-20-6657"/>
    <s v="C"/>
    <x v="1"/>
    <x v="0"/>
    <x v="1"/>
    <x v="4"/>
    <n v="55.04"/>
    <n v="7"/>
    <n v="19.263999999999999"/>
    <n v="404.54399999999998"/>
    <x v="41"/>
    <x v="6"/>
    <x v="1"/>
    <x v="30"/>
    <x v="8"/>
    <x v="0"/>
    <n v="385.28"/>
    <n v="4.7619047619047644E-2"/>
    <n v="19.26400000000001"/>
    <n v="5.2"/>
  </r>
  <r>
    <s v="689-05-1884"/>
    <s v="A"/>
    <x v="0"/>
    <x v="0"/>
    <x v="1"/>
    <x v="0"/>
    <n v="48.63"/>
    <n v="10"/>
    <n v="24.315000000000001"/>
    <n v="510.61500000000001"/>
    <x v="31"/>
    <x v="3"/>
    <x v="1"/>
    <x v="104"/>
    <x v="10"/>
    <x v="1"/>
    <n v="486.3"/>
    <n v="4.7619047619047616E-2"/>
    <n v="24.314999999999998"/>
    <n v="8.8000000000000007"/>
  </r>
  <r>
    <s v="196-01-2849"/>
    <s v="C"/>
    <x v="1"/>
    <x v="0"/>
    <x v="0"/>
    <x v="5"/>
    <n v="73.38"/>
    <n v="7"/>
    <n v="25.683"/>
    <n v="539.34299999999996"/>
    <x v="34"/>
    <x v="2"/>
    <x v="2"/>
    <x v="424"/>
    <x v="0"/>
    <x v="1"/>
    <n v="513.66"/>
    <n v="4.7619047619047609E-2"/>
    <n v="25.682999999999993"/>
    <n v="9.5"/>
  </r>
  <r>
    <s v="372-62-5264"/>
    <s v="C"/>
    <x v="1"/>
    <x v="1"/>
    <x v="0"/>
    <x v="4"/>
    <n v="52.6"/>
    <n v="9"/>
    <n v="23.67"/>
    <n v="497.07000000000005"/>
    <x v="65"/>
    <x v="5"/>
    <x v="0"/>
    <x v="51"/>
    <x v="4"/>
    <x v="1"/>
    <n v="473.40000000000003"/>
    <n v="4.7619047619047644E-2"/>
    <n v="23.670000000000016"/>
    <n v="7.6"/>
  </r>
  <r>
    <s v="800-09-8606"/>
    <s v="A"/>
    <x v="0"/>
    <x v="0"/>
    <x v="0"/>
    <x v="2"/>
    <n v="87.37"/>
    <n v="5"/>
    <n v="21.842500000000001"/>
    <n v="458.6925"/>
    <x v="71"/>
    <x v="6"/>
    <x v="0"/>
    <x v="425"/>
    <x v="8"/>
    <x v="1"/>
    <n v="436.85"/>
    <n v="4.7619047619047561E-2"/>
    <n v="21.842499999999973"/>
    <n v="6.6"/>
  </r>
  <r>
    <s v="182-52-7000"/>
    <s v="A"/>
    <x v="0"/>
    <x v="0"/>
    <x v="0"/>
    <x v="3"/>
    <n v="27.04"/>
    <n v="4"/>
    <n v="5.4080000000000004"/>
    <n v="113.568"/>
    <x v="17"/>
    <x v="6"/>
    <x v="0"/>
    <x v="263"/>
    <x v="2"/>
    <x v="0"/>
    <n v="108.16"/>
    <n v="4.761904761904763E-2"/>
    <n v="5.4080000000000013"/>
    <n v="6.9"/>
  </r>
  <r>
    <s v="826-58-8051"/>
    <s v="B"/>
    <x v="2"/>
    <x v="1"/>
    <x v="1"/>
    <x v="2"/>
    <n v="62.19"/>
    <n v="4"/>
    <n v="12.438000000000001"/>
    <n v="261.19799999999998"/>
    <x v="47"/>
    <x v="2"/>
    <x v="0"/>
    <x v="162"/>
    <x v="8"/>
    <x v="0"/>
    <n v="248.76"/>
    <n v="4.7619047619047575E-2"/>
    <n v="12.437999999999988"/>
    <n v="4.3"/>
  </r>
  <r>
    <s v="868-06-0466"/>
    <s v="A"/>
    <x v="0"/>
    <x v="0"/>
    <x v="1"/>
    <x v="1"/>
    <n v="69.58"/>
    <n v="9"/>
    <n v="31.311000000000003"/>
    <n v="657.53100000000006"/>
    <x v="88"/>
    <x v="6"/>
    <x v="2"/>
    <x v="371"/>
    <x v="8"/>
    <x v="2"/>
    <n v="626.22"/>
    <n v="4.7619047619047672E-2"/>
    <n v="31.311000000000035"/>
    <n v="7.8"/>
  </r>
  <r>
    <s v="751-41-9720"/>
    <s v="C"/>
    <x v="1"/>
    <x v="1"/>
    <x v="1"/>
    <x v="2"/>
    <n v="97.5"/>
    <n v="10"/>
    <n v="48.75"/>
    <n v="1023.75"/>
    <x v="52"/>
    <x v="0"/>
    <x v="0"/>
    <x v="426"/>
    <x v="7"/>
    <x v="0"/>
    <n v="975"/>
    <n v="4.7619047619047616E-2"/>
    <n v="48.75"/>
    <n v="8"/>
  </r>
  <r>
    <s v="626-43-7888"/>
    <s v="C"/>
    <x v="1"/>
    <x v="1"/>
    <x v="0"/>
    <x v="5"/>
    <n v="60.41"/>
    <n v="8"/>
    <n v="24.164000000000001"/>
    <n v="507.44399999999996"/>
    <x v="13"/>
    <x v="4"/>
    <x v="2"/>
    <x v="384"/>
    <x v="10"/>
    <x v="0"/>
    <n v="483.28"/>
    <n v="4.7619047619047596E-2"/>
    <n v="24.163999999999987"/>
    <n v="9.6"/>
  </r>
  <r>
    <s v="176-64-7711"/>
    <s v="B"/>
    <x v="2"/>
    <x v="1"/>
    <x v="1"/>
    <x v="4"/>
    <n v="32.32"/>
    <n v="3"/>
    <n v="4.8480000000000008"/>
    <n v="101.80800000000001"/>
    <x v="39"/>
    <x v="5"/>
    <x v="1"/>
    <x v="386"/>
    <x v="8"/>
    <x v="2"/>
    <n v="96.960000000000008"/>
    <n v="4.7619047619047603E-2"/>
    <n v="4.847999999999999"/>
    <n v="4.3"/>
  </r>
  <r>
    <s v="191-29-0321"/>
    <s v="B"/>
    <x v="2"/>
    <x v="0"/>
    <x v="0"/>
    <x v="5"/>
    <n v="19.77"/>
    <n v="10"/>
    <n v="9.8849999999999998"/>
    <n v="207.58499999999998"/>
    <x v="33"/>
    <x v="5"/>
    <x v="2"/>
    <x v="427"/>
    <x v="3"/>
    <x v="2"/>
    <n v="197.7"/>
    <n v="4.7619047619047582E-2"/>
    <n v="9.8849999999999909"/>
    <n v="5"/>
  </r>
  <r>
    <s v="729-06-2010"/>
    <s v="B"/>
    <x v="2"/>
    <x v="0"/>
    <x v="1"/>
    <x v="0"/>
    <n v="80.47"/>
    <n v="9"/>
    <n v="36.211500000000001"/>
    <n v="760.44150000000002"/>
    <x v="47"/>
    <x v="2"/>
    <x v="0"/>
    <x v="428"/>
    <x v="5"/>
    <x v="1"/>
    <n v="724.23"/>
    <n v="4.7619047619047616E-2"/>
    <n v="36.211500000000001"/>
    <n v="9.1999999999999993"/>
  </r>
  <r>
    <s v="640-48-5028"/>
    <s v="B"/>
    <x v="2"/>
    <x v="0"/>
    <x v="0"/>
    <x v="2"/>
    <n v="88.39"/>
    <n v="9"/>
    <n v="39.775500000000001"/>
    <n v="835.28549999999996"/>
    <x v="22"/>
    <x v="0"/>
    <x v="1"/>
    <x v="343"/>
    <x v="10"/>
    <x v="1"/>
    <n v="795.51"/>
    <n v="4.7619047619047582E-2"/>
    <n v="39.775499999999965"/>
    <n v="6.3"/>
  </r>
  <r>
    <s v="186-79-9562"/>
    <s v="B"/>
    <x v="2"/>
    <x v="1"/>
    <x v="1"/>
    <x v="0"/>
    <n v="71.77"/>
    <n v="7"/>
    <n v="25.119500000000002"/>
    <n v="527.5095"/>
    <x v="14"/>
    <x v="1"/>
    <x v="1"/>
    <x v="429"/>
    <x v="4"/>
    <x v="1"/>
    <n v="502.39"/>
    <n v="4.7619047619047651E-2"/>
    <n v="25.119500000000016"/>
    <n v="8.9"/>
  </r>
  <r>
    <s v="834-45-5519"/>
    <s v="B"/>
    <x v="2"/>
    <x v="1"/>
    <x v="0"/>
    <x v="1"/>
    <n v="43"/>
    <n v="4"/>
    <n v="8.6"/>
    <n v="180.6"/>
    <x v="82"/>
    <x v="4"/>
    <x v="0"/>
    <x v="109"/>
    <x v="2"/>
    <x v="0"/>
    <n v="172"/>
    <n v="4.7619047619047589E-2"/>
    <n v="8.5999999999999943"/>
    <n v="7.6"/>
  </r>
  <r>
    <s v="162-65-8559"/>
    <s v="C"/>
    <x v="1"/>
    <x v="0"/>
    <x v="1"/>
    <x v="4"/>
    <n v="68.98"/>
    <n v="1"/>
    <n v="3.4490000000000003"/>
    <n v="72.429000000000002"/>
    <x v="18"/>
    <x v="3"/>
    <x v="0"/>
    <x v="430"/>
    <x v="2"/>
    <x v="1"/>
    <n v="68.98"/>
    <n v="4.7619047619047589E-2"/>
    <n v="3.4489999999999981"/>
    <n v="4.8"/>
  </r>
  <r>
    <s v="760-27-5490"/>
    <s v="C"/>
    <x v="1"/>
    <x v="1"/>
    <x v="1"/>
    <x v="5"/>
    <n v="15.62"/>
    <n v="8"/>
    <n v="6.2480000000000002"/>
    <n v="131.208"/>
    <x v="40"/>
    <x v="2"/>
    <x v="0"/>
    <x v="291"/>
    <x v="2"/>
    <x v="0"/>
    <n v="124.96"/>
    <n v="4.7619047619047658E-2"/>
    <n v="6.2480000000000047"/>
    <n v="9.1"/>
  </r>
  <r>
    <s v="445-30-9252"/>
    <s v="A"/>
    <x v="0"/>
    <x v="1"/>
    <x v="1"/>
    <x v="3"/>
    <n v="25.7"/>
    <n v="3"/>
    <n v="3.855"/>
    <n v="80.954999999999998"/>
    <x v="29"/>
    <x v="4"/>
    <x v="0"/>
    <x v="422"/>
    <x v="6"/>
    <x v="0"/>
    <n v="77.099999999999994"/>
    <n v="4.7619047619047672E-2"/>
    <n v="3.855000000000004"/>
    <n v="6.1"/>
  </r>
  <r>
    <s v="786-94-2700"/>
    <s v="A"/>
    <x v="0"/>
    <x v="0"/>
    <x v="1"/>
    <x v="4"/>
    <n v="80.62"/>
    <n v="6"/>
    <n v="24.186000000000003"/>
    <n v="507.90600000000001"/>
    <x v="38"/>
    <x v="4"/>
    <x v="2"/>
    <x v="307"/>
    <x v="2"/>
    <x v="1"/>
    <n v="483.72"/>
    <n v="4.7619047619047575E-2"/>
    <n v="24.185999999999979"/>
    <n v="9.1"/>
  </r>
  <r>
    <s v="728-88-7867"/>
    <s v="C"/>
    <x v="1"/>
    <x v="0"/>
    <x v="0"/>
    <x v="2"/>
    <n v="75.53"/>
    <n v="4"/>
    <n v="15.106000000000002"/>
    <n v="317.226"/>
    <x v="35"/>
    <x v="6"/>
    <x v="1"/>
    <x v="350"/>
    <x v="9"/>
    <x v="0"/>
    <n v="302.12"/>
    <n v="4.7619047619047603E-2"/>
    <n v="15.105999999999995"/>
    <n v="8.3000000000000007"/>
  </r>
  <r>
    <s v="183-21-3799"/>
    <s v="C"/>
    <x v="1"/>
    <x v="1"/>
    <x v="0"/>
    <x v="1"/>
    <n v="77.63"/>
    <n v="9"/>
    <n v="34.933500000000002"/>
    <n v="733.60349999999994"/>
    <x v="88"/>
    <x v="6"/>
    <x v="2"/>
    <x v="431"/>
    <x v="9"/>
    <x v="0"/>
    <n v="698.67"/>
    <n v="4.7619047619047596E-2"/>
    <n v="34.933499999999981"/>
    <n v="7.2"/>
  </r>
  <r>
    <s v="268-20-3585"/>
    <s v="C"/>
    <x v="1"/>
    <x v="1"/>
    <x v="0"/>
    <x v="0"/>
    <n v="13.85"/>
    <n v="9"/>
    <n v="6.2324999999999999"/>
    <n v="130.88249999999999"/>
    <x v="87"/>
    <x v="3"/>
    <x v="2"/>
    <x v="165"/>
    <x v="10"/>
    <x v="0"/>
    <n v="124.64999999999999"/>
    <n v="4.7619047619047637E-2"/>
    <n v="6.2325000000000017"/>
    <n v="6"/>
  </r>
  <r>
    <s v="735-32-9839"/>
    <s v="C"/>
    <x v="1"/>
    <x v="0"/>
    <x v="1"/>
    <x v="5"/>
    <n v="98.7"/>
    <n v="8"/>
    <n v="39.480000000000004"/>
    <n v="829.08"/>
    <x v="82"/>
    <x v="4"/>
    <x v="0"/>
    <x v="130"/>
    <x v="1"/>
    <x v="0"/>
    <n v="789.6"/>
    <n v="4.7619047619047637E-2"/>
    <n v="39.480000000000018"/>
    <n v="8.5"/>
  </r>
  <r>
    <s v="258-92-7466"/>
    <s v="A"/>
    <x v="0"/>
    <x v="1"/>
    <x v="0"/>
    <x v="0"/>
    <n v="35.68"/>
    <n v="5"/>
    <n v="8.92"/>
    <n v="187.32"/>
    <x v="10"/>
    <x v="5"/>
    <x v="2"/>
    <x v="333"/>
    <x v="3"/>
    <x v="2"/>
    <n v="178.4"/>
    <n v="4.7619047619047554E-2"/>
    <n v="8.9199999999999875"/>
    <n v="6.6"/>
  </r>
  <r>
    <s v="857-16-3520"/>
    <s v="A"/>
    <x v="0"/>
    <x v="0"/>
    <x v="0"/>
    <x v="5"/>
    <n v="71.459999999999994"/>
    <n v="7"/>
    <n v="25.010999999999999"/>
    <n v="525.23099999999999"/>
    <x v="61"/>
    <x v="4"/>
    <x v="1"/>
    <x v="432"/>
    <x v="7"/>
    <x v="0"/>
    <n v="500.21999999999997"/>
    <n v="4.7619047619047665E-2"/>
    <n v="25.011000000000024"/>
    <n v="4.5"/>
  </r>
  <r>
    <s v="482-17-1179"/>
    <s v="A"/>
    <x v="0"/>
    <x v="0"/>
    <x v="1"/>
    <x v="1"/>
    <n v="11.94"/>
    <n v="3"/>
    <n v="1.7910000000000001"/>
    <n v="37.610999999999997"/>
    <x v="64"/>
    <x v="0"/>
    <x v="0"/>
    <x v="433"/>
    <x v="10"/>
    <x v="2"/>
    <n v="35.82"/>
    <n v="4.761904761904754E-2"/>
    <n v="1.7909999999999968"/>
    <n v="8.1"/>
  </r>
  <r>
    <s v="788-21-5741"/>
    <s v="A"/>
    <x v="0"/>
    <x v="1"/>
    <x v="1"/>
    <x v="5"/>
    <n v="45.38"/>
    <n v="3"/>
    <n v="6.8070000000000013"/>
    <n v="142.947"/>
    <x v="21"/>
    <x v="2"/>
    <x v="2"/>
    <x v="229"/>
    <x v="0"/>
    <x v="2"/>
    <n v="136.14000000000001"/>
    <n v="4.7619047619047533E-2"/>
    <n v="6.8069999999999879"/>
    <n v="7.2"/>
  </r>
  <r>
    <s v="821-14-9046"/>
    <s v="B"/>
    <x v="2"/>
    <x v="0"/>
    <x v="0"/>
    <x v="5"/>
    <n v="17.48"/>
    <n v="6"/>
    <n v="5.2439999999999998"/>
    <n v="110.124"/>
    <x v="68"/>
    <x v="1"/>
    <x v="0"/>
    <x v="278"/>
    <x v="9"/>
    <x v="2"/>
    <n v="104.88"/>
    <n v="4.7619047619047616E-2"/>
    <n v="5.2439999999999998"/>
    <n v="6.1"/>
  </r>
  <r>
    <s v="418-05-0656"/>
    <s v="B"/>
    <x v="2"/>
    <x v="1"/>
    <x v="0"/>
    <x v="5"/>
    <n v="25.56"/>
    <n v="7"/>
    <n v="8.9459999999999997"/>
    <n v="187.86599999999999"/>
    <x v="30"/>
    <x v="0"/>
    <x v="2"/>
    <x v="434"/>
    <x v="2"/>
    <x v="1"/>
    <n v="178.92"/>
    <n v="4.7619047619047609E-2"/>
    <n v="8.945999999999998"/>
    <n v="7.1"/>
  </r>
  <r>
    <s v="678-79-0726"/>
    <s v="C"/>
    <x v="1"/>
    <x v="0"/>
    <x v="0"/>
    <x v="3"/>
    <n v="90.63"/>
    <n v="9"/>
    <n v="40.783500000000004"/>
    <n v="856.45349999999996"/>
    <x v="68"/>
    <x v="1"/>
    <x v="0"/>
    <x v="311"/>
    <x v="9"/>
    <x v="1"/>
    <n v="815.67"/>
    <n v="4.7619047619047623E-2"/>
    <n v="40.783500000000004"/>
    <n v="5.0999999999999996"/>
  </r>
  <r>
    <s v="776-68-1096"/>
    <s v="B"/>
    <x v="2"/>
    <x v="1"/>
    <x v="1"/>
    <x v="2"/>
    <n v="44.12"/>
    <n v="3"/>
    <n v="6.6179999999999994"/>
    <n v="138.97799999999998"/>
    <x v="79"/>
    <x v="3"/>
    <x v="1"/>
    <x v="286"/>
    <x v="0"/>
    <x v="2"/>
    <n v="132.35999999999999"/>
    <n v="4.7619047619047589E-2"/>
    <n v="6.617999999999995"/>
    <n v="7.9"/>
  </r>
  <r>
    <s v="592-46-1692"/>
    <s v="C"/>
    <x v="1"/>
    <x v="0"/>
    <x v="0"/>
    <x v="4"/>
    <n v="36.770000000000003"/>
    <n v="7"/>
    <n v="12.869500000000002"/>
    <n v="270.25950000000006"/>
    <x v="83"/>
    <x v="1"/>
    <x v="0"/>
    <x v="435"/>
    <x v="2"/>
    <x v="1"/>
    <n v="257.39000000000004"/>
    <n v="4.7619047619047672E-2"/>
    <n v="12.869500000000016"/>
    <n v="7.4"/>
  </r>
  <r>
    <s v="434-35-9162"/>
    <s v="B"/>
    <x v="2"/>
    <x v="0"/>
    <x v="1"/>
    <x v="4"/>
    <n v="23.34"/>
    <n v="4"/>
    <n v="4.6680000000000001"/>
    <n v="98.028000000000006"/>
    <x v="87"/>
    <x v="3"/>
    <x v="2"/>
    <x v="387"/>
    <x v="3"/>
    <x v="0"/>
    <n v="93.36"/>
    <n v="4.7619047619047679E-2"/>
    <n v="4.6680000000000064"/>
    <n v="7.4"/>
  </r>
  <r>
    <s v="149-14-0304"/>
    <s v="C"/>
    <x v="1"/>
    <x v="0"/>
    <x v="0"/>
    <x v="0"/>
    <n v="28.5"/>
    <n v="8"/>
    <n v="11.4"/>
    <n v="239.4"/>
    <x v="10"/>
    <x v="5"/>
    <x v="2"/>
    <x v="436"/>
    <x v="4"/>
    <x v="1"/>
    <n v="228"/>
    <n v="4.7619047619047644E-2"/>
    <n v="11.400000000000006"/>
    <n v="6.6"/>
  </r>
  <r>
    <s v="442-44-6497"/>
    <s v="C"/>
    <x v="1"/>
    <x v="0"/>
    <x v="1"/>
    <x v="2"/>
    <n v="55.57"/>
    <n v="3"/>
    <n v="8.3355000000000015"/>
    <n v="175.0455"/>
    <x v="66"/>
    <x v="6"/>
    <x v="0"/>
    <x v="437"/>
    <x v="5"/>
    <x v="2"/>
    <n v="166.71"/>
    <n v="4.7619047619047596E-2"/>
    <n v="8.3354999999999961"/>
    <n v="5.9"/>
  </r>
  <r>
    <s v="174-64-0215"/>
    <s v="B"/>
    <x v="2"/>
    <x v="1"/>
    <x v="1"/>
    <x v="3"/>
    <n v="69.739999999999995"/>
    <n v="10"/>
    <n v="34.869999999999997"/>
    <n v="732.27"/>
    <x v="19"/>
    <x v="6"/>
    <x v="1"/>
    <x v="438"/>
    <x v="6"/>
    <x v="2"/>
    <n v="697.4"/>
    <n v="4.7619047619047623E-2"/>
    <n v="34.870000000000005"/>
    <n v="8.9"/>
  </r>
  <r>
    <s v="210-74-9613"/>
    <s v="C"/>
    <x v="1"/>
    <x v="1"/>
    <x v="1"/>
    <x v="5"/>
    <n v="97.26"/>
    <n v="4"/>
    <n v="19.452000000000002"/>
    <n v="408.49200000000002"/>
    <x v="32"/>
    <x v="0"/>
    <x v="1"/>
    <x v="439"/>
    <x v="9"/>
    <x v="0"/>
    <n v="389.04"/>
    <n v="4.7619047619047609E-2"/>
    <n v="19.451999999999998"/>
    <n v="6.8"/>
  </r>
  <r>
    <s v="299-29-0180"/>
    <s v="B"/>
    <x v="2"/>
    <x v="0"/>
    <x v="0"/>
    <x v="2"/>
    <n v="52.18"/>
    <n v="7"/>
    <n v="18.263000000000002"/>
    <n v="383.52299999999997"/>
    <x v="11"/>
    <x v="0"/>
    <x v="1"/>
    <x v="200"/>
    <x v="1"/>
    <x v="1"/>
    <n v="365.26"/>
    <n v="4.7619047619047561E-2"/>
    <n v="18.262999999999977"/>
    <n v="9.3000000000000007"/>
  </r>
  <r>
    <s v="247-11-2470"/>
    <s v="A"/>
    <x v="0"/>
    <x v="0"/>
    <x v="0"/>
    <x v="5"/>
    <n v="22.32"/>
    <n v="4"/>
    <n v="4.4640000000000004"/>
    <n v="93.744"/>
    <x v="59"/>
    <x v="1"/>
    <x v="1"/>
    <x v="293"/>
    <x v="7"/>
    <x v="2"/>
    <n v="89.28"/>
    <n v="4.7619047619047603E-2"/>
    <n v="4.4639999999999986"/>
    <n v="4.4000000000000004"/>
  </r>
  <r>
    <s v="635-28-5728"/>
    <s v="A"/>
    <x v="0"/>
    <x v="1"/>
    <x v="1"/>
    <x v="0"/>
    <n v="56"/>
    <n v="3"/>
    <n v="8.4"/>
    <n v="176.4"/>
    <x v="38"/>
    <x v="4"/>
    <x v="2"/>
    <x v="295"/>
    <x v="8"/>
    <x v="0"/>
    <n v="168"/>
    <n v="4.7619047619047651E-2"/>
    <n v="8.4000000000000057"/>
    <n v="4.8"/>
  </r>
  <r>
    <s v="756-49-0168"/>
    <s v="A"/>
    <x v="0"/>
    <x v="0"/>
    <x v="1"/>
    <x v="5"/>
    <n v="19.7"/>
    <n v="1"/>
    <n v="0.98499999999999999"/>
    <n v="20.684999999999999"/>
    <x v="4"/>
    <x v="1"/>
    <x v="2"/>
    <x v="411"/>
    <x v="5"/>
    <x v="0"/>
    <n v="19.7"/>
    <n v="4.7619047619047596E-2"/>
    <n v="0.98499999999999943"/>
    <n v="9.5"/>
  </r>
  <r>
    <s v="438-23-1242"/>
    <s v="B"/>
    <x v="2"/>
    <x v="1"/>
    <x v="1"/>
    <x v="1"/>
    <n v="75.88"/>
    <n v="7"/>
    <n v="26.558"/>
    <n v="557.71799999999996"/>
    <x v="46"/>
    <x v="4"/>
    <x v="0"/>
    <x v="440"/>
    <x v="1"/>
    <x v="0"/>
    <n v="531.16"/>
    <n v="4.7619047619047609E-2"/>
    <n v="26.557999999999993"/>
    <n v="8.9"/>
  </r>
  <r>
    <s v="238-45-6950"/>
    <s v="B"/>
    <x v="2"/>
    <x v="0"/>
    <x v="1"/>
    <x v="4"/>
    <n v="53.72"/>
    <n v="1"/>
    <n v="2.6859999999999999"/>
    <n v="56.405999999999999"/>
    <x v="59"/>
    <x v="1"/>
    <x v="1"/>
    <x v="356"/>
    <x v="2"/>
    <x v="0"/>
    <n v="53.72"/>
    <n v="4.7619047619047616E-2"/>
    <n v="2.6859999999999999"/>
    <n v="6.4"/>
  </r>
  <r>
    <s v="607-65-2441"/>
    <s v="C"/>
    <x v="1"/>
    <x v="0"/>
    <x v="1"/>
    <x v="0"/>
    <n v="81.95"/>
    <n v="10"/>
    <n v="40.975000000000001"/>
    <n v="860.47500000000002"/>
    <x v="24"/>
    <x v="2"/>
    <x v="1"/>
    <x v="441"/>
    <x v="10"/>
    <x v="2"/>
    <n v="819.5"/>
    <n v="4.7619047619047644E-2"/>
    <n v="40.975000000000023"/>
    <n v="6"/>
  </r>
  <r>
    <s v="386-27-7606"/>
    <s v="C"/>
    <x v="1"/>
    <x v="0"/>
    <x v="0"/>
    <x v="2"/>
    <n v="81.2"/>
    <n v="7"/>
    <n v="28.42"/>
    <n v="596.81999999999994"/>
    <x v="28"/>
    <x v="0"/>
    <x v="1"/>
    <x v="273"/>
    <x v="9"/>
    <x v="2"/>
    <n v="568.4"/>
    <n v="4.7619047619047554E-2"/>
    <n v="28.419999999999959"/>
    <n v="8.1"/>
  </r>
  <r>
    <s v="137-63-5492"/>
    <s v="C"/>
    <x v="1"/>
    <x v="1"/>
    <x v="1"/>
    <x v="1"/>
    <n v="58.76"/>
    <n v="10"/>
    <n v="29.380000000000003"/>
    <n v="616.98"/>
    <x v="71"/>
    <x v="6"/>
    <x v="0"/>
    <x v="442"/>
    <x v="4"/>
    <x v="0"/>
    <n v="587.6"/>
    <n v="4.7619047619047609E-2"/>
    <n v="29.379999999999995"/>
    <n v="9"/>
  </r>
  <r>
    <s v="197-77-7132"/>
    <s v="B"/>
    <x v="2"/>
    <x v="0"/>
    <x v="1"/>
    <x v="1"/>
    <n v="91.56"/>
    <n v="8"/>
    <n v="36.624000000000002"/>
    <n v="769.10400000000004"/>
    <x v="52"/>
    <x v="0"/>
    <x v="0"/>
    <x v="282"/>
    <x v="3"/>
    <x v="0"/>
    <n v="732.48"/>
    <n v="4.7619047619047644E-2"/>
    <n v="36.624000000000024"/>
    <n v="6"/>
  </r>
  <r>
    <s v="805-86-0265"/>
    <s v="A"/>
    <x v="0"/>
    <x v="1"/>
    <x v="1"/>
    <x v="2"/>
    <n v="93.96"/>
    <n v="9"/>
    <n v="42.282000000000004"/>
    <n v="887.92200000000003"/>
    <x v="80"/>
    <x v="5"/>
    <x v="1"/>
    <x v="102"/>
    <x v="5"/>
    <x v="1"/>
    <n v="845.64"/>
    <n v="4.7619047619047665E-2"/>
    <n v="42.282000000000039"/>
    <n v="9.8000000000000007"/>
  </r>
  <r>
    <s v="733-29-1227"/>
    <s v="C"/>
    <x v="1"/>
    <x v="1"/>
    <x v="1"/>
    <x v="2"/>
    <n v="55.61"/>
    <n v="7"/>
    <n v="19.4635"/>
    <n v="408.73349999999999"/>
    <x v="28"/>
    <x v="0"/>
    <x v="1"/>
    <x v="443"/>
    <x v="10"/>
    <x v="1"/>
    <n v="389.27"/>
    <n v="4.7619047619047644E-2"/>
    <n v="19.46350000000001"/>
    <n v="8.5"/>
  </r>
  <r>
    <s v="451-73-2711"/>
    <s v="C"/>
    <x v="1"/>
    <x v="1"/>
    <x v="1"/>
    <x v="4"/>
    <n v="84.83"/>
    <n v="1"/>
    <n v="4.2415000000000003"/>
    <n v="89.0715"/>
    <x v="78"/>
    <x v="3"/>
    <x v="0"/>
    <x v="444"/>
    <x v="9"/>
    <x v="0"/>
    <n v="84.83"/>
    <n v="4.7619047619047644E-2"/>
    <n v="4.241500000000002"/>
    <n v="8.8000000000000007"/>
  </r>
  <r>
    <s v="373-14-0504"/>
    <s v="A"/>
    <x v="0"/>
    <x v="0"/>
    <x v="0"/>
    <x v="3"/>
    <n v="71.63"/>
    <n v="2"/>
    <n v="7.1630000000000003"/>
    <n v="150.423"/>
    <x v="12"/>
    <x v="6"/>
    <x v="2"/>
    <x v="375"/>
    <x v="4"/>
    <x v="0"/>
    <n v="143.26"/>
    <n v="4.7619047619047693E-2"/>
    <n v="7.1630000000000109"/>
    <n v="8.8000000000000007"/>
  </r>
  <r>
    <s v="546-80-2899"/>
    <s v="A"/>
    <x v="0"/>
    <x v="0"/>
    <x v="1"/>
    <x v="2"/>
    <n v="37.69"/>
    <n v="2"/>
    <n v="3.7690000000000001"/>
    <n v="79.149000000000001"/>
    <x v="9"/>
    <x v="5"/>
    <x v="2"/>
    <x v="406"/>
    <x v="9"/>
    <x v="0"/>
    <n v="75.38"/>
    <n v="4.7619047619047686E-2"/>
    <n v="3.7690000000000055"/>
    <n v="9.5"/>
  </r>
  <r>
    <s v="345-68-9016"/>
    <s v="C"/>
    <x v="1"/>
    <x v="0"/>
    <x v="0"/>
    <x v="3"/>
    <n v="31.67"/>
    <n v="8"/>
    <n v="12.668000000000001"/>
    <n v="266.02800000000002"/>
    <x v="56"/>
    <x v="5"/>
    <x v="0"/>
    <x v="15"/>
    <x v="7"/>
    <x v="2"/>
    <n v="253.36"/>
    <n v="4.7619047619047637E-2"/>
    <n v="12.668000000000006"/>
    <n v="5.6"/>
  </r>
  <r>
    <s v="390-17-5806"/>
    <s v="C"/>
    <x v="1"/>
    <x v="0"/>
    <x v="0"/>
    <x v="4"/>
    <n v="38.42"/>
    <n v="1"/>
    <n v="1.9210000000000003"/>
    <n v="40.341000000000001"/>
    <x v="30"/>
    <x v="0"/>
    <x v="2"/>
    <x v="445"/>
    <x v="7"/>
    <x v="1"/>
    <n v="38.42"/>
    <n v="4.7619047619047603E-2"/>
    <n v="1.9209999999999994"/>
    <n v="8.6"/>
  </r>
  <r>
    <s v="457-13-1708"/>
    <s v="B"/>
    <x v="2"/>
    <x v="0"/>
    <x v="1"/>
    <x v="5"/>
    <n v="65.23"/>
    <n v="10"/>
    <n v="32.615000000000002"/>
    <n v="684.91500000000008"/>
    <x v="66"/>
    <x v="6"/>
    <x v="0"/>
    <x v="312"/>
    <x v="8"/>
    <x v="2"/>
    <n v="652.30000000000007"/>
    <n v="4.761904761904763E-2"/>
    <n v="32.615000000000009"/>
    <n v="5.2"/>
  </r>
  <r>
    <s v="664-14-2882"/>
    <s v="C"/>
    <x v="1"/>
    <x v="0"/>
    <x v="0"/>
    <x v="2"/>
    <n v="10.53"/>
    <n v="5"/>
    <n v="2.6325000000000003"/>
    <n v="55.282499999999999"/>
    <x v="74"/>
    <x v="5"/>
    <x v="0"/>
    <x v="140"/>
    <x v="4"/>
    <x v="2"/>
    <n v="52.65"/>
    <n v="4.7619047619047623E-2"/>
    <n v="2.6325000000000003"/>
    <n v="5.8"/>
  </r>
  <r>
    <s v="487-79-6868"/>
    <s v="B"/>
    <x v="2"/>
    <x v="0"/>
    <x v="0"/>
    <x v="2"/>
    <n v="12.29"/>
    <n v="9"/>
    <n v="5.5305"/>
    <n v="116.14049999999999"/>
    <x v="58"/>
    <x v="6"/>
    <x v="1"/>
    <x v="198"/>
    <x v="8"/>
    <x v="2"/>
    <n v="110.60999999999999"/>
    <n v="4.7619047619047651E-2"/>
    <n v="5.5305000000000035"/>
    <n v="8"/>
  </r>
  <r>
    <s v="314-23-4520"/>
    <s v="C"/>
    <x v="1"/>
    <x v="0"/>
    <x v="1"/>
    <x v="0"/>
    <n v="81.23"/>
    <n v="7"/>
    <n v="28.430500000000002"/>
    <n v="597.04050000000007"/>
    <x v="15"/>
    <x v="6"/>
    <x v="0"/>
    <x v="446"/>
    <x v="2"/>
    <x v="1"/>
    <n v="568.61"/>
    <n v="4.76190476190477E-2"/>
    <n v="28.430500000000052"/>
    <n v="9"/>
  </r>
  <r>
    <s v="210-30-7976"/>
    <s v="B"/>
    <x v="2"/>
    <x v="0"/>
    <x v="0"/>
    <x v="5"/>
    <n v="22.32"/>
    <n v="4"/>
    <n v="4.4640000000000004"/>
    <n v="93.744"/>
    <x v="86"/>
    <x v="4"/>
    <x v="1"/>
    <x v="447"/>
    <x v="5"/>
    <x v="0"/>
    <n v="89.28"/>
    <n v="4.7619047619047603E-2"/>
    <n v="4.4639999999999986"/>
    <n v="4.0999999999999996"/>
  </r>
  <r>
    <s v="585-86-8361"/>
    <s v="A"/>
    <x v="0"/>
    <x v="1"/>
    <x v="0"/>
    <x v="4"/>
    <n v="27.28"/>
    <n v="5"/>
    <n v="6.82"/>
    <n v="143.22"/>
    <x v="36"/>
    <x v="2"/>
    <x v="2"/>
    <x v="359"/>
    <x v="1"/>
    <x v="2"/>
    <n v="136.4"/>
    <n v="4.7619047619047575E-2"/>
    <n v="6.8199999999999932"/>
    <n v="8.6"/>
  </r>
  <r>
    <s v="807-14-7833"/>
    <s v="A"/>
    <x v="0"/>
    <x v="0"/>
    <x v="0"/>
    <x v="1"/>
    <n v="17.420000000000002"/>
    <n v="10"/>
    <n v="8.7100000000000009"/>
    <n v="182.91000000000003"/>
    <x v="70"/>
    <x v="1"/>
    <x v="2"/>
    <x v="448"/>
    <x v="10"/>
    <x v="0"/>
    <n v="174.20000000000002"/>
    <n v="4.7619047619047658E-2"/>
    <n v="8.710000000000008"/>
    <n v="7"/>
  </r>
  <r>
    <s v="775-72-1988"/>
    <s v="B"/>
    <x v="2"/>
    <x v="1"/>
    <x v="1"/>
    <x v="2"/>
    <n v="73.28"/>
    <n v="5"/>
    <n v="18.32"/>
    <n v="384.71999999999997"/>
    <x v="46"/>
    <x v="4"/>
    <x v="0"/>
    <x v="184"/>
    <x v="9"/>
    <x v="0"/>
    <n v="366.4"/>
    <n v="4.7619047619047603E-2"/>
    <n v="18.319999999999993"/>
    <n v="8.4"/>
  </r>
  <r>
    <s v="288-38-3758"/>
    <s v="C"/>
    <x v="1"/>
    <x v="0"/>
    <x v="0"/>
    <x v="5"/>
    <n v="84.87"/>
    <n v="3"/>
    <n v="12.730500000000001"/>
    <n v="267.34050000000002"/>
    <x v="25"/>
    <x v="1"/>
    <x v="0"/>
    <x v="5"/>
    <x v="3"/>
    <x v="0"/>
    <n v="254.61"/>
    <n v="4.7619047619047637E-2"/>
    <n v="12.730500000000006"/>
    <n v="7.4"/>
  </r>
  <r>
    <s v="652-43-6591"/>
    <s v="A"/>
    <x v="0"/>
    <x v="1"/>
    <x v="0"/>
    <x v="5"/>
    <n v="97.29"/>
    <n v="8"/>
    <n v="38.916000000000004"/>
    <n v="817.2360000000001"/>
    <x v="11"/>
    <x v="0"/>
    <x v="1"/>
    <x v="118"/>
    <x v="0"/>
    <x v="2"/>
    <n v="778.32"/>
    <n v="4.7619047619047679E-2"/>
    <n v="38.916000000000054"/>
    <n v="6.2"/>
  </r>
  <r>
    <s v="785-96-0615"/>
    <s v="B"/>
    <x v="2"/>
    <x v="0"/>
    <x v="0"/>
    <x v="1"/>
    <n v="35.74"/>
    <n v="8"/>
    <n v="14.296000000000001"/>
    <n v="300.21600000000001"/>
    <x v="21"/>
    <x v="2"/>
    <x v="2"/>
    <x v="311"/>
    <x v="9"/>
    <x v="0"/>
    <n v="285.92"/>
    <n v="4.7619047619047589E-2"/>
    <n v="14.295999999999992"/>
    <n v="4.9000000000000004"/>
  </r>
  <r>
    <s v="406-46-7107"/>
    <s v="A"/>
    <x v="0"/>
    <x v="1"/>
    <x v="0"/>
    <x v="2"/>
    <n v="96.52"/>
    <n v="6"/>
    <n v="28.956000000000003"/>
    <n v="608.07600000000002"/>
    <x v="83"/>
    <x v="1"/>
    <x v="0"/>
    <x v="408"/>
    <x v="5"/>
    <x v="1"/>
    <n v="579.12"/>
    <n v="4.7619047619047644E-2"/>
    <n v="28.956000000000017"/>
    <n v="4.5"/>
  </r>
  <r>
    <s v="250-17-5703"/>
    <s v="A"/>
    <x v="0"/>
    <x v="0"/>
    <x v="1"/>
    <x v="4"/>
    <n v="18.850000000000001"/>
    <n v="10"/>
    <n v="9.4250000000000007"/>
    <n v="197.92500000000001"/>
    <x v="33"/>
    <x v="5"/>
    <x v="2"/>
    <x v="202"/>
    <x v="3"/>
    <x v="0"/>
    <n v="188.5"/>
    <n v="4.7619047619047672E-2"/>
    <n v="9.4250000000000114"/>
    <n v="5.6"/>
  </r>
  <r>
    <s v="156-95-3964"/>
    <s v="A"/>
    <x v="0"/>
    <x v="1"/>
    <x v="0"/>
    <x v="4"/>
    <n v="55.39"/>
    <n v="4"/>
    <n v="11.078000000000001"/>
    <n v="232.63800000000001"/>
    <x v="5"/>
    <x v="3"/>
    <x v="1"/>
    <x v="332"/>
    <x v="9"/>
    <x v="0"/>
    <n v="221.56"/>
    <n v="4.761904761904763E-2"/>
    <n v="11.078000000000003"/>
    <n v="8"/>
  </r>
  <r>
    <s v="842-40-8179"/>
    <s v="B"/>
    <x v="2"/>
    <x v="0"/>
    <x v="0"/>
    <x v="4"/>
    <n v="77.2"/>
    <n v="10"/>
    <n v="38.6"/>
    <n v="810.6"/>
    <x v="48"/>
    <x v="3"/>
    <x v="2"/>
    <x v="440"/>
    <x v="1"/>
    <x v="2"/>
    <n v="772"/>
    <n v="4.7619047619047644E-2"/>
    <n v="38.600000000000023"/>
    <n v="5.6"/>
  </r>
  <r>
    <s v="525-09-8450"/>
    <s v="B"/>
    <x v="2"/>
    <x v="1"/>
    <x v="1"/>
    <x v="1"/>
    <n v="72.13"/>
    <n v="10"/>
    <n v="36.064999999999998"/>
    <n v="757.36500000000001"/>
    <x v="82"/>
    <x v="4"/>
    <x v="0"/>
    <x v="290"/>
    <x v="9"/>
    <x v="2"/>
    <n v="721.3"/>
    <n v="4.7619047619047693E-2"/>
    <n v="36.065000000000055"/>
    <n v="4.2"/>
  </r>
  <r>
    <s v="410-67-1709"/>
    <s v="A"/>
    <x v="0"/>
    <x v="0"/>
    <x v="0"/>
    <x v="5"/>
    <n v="63.88"/>
    <n v="8"/>
    <n v="25.552000000000003"/>
    <n v="536.59199999999998"/>
    <x v="40"/>
    <x v="2"/>
    <x v="0"/>
    <x v="449"/>
    <x v="6"/>
    <x v="0"/>
    <n v="511.04"/>
    <n v="4.7619047619047554E-2"/>
    <n v="25.551999999999964"/>
    <n v="9.9"/>
  </r>
  <r>
    <s v="587-73-4862"/>
    <s v="A"/>
    <x v="0"/>
    <x v="0"/>
    <x v="0"/>
    <x v="0"/>
    <n v="10.69"/>
    <n v="5"/>
    <n v="2.6724999999999999"/>
    <n v="56.122499999999995"/>
    <x v="58"/>
    <x v="6"/>
    <x v="1"/>
    <x v="383"/>
    <x v="5"/>
    <x v="0"/>
    <n v="53.449999999999996"/>
    <n v="4.7619047619047616E-2"/>
    <n v="2.6724999999999994"/>
    <n v="7.6"/>
  </r>
  <r>
    <s v="787-87-2010"/>
    <s v="A"/>
    <x v="0"/>
    <x v="0"/>
    <x v="1"/>
    <x v="0"/>
    <n v="55.5"/>
    <n v="4"/>
    <n v="11.100000000000001"/>
    <n v="233.1"/>
    <x v="40"/>
    <x v="2"/>
    <x v="0"/>
    <x v="74"/>
    <x v="9"/>
    <x v="2"/>
    <n v="222"/>
    <n v="4.7619047619047596E-2"/>
    <n v="11.099999999999994"/>
    <n v="6.6"/>
  </r>
  <r>
    <s v="593-14-4239"/>
    <s v="B"/>
    <x v="2"/>
    <x v="1"/>
    <x v="0"/>
    <x v="2"/>
    <n v="95.46"/>
    <n v="8"/>
    <n v="38.183999999999997"/>
    <n v="801.86399999999992"/>
    <x v="19"/>
    <x v="6"/>
    <x v="1"/>
    <x v="138"/>
    <x v="8"/>
    <x v="0"/>
    <n v="763.68"/>
    <n v="4.7619047619047589E-2"/>
    <n v="38.183999999999969"/>
    <n v="4.7"/>
  </r>
  <r>
    <s v="801-88-0346"/>
    <s v="C"/>
    <x v="1"/>
    <x v="1"/>
    <x v="0"/>
    <x v="5"/>
    <n v="76.06"/>
    <n v="3"/>
    <n v="11.409000000000001"/>
    <n v="239.589"/>
    <x v="0"/>
    <x v="0"/>
    <x v="0"/>
    <x v="450"/>
    <x v="2"/>
    <x v="2"/>
    <n v="228.18"/>
    <n v="4.7619047619047582E-2"/>
    <n v="11.408999999999992"/>
    <n v="9.8000000000000007"/>
  </r>
  <r>
    <s v="388-76-2555"/>
    <s v="B"/>
    <x v="2"/>
    <x v="1"/>
    <x v="1"/>
    <x v="3"/>
    <n v="13.69"/>
    <n v="6"/>
    <n v="4.1070000000000002"/>
    <n v="86.247"/>
    <x v="77"/>
    <x v="5"/>
    <x v="2"/>
    <x v="451"/>
    <x v="0"/>
    <x v="1"/>
    <n v="82.14"/>
    <n v="4.7619047619047609E-2"/>
    <n v="4.1069999999999993"/>
    <n v="6.3"/>
  </r>
  <r>
    <s v="711-31-1234"/>
    <s v="B"/>
    <x v="2"/>
    <x v="1"/>
    <x v="0"/>
    <x v="1"/>
    <n v="95.64"/>
    <n v="4"/>
    <n v="19.128"/>
    <n v="401.68799999999999"/>
    <x v="32"/>
    <x v="0"/>
    <x v="1"/>
    <x v="370"/>
    <x v="3"/>
    <x v="1"/>
    <n v="382.56"/>
    <n v="4.7619047619047589E-2"/>
    <n v="19.127999999999986"/>
    <n v="7.9"/>
  </r>
  <r>
    <s v="886-54-6089"/>
    <s v="A"/>
    <x v="0"/>
    <x v="1"/>
    <x v="0"/>
    <x v="2"/>
    <n v="11.43"/>
    <n v="6"/>
    <n v="3.4290000000000003"/>
    <n v="72.009"/>
    <x v="15"/>
    <x v="6"/>
    <x v="0"/>
    <x v="45"/>
    <x v="6"/>
    <x v="1"/>
    <n v="68.58"/>
    <n v="4.7619047619047644E-2"/>
    <n v="3.429000000000002"/>
    <n v="7.7"/>
  </r>
  <r>
    <s v="707-32-7409"/>
    <s v="B"/>
    <x v="2"/>
    <x v="0"/>
    <x v="0"/>
    <x v="3"/>
    <n v="95.54"/>
    <n v="4"/>
    <n v="19.108000000000001"/>
    <n v="401.26800000000003"/>
    <x v="84"/>
    <x v="6"/>
    <x v="2"/>
    <x v="452"/>
    <x v="5"/>
    <x v="0"/>
    <n v="382.16"/>
    <n v="4.7619047619047623E-2"/>
    <n v="19.108000000000004"/>
    <n v="4.5"/>
  </r>
  <r>
    <s v="759-98-4285"/>
    <s v="C"/>
    <x v="1"/>
    <x v="0"/>
    <x v="0"/>
    <x v="0"/>
    <n v="85.87"/>
    <n v="7"/>
    <n v="30.054500000000004"/>
    <n v="631.14449999999999"/>
    <x v="33"/>
    <x v="5"/>
    <x v="2"/>
    <x v="54"/>
    <x v="8"/>
    <x v="2"/>
    <n v="601.09"/>
    <n v="4.7619047619047561E-2"/>
    <n v="30.054499999999962"/>
    <n v="8"/>
  </r>
  <r>
    <s v="201-63-8275"/>
    <s v="C"/>
    <x v="1"/>
    <x v="0"/>
    <x v="0"/>
    <x v="3"/>
    <n v="67.989999999999995"/>
    <n v="7"/>
    <n v="23.796499999999998"/>
    <n v="499.72649999999993"/>
    <x v="21"/>
    <x v="2"/>
    <x v="2"/>
    <x v="453"/>
    <x v="7"/>
    <x v="0"/>
    <n v="475.92999999999995"/>
    <n v="4.7619047619047589E-2"/>
    <n v="23.79649999999998"/>
    <n v="5.7"/>
  </r>
  <r>
    <s v="471-06-8611"/>
    <s v="C"/>
    <x v="1"/>
    <x v="1"/>
    <x v="0"/>
    <x v="4"/>
    <n v="52.42"/>
    <n v="1"/>
    <n v="2.6210000000000004"/>
    <n v="55.041000000000004"/>
    <x v="10"/>
    <x v="5"/>
    <x v="2"/>
    <x v="417"/>
    <x v="1"/>
    <x v="2"/>
    <n v="52.42"/>
    <n v="4.7619047619047658E-2"/>
    <n v="2.6210000000000022"/>
    <n v="6.3"/>
  </r>
  <r>
    <s v="200-16-5952"/>
    <s v="C"/>
    <x v="1"/>
    <x v="0"/>
    <x v="1"/>
    <x v="4"/>
    <n v="65.650000000000006"/>
    <n v="2"/>
    <n v="6.5650000000000013"/>
    <n v="137.86500000000001"/>
    <x v="29"/>
    <x v="4"/>
    <x v="0"/>
    <x v="252"/>
    <x v="7"/>
    <x v="1"/>
    <n v="131.30000000000001"/>
    <n v="4.7619047619047603E-2"/>
    <n v="6.5649999999999977"/>
    <n v="6"/>
  </r>
  <r>
    <s v="120-54-2248"/>
    <s v="B"/>
    <x v="2"/>
    <x v="1"/>
    <x v="0"/>
    <x v="4"/>
    <n v="28.86"/>
    <n v="5"/>
    <n v="7.2150000000000007"/>
    <n v="151.51500000000001"/>
    <x v="49"/>
    <x v="6"/>
    <x v="0"/>
    <x v="182"/>
    <x v="3"/>
    <x v="2"/>
    <n v="144.30000000000001"/>
    <n v="4.7619047619047637E-2"/>
    <n v="7.2150000000000034"/>
    <n v="8"/>
  </r>
  <r>
    <s v="102-77-2261"/>
    <s v="C"/>
    <x v="1"/>
    <x v="0"/>
    <x v="1"/>
    <x v="0"/>
    <n v="65.31"/>
    <n v="7"/>
    <n v="22.858500000000003"/>
    <n v="480.02850000000001"/>
    <x v="19"/>
    <x v="6"/>
    <x v="1"/>
    <x v="454"/>
    <x v="3"/>
    <x v="2"/>
    <n v="457.17"/>
    <n v="4.7619047619047603E-2"/>
    <n v="22.858499999999992"/>
    <n v="4.2"/>
  </r>
  <r>
    <s v="875-31-8302"/>
    <s v="B"/>
    <x v="2"/>
    <x v="1"/>
    <x v="1"/>
    <x v="3"/>
    <n v="93.38"/>
    <n v="1"/>
    <n v="4.6689999999999996"/>
    <n v="98.048999999999992"/>
    <x v="75"/>
    <x v="4"/>
    <x v="0"/>
    <x v="270"/>
    <x v="0"/>
    <x v="1"/>
    <n v="93.38"/>
    <n v="4.7619047619047589E-2"/>
    <n v="4.6689999999999969"/>
    <n v="9.6"/>
  </r>
  <r>
    <s v="102-06-2002"/>
    <s v="C"/>
    <x v="1"/>
    <x v="0"/>
    <x v="1"/>
    <x v="3"/>
    <n v="25.25"/>
    <n v="5"/>
    <n v="6.3125"/>
    <n v="132.5625"/>
    <x v="80"/>
    <x v="5"/>
    <x v="1"/>
    <x v="455"/>
    <x v="6"/>
    <x v="1"/>
    <n v="126.25"/>
    <n v="4.7619047619047616E-2"/>
    <n v="6.3125"/>
    <n v="6.1"/>
  </r>
  <r>
    <s v="457-94-0464"/>
    <s v="B"/>
    <x v="2"/>
    <x v="0"/>
    <x v="1"/>
    <x v="1"/>
    <n v="87.87"/>
    <n v="9"/>
    <n v="39.541500000000006"/>
    <n v="830.37150000000008"/>
    <x v="82"/>
    <x v="4"/>
    <x v="0"/>
    <x v="456"/>
    <x v="2"/>
    <x v="0"/>
    <n v="790.83"/>
    <n v="4.7619047619047665E-2"/>
    <n v="39.541500000000042"/>
    <n v="5.6"/>
  </r>
  <r>
    <s v="629-42-4133"/>
    <s v="C"/>
    <x v="1"/>
    <x v="1"/>
    <x v="1"/>
    <x v="0"/>
    <n v="21.8"/>
    <n v="8"/>
    <n v="8.7200000000000006"/>
    <n v="183.12"/>
    <x v="88"/>
    <x v="6"/>
    <x v="2"/>
    <x v="225"/>
    <x v="8"/>
    <x v="1"/>
    <n v="174.4"/>
    <n v="4.7619047619047609E-2"/>
    <n v="8.7199999999999989"/>
    <n v="8.3000000000000007"/>
  </r>
  <r>
    <s v="534-53-3526"/>
    <s v="A"/>
    <x v="0"/>
    <x v="1"/>
    <x v="0"/>
    <x v="3"/>
    <n v="94.76"/>
    <n v="4"/>
    <n v="18.952000000000002"/>
    <n v="397.99200000000002"/>
    <x v="48"/>
    <x v="3"/>
    <x v="2"/>
    <x v="432"/>
    <x v="7"/>
    <x v="0"/>
    <n v="379.04"/>
    <n v="4.7619047619047609E-2"/>
    <n v="18.951999999999998"/>
    <n v="7.8"/>
  </r>
  <r>
    <s v="307-04-2070"/>
    <s v="A"/>
    <x v="0"/>
    <x v="0"/>
    <x v="0"/>
    <x v="5"/>
    <n v="30.62"/>
    <n v="1"/>
    <n v="1.5310000000000001"/>
    <n v="32.151000000000003"/>
    <x v="63"/>
    <x v="6"/>
    <x v="2"/>
    <x v="341"/>
    <x v="4"/>
    <x v="2"/>
    <n v="30.62"/>
    <n v="4.7619047619047686E-2"/>
    <n v="1.5310000000000024"/>
    <n v="4.0999999999999996"/>
  </r>
  <r>
    <s v="468-99-7231"/>
    <s v="C"/>
    <x v="1"/>
    <x v="1"/>
    <x v="0"/>
    <x v="2"/>
    <n v="44.01"/>
    <n v="8"/>
    <n v="17.603999999999999"/>
    <n v="369.68399999999997"/>
    <x v="2"/>
    <x v="2"/>
    <x v="1"/>
    <x v="24"/>
    <x v="6"/>
    <x v="1"/>
    <n v="352.08"/>
    <n v="4.7619047619047582E-2"/>
    <n v="17.603999999999985"/>
    <n v="8.8000000000000007"/>
  </r>
  <r>
    <s v="516-77-6464"/>
    <s v="C"/>
    <x v="1"/>
    <x v="0"/>
    <x v="0"/>
    <x v="0"/>
    <n v="10.16"/>
    <n v="5"/>
    <n v="2.54"/>
    <n v="53.339999999999996"/>
    <x v="7"/>
    <x v="2"/>
    <x v="2"/>
    <x v="0"/>
    <x v="0"/>
    <x v="0"/>
    <n v="50.8"/>
    <n v="4.7619047619047609E-2"/>
    <n v="2.5399999999999991"/>
    <n v="4.0999999999999996"/>
  </r>
  <r>
    <s v="404-91-5964"/>
    <s v="A"/>
    <x v="0"/>
    <x v="1"/>
    <x v="1"/>
    <x v="1"/>
    <n v="74.58"/>
    <n v="7"/>
    <n v="26.102999999999998"/>
    <n v="548.1629999999999"/>
    <x v="87"/>
    <x v="3"/>
    <x v="2"/>
    <x v="457"/>
    <x v="7"/>
    <x v="2"/>
    <n v="522.05999999999995"/>
    <n v="4.761904761904754E-2"/>
    <n v="26.102999999999952"/>
    <n v="9"/>
  </r>
  <r>
    <s v="886-77-9084"/>
    <s v="C"/>
    <x v="1"/>
    <x v="1"/>
    <x v="1"/>
    <x v="1"/>
    <n v="71.89"/>
    <n v="8"/>
    <n v="28.756"/>
    <n v="603.87599999999998"/>
    <x v="88"/>
    <x v="6"/>
    <x v="2"/>
    <x v="458"/>
    <x v="5"/>
    <x v="0"/>
    <n v="575.12"/>
    <n v="4.7619047619047575E-2"/>
    <n v="28.755999999999972"/>
    <n v="5.5"/>
  </r>
  <r>
    <s v="790-38-4466"/>
    <s v="C"/>
    <x v="1"/>
    <x v="1"/>
    <x v="0"/>
    <x v="0"/>
    <n v="10.99"/>
    <n v="5"/>
    <n v="2.7475000000000005"/>
    <n v="57.697500000000005"/>
    <x v="54"/>
    <x v="5"/>
    <x v="0"/>
    <x v="392"/>
    <x v="1"/>
    <x v="2"/>
    <n v="54.95"/>
    <n v="4.7619047619047651E-2"/>
    <n v="2.7475000000000023"/>
    <n v="9.3000000000000007"/>
  </r>
  <r>
    <s v="704-10-4056"/>
    <s v="C"/>
    <x v="1"/>
    <x v="0"/>
    <x v="1"/>
    <x v="0"/>
    <n v="60.47"/>
    <n v="3"/>
    <n v="9.0705000000000009"/>
    <n v="190.48050000000001"/>
    <x v="78"/>
    <x v="3"/>
    <x v="0"/>
    <x v="60"/>
    <x v="1"/>
    <x v="2"/>
    <n v="181.41"/>
    <n v="4.7619047619047672E-2"/>
    <n v="9.0705000000000098"/>
    <n v="5.6"/>
  </r>
  <r>
    <s v="497-37-6538"/>
    <s v="A"/>
    <x v="0"/>
    <x v="1"/>
    <x v="1"/>
    <x v="3"/>
    <n v="58.91"/>
    <n v="7"/>
    <n v="20.618500000000001"/>
    <n v="432.98849999999999"/>
    <x v="29"/>
    <x v="4"/>
    <x v="0"/>
    <x v="459"/>
    <x v="9"/>
    <x v="0"/>
    <n v="412.37"/>
    <n v="4.7619047619047582E-2"/>
    <n v="20.618499999999983"/>
    <n v="9.6999999999999993"/>
  </r>
  <r>
    <s v="651-96-5970"/>
    <s v="A"/>
    <x v="0"/>
    <x v="1"/>
    <x v="1"/>
    <x v="5"/>
    <n v="46.41"/>
    <n v="1"/>
    <n v="2.3205"/>
    <n v="48.730499999999999"/>
    <x v="2"/>
    <x v="2"/>
    <x v="1"/>
    <x v="460"/>
    <x v="2"/>
    <x v="2"/>
    <n v="46.41"/>
    <n v="4.7619047619047672E-2"/>
    <n v="2.3205000000000027"/>
    <n v="4"/>
  </r>
  <r>
    <s v="400-80-4065"/>
    <s v="C"/>
    <x v="1"/>
    <x v="0"/>
    <x v="1"/>
    <x v="0"/>
    <n v="68.55"/>
    <n v="4"/>
    <n v="13.71"/>
    <n v="287.90999999999997"/>
    <x v="42"/>
    <x v="1"/>
    <x v="2"/>
    <x v="277"/>
    <x v="2"/>
    <x v="2"/>
    <n v="274.2"/>
    <n v="4.7619047619047554E-2"/>
    <n v="13.70999999999998"/>
    <n v="9.1999999999999993"/>
  </r>
  <r>
    <s v="744-16-7898"/>
    <s v="B"/>
    <x v="2"/>
    <x v="1"/>
    <x v="0"/>
    <x v="2"/>
    <n v="97.37"/>
    <n v="10"/>
    <n v="48.685000000000002"/>
    <n v="1022.385"/>
    <x v="15"/>
    <x v="6"/>
    <x v="0"/>
    <x v="128"/>
    <x v="0"/>
    <x v="2"/>
    <n v="973.7"/>
    <n v="4.7619047619047568E-2"/>
    <n v="48.684999999999945"/>
    <n v="4.9000000000000004"/>
  </r>
  <r>
    <s v="263-12-5321"/>
    <s v="A"/>
    <x v="0"/>
    <x v="0"/>
    <x v="1"/>
    <x v="1"/>
    <n v="92.6"/>
    <n v="7"/>
    <n v="32.409999999999997"/>
    <n v="680.6099999999999"/>
    <x v="33"/>
    <x v="5"/>
    <x v="2"/>
    <x v="299"/>
    <x v="10"/>
    <x v="2"/>
    <n v="648.19999999999993"/>
    <n v="4.7619047619047582E-2"/>
    <n v="32.409999999999968"/>
    <n v="9.3000000000000007"/>
  </r>
  <r>
    <s v="702-72-0487"/>
    <s v="A"/>
    <x v="0"/>
    <x v="1"/>
    <x v="0"/>
    <x v="1"/>
    <n v="46.61"/>
    <n v="2"/>
    <n v="4.6610000000000005"/>
    <n v="97.881"/>
    <x v="84"/>
    <x v="6"/>
    <x v="2"/>
    <x v="35"/>
    <x v="10"/>
    <x v="2"/>
    <n v="93.22"/>
    <n v="4.761904761904763E-2"/>
    <n v="4.6610000000000014"/>
    <n v="6.6"/>
  </r>
  <r>
    <s v="605-83-1050"/>
    <s v="B"/>
    <x v="2"/>
    <x v="1"/>
    <x v="1"/>
    <x v="5"/>
    <n v="27.18"/>
    <n v="2"/>
    <n v="2.718"/>
    <n v="57.078000000000003"/>
    <x v="20"/>
    <x v="1"/>
    <x v="1"/>
    <x v="461"/>
    <x v="7"/>
    <x v="0"/>
    <n v="54.36"/>
    <n v="4.7619047619047679E-2"/>
    <n v="2.7180000000000035"/>
    <n v="4.3"/>
  </r>
  <r>
    <s v="443-60-9639"/>
    <s v="C"/>
    <x v="1"/>
    <x v="0"/>
    <x v="0"/>
    <x v="2"/>
    <n v="60.87"/>
    <n v="1"/>
    <n v="3.0434999999999999"/>
    <n v="63.913499999999999"/>
    <x v="46"/>
    <x v="4"/>
    <x v="0"/>
    <x v="38"/>
    <x v="0"/>
    <x v="1"/>
    <n v="60.87"/>
    <n v="4.7619047619047644E-2"/>
    <n v="3.0435000000000016"/>
    <n v="5.5"/>
  </r>
  <r>
    <s v="864-24-7918"/>
    <s v="A"/>
    <x v="0"/>
    <x v="0"/>
    <x v="0"/>
    <x v="3"/>
    <n v="24.49"/>
    <n v="10"/>
    <n v="12.244999999999999"/>
    <n v="257.14499999999998"/>
    <x v="70"/>
    <x v="1"/>
    <x v="2"/>
    <x v="459"/>
    <x v="9"/>
    <x v="1"/>
    <n v="244.89999999999998"/>
    <n v="4.7619047619047637E-2"/>
    <n v="12.245000000000005"/>
    <n v="8.1"/>
  </r>
  <r>
    <s v="359-94-5395"/>
    <s v="B"/>
    <x v="2"/>
    <x v="1"/>
    <x v="1"/>
    <x v="0"/>
    <n v="92.78"/>
    <n v="1"/>
    <n v="4.6390000000000002"/>
    <n v="97.418999999999997"/>
    <x v="20"/>
    <x v="1"/>
    <x v="1"/>
    <x v="155"/>
    <x v="1"/>
    <x v="2"/>
    <n v="92.78"/>
    <n v="4.7619047619047575E-2"/>
    <n v="4.6389999999999958"/>
    <n v="9.8000000000000007"/>
  </r>
  <r>
    <s v="401-09-4232"/>
    <s v="C"/>
    <x v="1"/>
    <x v="0"/>
    <x v="1"/>
    <x v="2"/>
    <n v="86.69"/>
    <n v="5"/>
    <n v="21.672499999999999"/>
    <n v="455.1225"/>
    <x v="48"/>
    <x v="3"/>
    <x v="2"/>
    <x v="462"/>
    <x v="3"/>
    <x v="0"/>
    <n v="433.45"/>
    <n v="4.7619047619047651E-2"/>
    <n v="21.672500000000014"/>
    <n v="9.4"/>
  </r>
  <r>
    <s v="751-15-6198"/>
    <s v="B"/>
    <x v="2"/>
    <x v="1"/>
    <x v="1"/>
    <x v="3"/>
    <n v="23.01"/>
    <n v="6"/>
    <n v="6.9030000000000005"/>
    <n v="144.96299999999999"/>
    <x v="52"/>
    <x v="0"/>
    <x v="0"/>
    <x v="463"/>
    <x v="7"/>
    <x v="0"/>
    <n v="138.06"/>
    <n v="4.7619047619047561E-2"/>
    <n v="6.9029999999999916"/>
    <n v="7.9"/>
  </r>
  <r>
    <s v="324-41-6833"/>
    <s v="C"/>
    <x v="1"/>
    <x v="0"/>
    <x v="0"/>
    <x v="1"/>
    <n v="30.2"/>
    <n v="8"/>
    <n v="12.08"/>
    <n v="253.68"/>
    <x v="2"/>
    <x v="2"/>
    <x v="1"/>
    <x v="171"/>
    <x v="8"/>
    <x v="0"/>
    <n v="241.6"/>
    <n v="4.7619047619047665E-2"/>
    <n v="12.080000000000013"/>
    <n v="5.0999999999999996"/>
  </r>
  <r>
    <s v="474-33-8305"/>
    <s v="C"/>
    <x v="1"/>
    <x v="0"/>
    <x v="1"/>
    <x v="5"/>
    <n v="67.39"/>
    <n v="7"/>
    <n v="23.586500000000001"/>
    <n v="495.31650000000002"/>
    <x v="28"/>
    <x v="0"/>
    <x v="1"/>
    <x v="2"/>
    <x v="0"/>
    <x v="0"/>
    <n v="471.73"/>
    <n v="4.7619047619047616E-2"/>
    <n v="23.586500000000001"/>
    <n v="6.9"/>
  </r>
  <r>
    <s v="759-29-9521"/>
    <s v="A"/>
    <x v="0"/>
    <x v="0"/>
    <x v="0"/>
    <x v="5"/>
    <n v="48.96"/>
    <n v="9"/>
    <n v="22.032"/>
    <n v="462.67199999999997"/>
    <x v="31"/>
    <x v="3"/>
    <x v="1"/>
    <x v="94"/>
    <x v="5"/>
    <x v="1"/>
    <n v="440.64"/>
    <n v="4.7619047619047582E-2"/>
    <n v="22.031999999999982"/>
    <n v="8"/>
  </r>
  <r>
    <s v="831-81-6575"/>
    <s v="B"/>
    <x v="2"/>
    <x v="0"/>
    <x v="0"/>
    <x v="1"/>
    <n v="75.59"/>
    <n v="9"/>
    <n v="34.015500000000003"/>
    <n v="714.32550000000003"/>
    <x v="55"/>
    <x v="0"/>
    <x v="2"/>
    <x v="289"/>
    <x v="5"/>
    <x v="1"/>
    <n v="680.31000000000006"/>
    <n v="4.7619047619047582E-2"/>
    <n v="34.015499999999975"/>
    <n v="8"/>
  </r>
  <r>
    <s v="220-68-6701"/>
    <s v="A"/>
    <x v="0"/>
    <x v="1"/>
    <x v="0"/>
    <x v="2"/>
    <n v="77.47"/>
    <n v="4"/>
    <n v="15.494"/>
    <n v="325.37400000000002"/>
    <x v="85"/>
    <x v="2"/>
    <x v="1"/>
    <x v="345"/>
    <x v="7"/>
    <x v="1"/>
    <n v="309.88"/>
    <n v="4.76190476190477E-2"/>
    <n v="15.494000000000028"/>
    <n v="4.2"/>
  </r>
  <r>
    <s v="618-34-8551"/>
    <s v="A"/>
    <x v="0"/>
    <x v="1"/>
    <x v="0"/>
    <x v="3"/>
    <n v="93.18"/>
    <n v="2"/>
    <n v="9.3180000000000014"/>
    <n v="195.67800000000003"/>
    <x v="65"/>
    <x v="5"/>
    <x v="0"/>
    <x v="464"/>
    <x v="3"/>
    <x v="2"/>
    <n v="186.36"/>
    <n v="4.7619047619047672E-2"/>
    <n v="9.3180000000000121"/>
    <n v="8.5"/>
  </r>
  <r>
    <s v="257-60-7754"/>
    <s v="A"/>
    <x v="0"/>
    <x v="1"/>
    <x v="0"/>
    <x v="1"/>
    <n v="50.23"/>
    <n v="4"/>
    <n v="10.045999999999999"/>
    <n v="210.96599999999998"/>
    <x v="66"/>
    <x v="6"/>
    <x v="0"/>
    <x v="465"/>
    <x v="6"/>
    <x v="1"/>
    <n v="200.92"/>
    <n v="4.7619047619047589E-2"/>
    <n v="10.045999999999992"/>
    <n v="9"/>
  </r>
  <r>
    <s v="559-61-5987"/>
    <s v="B"/>
    <x v="2"/>
    <x v="1"/>
    <x v="0"/>
    <x v="0"/>
    <n v="17.75"/>
    <n v="1"/>
    <n v="0.88750000000000007"/>
    <n v="18.637499999999999"/>
    <x v="78"/>
    <x v="3"/>
    <x v="0"/>
    <x v="440"/>
    <x v="1"/>
    <x v="1"/>
    <n v="17.75"/>
    <n v="4.7619047619047582E-2"/>
    <n v="0.88749999999999929"/>
    <n v="8.6"/>
  </r>
  <r>
    <s v="189-55-2313"/>
    <s v="C"/>
    <x v="1"/>
    <x v="1"/>
    <x v="0"/>
    <x v="5"/>
    <n v="62.18"/>
    <n v="10"/>
    <n v="31.09"/>
    <n v="652.89"/>
    <x v="82"/>
    <x v="4"/>
    <x v="0"/>
    <x v="373"/>
    <x v="1"/>
    <x v="0"/>
    <n v="621.79999999999995"/>
    <n v="4.7619047619047672E-2"/>
    <n v="31.090000000000032"/>
    <n v="6"/>
  </r>
  <r>
    <s v="565-91-4567"/>
    <s v="B"/>
    <x v="2"/>
    <x v="1"/>
    <x v="1"/>
    <x v="0"/>
    <n v="10.75"/>
    <n v="8"/>
    <n v="4.3"/>
    <n v="90.3"/>
    <x v="20"/>
    <x v="1"/>
    <x v="1"/>
    <x v="242"/>
    <x v="4"/>
    <x v="0"/>
    <n v="86"/>
    <n v="4.7619047619047589E-2"/>
    <n v="4.2999999999999972"/>
    <n v="6.2"/>
  </r>
  <r>
    <s v="380-60-5336"/>
    <s v="A"/>
    <x v="0"/>
    <x v="1"/>
    <x v="0"/>
    <x v="1"/>
    <n v="40.26"/>
    <n v="10"/>
    <n v="20.13"/>
    <n v="422.72999999999996"/>
    <x v="7"/>
    <x v="2"/>
    <x v="2"/>
    <x v="191"/>
    <x v="3"/>
    <x v="2"/>
    <n v="402.59999999999997"/>
    <n v="4.7619047619047609E-2"/>
    <n v="20.129999999999995"/>
    <n v="5"/>
  </r>
  <r>
    <s v="815-04-6282"/>
    <s v="C"/>
    <x v="1"/>
    <x v="0"/>
    <x v="0"/>
    <x v="3"/>
    <n v="64.97"/>
    <n v="5"/>
    <n v="16.242500000000003"/>
    <n v="341.09250000000003"/>
    <x v="4"/>
    <x v="1"/>
    <x v="2"/>
    <x v="299"/>
    <x v="10"/>
    <x v="2"/>
    <n v="324.85000000000002"/>
    <n v="4.7619047619047637E-2"/>
    <n v="16.242500000000007"/>
    <n v="6.5"/>
  </r>
  <r>
    <s v="674-56-6360"/>
    <s v="A"/>
    <x v="0"/>
    <x v="1"/>
    <x v="1"/>
    <x v="1"/>
    <n v="95.15"/>
    <n v="1"/>
    <n v="4.7575000000000003"/>
    <n v="99.907499999999999"/>
    <x v="23"/>
    <x v="1"/>
    <x v="1"/>
    <x v="466"/>
    <x v="4"/>
    <x v="1"/>
    <n v="95.15"/>
    <n v="4.7619047619047554E-2"/>
    <n v="4.7574999999999932"/>
    <n v="6"/>
  </r>
  <r>
    <s v="778-34-2523"/>
    <s v="A"/>
    <x v="0"/>
    <x v="0"/>
    <x v="0"/>
    <x v="1"/>
    <n v="48.62"/>
    <n v="8"/>
    <n v="19.448"/>
    <n v="408.40799999999996"/>
    <x v="46"/>
    <x v="4"/>
    <x v="0"/>
    <x v="315"/>
    <x v="1"/>
    <x v="1"/>
    <n v="388.96"/>
    <n v="4.7619047619047575E-2"/>
    <n v="19.447999999999979"/>
    <n v="5"/>
  </r>
  <r>
    <s v="499-27-7781"/>
    <s v="B"/>
    <x v="2"/>
    <x v="1"/>
    <x v="0"/>
    <x v="4"/>
    <n v="53.21"/>
    <n v="8"/>
    <n v="21.284000000000002"/>
    <n v="446.964"/>
    <x v="86"/>
    <x v="4"/>
    <x v="1"/>
    <x v="463"/>
    <x v="7"/>
    <x v="0"/>
    <n v="425.68"/>
    <n v="4.7619047619047603E-2"/>
    <n v="21.283999999999992"/>
    <n v="5"/>
  </r>
  <r>
    <s v="477-59-2456"/>
    <s v="C"/>
    <x v="1"/>
    <x v="1"/>
    <x v="0"/>
    <x v="5"/>
    <n v="45.44"/>
    <n v="7"/>
    <n v="15.904"/>
    <n v="333.98399999999998"/>
    <x v="54"/>
    <x v="5"/>
    <x v="0"/>
    <x v="23"/>
    <x v="5"/>
    <x v="1"/>
    <n v="318.08"/>
    <n v="4.7619047619047609E-2"/>
    <n v="15.903999999999996"/>
    <n v="9.1999999999999993"/>
  </r>
  <r>
    <s v="832-51-6761"/>
    <s v="A"/>
    <x v="0"/>
    <x v="1"/>
    <x v="1"/>
    <x v="4"/>
    <n v="33.880000000000003"/>
    <n v="8"/>
    <n v="13.552000000000001"/>
    <n v="284.59200000000004"/>
    <x v="64"/>
    <x v="0"/>
    <x v="0"/>
    <x v="245"/>
    <x v="2"/>
    <x v="0"/>
    <n v="271.04000000000002"/>
    <n v="4.7619047619047686E-2"/>
    <n v="13.552000000000021"/>
    <n v="9.6"/>
  </r>
  <r>
    <s v="869-11-3082"/>
    <s v="B"/>
    <x v="2"/>
    <x v="0"/>
    <x v="1"/>
    <x v="0"/>
    <n v="96.16"/>
    <n v="4"/>
    <n v="19.231999999999999"/>
    <n v="403.87199999999996"/>
    <x v="3"/>
    <x v="2"/>
    <x v="0"/>
    <x v="356"/>
    <x v="2"/>
    <x v="2"/>
    <n v="384.64"/>
    <n v="4.7619047619047554E-2"/>
    <n v="19.231999999999971"/>
    <n v="8.4"/>
  </r>
  <r>
    <s v="190-59-3964"/>
    <s v="B"/>
    <x v="2"/>
    <x v="0"/>
    <x v="1"/>
    <x v="4"/>
    <n v="47.16"/>
    <n v="5"/>
    <n v="11.79"/>
    <n v="247.58999999999997"/>
    <x v="36"/>
    <x v="2"/>
    <x v="2"/>
    <x v="63"/>
    <x v="4"/>
    <x v="2"/>
    <n v="235.79999999999998"/>
    <n v="4.7619047619047589E-2"/>
    <n v="11.789999999999992"/>
    <n v="6"/>
  </r>
  <r>
    <s v="366-43-6862"/>
    <s v="B"/>
    <x v="2"/>
    <x v="1"/>
    <x v="1"/>
    <x v="1"/>
    <n v="52.89"/>
    <n v="4"/>
    <n v="10.578000000000001"/>
    <n v="222.13800000000001"/>
    <x v="5"/>
    <x v="3"/>
    <x v="1"/>
    <x v="467"/>
    <x v="7"/>
    <x v="0"/>
    <n v="211.56"/>
    <n v="4.761904761904763E-2"/>
    <n v="10.578000000000003"/>
    <n v="6.7"/>
  </r>
  <r>
    <s v="186-43-8965"/>
    <s v="A"/>
    <x v="0"/>
    <x v="0"/>
    <x v="0"/>
    <x v="2"/>
    <n v="47.68"/>
    <n v="2"/>
    <n v="4.7679999999999998"/>
    <n v="100.128"/>
    <x v="7"/>
    <x v="2"/>
    <x v="2"/>
    <x v="468"/>
    <x v="1"/>
    <x v="2"/>
    <n v="95.36"/>
    <n v="4.7619047619047623E-2"/>
    <n v="4.7680000000000007"/>
    <n v="4.0999999999999996"/>
  </r>
  <r>
    <s v="784-21-9238"/>
    <s v="C"/>
    <x v="1"/>
    <x v="0"/>
    <x v="1"/>
    <x v="3"/>
    <n v="10.17"/>
    <n v="1"/>
    <n v="0.50850000000000006"/>
    <n v="10.6785"/>
    <x v="13"/>
    <x v="4"/>
    <x v="2"/>
    <x v="331"/>
    <x v="4"/>
    <x v="1"/>
    <n v="10.17"/>
    <n v="4.7619047619047596E-2"/>
    <n v="0.50849999999999973"/>
    <n v="5.9"/>
  </r>
  <r>
    <s v="276-75-6884"/>
    <s v="A"/>
    <x v="0"/>
    <x v="1"/>
    <x v="0"/>
    <x v="0"/>
    <n v="68.709999999999994"/>
    <n v="3"/>
    <n v="10.3065"/>
    <n v="216.4365"/>
    <x v="31"/>
    <x v="3"/>
    <x v="1"/>
    <x v="469"/>
    <x v="1"/>
    <x v="1"/>
    <n v="206.13"/>
    <n v="4.7619047619047616E-2"/>
    <n v="10.3065"/>
    <n v="8.6999999999999993"/>
  </r>
  <r>
    <s v="109-86-4363"/>
    <s v="B"/>
    <x v="2"/>
    <x v="0"/>
    <x v="0"/>
    <x v="3"/>
    <n v="60.08"/>
    <n v="7"/>
    <n v="21.028000000000002"/>
    <n v="441.58800000000002"/>
    <x v="44"/>
    <x v="4"/>
    <x v="2"/>
    <x v="150"/>
    <x v="5"/>
    <x v="2"/>
    <n v="420.56"/>
    <n v="4.7619047619047665E-2"/>
    <n v="21.02800000000002"/>
    <n v="4.5"/>
  </r>
  <r>
    <s v="569-76-2760"/>
    <s v="A"/>
    <x v="0"/>
    <x v="0"/>
    <x v="0"/>
    <x v="3"/>
    <n v="22.01"/>
    <n v="4"/>
    <n v="4.4020000000000001"/>
    <n v="92.442000000000007"/>
    <x v="71"/>
    <x v="6"/>
    <x v="0"/>
    <x v="470"/>
    <x v="3"/>
    <x v="2"/>
    <n v="88.04"/>
    <n v="4.7619047619047623E-2"/>
    <n v="4.402000000000001"/>
    <n v="6.6"/>
  </r>
  <r>
    <s v="222-42-0244"/>
    <s v="B"/>
    <x v="2"/>
    <x v="0"/>
    <x v="0"/>
    <x v="0"/>
    <n v="72.11"/>
    <n v="9"/>
    <n v="32.4495"/>
    <n v="681.43949999999995"/>
    <x v="26"/>
    <x v="3"/>
    <x v="0"/>
    <x v="318"/>
    <x v="0"/>
    <x v="2"/>
    <n v="648.99"/>
    <n v="4.761904761904754E-2"/>
    <n v="32.449499999999944"/>
    <n v="7.7"/>
  </r>
  <r>
    <s v="760-53-9233"/>
    <s v="A"/>
    <x v="0"/>
    <x v="0"/>
    <x v="1"/>
    <x v="5"/>
    <n v="41.28"/>
    <n v="3"/>
    <n v="6.1920000000000002"/>
    <n v="130.03200000000001"/>
    <x v="58"/>
    <x v="6"/>
    <x v="1"/>
    <x v="78"/>
    <x v="3"/>
    <x v="2"/>
    <n v="123.84"/>
    <n v="4.7619047619047672E-2"/>
    <n v="6.1920000000000073"/>
    <n v="8.5"/>
  </r>
  <r>
    <s v="538-22-0304"/>
    <s v="C"/>
    <x v="1"/>
    <x v="1"/>
    <x v="1"/>
    <x v="1"/>
    <n v="64.95"/>
    <n v="10"/>
    <n v="32.475000000000001"/>
    <n v="681.97500000000002"/>
    <x v="62"/>
    <x v="2"/>
    <x v="1"/>
    <x v="185"/>
    <x v="3"/>
    <x v="1"/>
    <n v="649.5"/>
    <n v="4.7619047619047651E-2"/>
    <n v="32.475000000000023"/>
    <n v="5.2"/>
  </r>
  <r>
    <s v="416-17-9926"/>
    <s v="A"/>
    <x v="0"/>
    <x v="0"/>
    <x v="0"/>
    <x v="1"/>
    <n v="74.22"/>
    <n v="10"/>
    <n v="37.110000000000007"/>
    <n v="779.31000000000006"/>
    <x v="17"/>
    <x v="6"/>
    <x v="0"/>
    <x v="51"/>
    <x v="4"/>
    <x v="2"/>
    <n v="742.2"/>
    <n v="4.761904761904763E-2"/>
    <n v="37.110000000000014"/>
    <n v="4.3"/>
  </r>
  <r>
    <s v="237-44-6163"/>
    <s v="A"/>
    <x v="0"/>
    <x v="1"/>
    <x v="1"/>
    <x v="1"/>
    <n v="10.56"/>
    <n v="8"/>
    <n v="4.2240000000000002"/>
    <n v="88.704000000000008"/>
    <x v="46"/>
    <x v="4"/>
    <x v="0"/>
    <x v="255"/>
    <x v="6"/>
    <x v="1"/>
    <n v="84.48"/>
    <n v="4.7619047619047658E-2"/>
    <n v="4.2240000000000038"/>
    <n v="7.6"/>
  </r>
  <r>
    <s v="636-17-0325"/>
    <s v="B"/>
    <x v="2"/>
    <x v="1"/>
    <x v="1"/>
    <x v="0"/>
    <n v="62.57"/>
    <n v="4"/>
    <n v="12.514000000000001"/>
    <n v="262.79399999999998"/>
    <x v="6"/>
    <x v="3"/>
    <x v="2"/>
    <x v="78"/>
    <x v="3"/>
    <x v="1"/>
    <n v="250.28"/>
    <n v="4.7619047619047554E-2"/>
    <n v="12.513999999999982"/>
    <n v="9.5"/>
  </r>
  <r>
    <s v="343-75-9322"/>
    <s v="B"/>
    <x v="2"/>
    <x v="0"/>
    <x v="0"/>
    <x v="3"/>
    <n v="11.85"/>
    <n v="8"/>
    <n v="4.74"/>
    <n v="99.539999999999992"/>
    <x v="51"/>
    <x v="5"/>
    <x v="0"/>
    <x v="414"/>
    <x v="7"/>
    <x v="1"/>
    <n v="94.8"/>
    <n v="4.7619047619047575E-2"/>
    <n v="4.7399999999999949"/>
    <n v="4.0999999999999996"/>
  </r>
  <r>
    <s v="528-14-9470"/>
    <s v="A"/>
    <x v="0"/>
    <x v="0"/>
    <x v="1"/>
    <x v="0"/>
    <n v="91.3"/>
    <n v="1"/>
    <n v="4.5650000000000004"/>
    <n v="95.864999999999995"/>
    <x v="44"/>
    <x v="4"/>
    <x v="2"/>
    <x v="51"/>
    <x v="4"/>
    <x v="0"/>
    <n v="91.3"/>
    <n v="4.7619047619047596E-2"/>
    <n v="4.5649999999999977"/>
    <n v="9.1999999999999993"/>
  </r>
  <r>
    <s v="427-45-9297"/>
    <s v="B"/>
    <x v="2"/>
    <x v="0"/>
    <x v="0"/>
    <x v="2"/>
    <n v="40.729999999999997"/>
    <n v="7"/>
    <n v="14.255499999999998"/>
    <n v="299.36549999999994"/>
    <x v="41"/>
    <x v="6"/>
    <x v="1"/>
    <x v="471"/>
    <x v="5"/>
    <x v="0"/>
    <n v="285.10999999999996"/>
    <n v="4.7619047619047575E-2"/>
    <n v="14.255499999999984"/>
    <n v="5.4"/>
  </r>
  <r>
    <s v="807-34-3742"/>
    <s v="A"/>
    <x v="0"/>
    <x v="1"/>
    <x v="1"/>
    <x v="5"/>
    <n v="52.38"/>
    <n v="1"/>
    <n v="2.6190000000000002"/>
    <n v="54.999000000000002"/>
    <x v="58"/>
    <x v="6"/>
    <x v="1"/>
    <x v="143"/>
    <x v="8"/>
    <x v="1"/>
    <n v="52.38"/>
    <n v="4.7619047619047609E-2"/>
    <n v="2.6189999999999998"/>
    <n v="5.8"/>
  </r>
  <r>
    <s v="288-62-1085"/>
    <s v="A"/>
    <x v="0"/>
    <x v="0"/>
    <x v="1"/>
    <x v="5"/>
    <n v="38.54"/>
    <n v="5"/>
    <n v="9.6349999999999998"/>
    <n v="202.33499999999998"/>
    <x v="51"/>
    <x v="5"/>
    <x v="0"/>
    <x v="229"/>
    <x v="0"/>
    <x v="0"/>
    <n v="192.7"/>
    <n v="4.7619047619047582E-2"/>
    <n v="9.6349999999999909"/>
    <n v="5.6"/>
  </r>
  <r>
    <s v="670-71-7306"/>
    <s v="B"/>
    <x v="2"/>
    <x v="1"/>
    <x v="1"/>
    <x v="3"/>
    <n v="44.63"/>
    <n v="6"/>
    <n v="13.389000000000003"/>
    <n v="281.16900000000004"/>
    <x v="56"/>
    <x v="5"/>
    <x v="0"/>
    <x v="390"/>
    <x v="2"/>
    <x v="2"/>
    <n v="267.78000000000003"/>
    <n v="4.7619047619047651E-2"/>
    <n v="13.38900000000001"/>
    <n v="5.0999999999999996"/>
  </r>
  <r>
    <s v="660-29-7083"/>
    <s v="C"/>
    <x v="1"/>
    <x v="1"/>
    <x v="1"/>
    <x v="1"/>
    <n v="55.87"/>
    <n v="10"/>
    <n v="27.934999999999999"/>
    <n v="586.63499999999988"/>
    <x v="15"/>
    <x v="6"/>
    <x v="0"/>
    <x v="66"/>
    <x v="9"/>
    <x v="1"/>
    <n v="558.69999999999993"/>
    <n v="4.7619047619047533E-2"/>
    <n v="27.934999999999945"/>
    <n v="5.8"/>
  </r>
  <r>
    <s v="271-77-8740"/>
    <s v="C"/>
    <x v="1"/>
    <x v="0"/>
    <x v="0"/>
    <x v="3"/>
    <n v="29.22"/>
    <n v="6"/>
    <n v="8.766"/>
    <n v="184.08599999999998"/>
    <x v="17"/>
    <x v="6"/>
    <x v="0"/>
    <x v="335"/>
    <x v="5"/>
    <x v="0"/>
    <n v="175.32"/>
    <n v="4.7619047619047575E-2"/>
    <n v="8.7659999999999911"/>
    <n v="5"/>
  </r>
  <r>
    <s v="497-36-0989"/>
    <s v="A"/>
    <x v="0"/>
    <x v="1"/>
    <x v="1"/>
    <x v="5"/>
    <n v="51.94"/>
    <n v="3"/>
    <n v="7.7910000000000004"/>
    <n v="163.61099999999999"/>
    <x v="42"/>
    <x v="1"/>
    <x v="2"/>
    <x v="472"/>
    <x v="9"/>
    <x v="1"/>
    <n v="155.82"/>
    <n v="4.7619047619047603E-2"/>
    <n v="7.7909999999999968"/>
    <n v="7.9"/>
  </r>
  <r>
    <s v="291-59-1384"/>
    <s v="B"/>
    <x v="2"/>
    <x v="1"/>
    <x v="1"/>
    <x v="1"/>
    <n v="60.3"/>
    <n v="1"/>
    <n v="3.0150000000000001"/>
    <n v="63.314999999999998"/>
    <x v="38"/>
    <x v="4"/>
    <x v="2"/>
    <x v="180"/>
    <x v="6"/>
    <x v="1"/>
    <n v="60.3"/>
    <n v="4.761904761904763E-2"/>
    <n v="3.0150000000000006"/>
    <n v="6"/>
  </r>
  <r>
    <s v="860-73-6466"/>
    <s v="A"/>
    <x v="0"/>
    <x v="0"/>
    <x v="0"/>
    <x v="3"/>
    <n v="39.47"/>
    <n v="2"/>
    <n v="3.9470000000000001"/>
    <n v="82.887"/>
    <x v="22"/>
    <x v="0"/>
    <x v="1"/>
    <x v="473"/>
    <x v="7"/>
    <x v="2"/>
    <n v="78.94"/>
    <n v="4.7619047619047651E-2"/>
    <n v="3.9470000000000027"/>
    <n v="5"/>
  </r>
  <r>
    <s v="549-23-9016"/>
    <s v="C"/>
    <x v="1"/>
    <x v="0"/>
    <x v="0"/>
    <x v="4"/>
    <n v="14.87"/>
    <n v="2"/>
    <n v="1.4870000000000001"/>
    <n v="31.226999999999997"/>
    <x v="77"/>
    <x v="5"/>
    <x v="2"/>
    <x v="470"/>
    <x v="3"/>
    <x v="2"/>
    <n v="29.74"/>
    <n v="4.7619047619047568E-2"/>
    <n v="1.4869999999999983"/>
    <n v="8.9"/>
  </r>
  <r>
    <s v="896-34-0956"/>
    <s v="A"/>
    <x v="0"/>
    <x v="1"/>
    <x v="1"/>
    <x v="5"/>
    <n v="21.32"/>
    <n v="1"/>
    <n v="1.0660000000000001"/>
    <n v="22.385999999999999"/>
    <x v="53"/>
    <x v="0"/>
    <x v="0"/>
    <x v="31"/>
    <x v="10"/>
    <x v="1"/>
    <n v="21.32"/>
    <n v="4.7619047619047575E-2"/>
    <n v="1.0659999999999989"/>
    <n v="5.9"/>
  </r>
  <r>
    <s v="804-38-3935"/>
    <s v="A"/>
    <x v="0"/>
    <x v="0"/>
    <x v="1"/>
    <x v="1"/>
    <n v="93.78"/>
    <n v="3"/>
    <n v="14.067000000000002"/>
    <n v="295.40700000000004"/>
    <x v="74"/>
    <x v="5"/>
    <x v="0"/>
    <x v="102"/>
    <x v="5"/>
    <x v="2"/>
    <n v="281.34000000000003"/>
    <n v="4.7619047619047637E-2"/>
    <n v="14.067000000000007"/>
    <n v="5.9"/>
  </r>
  <r>
    <s v="585-90-0249"/>
    <s v="A"/>
    <x v="0"/>
    <x v="0"/>
    <x v="1"/>
    <x v="1"/>
    <n v="73.260000000000005"/>
    <n v="1"/>
    <n v="3.6630000000000003"/>
    <n v="76.923000000000002"/>
    <x v="3"/>
    <x v="2"/>
    <x v="0"/>
    <x v="182"/>
    <x v="3"/>
    <x v="0"/>
    <n v="73.260000000000005"/>
    <n v="4.7619047619047575E-2"/>
    <n v="3.6629999999999967"/>
    <n v="9.6999999999999993"/>
  </r>
  <r>
    <s v="862-29-5914"/>
    <s v="C"/>
    <x v="1"/>
    <x v="1"/>
    <x v="0"/>
    <x v="3"/>
    <n v="22.38"/>
    <n v="1"/>
    <n v="1.119"/>
    <n v="23.498999999999999"/>
    <x v="74"/>
    <x v="5"/>
    <x v="0"/>
    <x v="48"/>
    <x v="6"/>
    <x v="2"/>
    <n v="22.38"/>
    <n v="4.7619047619047609E-2"/>
    <n v="1.1189999999999998"/>
    <n v="8.6"/>
  </r>
  <r>
    <s v="845-94-6841"/>
    <s v="C"/>
    <x v="1"/>
    <x v="0"/>
    <x v="0"/>
    <x v="4"/>
    <n v="72.88"/>
    <n v="9"/>
    <n v="32.795999999999999"/>
    <n v="688.71600000000001"/>
    <x v="66"/>
    <x v="6"/>
    <x v="0"/>
    <x v="371"/>
    <x v="8"/>
    <x v="1"/>
    <n v="655.92"/>
    <n v="4.7619047619047693E-2"/>
    <n v="32.796000000000049"/>
    <n v="4"/>
  </r>
  <r>
    <s v="125-45-2293"/>
    <s v="A"/>
    <x v="0"/>
    <x v="1"/>
    <x v="0"/>
    <x v="5"/>
    <n v="99.1"/>
    <n v="6"/>
    <n v="29.729999999999997"/>
    <n v="624.32999999999993"/>
    <x v="64"/>
    <x v="0"/>
    <x v="0"/>
    <x v="90"/>
    <x v="0"/>
    <x v="1"/>
    <n v="594.59999999999991"/>
    <n v="4.7619047619047651E-2"/>
    <n v="29.730000000000018"/>
    <n v="4.2"/>
  </r>
  <r>
    <s v="843-73-4724"/>
    <s v="A"/>
    <x v="0"/>
    <x v="1"/>
    <x v="1"/>
    <x v="5"/>
    <n v="74.099999999999994"/>
    <n v="1"/>
    <n v="3.7050000000000001"/>
    <n v="77.804999999999993"/>
    <x v="25"/>
    <x v="1"/>
    <x v="0"/>
    <x v="474"/>
    <x v="5"/>
    <x v="1"/>
    <n v="74.099999999999994"/>
    <n v="4.7619047619047603E-2"/>
    <n v="3.7049999999999983"/>
    <n v="9.1999999999999993"/>
  </r>
  <r>
    <s v="409-33-9708"/>
    <s v="A"/>
    <x v="0"/>
    <x v="1"/>
    <x v="0"/>
    <x v="5"/>
    <n v="98.48"/>
    <n v="2"/>
    <n v="9.8480000000000008"/>
    <n v="206.80800000000002"/>
    <x v="88"/>
    <x v="6"/>
    <x v="2"/>
    <x v="33"/>
    <x v="1"/>
    <x v="0"/>
    <n v="196.96"/>
    <n v="4.7619047619047679E-2"/>
    <n v="9.8480000000000132"/>
    <n v="9.1999999999999993"/>
  </r>
  <r>
    <s v="658-66-3967"/>
    <s v="C"/>
    <x v="1"/>
    <x v="1"/>
    <x v="1"/>
    <x v="0"/>
    <n v="53.19"/>
    <n v="7"/>
    <n v="18.616499999999998"/>
    <n v="390.94649999999996"/>
    <x v="78"/>
    <x v="3"/>
    <x v="0"/>
    <x v="324"/>
    <x v="9"/>
    <x v="0"/>
    <n v="372.33"/>
    <n v="4.7619047619047554E-2"/>
    <n v="18.616499999999974"/>
    <n v="5"/>
  </r>
  <r>
    <s v="866-70-2814"/>
    <s v="B"/>
    <x v="2"/>
    <x v="1"/>
    <x v="0"/>
    <x v="1"/>
    <n v="52.79"/>
    <n v="10"/>
    <n v="26.395"/>
    <n v="554.29499999999996"/>
    <x v="6"/>
    <x v="3"/>
    <x v="2"/>
    <x v="452"/>
    <x v="5"/>
    <x v="0"/>
    <n v="527.9"/>
    <n v="4.7619047619047589E-2"/>
    <n v="26.394999999999982"/>
    <n v="10"/>
  </r>
  <r>
    <s v="160-22-2687"/>
    <s v="A"/>
    <x v="0"/>
    <x v="0"/>
    <x v="0"/>
    <x v="0"/>
    <n v="95.95"/>
    <n v="5"/>
    <n v="23.987500000000001"/>
    <n v="503.73750000000001"/>
    <x v="54"/>
    <x v="5"/>
    <x v="0"/>
    <x v="239"/>
    <x v="4"/>
    <x v="0"/>
    <n v="479.75"/>
    <n v="4.7619047619047637E-2"/>
    <n v="23.987500000000011"/>
    <n v="8.8000000000000007"/>
  </r>
  <r>
    <s v="895-03-6665"/>
    <s v="B"/>
    <x v="2"/>
    <x v="1"/>
    <x v="0"/>
    <x v="5"/>
    <n v="36.51"/>
    <n v="9"/>
    <n v="16.429500000000001"/>
    <n v="345.01949999999999"/>
    <x v="69"/>
    <x v="0"/>
    <x v="2"/>
    <x v="196"/>
    <x v="1"/>
    <x v="1"/>
    <n v="328.59"/>
    <n v="4.7619047619047672E-2"/>
    <n v="16.429500000000019"/>
    <n v="4.2"/>
  </r>
  <r>
    <s v="770-42-8960"/>
    <s v="B"/>
    <x v="2"/>
    <x v="1"/>
    <x v="1"/>
    <x v="4"/>
    <n v="21.12"/>
    <n v="8"/>
    <n v="8.4480000000000004"/>
    <n v="177.40800000000002"/>
    <x v="17"/>
    <x v="6"/>
    <x v="0"/>
    <x v="475"/>
    <x v="8"/>
    <x v="1"/>
    <n v="168.96"/>
    <n v="4.7619047619047658E-2"/>
    <n v="8.4480000000000075"/>
    <n v="6.3"/>
  </r>
  <r>
    <s v="748-45-2862"/>
    <s v="A"/>
    <x v="0"/>
    <x v="0"/>
    <x v="0"/>
    <x v="2"/>
    <n v="28.31"/>
    <n v="4"/>
    <n v="5.6619999999999999"/>
    <n v="118.902"/>
    <x v="37"/>
    <x v="4"/>
    <x v="1"/>
    <x v="476"/>
    <x v="3"/>
    <x v="1"/>
    <n v="113.24"/>
    <n v="4.7619047619047672E-2"/>
    <n v="5.6620000000000061"/>
    <n v="8.1999999999999993"/>
  </r>
  <r>
    <s v="234-36-2483"/>
    <s v="B"/>
    <x v="2"/>
    <x v="1"/>
    <x v="1"/>
    <x v="0"/>
    <n v="57.59"/>
    <n v="6"/>
    <n v="17.277000000000001"/>
    <n v="362.81700000000001"/>
    <x v="42"/>
    <x v="1"/>
    <x v="2"/>
    <x v="477"/>
    <x v="0"/>
    <x v="1"/>
    <n v="345.54"/>
    <n v="4.7619047619047582E-2"/>
    <n v="17.276999999999987"/>
    <n v="5.0999999999999996"/>
  </r>
  <r>
    <s v="316-66-3011"/>
    <s v="A"/>
    <x v="0"/>
    <x v="0"/>
    <x v="0"/>
    <x v="4"/>
    <n v="47.63"/>
    <n v="9"/>
    <n v="21.433500000000002"/>
    <n v="450.1035"/>
    <x v="54"/>
    <x v="5"/>
    <x v="0"/>
    <x v="478"/>
    <x v="10"/>
    <x v="1"/>
    <n v="428.67"/>
    <n v="4.7619047619047575E-2"/>
    <n v="21.433499999999981"/>
    <n v="5"/>
  </r>
  <r>
    <s v="848-95-6252"/>
    <s v="C"/>
    <x v="1"/>
    <x v="0"/>
    <x v="0"/>
    <x v="2"/>
    <n v="86.27"/>
    <n v="1"/>
    <n v="4.3135000000000003"/>
    <n v="90.583500000000001"/>
    <x v="9"/>
    <x v="5"/>
    <x v="2"/>
    <x v="38"/>
    <x v="0"/>
    <x v="0"/>
    <n v="86.27"/>
    <n v="4.7619047619047672E-2"/>
    <n v="4.3135000000000048"/>
    <n v="7"/>
  </r>
  <r>
    <s v="840-76-5966"/>
    <s v="A"/>
    <x v="0"/>
    <x v="0"/>
    <x v="1"/>
    <x v="3"/>
    <n v="12.76"/>
    <n v="2"/>
    <n v="1.276"/>
    <n v="26.795999999999999"/>
    <x v="66"/>
    <x v="6"/>
    <x v="0"/>
    <x v="191"/>
    <x v="3"/>
    <x v="0"/>
    <n v="25.52"/>
    <n v="4.7619047619047609E-2"/>
    <n v="1.2759999999999998"/>
    <n v="7.8"/>
  </r>
  <r>
    <s v="152-03-4217"/>
    <s v="B"/>
    <x v="2"/>
    <x v="1"/>
    <x v="0"/>
    <x v="2"/>
    <n v="11.28"/>
    <n v="9"/>
    <n v="5.0760000000000005"/>
    <n v="106.596"/>
    <x v="85"/>
    <x v="2"/>
    <x v="1"/>
    <x v="479"/>
    <x v="5"/>
    <x v="2"/>
    <n v="101.52"/>
    <n v="4.7619047619047686E-2"/>
    <n v="5.0760000000000076"/>
    <n v="4.3"/>
  </r>
  <r>
    <s v="533-66-5566"/>
    <s v="B"/>
    <x v="2"/>
    <x v="1"/>
    <x v="0"/>
    <x v="2"/>
    <n v="51.07"/>
    <n v="7"/>
    <n v="17.874500000000001"/>
    <n v="375.36450000000002"/>
    <x v="52"/>
    <x v="0"/>
    <x v="0"/>
    <x v="437"/>
    <x v="5"/>
    <x v="1"/>
    <n v="357.49"/>
    <n v="4.7619047619047651E-2"/>
    <n v="17.874500000000012"/>
    <n v="7"/>
  </r>
  <r>
    <s v="124-31-1458"/>
    <s v="A"/>
    <x v="0"/>
    <x v="0"/>
    <x v="0"/>
    <x v="1"/>
    <n v="79.59"/>
    <n v="3"/>
    <n v="11.938500000000001"/>
    <n v="250.70850000000002"/>
    <x v="66"/>
    <x v="6"/>
    <x v="0"/>
    <x v="101"/>
    <x v="4"/>
    <x v="1"/>
    <n v="238.77"/>
    <n v="4.7619047619047637E-2"/>
    <n v="11.938500000000005"/>
    <n v="6.6"/>
  </r>
  <r>
    <s v="176-78-1170"/>
    <s v="C"/>
    <x v="1"/>
    <x v="0"/>
    <x v="1"/>
    <x v="0"/>
    <n v="33.81"/>
    <n v="3"/>
    <n v="5.0715000000000003"/>
    <n v="106.50150000000001"/>
    <x v="53"/>
    <x v="0"/>
    <x v="0"/>
    <x v="480"/>
    <x v="9"/>
    <x v="0"/>
    <n v="101.43"/>
    <n v="4.7619047619047616E-2"/>
    <n v="5.0715000000000003"/>
    <n v="7.3"/>
  </r>
  <r>
    <s v="361-59-0574"/>
    <s v="B"/>
    <x v="2"/>
    <x v="0"/>
    <x v="1"/>
    <x v="3"/>
    <n v="90.53"/>
    <n v="8"/>
    <n v="36.212000000000003"/>
    <n v="760.452"/>
    <x v="20"/>
    <x v="1"/>
    <x v="1"/>
    <x v="481"/>
    <x v="4"/>
    <x v="2"/>
    <n v="724.24"/>
    <n v="4.7619047619047603E-2"/>
    <n v="36.211999999999989"/>
    <n v="6.5"/>
  </r>
  <r>
    <s v="101-81-4070"/>
    <s v="C"/>
    <x v="1"/>
    <x v="0"/>
    <x v="0"/>
    <x v="0"/>
    <n v="62.82"/>
    <n v="2"/>
    <n v="6.282"/>
    <n v="131.922"/>
    <x v="29"/>
    <x v="4"/>
    <x v="0"/>
    <x v="482"/>
    <x v="10"/>
    <x v="0"/>
    <n v="125.64"/>
    <n v="4.7619047619047596E-2"/>
    <n v="6.2819999999999965"/>
    <n v="4.9000000000000004"/>
  </r>
  <r>
    <s v="631-34-1880"/>
    <s v="C"/>
    <x v="1"/>
    <x v="0"/>
    <x v="1"/>
    <x v="4"/>
    <n v="24.31"/>
    <n v="3"/>
    <n v="3.6464999999999996"/>
    <n v="76.576499999999996"/>
    <x v="66"/>
    <x v="6"/>
    <x v="0"/>
    <x v="268"/>
    <x v="8"/>
    <x v="2"/>
    <n v="72.929999999999993"/>
    <n v="4.7619047619047665E-2"/>
    <n v="3.6465000000000032"/>
    <n v="4.3"/>
  </r>
  <r>
    <s v="852-82-2749"/>
    <s v="A"/>
    <x v="0"/>
    <x v="1"/>
    <x v="1"/>
    <x v="3"/>
    <n v="64.59"/>
    <n v="4"/>
    <n v="12.918000000000001"/>
    <n v="271.27800000000002"/>
    <x v="47"/>
    <x v="2"/>
    <x v="0"/>
    <x v="483"/>
    <x v="0"/>
    <x v="0"/>
    <n v="258.36"/>
    <n v="4.7619047619047637E-2"/>
    <n v="12.918000000000006"/>
    <n v="9.3000000000000007"/>
  </r>
  <r>
    <s v="873-14-6353"/>
    <s v="A"/>
    <x v="0"/>
    <x v="0"/>
    <x v="1"/>
    <x v="4"/>
    <n v="24.82"/>
    <n v="7"/>
    <n v="8.6870000000000012"/>
    <n v="182.42700000000002"/>
    <x v="69"/>
    <x v="0"/>
    <x v="2"/>
    <x v="373"/>
    <x v="1"/>
    <x v="2"/>
    <n v="173.74"/>
    <n v="4.7619047619047679E-2"/>
    <n v="8.6870000000000118"/>
    <n v="7.1"/>
  </r>
  <r>
    <s v="584-66-4073"/>
    <s v="C"/>
    <x v="1"/>
    <x v="1"/>
    <x v="1"/>
    <x v="5"/>
    <n v="56.5"/>
    <n v="1"/>
    <n v="2.8250000000000002"/>
    <n v="59.325000000000003"/>
    <x v="45"/>
    <x v="5"/>
    <x v="1"/>
    <x v="484"/>
    <x v="9"/>
    <x v="0"/>
    <n v="56.5"/>
    <n v="4.7619047619047665E-2"/>
    <n v="2.8250000000000028"/>
    <n v="9.6"/>
  </r>
  <r>
    <s v="544-55-9589"/>
    <s v="B"/>
    <x v="2"/>
    <x v="0"/>
    <x v="0"/>
    <x v="1"/>
    <n v="21.43"/>
    <n v="10"/>
    <n v="10.715000000000002"/>
    <n v="225.01500000000001"/>
    <x v="26"/>
    <x v="3"/>
    <x v="0"/>
    <x v="159"/>
    <x v="5"/>
    <x v="1"/>
    <n v="214.3"/>
    <n v="4.761904761904763E-2"/>
    <n v="10.715000000000003"/>
    <n v="6.2"/>
  </r>
  <r>
    <s v="166-19-2553"/>
    <s v="A"/>
    <x v="0"/>
    <x v="0"/>
    <x v="1"/>
    <x v="3"/>
    <n v="89.06"/>
    <n v="6"/>
    <n v="26.718000000000004"/>
    <n v="561.07799999999997"/>
    <x v="68"/>
    <x v="1"/>
    <x v="0"/>
    <x v="111"/>
    <x v="6"/>
    <x v="1"/>
    <n v="534.36"/>
    <n v="4.7619047619047554E-2"/>
    <n v="26.717999999999961"/>
    <n v="9.9"/>
  </r>
  <r>
    <s v="737-88-5876"/>
    <s v="A"/>
    <x v="0"/>
    <x v="0"/>
    <x v="1"/>
    <x v="2"/>
    <n v="23.29"/>
    <n v="4"/>
    <n v="4.6580000000000004"/>
    <n v="97.817999999999998"/>
    <x v="35"/>
    <x v="6"/>
    <x v="1"/>
    <x v="408"/>
    <x v="5"/>
    <x v="2"/>
    <n v="93.16"/>
    <n v="4.761904761904763E-2"/>
    <n v="4.6580000000000013"/>
    <n v="5.9"/>
  </r>
  <r>
    <s v="154-87-7367"/>
    <s v="C"/>
    <x v="1"/>
    <x v="1"/>
    <x v="1"/>
    <x v="2"/>
    <n v="65.260000000000005"/>
    <n v="8"/>
    <n v="26.104000000000003"/>
    <n v="548.18400000000008"/>
    <x v="20"/>
    <x v="1"/>
    <x v="1"/>
    <x v="214"/>
    <x v="4"/>
    <x v="0"/>
    <n v="522.08000000000004"/>
    <n v="4.7619047619047686E-2"/>
    <n v="26.104000000000042"/>
    <n v="6.3"/>
  </r>
  <r>
    <s v="885-56-0389"/>
    <s v="C"/>
    <x v="1"/>
    <x v="0"/>
    <x v="1"/>
    <x v="5"/>
    <n v="52.35"/>
    <n v="1"/>
    <n v="2.6175000000000002"/>
    <n v="54.967500000000001"/>
    <x v="12"/>
    <x v="6"/>
    <x v="2"/>
    <x v="438"/>
    <x v="6"/>
    <x v="1"/>
    <n v="52.35"/>
    <n v="4.7619047619047609E-2"/>
    <n v="2.6174999999999997"/>
    <n v="4"/>
  </r>
  <r>
    <s v="608-05-3804"/>
    <s v="B"/>
    <x v="2"/>
    <x v="0"/>
    <x v="1"/>
    <x v="1"/>
    <n v="39.75"/>
    <n v="1"/>
    <n v="1.9875"/>
    <n v="41.737499999999997"/>
    <x v="6"/>
    <x v="3"/>
    <x v="2"/>
    <x v="99"/>
    <x v="2"/>
    <x v="1"/>
    <n v="39.75"/>
    <n v="4.7619047619047554E-2"/>
    <n v="1.9874999999999972"/>
    <n v="6.1"/>
  </r>
  <r>
    <s v="448-61-3783"/>
    <s v="A"/>
    <x v="0"/>
    <x v="1"/>
    <x v="0"/>
    <x v="1"/>
    <n v="90.02"/>
    <n v="8"/>
    <n v="36.008000000000003"/>
    <n v="756.16800000000001"/>
    <x v="76"/>
    <x v="4"/>
    <x v="1"/>
    <x v="394"/>
    <x v="7"/>
    <x v="2"/>
    <n v="720.16"/>
    <n v="4.7619047619047672E-2"/>
    <n v="36.008000000000038"/>
    <n v="4.5"/>
  </r>
  <r>
    <s v="761-49-0439"/>
    <s v="B"/>
    <x v="2"/>
    <x v="0"/>
    <x v="0"/>
    <x v="1"/>
    <n v="12.1"/>
    <n v="8"/>
    <n v="4.84"/>
    <n v="101.64"/>
    <x v="64"/>
    <x v="0"/>
    <x v="0"/>
    <x v="79"/>
    <x v="1"/>
    <x v="0"/>
    <n v="96.8"/>
    <n v="4.7619047619047651E-2"/>
    <n v="4.8400000000000034"/>
    <n v="8.6"/>
  </r>
  <r>
    <s v="490-95-0021"/>
    <s v="B"/>
    <x v="2"/>
    <x v="0"/>
    <x v="0"/>
    <x v="4"/>
    <n v="33.21"/>
    <n v="10"/>
    <n v="16.605"/>
    <n v="348.70500000000004"/>
    <x v="66"/>
    <x v="6"/>
    <x v="0"/>
    <x v="485"/>
    <x v="4"/>
    <x v="0"/>
    <n v="332.1"/>
    <n v="4.7619047619047665E-2"/>
    <n v="16.605000000000018"/>
    <n v="6"/>
  </r>
  <r>
    <s v="115-38-7388"/>
    <s v="C"/>
    <x v="1"/>
    <x v="0"/>
    <x v="0"/>
    <x v="5"/>
    <n v="10.18"/>
    <n v="8"/>
    <n v="4.0720000000000001"/>
    <n v="85.512"/>
    <x v="73"/>
    <x v="0"/>
    <x v="1"/>
    <x v="423"/>
    <x v="10"/>
    <x v="2"/>
    <n v="81.44"/>
    <n v="4.7619047619047651E-2"/>
    <n v="4.0720000000000027"/>
    <n v="9.5"/>
  </r>
  <r>
    <s v="311-13-6971"/>
    <s v="B"/>
    <x v="2"/>
    <x v="0"/>
    <x v="1"/>
    <x v="3"/>
    <n v="31.99"/>
    <n v="10"/>
    <n v="15.994999999999999"/>
    <n v="335.89499999999998"/>
    <x v="9"/>
    <x v="5"/>
    <x v="2"/>
    <x v="486"/>
    <x v="9"/>
    <x v="2"/>
    <n v="319.89999999999998"/>
    <n v="4.7619047619047637E-2"/>
    <n v="15.995000000000005"/>
    <n v="9.9"/>
  </r>
  <r>
    <s v="291-55-6563"/>
    <s v="A"/>
    <x v="0"/>
    <x v="0"/>
    <x v="0"/>
    <x v="2"/>
    <n v="34.42"/>
    <n v="6"/>
    <n v="10.326000000000001"/>
    <n v="216.846"/>
    <x v="73"/>
    <x v="0"/>
    <x v="1"/>
    <x v="47"/>
    <x v="10"/>
    <x v="0"/>
    <n v="206.52"/>
    <n v="4.7619047619047589E-2"/>
    <n v="10.325999999999993"/>
    <n v="7.5"/>
  </r>
  <r>
    <s v="548-48-3156"/>
    <s v="A"/>
    <x v="0"/>
    <x v="0"/>
    <x v="0"/>
    <x v="4"/>
    <n v="83.34"/>
    <n v="2"/>
    <n v="8.3340000000000014"/>
    <n v="175.01400000000001"/>
    <x v="35"/>
    <x v="6"/>
    <x v="1"/>
    <x v="303"/>
    <x v="0"/>
    <x v="1"/>
    <n v="166.68"/>
    <n v="4.7619047619047637E-2"/>
    <n v="8.3340000000000032"/>
    <n v="7.6"/>
  </r>
  <r>
    <s v="460-93-5834"/>
    <s v="A"/>
    <x v="0"/>
    <x v="1"/>
    <x v="1"/>
    <x v="3"/>
    <n v="45.58"/>
    <n v="7"/>
    <n v="15.953000000000001"/>
    <n v="335.01299999999998"/>
    <x v="50"/>
    <x v="2"/>
    <x v="0"/>
    <x v="487"/>
    <x v="1"/>
    <x v="1"/>
    <n v="319.06"/>
    <n v="4.7619047619047547E-2"/>
    <n v="15.952999999999975"/>
    <n v="5"/>
  </r>
  <r>
    <s v="325-89-4209"/>
    <s v="A"/>
    <x v="0"/>
    <x v="0"/>
    <x v="1"/>
    <x v="4"/>
    <n v="87.9"/>
    <n v="1"/>
    <n v="4.3950000000000005"/>
    <n v="92.295000000000002"/>
    <x v="63"/>
    <x v="6"/>
    <x v="2"/>
    <x v="144"/>
    <x v="8"/>
    <x v="0"/>
    <n v="87.9"/>
    <n v="4.7619047619047575E-2"/>
    <n v="4.394999999999996"/>
    <n v="6.7"/>
  </r>
  <r>
    <s v="884-80-6021"/>
    <s v="A"/>
    <x v="0"/>
    <x v="0"/>
    <x v="0"/>
    <x v="1"/>
    <n v="73.47"/>
    <n v="10"/>
    <n v="36.735000000000007"/>
    <n v="771.43500000000006"/>
    <x v="28"/>
    <x v="0"/>
    <x v="1"/>
    <x v="488"/>
    <x v="0"/>
    <x v="0"/>
    <n v="734.7"/>
    <n v="4.761904761904763E-2"/>
    <n v="36.735000000000014"/>
    <n v="9.5"/>
  </r>
  <r>
    <s v="137-74-8729"/>
    <s v="C"/>
    <x v="1"/>
    <x v="1"/>
    <x v="0"/>
    <x v="5"/>
    <n v="12.19"/>
    <n v="8"/>
    <n v="4.8760000000000003"/>
    <n v="102.396"/>
    <x v="45"/>
    <x v="5"/>
    <x v="1"/>
    <x v="433"/>
    <x v="10"/>
    <x v="0"/>
    <n v="97.52"/>
    <n v="4.7619047619047665E-2"/>
    <n v="4.8760000000000048"/>
    <n v="6.8"/>
  </r>
  <r>
    <s v="880-46-5796"/>
    <s v="A"/>
    <x v="0"/>
    <x v="0"/>
    <x v="1"/>
    <x v="3"/>
    <n v="76.92"/>
    <n v="10"/>
    <n v="38.460000000000008"/>
    <n v="807.66000000000008"/>
    <x v="85"/>
    <x v="2"/>
    <x v="1"/>
    <x v="267"/>
    <x v="8"/>
    <x v="0"/>
    <n v="769.2"/>
    <n v="4.7619047619047658E-2"/>
    <n v="38.460000000000036"/>
    <n v="5.6"/>
  </r>
  <r>
    <s v="389-70-2397"/>
    <s v="C"/>
    <x v="1"/>
    <x v="1"/>
    <x v="0"/>
    <x v="0"/>
    <n v="83.66"/>
    <n v="5"/>
    <n v="20.914999999999999"/>
    <n v="439.21499999999997"/>
    <x v="81"/>
    <x v="4"/>
    <x v="2"/>
    <x v="306"/>
    <x v="1"/>
    <x v="1"/>
    <n v="418.29999999999995"/>
    <n v="4.7619047619047665E-2"/>
    <n v="20.91500000000002"/>
    <n v="7.2"/>
  </r>
  <r>
    <s v="114-35-5271"/>
    <s v="B"/>
    <x v="2"/>
    <x v="1"/>
    <x v="0"/>
    <x v="1"/>
    <n v="57.91"/>
    <n v="8"/>
    <n v="23.164000000000001"/>
    <n v="486.44399999999996"/>
    <x v="13"/>
    <x v="4"/>
    <x v="2"/>
    <x v="379"/>
    <x v="9"/>
    <x v="1"/>
    <n v="463.28"/>
    <n v="4.7619047619047596E-2"/>
    <n v="23.163999999999987"/>
    <n v="8.1"/>
  </r>
  <r>
    <s v="607-76-6216"/>
    <s v="C"/>
    <x v="1"/>
    <x v="0"/>
    <x v="0"/>
    <x v="5"/>
    <n v="92.49"/>
    <n v="5"/>
    <n v="23.122500000000002"/>
    <n v="485.57249999999999"/>
    <x v="22"/>
    <x v="0"/>
    <x v="1"/>
    <x v="489"/>
    <x v="7"/>
    <x v="2"/>
    <n v="462.45"/>
    <n v="4.7619047619047623E-2"/>
    <n v="23.122500000000002"/>
    <n v="8.6"/>
  </r>
  <r>
    <s v="715-20-1673"/>
    <s v="B"/>
    <x v="2"/>
    <x v="1"/>
    <x v="1"/>
    <x v="1"/>
    <n v="28.38"/>
    <n v="5"/>
    <n v="7.0950000000000006"/>
    <n v="148.995"/>
    <x v="43"/>
    <x v="5"/>
    <x v="1"/>
    <x v="490"/>
    <x v="2"/>
    <x v="1"/>
    <n v="141.9"/>
    <n v="4.7619047619047609E-2"/>
    <n v="7.0949999999999989"/>
    <n v="9.4"/>
  </r>
  <r>
    <s v="811-35-1094"/>
    <s v="B"/>
    <x v="2"/>
    <x v="0"/>
    <x v="1"/>
    <x v="1"/>
    <n v="50.45"/>
    <n v="6"/>
    <n v="15.135000000000003"/>
    <n v="317.83500000000004"/>
    <x v="10"/>
    <x v="5"/>
    <x v="2"/>
    <x v="204"/>
    <x v="9"/>
    <x v="2"/>
    <n v="302.70000000000005"/>
    <n v="4.7619047619047582E-2"/>
    <n v="15.134999999999991"/>
    <n v="8.9"/>
  </r>
  <r>
    <s v="699-88-1972"/>
    <s v="B"/>
    <x v="2"/>
    <x v="1"/>
    <x v="1"/>
    <x v="0"/>
    <n v="99.16"/>
    <n v="8"/>
    <n v="39.664000000000001"/>
    <n v="832.94399999999996"/>
    <x v="26"/>
    <x v="3"/>
    <x v="0"/>
    <x v="59"/>
    <x v="6"/>
    <x v="2"/>
    <n v="793.28"/>
    <n v="4.7619047619047609E-2"/>
    <n v="39.663999999999987"/>
    <n v="4.2"/>
  </r>
  <r>
    <s v="781-84-8059"/>
    <s v="C"/>
    <x v="1"/>
    <x v="1"/>
    <x v="1"/>
    <x v="5"/>
    <n v="60.74"/>
    <n v="7"/>
    <n v="21.259"/>
    <n v="446.43900000000002"/>
    <x v="68"/>
    <x v="1"/>
    <x v="0"/>
    <x v="293"/>
    <x v="7"/>
    <x v="0"/>
    <n v="425.18"/>
    <n v="4.7619047619047651E-2"/>
    <n v="21.259000000000015"/>
    <n v="5"/>
  </r>
  <r>
    <s v="409-49-6995"/>
    <s v="C"/>
    <x v="1"/>
    <x v="0"/>
    <x v="0"/>
    <x v="4"/>
    <n v="47.27"/>
    <n v="6"/>
    <n v="14.181000000000001"/>
    <n v="297.80099999999999"/>
    <x v="63"/>
    <x v="6"/>
    <x v="2"/>
    <x v="79"/>
    <x v="1"/>
    <x v="1"/>
    <n v="283.62"/>
    <n v="4.7619047619047568E-2"/>
    <n v="14.180999999999983"/>
    <n v="8.8000000000000007"/>
  </r>
  <r>
    <s v="725-54-0677"/>
    <s v="C"/>
    <x v="1"/>
    <x v="0"/>
    <x v="1"/>
    <x v="0"/>
    <n v="85.6"/>
    <n v="7"/>
    <n v="29.959999999999997"/>
    <n v="629.16"/>
    <x v="22"/>
    <x v="0"/>
    <x v="1"/>
    <x v="491"/>
    <x v="0"/>
    <x v="1"/>
    <n v="599.19999999999993"/>
    <n v="4.7619047619047679E-2"/>
    <n v="29.960000000000036"/>
    <n v="5.3"/>
  </r>
  <r>
    <s v="146-09-5432"/>
    <s v="A"/>
    <x v="0"/>
    <x v="0"/>
    <x v="1"/>
    <x v="4"/>
    <n v="35.04"/>
    <n v="9"/>
    <n v="15.768000000000001"/>
    <n v="331.12800000000004"/>
    <x v="57"/>
    <x v="0"/>
    <x v="2"/>
    <x v="151"/>
    <x v="8"/>
    <x v="0"/>
    <n v="315.36"/>
    <n v="4.76190476190477E-2"/>
    <n v="15.768000000000029"/>
    <n v="4.5999999999999996"/>
  </r>
  <r>
    <s v="377-79-7592"/>
    <s v="C"/>
    <x v="1"/>
    <x v="0"/>
    <x v="0"/>
    <x v="1"/>
    <n v="44.84"/>
    <n v="9"/>
    <n v="20.178000000000004"/>
    <n v="423.73800000000006"/>
    <x v="78"/>
    <x v="3"/>
    <x v="0"/>
    <x v="466"/>
    <x v="4"/>
    <x v="2"/>
    <n v="403.56000000000006"/>
    <n v="4.7619047619047609E-2"/>
    <n v="20.177999999999997"/>
    <n v="7.5"/>
  </r>
  <r>
    <s v="509-10-0516"/>
    <s v="B"/>
    <x v="2"/>
    <x v="1"/>
    <x v="1"/>
    <x v="2"/>
    <n v="45.97"/>
    <n v="4"/>
    <n v="9.1940000000000008"/>
    <n v="193.07399999999998"/>
    <x v="57"/>
    <x v="0"/>
    <x v="2"/>
    <x v="110"/>
    <x v="10"/>
    <x v="0"/>
    <n v="183.88"/>
    <n v="4.7619047619047561E-2"/>
    <n v="9.1939999999999884"/>
    <n v="5.0999999999999996"/>
  </r>
  <r>
    <s v="595-94-9924"/>
    <s v="A"/>
    <x v="0"/>
    <x v="0"/>
    <x v="0"/>
    <x v="0"/>
    <n v="27.73"/>
    <n v="5"/>
    <n v="6.932500000000001"/>
    <n v="145.58250000000001"/>
    <x v="58"/>
    <x v="6"/>
    <x v="1"/>
    <x v="277"/>
    <x v="2"/>
    <x v="2"/>
    <n v="138.65"/>
    <n v="4.7619047619047644E-2"/>
    <n v="6.9325000000000045"/>
    <n v="4.2"/>
  </r>
  <r>
    <s v="865-41-9075"/>
    <s v="A"/>
    <x v="0"/>
    <x v="1"/>
    <x v="1"/>
    <x v="4"/>
    <n v="11.53"/>
    <n v="7"/>
    <n v="4.0354999999999999"/>
    <n v="84.745499999999993"/>
    <x v="26"/>
    <x v="3"/>
    <x v="0"/>
    <x v="492"/>
    <x v="6"/>
    <x v="1"/>
    <n v="80.709999999999994"/>
    <n v="4.7619047619047609E-2"/>
    <n v="4.035499999999999"/>
    <n v="8.1"/>
  </r>
  <r>
    <s v="545-07-8534"/>
    <s v="C"/>
    <x v="1"/>
    <x v="1"/>
    <x v="0"/>
    <x v="0"/>
    <n v="58.32"/>
    <n v="2"/>
    <n v="5.8320000000000007"/>
    <n v="122.47200000000001"/>
    <x v="44"/>
    <x v="4"/>
    <x v="2"/>
    <x v="179"/>
    <x v="10"/>
    <x v="0"/>
    <n v="116.64"/>
    <n v="4.7619047619047679E-2"/>
    <n v="5.8320000000000078"/>
    <n v="6"/>
  </r>
  <r>
    <s v="118-62-1812"/>
    <s v="C"/>
    <x v="1"/>
    <x v="0"/>
    <x v="0"/>
    <x v="2"/>
    <n v="78.38"/>
    <n v="4"/>
    <n v="15.676"/>
    <n v="329.19599999999997"/>
    <x v="62"/>
    <x v="2"/>
    <x v="1"/>
    <x v="493"/>
    <x v="6"/>
    <x v="1"/>
    <n v="313.52"/>
    <n v="4.7619047619047589E-2"/>
    <n v="15.675999999999988"/>
    <n v="7.9"/>
  </r>
  <r>
    <s v="450-42-3339"/>
    <s v="C"/>
    <x v="1"/>
    <x v="1"/>
    <x v="1"/>
    <x v="0"/>
    <n v="84.61"/>
    <n v="10"/>
    <n v="42.305000000000007"/>
    <n v="888.40499999999997"/>
    <x v="57"/>
    <x v="0"/>
    <x v="2"/>
    <x v="262"/>
    <x v="3"/>
    <x v="2"/>
    <n v="846.1"/>
    <n v="4.7619047619047561E-2"/>
    <n v="42.30499999999995"/>
    <n v="8.8000000000000007"/>
  </r>
  <r>
    <s v="851-98-3555"/>
    <s v="B"/>
    <x v="2"/>
    <x v="1"/>
    <x v="0"/>
    <x v="0"/>
    <n v="82.88"/>
    <n v="5"/>
    <n v="20.72"/>
    <n v="435.12"/>
    <x v="62"/>
    <x v="2"/>
    <x v="1"/>
    <x v="402"/>
    <x v="4"/>
    <x v="2"/>
    <n v="414.4"/>
    <n v="4.7619047619047679E-2"/>
    <n v="20.720000000000027"/>
    <n v="6.6"/>
  </r>
  <r>
    <s v="186-71-5196"/>
    <s v="A"/>
    <x v="0"/>
    <x v="0"/>
    <x v="0"/>
    <x v="4"/>
    <n v="79.540000000000006"/>
    <n v="2"/>
    <n v="7.9540000000000006"/>
    <n v="167.03400000000002"/>
    <x v="39"/>
    <x v="5"/>
    <x v="1"/>
    <x v="269"/>
    <x v="7"/>
    <x v="0"/>
    <n v="159.08000000000001"/>
    <n v="4.7619047619047658E-2"/>
    <n v="7.9540000000000077"/>
    <n v="6.2"/>
  </r>
  <r>
    <s v="624-01-8356"/>
    <s v="B"/>
    <x v="2"/>
    <x v="1"/>
    <x v="0"/>
    <x v="2"/>
    <n v="49.01"/>
    <n v="10"/>
    <n v="24.504999999999999"/>
    <n v="514.60500000000002"/>
    <x v="3"/>
    <x v="2"/>
    <x v="0"/>
    <x v="494"/>
    <x v="1"/>
    <x v="2"/>
    <n v="490.09999999999997"/>
    <n v="4.761904761904772E-2"/>
    <n v="24.505000000000052"/>
    <n v="4.2"/>
  </r>
  <r>
    <s v="313-66-9943"/>
    <s v="B"/>
    <x v="2"/>
    <x v="0"/>
    <x v="0"/>
    <x v="4"/>
    <n v="29.15"/>
    <n v="3"/>
    <n v="4.3724999999999996"/>
    <n v="91.822499999999991"/>
    <x v="39"/>
    <x v="5"/>
    <x v="1"/>
    <x v="245"/>
    <x v="2"/>
    <x v="2"/>
    <n v="87.449999999999989"/>
    <n v="4.7619047619047651E-2"/>
    <n v="4.3725000000000023"/>
    <n v="7.3"/>
  </r>
  <r>
    <s v="151-27-8496"/>
    <s v="C"/>
    <x v="1"/>
    <x v="1"/>
    <x v="0"/>
    <x v="1"/>
    <n v="56.13"/>
    <n v="4"/>
    <n v="11.226000000000001"/>
    <n v="235.74600000000001"/>
    <x v="64"/>
    <x v="0"/>
    <x v="0"/>
    <x v="354"/>
    <x v="5"/>
    <x v="0"/>
    <n v="224.52"/>
    <n v="4.7619047619047616E-2"/>
    <n v="11.225999999999999"/>
    <n v="8.6"/>
  </r>
  <r>
    <s v="453-33-6436"/>
    <s v="A"/>
    <x v="0"/>
    <x v="1"/>
    <x v="0"/>
    <x v="2"/>
    <n v="93.12"/>
    <n v="8"/>
    <n v="37.248000000000005"/>
    <n v="782.20800000000008"/>
    <x v="13"/>
    <x v="4"/>
    <x v="2"/>
    <x v="495"/>
    <x v="1"/>
    <x v="1"/>
    <n v="744.96"/>
    <n v="4.7619047619047672E-2"/>
    <n v="37.248000000000047"/>
    <n v="6.8"/>
  </r>
  <r>
    <s v="522-57-8364"/>
    <s v="A"/>
    <x v="0"/>
    <x v="0"/>
    <x v="1"/>
    <x v="5"/>
    <n v="51.34"/>
    <n v="8"/>
    <n v="20.536000000000001"/>
    <n v="431.25600000000003"/>
    <x v="82"/>
    <x v="4"/>
    <x v="0"/>
    <x v="158"/>
    <x v="1"/>
    <x v="0"/>
    <n v="410.72"/>
    <n v="4.7619047619047616E-2"/>
    <n v="20.536000000000001"/>
    <n v="7.6"/>
  </r>
  <r>
    <s v="459-45-2396"/>
    <s v="A"/>
    <x v="0"/>
    <x v="0"/>
    <x v="0"/>
    <x v="4"/>
    <n v="99.6"/>
    <n v="3"/>
    <n v="14.939999999999998"/>
    <n v="313.73999999999995"/>
    <x v="6"/>
    <x v="3"/>
    <x v="2"/>
    <x v="40"/>
    <x v="3"/>
    <x v="1"/>
    <n v="298.79999999999995"/>
    <n v="4.7619047619047616E-2"/>
    <n v="14.939999999999998"/>
    <n v="5.8"/>
  </r>
  <r>
    <s v="717-96-4189"/>
    <s v="C"/>
    <x v="1"/>
    <x v="1"/>
    <x v="0"/>
    <x v="1"/>
    <n v="35.49"/>
    <n v="6"/>
    <n v="10.647"/>
    <n v="223.58699999999999"/>
    <x v="30"/>
    <x v="0"/>
    <x v="2"/>
    <x v="343"/>
    <x v="10"/>
    <x v="1"/>
    <n v="212.94"/>
    <n v="4.7619047619047582E-2"/>
    <n v="10.646999999999991"/>
    <n v="4.0999999999999996"/>
  </r>
  <r>
    <s v="722-13-2115"/>
    <s v="C"/>
    <x v="1"/>
    <x v="0"/>
    <x v="1"/>
    <x v="3"/>
    <n v="42.85"/>
    <n v="1"/>
    <n v="2.1425000000000001"/>
    <n v="44.9925"/>
    <x v="86"/>
    <x v="4"/>
    <x v="1"/>
    <x v="29"/>
    <x v="9"/>
    <x v="2"/>
    <n v="42.85"/>
    <n v="4.7619047619047582E-2"/>
    <n v="2.1424999999999983"/>
    <n v="9.3000000000000007"/>
  </r>
  <r>
    <s v="749-81-8133"/>
    <s v="A"/>
    <x v="0"/>
    <x v="1"/>
    <x v="0"/>
    <x v="5"/>
    <n v="94.67"/>
    <n v="4"/>
    <n v="18.934000000000001"/>
    <n v="397.61400000000003"/>
    <x v="16"/>
    <x v="3"/>
    <x v="1"/>
    <x v="153"/>
    <x v="10"/>
    <x v="1"/>
    <n v="378.68"/>
    <n v="4.7619047619047679E-2"/>
    <n v="18.934000000000026"/>
    <n v="6.8"/>
  </r>
  <r>
    <s v="777-67-2495"/>
    <s v="B"/>
    <x v="2"/>
    <x v="1"/>
    <x v="1"/>
    <x v="2"/>
    <n v="68.97"/>
    <n v="3"/>
    <n v="10.345500000000001"/>
    <n v="217.25549999999998"/>
    <x v="70"/>
    <x v="1"/>
    <x v="2"/>
    <x v="55"/>
    <x v="5"/>
    <x v="0"/>
    <n v="206.91"/>
    <n v="4.7619047619047561E-2"/>
    <n v="10.345499999999987"/>
    <n v="8.6999999999999993"/>
  </r>
  <r>
    <s v="636-98-3364"/>
    <s v="B"/>
    <x v="2"/>
    <x v="0"/>
    <x v="0"/>
    <x v="1"/>
    <n v="26.26"/>
    <n v="3"/>
    <n v="3.9390000000000001"/>
    <n v="82.718999999999994"/>
    <x v="22"/>
    <x v="0"/>
    <x v="1"/>
    <x v="482"/>
    <x v="10"/>
    <x v="0"/>
    <n v="78.78"/>
    <n v="4.761904761904754E-2"/>
    <n v="3.938999999999993"/>
    <n v="6.3"/>
  </r>
  <r>
    <s v="246-55-6923"/>
    <s v="C"/>
    <x v="1"/>
    <x v="0"/>
    <x v="0"/>
    <x v="2"/>
    <n v="35.79"/>
    <n v="9"/>
    <n v="16.105500000000003"/>
    <n v="338.21550000000002"/>
    <x v="24"/>
    <x v="2"/>
    <x v="1"/>
    <x v="379"/>
    <x v="9"/>
    <x v="2"/>
    <n v="322.11"/>
    <n v="4.7619047619047637E-2"/>
    <n v="16.105500000000006"/>
    <n v="5.0999999999999996"/>
  </r>
  <r>
    <s v="181-82-6255"/>
    <s v="B"/>
    <x v="2"/>
    <x v="1"/>
    <x v="0"/>
    <x v="2"/>
    <n v="16.37"/>
    <n v="6"/>
    <n v="4.9110000000000005"/>
    <n v="103.131"/>
    <x v="4"/>
    <x v="1"/>
    <x v="2"/>
    <x v="496"/>
    <x v="1"/>
    <x v="1"/>
    <n v="98.22"/>
    <n v="4.761904761904763E-2"/>
    <n v="4.9110000000000014"/>
    <n v="7"/>
  </r>
  <r>
    <s v="838-02-1821"/>
    <s v="C"/>
    <x v="1"/>
    <x v="0"/>
    <x v="0"/>
    <x v="2"/>
    <n v="12.73"/>
    <n v="2"/>
    <n v="1.2730000000000001"/>
    <n v="26.733000000000001"/>
    <x v="70"/>
    <x v="1"/>
    <x v="2"/>
    <x v="334"/>
    <x v="10"/>
    <x v="2"/>
    <n v="25.46"/>
    <n v="4.7619047619047609E-2"/>
    <n v="1.2729999999999997"/>
    <n v="5.2"/>
  </r>
  <r>
    <s v="887-42-0517"/>
    <s v="C"/>
    <x v="1"/>
    <x v="1"/>
    <x v="0"/>
    <x v="3"/>
    <n v="83.14"/>
    <n v="7"/>
    <n v="29.099000000000004"/>
    <n v="611.07900000000006"/>
    <x v="8"/>
    <x v="4"/>
    <x v="0"/>
    <x v="359"/>
    <x v="1"/>
    <x v="2"/>
    <n v="581.98"/>
    <n v="4.7619047619047693E-2"/>
    <n v="29.099000000000046"/>
    <n v="6.6"/>
  </r>
  <r>
    <s v="457-12-0244"/>
    <s v="C"/>
    <x v="1"/>
    <x v="0"/>
    <x v="0"/>
    <x v="3"/>
    <n v="35.22"/>
    <n v="6"/>
    <n v="10.566000000000001"/>
    <n v="221.886"/>
    <x v="86"/>
    <x v="4"/>
    <x v="1"/>
    <x v="497"/>
    <x v="0"/>
    <x v="0"/>
    <n v="211.32"/>
    <n v="4.761904761904763E-2"/>
    <n v="10.566000000000003"/>
    <n v="6.5"/>
  </r>
  <r>
    <s v="226-34-0034"/>
    <s v="B"/>
    <x v="2"/>
    <x v="1"/>
    <x v="0"/>
    <x v="1"/>
    <n v="13.78"/>
    <n v="4"/>
    <n v="2.7560000000000002"/>
    <n v="57.875999999999998"/>
    <x v="8"/>
    <x v="4"/>
    <x v="0"/>
    <x v="498"/>
    <x v="5"/>
    <x v="0"/>
    <n v="55.12"/>
    <n v="4.7619047619047623E-2"/>
    <n v="2.7560000000000002"/>
    <n v="9"/>
  </r>
  <r>
    <s v="321-49-7382"/>
    <s v="B"/>
    <x v="2"/>
    <x v="0"/>
    <x v="1"/>
    <x v="3"/>
    <n v="88.31"/>
    <n v="1"/>
    <n v="4.4155000000000006"/>
    <n v="92.725499999999997"/>
    <x v="42"/>
    <x v="1"/>
    <x v="2"/>
    <x v="180"/>
    <x v="6"/>
    <x v="2"/>
    <n v="88.31"/>
    <n v="4.7619047619047561E-2"/>
    <n v="4.4154999999999944"/>
    <n v="5.2"/>
  </r>
  <r>
    <s v="397-25-8725"/>
    <s v="A"/>
    <x v="0"/>
    <x v="0"/>
    <x v="0"/>
    <x v="0"/>
    <n v="39.619999999999997"/>
    <n v="9"/>
    <n v="17.829000000000001"/>
    <n v="374.40899999999999"/>
    <x v="50"/>
    <x v="2"/>
    <x v="0"/>
    <x v="297"/>
    <x v="6"/>
    <x v="2"/>
    <n v="356.58"/>
    <n v="4.7619047619047644E-2"/>
    <n v="17.829000000000008"/>
    <n v="6.8"/>
  </r>
  <r>
    <s v="431-66-2305"/>
    <s v="B"/>
    <x v="2"/>
    <x v="1"/>
    <x v="0"/>
    <x v="1"/>
    <n v="88.25"/>
    <n v="9"/>
    <n v="39.712500000000006"/>
    <n v="833.96249999999998"/>
    <x v="42"/>
    <x v="1"/>
    <x v="2"/>
    <x v="259"/>
    <x v="2"/>
    <x v="2"/>
    <n v="794.25"/>
    <n v="4.7619047619047596E-2"/>
    <n v="39.712499999999977"/>
    <n v="7.6"/>
  </r>
  <r>
    <s v="825-94-5922"/>
    <s v="B"/>
    <x v="2"/>
    <x v="1"/>
    <x v="1"/>
    <x v="3"/>
    <n v="25.31"/>
    <n v="2"/>
    <n v="2.5310000000000001"/>
    <n v="53.150999999999996"/>
    <x v="22"/>
    <x v="0"/>
    <x v="1"/>
    <x v="206"/>
    <x v="8"/>
    <x v="0"/>
    <n v="50.62"/>
    <n v="4.7619047619047603E-2"/>
    <n v="2.5309999999999988"/>
    <n v="7.2"/>
  </r>
  <r>
    <s v="641-62-7288"/>
    <s v="B"/>
    <x v="2"/>
    <x v="1"/>
    <x v="1"/>
    <x v="2"/>
    <n v="99.92"/>
    <n v="6"/>
    <n v="29.975999999999999"/>
    <n v="629.49599999999998"/>
    <x v="62"/>
    <x v="2"/>
    <x v="1"/>
    <x v="499"/>
    <x v="0"/>
    <x v="0"/>
    <n v="599.52"/>
    <n v="4.7619047619047616E-2"/>
    <n v="29.975999999999999"/>
    <n v="7.1"/>
  </r>
  <r>
    <s v="756-93-1854"/>
    <s v="C"/>
    <x v="1"/>
    <x v="0"/>
    <x v="0"/>
    <x v="5"/>
    <n v="83.35"/>
    <n v="2"/>
    <n v="8.3349999999999991"/>
    <n v="175.035"/>
    <x v="30"/>
    <x v="0"/>
    <x v="2"/>
    <x v="500"/>
    <x v="4"/>
    <x v="2"/>
    <n v="166.7"/>
    <n v="4.7619047619047665E-2"/>
    <n v="8.335000000000008"/>
    <n v="9.5"/>
  </r>
  <r>
    <s v="243-55-8457"/>
    <s v="A"/>
    <x v="0"/>
    <x v="1"/>
    <x v="0"/>
    <x v="4"/>
    <n v="74.44"/>
    <n v="10"/>
    <n v="37.22"/>
    <n v="781.62"/>
    <x v="33"/>
    <x v="5"/>
    <x v="2"/>
    <x v="335"/>
    <x v="5"/>
    <x v="0"/>
    <n v="744.4"/>
    <n v="4.7619047619047651E-2"/>
    <n v="37.220000000000027"/>
    <n v="5.0999999999999996"/>
  </r>
  <r>
    <s v="458-10-8612"/>
    <s v="C"/>
    <x v="1"/>
    <x v="1"/>
    <x v="1"/>
    <x v="0"/>
    <n v="64.08"/>
    <n v="7"/>
    <n v="22.428000000000001"/>
    <n v="470.988"/>
    <x v="40"/>
    <x v="2"/>
    <x v="0"/>
    <x v="62"/>
    <x v="10"/>
    <x v="0"/>
    <n v="448.56"/>
    <n v="4.7619047619047616E-2"/>
    <n v="22.427999999999997"/>
    <n v="7.6"/>
  </r>
  <r>
    <s v="501-61-1753"/>
    <s v="B"/>
    <x v="2"/>
    <x v="1"/>
    <x v="0"/>
    <x v="2"/>
    <n v="63.15"/>
    <n v="6"/>
    <n v="18.945"/>
    <n v="397.84499999999997"/>
    <x v="75"/>
    <x v="4"/>
    <x v="0"/>
    <x v="181"/>
    <x v="2"/>
    <x v="0"/>
    <n v="378.9"/>
    <n v="4.7619047619047603E-2"/>
    <n v="18.944999999999993"/>
    <n v="9.8000000000000007"/>
  </r>
  <r>
    <s v="235-06-8510"/>
    <s v="C"/>
    <x v="1"/>
    <x v="0"/>
    <x v="1"/>
    <x v="2"/>
    <n v="85.72"/>
    <n v="3"/>
    <n v="12.857999999999999"/>
    <n v="270.01799999999997"/>
    <x v="46"/>
    <x v="4"/>
    <x v="0"/>
    <x v="123"/>
    <x v="2"/>
    <x v="0"/>
    <n v="257.15999999999997"/>
    <n v="4.7619047619047637E-2"/>
    <n v="12.858000000000004"/>
    <n v="5.0999999999999996"/>
  </r>
  <r>
    <s v="433-08-7822"/>
    <s v="C"/>
    <x v="1"/>
    <x v="1"/>
    <x v="0"/>
    <x v="0"/>
    <n v="78.89"/>
    <n v="7"/>
    <n v="27.611500000000003"/>
    <n v="579.8415"/>
    <x v="0"/>
    <x v="0"/>
    <x v="0"/>
    <x v="28"/>
    <x v="8"/>
    <x v="0"/>
    <n v="552.23"/>
    <n v="4.7619047619047582E-2"/>
    <n v="27.611499999999978"/>
    <n v="7.5"/>
  </r>
  <r>
    <s v="361-85-2571"/>
    <s v="A"/>
    <x v="0"/>
    <x v="1"/>
    <x v="0"/>
    <x v="3"/>
    <n v="89.48"/>
    <n v="5"/>
    <n v="22.370000000000005"/>
    <n v="469.77000000000004"/>
    <x v="73"/>
    <x v="0"/>
    <x v="1"/>
    <x v="392"/>
    <x v="1"/>
    <x v="1"/>
    <n v="447.40000000000003"/>
    <n v="4.7619047619047623E-2"/>
    <n v="22.370000000000005"/>
    <n v="7.4"/>
  </r>
  <r>
    <s v="131-70-8179"/>
    <s v="A"/>
    <x v="0"/>
    <x v="0"/>
    <x v="0"/>
    <x v="0"/>
    <n v="92.09"/>
    <n v="3"/>
    <n v="13.813499999999999"/>
    <n v="290.08349999999996"/>
    <x v="21"/>
    <x v="2"/>
    <x v="2"/>
    <x v="501"/>
    <x v="7"/>
    <x v="1"/>
    <n v="276.27"/>
    <n v="4.7619047619047547E-2"/>
    <n v="13.813499999999976"/>
    <n v="4.2"/>
  </r>
  <r>
    <s v="500-02-2261"/>
    <s v="C"/>
    <x v="1"/>
    <x v="1"/>
    <x v="0"/>
    <x v="4"/>
    <n v="57.29"/>
    <n v="6"/>
    <n v="17.187000000000001"/>
    <n v="360.92700000000002"/>
    <x v="76"/>
    <x v="4"/>
    <x v="1"/>
    <x v="72"/>
    <x v="6"/>
    <x v="0"/>
    <n v="343.74"/>
    <n v="4.7619047619047651E-2"/>
    <n v="17.187000000000012"/>
    <n v="5.9"/>
  </r>
  <r>
    <s v="720-72-2436"/>
    <s v="A"/>
    <x v="0"/>
    <x v="1"/>
    <x v="1"/>
    <x v="4"/>
    <n v="66.52"/>
    <n v="4"/>
    <n v="13.304"/>
    <n v="279.38399999999996"/>
    <x v="22"/>
    <x v="0"/>
    <x v="1"/>
    <x v="92"/>
    <x v="3"/>
    <x v="0"/>
    <n v="266.08"/>
    <n v="4.7619047619047533E-2"/>
    <n v="13.303999999999974"/>
    <n v="6.9"/>
  </r>
  <r>
    <s v="702-83-5291"/>
    <s v="C"/>
    <x v="1"/>
    <x v="0"/>
    <x v="1"/>
    <x v="5"/>
    <n v="99.82"/>
    <n v="9"/>
    <n v="44.918999999999997"/>
    <n v="943.29899999999986"/>
    <x v="39"/>
    <x v="5"/>
    <x v="1"/>
    <x v="100"/>
    <x v="1"/>
    <x v="1"/>
    <n v="898.37999999999988"/>
    <n v="4.7619047619047609E-2"/>
    <n v="44.918999999999983"/>
    <n v="6.6"/>
  </r>
  <r>
    <s v="809-69-9497"/>
    <s v="A"/>
    <x v="0"/>
    <x v="1"/>
    <x v="0"/>
    <x v="2"/>
    <n v="45.68"/>
    <n v="10"/>
    <n v="22.840000000000003"/>
    <n v="479.64"/>
    <x v="64"/>
    <x v="0"/>
    <x v="0"/>
    <x v="171"/>
    <x v="8"/>
    <x v="0"/>
    <n v="456.8"/>
    <n v="4.7619047619047568E-2"/>
    <n v="22.839999999999975"/>
    <n v="5.7"/>
  </r>
  <r>
    <s v="449-16-6770"/>
    <s v="A"/>
    <x v="0"/>
    <x v="1"/>
    <x v="1"/>
    <x v="0"/>
    <n v="50.79"/>
    <n v="5"/>
    <n v="12.6975"/>
    <n v="266.64749999999998"/>
    <x v="88"/>
    <x v="6"/>
    <x v="2"/>
    <x v="222"/>
    <x v="4"/>
    <x v="2"/>
    <n v="253.95"/>
    <n v="4.7619047619047589E-2"/>
    <n v="12.697499999999991"/>
    <n v="5.3"/>
  </r>
  <r>
    <s v="333-23-2632"/>
    <s v="A"/>
    <x v="0"/>
    <x v="0"/>
    <x v="1"/>
    <x v="0"/>
    <n v="10.08"/>
    <n v="7"/>
    <n v="3.5280000000000005"/>
    <n v="74.088000000000008"/>
    <x v="61"/>
    <x v="4"/>
    <x v="1"/>
    <x v="253"/>
    <x v="2"/>
    <x v="1"/>
    <n v="70.56"/>
    <n v="4.7619047619047693E-2"/>
    <n v="3.5280000000000058"/>
    <n v="4.2"/>
  </r>
  <r>
    <s v="489-82-1237"/>
    <s v="A"/>
    <x v="0"/>
    <x v="1"/>
    <x v="0"/>
    <x v="1"/>
    <n v="93.88"/>
    <n v="7"/>
    <n v="32.857999999999997"/>
    <n v="690.01799999999992"/>
    <x v="0"/>
    <x v="0"/>
    <x v="0"/>
    <x v="159"/>
    <x v="5"/>
    <x v="2"/>
    <n v="657.16"/>
    <n v="4.7619047619047547E-2"/>
    <n v="32.857999999999947"/>
    <n v="7.3"/>
  </r>
  <r>
    <s v="859-97-6048"/>
    <s v="C"/>
    <x v="1"/>
    <x v="0"/>
    <x v="1"/>
    <x v="1"/>
    <n v="84.25"/>
    <n v="2"/>
    <n v="8.4250000000000007"/>
    <n v="176.92500000000001"/>
    <x v="58"/>
    <x v="6"/>
    <x v="1"/>
    <x v="385"/>
    <x v="4"/>
    <x v="2"/>
    <n v="168.5"/>
    <n v="4.7619047619047679E-2"/>
    <n v="8.4250000000000114"/>
    <n v="5.3"/>
  </r>
  <r>
    <s v="676-10-2200"/>
    <s v="B"/>
    <x v="2"/>
    <x v="0"/>
    <x v="1"/>
    <x v="5"/>
    <n v="53.78"/>
    <n v="1"/>
    <n v="2.6890000000000001"/>
    <n v="56.469000000000001"/>
    <x v="36"/>
    <x v="2"/>
    <x v="2"/>
    <x v="430"/>
    <x v="2"/>
    <x v="0"/>
    <n v="53.78"/>
    <n v="4.7619047619047616E-2"/>
    <n v="2.6890000000000001"/>
    <n v="4.7"/>
  </r>
  <r>
    <s v="373-88-1424"/>
    <s v="C"/>
    <x v="1"/>
    <x v="0"/>
    <x v="1"/>
    <x v="2"/>
    <n v="35.81"/>
    <n v="5"/>
    <n v="8.9525000000000006"/>
    <n v="188.0025"/>
    <x v="10"/>
    <x v="5"/>
    <x v="2"/>
    <x v="114"/>
    <x v="3"/>
    <x v="0"/>
    <n v="179.05"/>
    <n v="4.7619047619047547E-2"/>
    <n v="8.9524999999999864"/>
    <n v="7.9"/>
  </r>
  <r>
    <s v="365-16-4334"/>
    <s v="B"/>
    <x v="2"/>
    <x v="1"/>
    <x v="0"/>
    <x v="4"/>
    <n v="26.43"/>
    <n v="8"/>
    <n v="10.572000000000001"/>
    <n v="222.012"/>
    <x v="7"/>
    <x v="2"/>
    <x v="2"/>
    <x v="442"/>
    <x v="4"/>
    <x v="0"/>
    <n v="211.44"/>
    <n v="4.761904761904763E-2"/>
    <n v="10.572000000000003"/>
    <n v="8.9"/>
  </r>
  <r>
    <s v="503-21-4385"/>
    <s v="B"/>
    <x v="2"/>
    <x v="0"/>
    <x v="1"/>
    <x v="0"/>
    <n v="39.909999999999997"/>
    <n v="3"/>
    <n v="5.9864999999999995"/>
    <n v="125.7165"/>
    <x v="81"/>
    <x v="4"/>
    <x v="2"/>
    <x v="343"/>
    <x v="10"/>
    <x v="0"/>
    <n v="119.72999999999999"/>
    <n v="4.7619047619047672E-2"/>
    <n v="5.9865000000000066"/>
    <n v="9.3000000000000007"/>
  </r>
  <r>
    <s v="305-89-2768"/>
    <s v="B"/>
    <x v="2"/>
    <x v="0"/>
    <x v="0"/>
    <x v="2"/>
    <n v="21.9"/>
    <n v="3"/>
    <n v="3.2849999999999997"/>
    <n v="68.984999999999985"/>
    <x v="51"/>
    <x v="5"/>
    <x v="0"/>
    <x v="362"/>
    <x v="3"/>
    <x v="0"/>
    <n v="65.699999999999989"/>
    <n v="4.7619047619047582E-2"/>
    <n v="3.2849999999999966"/>
    <n v="4.7"/>
  </r>
  <r>
    <s v="574-80-1489"/>
    <s v="B"/>
    <x v="2"/>
    <x v="0"/>
    <x v="0"/>
    <x v="4"/>
    <n v="62.85"/>
    <n v="4"/>
    <n v="12.57"/>
    <n v="263.97000000000003"/>
    <x v="6"/>
    <x v="3"/>
    <x v="2"/>
    <x v="93"/>
    <x v="0"/>
    <x v="0"/>
    <n v="251.4"/>
    <n v="4.7619047619047693E-2"/>
    <n v="12.570000000000022"/>
    <n v="8.6999999999999993"/>
  </r>
  <r>
    <s v="784-08-0310"/>
    <s v="C"/>
    <x v="1"/>
    <x v="0"/>
    <x v="0"/>
    <x v="4"/>
    <n v="21.04"/>
    <n v="4"/>
    <n v="4.2080000000000002"/>
    <n v="88.367999999999995"/>
    <x v="50"/>
    <x v="2"/>
    <x v="0"/>
    <x v="139"/>
    <x v="0"/>
    <x v="1"/>
    <n v="84.16"/>
    <n v="4.7619047619047603E-2"/>
    <n v="4.2079999999999984"/>
    <n v="7.6"/>
  </r>
  <r>
    <s v="200-40-6154"/>
    <s v="B"/>
    <x v="2"/>
    <x v="0"/>
    <x v="1"/>
    <x v="2"/>
    <n v="65.91"/>
    <n v="6"/>
    <n v="19.773"/>
    <n v="415.233"/>
    <x v="57"/>
    <x v="0"/>
    <x v="2"/>
    <x v="393"/>
    <x v="5"/>
    <x v="1"/>
    <n v="395.46"/>
    <n v="4.7619047619047679E-2"/>
    <n v="19.773000000000025"/>
    <n v="5.7"/>
  </r>
  <r>
    <s v="846-10-0341"/>
    <s v="A"/>
    <x v="0"/>
    <x v="1"/>
    <x v="0"/>
    <x v="5"/>
    <n v="42.57"/>
    <n v="7"/>
    <n v="14.899500000000002"/>
    <n v="312.8895"/>
    <x v="47"/>
    <x v="2"/>
    <x v="0"/>
    <x v="159"/>
    <x v="5"/>
    <x v="1"/>
    <n v="297.99"/>
    <n v="4.7619047619047582E-2"/>
    <n v="14.899499999999989"/>
    <n v="6.8"/>
  </r>
  <r>
    <s v="577-34-7579"/>
    <s v="C"/>
    <x v="1"/>
    <x v="0"/>
    <x v="1"/>
    <x v="4"/>
    <n v="50.49"/>
    <n v="9"/>
    <n v="22.720500000000001"/>
    <n v="477.13050000000004"/>
    <x v="8"/>
    <x v="4"/>
    <x v="0"/>
    <x v="361"/>
    <x v="6"/>
    <x v="1"/>
    <n v="454.41"/>
    <n v="4.7619047619047644E-2"/>
    <n v="22.720500000000015"/>
    <n v="5.4"/>
  </r>
  <r>
    <s v="430-02-3888"/>
    <s v="B"/>
    <x v="2"/>
    <x v="1"/>
    <x v="1"/>
    <x v="1"/>
    <n v="46.02"/>
    <n v="6"/>
    <n v="13.806000000000001"/>
    <n v="289.92599999999999"/>
    <x v="13"/>
    <x v="4"/>
    <x v="2"/>
    <x v="57"/>
    <x v="9"/>
    <x v="1"/>
    <n v="276.12"/>
    <n v="4.7619047619047561E-2"/>
    <n v="13.805999999999983"/>
    <n v="7.1"/>
  </r>
  <r>
    <s v="867-47-1948"/>
    <s v="C"/>
    <x v="1"/>
    <x v="1"/>
    <x v="0"/>
    <x v="2"/>
    <n v="15.8"/>
    <n v="10"/>
    <n v="7.9"/>
    <n v="165.9"/>
    <x v="51"/>
    <x v="5"/>
    <x v="0"/>
    <x v="348"/>
    <x v="10"/>
    <x v="1"/>
    <n v="158"/>
    <n v="4.7619047619047651E-2"/>
    <n v="7.9000000000000057"/>
    <n v="7.8"/>
  </r>
  <r>
    <s v="384-59-6655"/>
    <s v="A"/>
    <x v="0"/>
    <x v="0"/>
    <x v="0"/>
    <x v="4"/>
    <n v="98.66"/>
    <n v="9"/>
    <n v="44.396999999999998"/>
    <n v="932.33699999999999"/>
    <x v="88"/>
    <x v="6"/>
    <x v="2"/>
    <x v="133"/>
    <x v="9"/>
    <x v="1"/>
    <n v="887.93999999999994"/>
    <n v="4.7619047619047672E-2"/>
    <n v="44.397000000000048"/>
    <n v="8.4"/>
  </r>
  <r>
    <s v="256-58-3609"/>
    <s v="C"/>
    <x v="1"/>
    <x v="0"/>
    <x v="1"/>
    <x v="5"/>
    <n v="91.98"/>
    <n v="1"/>
    <n v="4.5990000000000002"/>
    <n v="96.579000000000008"/>
    <x v="79"/>
    <x v="3"/>
    <x v="1"/>
    <x v="406"/>
    <x v="9"/>
    <x v="1"/>
    <n v="91.98"/>
    <n v="4.7619047619047651E-2"/>
    <n v="4.5990000000000038"/>
    <n v="9.8000000000000007"/>
  </r>
  <r>
    <s v="324-92-3863"/>
    <s v="A"/>
    <x v="0"/>
    <x v="0"/>
    <x v="1"/>
    <x v="1"/>
    <n v="20.89"/>
    <n v="2"/>
    <n v="2.089"/>
    <n v="43.869"/>
    <x v="63"/>
    <x v="6"/>
    <x v="2"/>
    <x v="40"/>
    <x v="3"/>
    <x v="1"/>
    <n v="41.78"/>
    <n v="4.7619047619047589E-2"/>
    <n v="2.0889999999999986"/>
    <n v="9.8000000000000007"/>
  </r>
  <r>
    <s v="593-08-5916"/>
    <s v="A"/>
    <x v="0"/>
    <x v="1"/>
    <x v="0"/>
    <x v="5"/>
    <n v="15.5"/>
    <n v="1"/>
    <n v="0.77500000000000002"/>
    <n v="16.274999999999999"/>
    <x v="35"/>
    <x v="6"/>
    <x v="1"/>
    <x v="502"/>
    <x v="9"/>
    <x v="2"/>
    <n v="15.5"/>
    <n v="4.7619047619047533E-2"/>
    <n v="0.77499999999999858"/>
    <n v="7.4"/>
  </r>
  <r>
    <s v="364-34-2972"/>
    <s v="C"/>
    <x v="1"/>
    <x v="0"/>
    <x v="1"/>
    <x v="1"/>
    <n v="96.82"/>
    <n v="3"/>
    <n v="14.523"/>
    <n v="304.983"/>
    <x v="73"/>
    <x v="0"/>
    <x v="1"/>
    <x v="291"/>
    <x v="2"/>
    <x v="1"/>
    <n v="290.45999999999998"/>
    <n v="4.76190476190477E-2"/>
    <n v="14.523000000000025"/>
    <n v="6.7"/>
  </r>
  <r>
    <s v="794-42-3736"/>
    <s v="B"/>
    <x v="2"/>
    <x v="1"/>
    <x v="1"/>
    <x v="4"/>
    <n v="33.33"/>
    <n v="2"/>
    <n v="3.3330000000000002"/>
    <n v="69.992999999999995"/>
    <x v="53"/>
    <x v="0"/>
    <x v="0"/>
    <x v="400"/>
    <x v="4"/>
    <x v="2"/>
    <n v="66.66"/>
    <n v="4.7619047619047603E-2"/>
    <n v="3.3329999999999984"/>
    <n v="6.4"/>
  </r>
  <r>
    <s v="172-42-8274"/>
    <s v="B"/>
    <x v="2"/>
    <x v="1"/>
    <x v="0"/>
    <x v="1"/>
    <n v="38.270000000000003"/>
    <n v="2"/>
    <n v="3.8270000000000004"/>
    <n v="80.367000000000004"/>
    <x v="22"/>
    <x v="0"/>
    <x v="1"/>
    <x v="503"/>
    <x v="3"/>
    <x v="2"/>
    <n v="76.540000000000006"/>
    <n v="4.7619047619047596E-2"/>
    <n v="3.8269999999999982"/>
    <n v="5.8"/>
  </r>
  <r>
    <s v="558-60-5016"/>
    <s v="A"/>
    <x v="0"/>
    <x v="1"/>
    <x v="0"/>
    <x v="2"/>
    <n v="33.299999999999997"/>
    <n v="9"/>
    <n v="14.984999999999999"/>
    <n v="314.685"/>
    <x v="31"/>
    <x v="3"/>
    <x v="1"/>
    <x v="398"/>
    <x v="9"/>
    <x v="0"/>
    <n v="299.7"/>
    <n v="4.7619047619047665E-2"/>
    <n v="14.985000000000014"/>
    <n v="7.2"/>
  </r>
  <r>
    <s v="195-06-0432"/>
    <s v="A"/>
    <x v="0"/>
    <x v="0"/>
    <x v="1"/>
    <x v="2"/>
    <n v="81.010000000000005"/>
    <n v="3"/>
    <n v="12.151500000000002"/>
    <n v="255.18150000000003"/>
    <x v="50"/>
    <x v="2"/>
    <x v="0"/>
    <x v="197"/>
    <x v="10"/>
    <x v="2"/>
    <n v="243.03000000000003"/>
    <n v="4.7619047619047609E-2"/>
    <n v="12.151499999999999"/>
    <n v="9.3000000000000007"/>
  </r>
  <r>
    <s v="605-03-2706"/>
    <s v="A"/>
    <x v="0"/>
    <x v="1"/>
    <x v="0"/>
    <x v="0"/>
    <n v="15.8"/>
    <n v="3"/>
    <n v="2.3700000000000006"/>
    <n v="49.77"/>
    <x v="5"/>
    <x v="3"/>
    <x v="1"/>
    <x v="454"/>
    <x v="3"/>
    <x v="1"/>
    <n v="47.400000000000006"/>
    <n v="4.7619047619047568E-2"/>
    <n v="2.3699999999999974"/>
    <n v="9.5"/>
  </r>
  <r>
    <s v="214-30-2776"/>
    <s v="B"/>
    <x v="2"/>
    <x v="0"/>
    <x v="0"/>
    <x v="1"/>
    <n v="34.49"/>
    <n v="5"/>
    <n v="8.6225000000000005"/>
    <n v="181.07250000000002"/>
    <x v="16"/>
    <x v="3"/>
    <x v="1"/>
    <x v="143"/>
    <x v="8"/>
    <x v="2"/>
    <n v="172.45000000000002"/>
    <n v="4.7619047619047623E-2"/>
    <n v="8.6225000000000023"/>
    <n v="9"/>
  </r>
  <r>
    <s v="746-04-1077"/>
    <s v="B"/>
    <x v="2"/>
    <x v="0"/>
    <x v="0"/>
    <x v="4"/>
    <n v="84.63"/>
    <n v="10"/>
    <n v="42.314999999999998"/>
    <n v="888.61500000000001"/>
    <x v="17"/>
    <x v="6"/>
    <x v="0"/>
    <x v="150"/>
    <x v="5"/>
    <x v="2"/>
    <n v="846.3"/>
    <n v="4.7619047619047679E-2"/>
    <n v="42.315000000000055"/>
    <n v="9"/>
  </r>
  <r>
    <s v="448-34-8700"/>
    <s v="B"/>
    <x v="2"/>
    <x v="0"/>
    <x v="1"/>
    <x v="2"/>
    <n v="36.909999999999997"/>
    <n v="7"/>
    <n v="12.918500000000002"/>
    <n v="271.2885"/>
    <x v="34"/>
    <x v="2"/>
    <x v="2"/>
    <x v="477"/>
    <x v="0"/>
    <x v="0"/>
    <n v="258.37"/>
    <n v="4.7619047619047603E-2"/>
    <n v="12.918499999999995"/>
    <n v="6.7"/>
  </r>
  <r>
    <s v="452-04-8808"/>
    <s v="B"/>
    <x v="2"/>
    <x v="1"/>
    <x v="1"/>
    <x v="1"/>
    <n v="87.08"/>
    <n v="7"/>
    <n v="30.477999999999998"/>
    <n v="640.0379999999999"/>
    <x v="53"/>
    <x v="0"/>
    <x v="0"/>
    <x v="504"/>
    <x v="9"/>
    <x v="1"/>
    <n v="609.55999999999995"/>
    <n v="4.7619047619047554E-2"/>
    <n v="30.477999999999952"/>
    <n v="5.5"/>
  </r>
  <r>
    <s v="531-56-4728"/>
    <s v="A"/>
    <x v="0"/>
    <x v="1"/>
    <x v="1"/>
    <x v="2"/>
    <n v="80.08"/>
    <n v="3"/>
    <n v="12.012"/>
    <n v="252.25200000000001"/>
    <x v="48"/>
    <x v="3"/>
    <x v="2"/>
    <x v="406"/>
    <x v="9"/>
    <x v="1"/>
    <n v="240.24"/>
    <n v="4.7619047619047616E-2"/>
    <n v="12.012"/>
    <n v="5.4"/>
  </r>
  <r>
    <s v="744-82-9138"/>
    <s v="C"/>
    <x v="1"/>
    <x v="1"/>
    <x v="1"/>
    <x v="5"/>
    <n v="86.13"/>
    <n v="2"/>
    <n v="8.6129999999999995"/>
    <n v="180.87299999999999"/>
    <x v="13"/>
    <x v="4"/>
    <x v="2"/>
    <x v="422"/>
    <x v="6"/>
    <x v="1"/>
    <n v="172.26"/>
    <n v="4.7619047619047616E-2"/>
    <n v="8.6129999999999995"/>
    <n v="8.1999999999999993"/>
  </r>
  <r>
    <s v="883-69-1285"/>
    <s v="B"/>
    <x v="2"/>
    <x v="0"/>
    <x v="1"/>
    <x v="5"/>
    <n v="49.92"/>
    <n v="2"/>
    <n v="4.9920000000000009"/>
    <n v="104.83200000000001"/>
    <x v="43"/>
    <x v="5"/>
    <x v="1"/>
    <x v="479"/>
    <x v="5"/>
    <x v="2"/>
    <n v="99.84"/>
    <n v="4.7619047619047658E-2"/>
    <n v="4.9920000000000044"/>
    <n v="7"/>
  </r>
  <r>
    <s v="221-25-5073"/>
    <s v="A"/>
    <x v="0"/>
    <x v="1"/>
    <x v="0"/>
    <x v="4"/>
    <n v="74.66"/>
    <n v="4"/>
    <n v="14.932"/>
    <n v="313.572"/>
    <x v="31"/>
    <x v="3"/>
    <x v="1"/>
    <x v="17"/>
    <x v="1"/>
    <x v="1"/>
    <n v="298.64"/>
    <n v="4.7619047619047672E-2"/>
    <n v="14.932000000000016"/>
    <n v="8.5"/>
  </r>
  <r>
    <s v="518-71-6847"/>
    <s v="B"/>
    <x v="2"/>
    <x v="0"/>
    <x v="1"/>
    <x v="4"/>
    <n v="26.6"/>
    <n v="6"/>
    <n v="7.9800000000000013"/>
    <n v="167.58"/>
    <x v="84"/>
    <x v="6"/>
    <x v="2"/>
    <x v="50"/>
    <x v="9"/>
    <x v="0"/>
    <n v="159.60000000000002"/>
    <n v="4.7619047619047554E-2"/>
    <n v="7.9799999999999898"/>
    <n v="4.9000000000000004"/>
  </r>
  <r>
    <s v="156-20-0370"/>
    <s v="B"/>
    <x v="2"/>
    <x v="1"/>
    <x v="0"/>
    <x v="1"/>
    <n v="25.45"/>
    <n v="1"/>
    <n v="1.2725"/>
    <n v="26.7225"/>
    <x v="24"/>
    <x v="2"/>
    <x v="1"/>
    <x v="397"/>
    <x v="3"/>
    <x v="2"/>
    <n v="25.45"/>
    <n v="4.7619047619047651E-2"/>
    <n v="1.2725000000000009"/>
    <n v="5.0999999999999996"/>
  </r>
  <r>
    <s v="151-33-7434"/>
    <s v="B"/>
    <x v="2"/>
    <x v="1"/>
    <x v="0"/>
    <x v="4"/>
    <n v="67.77"/>
    <n v="1"/>
    <n v="3.3885000000000001"/>
    <n v="71.158499999999989"/>
    <x v="87"/>
    <x v="3"/>
    <x v="2"/>
    <x v="413"/>
    <x v="2"/>
    <x v="2"/>
    <n v="67.77"/>
    <n v="4.7619047619047533E-2"/>
    <n v="3.3884999999999934"/>
    <n v="6.5"/>
  </r>
  <r>
    <s v="728-47-9078"/>
    <s v="C"/>
    <x v="1"/>
    <x v="0"/>
    <x v="1"/>
    <x v="4"/>
    <n v="59.59"/>
    <n v="4"/>
    <n v="11.918000000000001"/>
    <n v="250.27800000000002"/>
    <x v="64"/>
    <x v="0"/>
    <x v="0"/>
    <x v="69"/>
    <x v="10"/>
    <x v="1"/>
    <n v="238.36"/>
    <n v="4.7619047619047637E-2"/>
    <n v="11.918000000000006"/>
    <n v="9.8000000000000007"/>
  </r>
  <r>
    <s v="809-46-1866"/>
    <s v="A"/>
    <x v="0"/>
    <x v="1"/>
    <x v="1"/>
    <x v="0"/>
    <n v="58.15"/>
    <n v="4"/>
    <n v="11.63"/>
    <n v="244.23"/>
    <x v="54"/>
    <x v="5"/>
    <x v="0"/>
    <x v="292"/>
    <x v="6"/>
    <x v="1"/>
    <n v="232.6"/>
    <n v="4.7619047619047603E-2"/>
    <n v="11.629999999999995"/>
    <n v="8.4"/>
  </r>
  <r>
    <s v="139-32-4183"/>
    <s v="A"/>
    <x v="0"/>
    <x v="0"/>
    <x v="0"/>
    <x v="3"/>
    <n v="97.48"/>
    <n v="9"/>
    <n v="43.866000000000007"/>
    <n v="921.18600000000004"/>
    <x v="86"/>
    <x v="4"/>
    <x v="1"/>
    <x v="401"/>
    <x v="4"/>
    <x v="0"/>
    <n v="877.32"/>
    <n v="4.7619047619047603E-2"/>
    <n v="43.865999999999985"/>
    <n v="7.4"/>
  </r>
  <r>
    <s v="148-41-7930"/>
    <s v="C"/>
    <x v="1"/>
    <x v="1"/>
    <x v="1"/>
    <x v="0"/>
    <n v="99.96"/>
    <n v="7"/>
    <n v="34.985999999999997"/>
    <n v="734.7059999999999"/>
    <x v="54"/>
    <x v="5"/>
    <x v="0"/>
    <x v="373"/>
    <x v="1"/>
    <x v="1"/>
    <n v="699.71999999999991"/>
    <n v="4.7619047619047609E-2"/>
    <n v="34.98599999999999"/>
    <n v="6.1"/>
  </r>
  <r>
    <s v="189-40-5216"/>
    <s v="C"/>
    <x v="1"/>
    <x v="1"/>
    <x v="1"/>
    <x v="1"/>
    <n v="96.37"/>
    <n v="7"/>
    <n v="33.729500000000002"/>
    <n v="708.31950000000006"/>
    <x v="51"/>
    <x v="5"/>
    <x v="0"/>
    <x v="335"/>
    <x v="5"/>
    <x v="1"/>
    <n v="674.59"/>
    <n v="4.7619047619047658E-2"/>
    <n v="33.72950000000003"/>
    <n v="6"/>
  </r>
  <r>
    <s v="374-38-5555"/>
    <s v="B"/>
    <x v="2"/>
    <x v="1"/>
    <x v="0"/>
    <x v="5"/>
    <n v="63.71"/>
    <n v="5"/>
    <n v="15.927500000000002"/>
    <n v="334.47750000000002"/>
    <x v="13"/>
    <x v="4"/>
    <x v="2"/>
    <x v="171"/>
    <x v="8"/>
    <x v="0"/>
    <n v="318.55"/>
    <n v="4.7619047619047644E-2"/>
    <n v="15.927500000000009"/>
    <n v="8.5"/>
  </r>
  <r>
    <s v="764-44-8999"/>
    <s v="B"/>
    <x v="2"/>
    <x v="1"/>
    <x v="0"/>
    <x v="0"/>
    <n v="14.76"/>
    <n v="2"/>
    <n v="1.476"/>
    <n v="30.995999999999999"/>
    <x v="67"/>
    <x v="3"/>
    <x v="2"/>
    <x v="51"/>
    <x v="4"/>
    <x v="0"/>
    <n v="29.52"/>
    <n v="4.7619047619047589E-2"/>
    <n v="1.4759999999999991"/>
    <n v="4.3"/>
  </r>
  <r>
    <s v="552-44-5977"/>
    <s v="B"/>
    <x v="2"/>
    <x v="0"/>
    <x v="1"/>
    <x v="0"/>
    <n v="62"/>
    <n v="8"/>
    <n v="24.8"/>
    <n v="520.79999999999995"/>
    <x v="75"/>
    <x v="4"/>
    <x v="0"/>
    <x v="168"/>
    <x v="8"/>
    <x v="2"/>
    <n v="496"/>
    <n v="4.7619047619047533E-2"/>
    <n v="24.799999999999955"/>
    <n v="6.2"/>
  </r>
  <r>
    <s v="267-62-7380"/>
    <s v="C"/>
    <x v="1"/>
    <x v="0"/>
    <x v="1"/>
    <x v="1"/>
    <n v="82.34"/>
    <n v="10"/>
    <n v="41.170000000000009"/>
    <n v="864.57"/>
    <x v="14"/>
    <x v="1"/>
    <x v="1"/>
    <x v="505"/>
    <x v="8"/>
    <x v="0"/>
    <n v="823.40000000000009"/>
    <n v="4.7619047619047568E-2"/>
    <n v="41.169999999999959"/>
    <n v="4.3"/>
  </r>
  <r>
    <s v="430-53-4718"/>
    <s v="B"/>
    <x v="2"/>
    <x v="0"/>
    <x v="1"/>
    <x v="0"/>
    <n v="75.37"/>
    <n v="8"/>
    <n v="30.148000000000003"/>
    <n v="633.10800000000006"/>
    <x v="26"/>
    <x v="3"/>
    <x v="0"/>
    <x v="52"/>
    <x v="9"/>
    <x v="2"/>
    <n v="602.96"/>
    <n v="4.7619047619047651E-2"/>
    <n v="30.148000000000025"/>
    <n v="8.4"/>
  </r>
  <r>
    <s v="886-18-2897"/>
    <s v="A"/>
    <x v="0"/>
    <x v="1"/>
    <x v="0"/>
    <x v="4"/>
    <n v="56.56"/>
    <n v="5"/>
    <n v="14.14"/>
    <n v="296.94"/>
    <x v="23"/>
    <x v="1"/>
    <x v="1"/>
    <x v="216"/>
    <x v="8"/>
    <x v="2"/>
    <n v="282.8"/>
    <n v="4.7619047619047575E-2"/>
    <n v="14.139999999999986"/>
    <n v="4.5"/>
  </r>
  <r>
    <s v="602-16-6955"/>
    <s v="B"/>
    <x v="2"/>
    <x v="1"/>
    <x v="0"/>
    <x v="3"/>
    <n v="76.599999999999994"/>
    <n v="10"/>
    <n v="38.300000000000004"/>
    <n v="804.3"/>
    <x v="46"/>
    <x v="4"/>
    <x v="0"/>
    <x v="397"/>
    <x v="3"/>
    <x v="0"/>
    <n v="766"/>
    <n v="4.7619047619047568E-2"/>
    <n v="38.299999999999955"/>
    <n v="6"/>
  </r>
  <r>
    <s v="745-74-0715"/>
    <s v="A"/>
    <x v="0"/>
    <x v="1"/>
    <x v="1"/>
    <x v="1"/>
    <n v="58.03"/>
    <n v="2"/>
    <n v="5.8030000000000008"/>
    <n v="121.863"/>
    <x v="24"/>
    <x v="2"/>
    <x v="1"/>
    <x v="351"/>
    <x v="2"/>
    <x v="0"/>
    <n v="116.06"/>
    <n v="4.7619047619047596E-2"/>
    <n v="5.8029999999999973"/>
    <n v="8.8000000000000007"/>
  </r>
  <r>
    <s v="690-01-6631"/>
    <s v="B"/>
    <x v="2"/>
    <x v="1"/>
    <x v="1"/>
    <x v="5"/>
    <n v="17.489999999999998"/>
    <n v="10"/>
    <n v="8.7449999999999992"/>
    <n v="183.64499999999998"/>
    <x v="70"/>
    <x v="1"/>
    <x v="2"/>
    <x v="476"/>
    <x v="3"/>
    <x v="0"/>
    <n v="174.89999999999998"/>
    <n v="4.7619047619047651E-2"/>
    <n v="8.7450000000000045"/>
    <n v="6.6"/>
  </r>
  <r>
    <s v="652-49-6720"/>
    <s v="C"/>
    <x v="1"/>
    <x v="0"/>
    <x v="0"/>
    <x v="1"/>
    <n v="60.95"/>
    <n v="1"/>
    <n v="3.0475000000000003"/>
    <n v="63.997500000000002"/>
    <x v="67"/>
    <x v="3"/>
    <x v="2"/>
    <x v="335"/>
    <x v="5"/>
    <x v="0"/>
    <n v="60.95"/>
    <n v="4.7619047619047609E-2"/>
    <n v="3.0474999999999994"/>
    <n v="5.9"/>
  </r>
  <r>
    <s v="233-67-5758"/>
    <s v="C"/>
    <x v="1"/>
    <x v="1"/>
    <x v="1"/>
    <x v="0"/>
    <n v="40.35"/>
    <n v="1"/>
    <n v="2.0175000000000001"/>
    <n v="42.3675"/>
    <x v="71"/>
    <x v="6"/>
    <x v="0"/>
    <x v="190"/>
    <x v="0"/>
    <x v="0"/>
    <n v="40.35"/>
    <n v="4.7619047619047582E-2"/>
    <n v="2.0174999999999983"/>
    <n v="6.2"/>
  </r>
  <r>
    <s v="303-96-2227"/>
    <s v="B"/>
    <x v="2"/>
    <x v="1"/>
    <x v="0"/>
    <x v="2"/>
    <n v="97.38"/>
    <n v="10"/>
    <n v="48.69"/>
    <n v="1022.49"/>
    <x v="22"/>
    <x v="0"/>
    <x v="1"/>
    <x v="361"/>
    <x v="6"/>
    <x v="0"/>
    <n v="973.8"/>
    <n v="4.7619047619047672E-2"/>
    <n v="48.690000000000055"/>
    <n v="4.4000000000000004"/>
  </r>
  <r>
    <s v="727-02-1313"/>
    <s v="A"/>
    <x v="0"/>
    <x v="0"/>
    <x v="1"/>
    <x v="4"/>
    <n v="31.84"/>
    <n v="1"/>
    <n v="1.5920000000000001"/>
    <n v="33.432000000000002"/>
    <x v="57"/>
    <x v="0"/>
    <x v="2"/>
    <x v="93"/>
    <x v="0"/>
    <x v="1"/>
    <n v="31.84"/>
    <n v="4.7619047619047686E-2"/>
    <n v="1.5920000000000023"/>
    <n v="7.7"/>
  </r>
  <r>
    <s v="347-56-2442"/>
    <s v="A"/>
    <x v="0"/>
    <x v="1"/>
    <x v="1"/>
    <x v="2"/>
    <n v="65.819999999999993"/>
    <n v="1"/>
    <n v="3.2909999999999999"/>
    <n v="69.11099999999999"/>
    <x v="70"/>
    <x v="1"/>
    <x v="2"/>
    <x v="439"/>
    <x v="9"/>
    <x v="1"/>
    <n v="65.819999999999993"/>
    <n v="4.7619047619047582E-2"/>
    <n v="3.2909999999999968"/>
    <n v="4.0999999999999996"/>
  </r>
  <r>
    <s v="849-09-3807"/>
    <s v="A"/>
    <x v="0"/>
    <x v="0"/>
    <x v="0"/>
    <x v="5"/>
    <n v="88.34"/>
    <n v="7"/>
    <n v="30.919"/>
    <n v="649.29899999999998"/>
    <x v="67"/>
    <x v="3"/>
    <x v="2"/>
    <x v="360"/>
    <x v="0"/>
    <x v="1"/>
    <n v="618.38"/>
    <n v="4.7619047619047596E-2"/>
    <n v="30.918999999999983"/>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0DC6CC-F64E-419D-9501-AC18BE042E8A}" name="PivotTable1" cacheId="1" applyNumberFormats="0" applyBorderFormats="0" applyFontFormats="0" applyPatternFormats="0" applyAlignmentFormats="0" applyWidthHeightFormats="1" dataCaption="Values" updatedVersion="8" minRefreshableVersion="5" showDrill="0" useAutoFormatting="1" rowGrandTotals="0" colGrandTotals="0" itemPrintTitles="1" createdVersion="8" indent="0" outline="1" outlineData="1" multipleFieldFilters="0" chartFormat="28">
  <location ref="A3:B9" firstHeaderRow="1" firstDataRow="1" firstDataCol="1"/>
  <pivotFields count="23">
    <pivotField showAll="0"/>
    <pivotField showAll="0"/>
    <pivotField showAll="0"/>
    <pivotField showAll="0">
      <items count="3">
        <item x="0"/>
        <item x="1"/>
        <item t="default"/>
      </items>
    </pivotField>
    <pivotField showAll="0">
      <items count="3">
        <item x="0"/>
        <item x="1"/>
        <item t="default"/>
      </items>
    </pivotField>
    <pivotField axis="axisRow" showAll="0" sortType="a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numFmtId="164" showAll="0"/>
    <pivotField showAll="0"/>
    <pivotField numFmtId="164" showAll="0"/>
    <pivotField numFmtId="16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pivotField showAll="0"/>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items count="4">
        <item x="1"/>
        <item x="2"/>
        <item x="0"/>
        <item t="default"/>
      </items>
    </pivotField>
    <pivotField numFmtId="164" showAll="0"/>
    <pivotField numFmtId="10" showAll="0"/>
    <pivotField dataField="1" numFmtId="164" showAll="0"/>
    <pivotField numFmtId="16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5"/>
  </rowFields>
  <rowItems count="6">
    <i>
      <x v="3"/>
    </i>
    <i>
      <x v="4"/>
    </i>
    <i>
      <x v="1"/>
    </i>
    <i>
      <x/>
    </i>
    <i>
      <x v="5"/>
    </i>
    <i>
      <x v="2"/>
    </i>
  </rowItems>
  <colItems count="1">
    <i/>
  </colItems>
  <dataFields count="1">
    <dataField name="Sum of calculated gross income" fld="18" baseField="0" baseItem="0" numFmtId="164"/>
  </dataFields>
  <formats count="1">
    <format dxfId="19">
      <pivotArea outline="0" collapsedLevelsAreSubtotals="1" fieldPosition="0"/>
    </format>
  </formats>
  <chartFormats count="2">
    <chartFormat chart="23" format="14" series="1">
      <pivotArea type="data" outline="0" fieldPosition="0">
        <references count="1">
          <reference field="4294967294" count="1" selected="0">
            <x v="0"/>
          </reference>
        </references>
      </pivotArea>
    </chartFormat>
    <chartFormat chart="2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7EE4230-6B78-4348-AA3C-82BE46153173}" name="PivotTable9" cacheId="1" applyNumberFormats="0" applyBorderFormats="0" applyFontFormats="0" applyPatternFormats="0" applyAlignmentFormats="0" applyWidthHeightFormats="1" dataCaption="Values" updatedVersion="8" minRefreshableVersion="5" showDrill="0" useAutoFormatting="1" rowGrandTotals="0" colGrandTotals="0" itemPrintTitles="1" createdVersion="8" indent="0" outline="1" outlineData="1" multipleFieldFilters="0" chartFormat="59">
  <location ref="B73:C76" firstHeaderRow="1" firstDataRow="1" firstDataCol="1"/>
  <pivotFields count="23">
    <pivotField showAll="0"/>
    <pivotField showAll="0"/>
    <pivotField showAll="0"/>
    <pivotField showAll="0">
      <items count="3">
        <item x="0"/>
        <item x="1"/>
        <item t="default"/>
      </items>
    </pivotField>
    <pivotField showAll="0">
      <items count="3">
        <item x="0"/>
        <item x="1"/>
        <item t="default"/>
      </items>
    </pivotField>
    <pivotField showAll="0"/>
    <pivotField numFmtId="164" showAll="0"/>
    <pivotField showAll="0"/>
    <pivotField numFmtId="164" showAll="0"/>
    <pivotField dataField="1" numFmtId="16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pivotField axis="axisRow" showAll="0">
      <items count="4">
        <item x="0"/>
        <item x="2"/>
        <item x="1"/>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items count="4">
        <item x="1"/>
        <item x="2"/>
        <item x="0"/>
        <item t="default"/>
      </items>
    </pivotField>
    <pivotField numFmtId="164" showAll="0"/>
    <pivotField numFmtId="10" showAll="0"/>
    <pivotField numFmtId="164" showAll="0"/>
    <pivotField numFmtId="16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2"/>
  </rowFields>
  <rowItems count="3">
    <i>
      <x/>
    </i>
    <i>
      <x v="1"/>
    </i>
    <i>
      <x v="2"/>
    </i>
  </rowItems>
  <colItems count="1">
    <i/>
  </colItems>
  <dataFields count="1">
    <dataField name="Sum of Total" fld="9" baseField="12" baseItem="0" numFmtId="169"/>
  </dataFields>
  <formats count="2">
    <format dxfId="1">
      <pivotArea outline="0" collapsedLevelsAreSubtotals="1" fieldPosition="0"/>
    </format>
    <format dxfId="2">
      <pivotArea outline="0" fieldPosition="0">
        <references count="1">
          <reference field="4294967294" count="1">
            <x v="0"/>
          </reference>
        </references>
      </pivotArea>
    </format>
  </formats>
  <chartFormats count="6">
    <chartFormat chart="47" format="10" series="1">
      <pivotArea type="data" outline="0" fieldPosition="0">
        <references count="1">
          <reference field="4294967294" count="1" selected="0">
            <x v="0"/>
          </reference>
        </references>
      </pivotArea>
    </chartFormat>
    <chartFormat chart="47" format="11" series="1">
      <pivotArea type="data" outline="0" fieldPosition="0">
        <references count="2">
          <reference field="4294967294" count="1" selected="0">
            <x v="0"/>
          </reference>
          <reference field="12" count="1" selected="0">
            <x v="1"/>
          </reference>
        </references>
      </pivotArea>
    </chartFormat>
    <chartFormat chart="47" format="12" series="1">
      <pivotArea type="data" outline="0" fieldPosition="0">
        <references count="2">
          <reference field="4294967294" count="1" selected="0">
            <x v="0"/>
          </reference>
          <reference field="12" count="1" selected="0">
            <x v="2"/>
          </reference>
        </references>
      </pivotArea>
    </chartFormat>
    <chartFormat chart="47" format="13" series="1">
      <pivotArea type="data" outline="0" fieldPosition="0">
        <references count="2">
          <reference field="4294967294" count="1" selected="0">
            <x v="0"/>
          </reference>
          <reference field="12" count="1" selected="0">
            <x v="0"/>
          </reference>
        </references>
      </pivotArea>
    </chartFormat>
    <chartFormat chart="54" format="0" series="1">
      <pivotArea type="data" outline="0" fieldPosition="0">
        <references count="1">
          <reference field="4294967294" count="1" selected="0">
            <x v="0"/>
          </reference>
        </references>
      </pivotArea>
    </chartFormat>
    <chartFormat chart="5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B98F95A-3280-4C96-B449-7D4E90C824B8}" name="PivotTable8" cacheId="1" applyNumberFormats="0" applyBorderFormats="0" applyFontFormats="0" applyPatternFormats="0" applyAlignmentFormats="0" applyWidthHeightFormats="1" dataCaption="Values" updatedVersion="8" minRefreshableVersion="5" showDrill="0" useAutoFormatting="1" rowGrandTotals="0" colGrandTotals="0" itemPrintTitles="1" createdVersion="8" indent="0" outline="1" outlineData="1" multipleFieldFilters="0" chartFormat="45">
  <location ref="B58:C69" firstHeaderRow="1" firstDataRow="1" firstDataCol="1"/>
  <pivotFields count="23">
    <pivotField showAll="0"/>
    <pivotField showAll="0"/>
    <pivotField showAll="0"/>
    <pivotField showAll="0">
      <items count="3">
        <item x="0"/>
        <item x="1"/>
        <item t="default"/>
      </items>
    </pivotField>
    <pivotField showAll="0">
      <items count="3">
        <item x="0"/>
        <item x="1"/>
        <item t="default"/>
      </items>
    </pivotField>
    <pivotField showAll="0"/>
    <pivotField numFmtId="164" showAll="0"/>
    <pivotField showAll="0"/>
    <pivotField numFmtId="164" showAll="0"/>
    <pivotField dataField="1" numFmtId="16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pivotField showAll="0"/>
    <pivotField axis="axisRow"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12">
        <item x="1"/>
        <item x="5"/>
        <item x="10"/>
        <item x="0"/>
        <item x="4"/>
        <item x="9"/>
        <item x="7"/>
        <item x="6"/>
        <item x="3"/>
        <item x="8"/>
        <item x="2"/>
        <item t="default"/>
      </items>
    </pivotField>
    <pivotField showAll="0">
      <items count="4">
        <item x="1"/>
        <item x="2"/>
        <item x="0"/>
        <item t="default"/>
      </items>
    </pivotField>
    <pivotField numFmtId="164" showAll="0"/>
    <pivotField numFmtId="10" showAll="0"/>
    <pivotField numFmtId="164" showAll="0"/>
    <pivotField numFmtId="16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3">
    <field x="22"/>
    <field x="21"/>
    <field x="13"/>
  </rowFields>
  <rowItems count="11">
    <i>
      <x v="11"/>
    </i>
    <i>
      <x v="12"/>
    </i>
    <i>
      <x v="13"/>
    </i>
    <i>
      <x v="14"/>
    </i>
    <i>
      <x v="15"/>
    </i>
    <i>
      <x v="16"/>
    </i>
    <i>
      <x v="17"/>
    </i>
    <i>
      <x v="18"/>
    </i>
    <i>
      <x v="19"/>
    </i>
    <i>
      <x v="20"/>
    </i>
    <i>
      <x v="21"/>
    </i>
  </rowItems>
  <colItems count="1">
    <i/>
  </colItems>
  <dataFields count="1">
    <dataField name="Sum of Total" fld="9" baseField="22" baseItem="11" numFmtId="169"/>
  </dataFields>
  <formats count="1">
    <format dxfId="3">
      <pivotArea outline="0" collapsedLevelsAreSubtotals="1" fieldPosition="0"/>
    </format>
  </formats>
  <chartFormats count="2">
    <chartFormat chart="28" format="13" series="1">
      <pivotArea type="data" outline="0" fieldPosition="0">
        <references count="1">
          <reference field="4294967294" count="1" selected="0">
            <x v="0"/>
          </reference>
        </references>
      </pivotArea>
    </chartFormat>
    <chartFormat chart="2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CF4E888-46D7-4EE5-9353-0FFA393F5D61}" name="PivotTable7" cacheId="1" applyNumberFormats="0" applyBorderFormats="0" applyFontFormats="0" applyPatternFormats="0" applyAlignmentFormats="0" applyWidthHeightFormats="1" dataCaption="Values" updatedVersion="8" minRefreshableVersion="5" showDrill="0" useAutoFormatting="1" rowGrandTotals="0" colGrandTotals="0" itemPrintTitles="1" createdVersion="8" indent="0" outline="1" outlineData="1" multipleFieldFilters="0" chartFormat="34">
  <location ref="E51:F54" firstHeaderRow="1" firstDataRow="1" firstDataCol="1"/>
  <pivotFields count="23">
    <pivotField showAll="0"/>
    <pivotField showAll="0"/>
    <pivotField axis="axisRow" showAll="0" sortType="ascending">
      <items count="4">
        <item x="2"/>
        <item x="1"/>
        <item x="0"/>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items count="3">
        <item x="0"/>
        <item x="1"/>
        <item t="default"/>
      </items>
    </pivotField>
    <pivotField showAll="0"/>
    <pivotField numFmtId="164" showAll="0"/>
    <pivotField showAll="0"/>
    <pivotField numFmtId="164" showAll="0"/>
    <pivotField numFmtId="16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pivotField showAll="0"/>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items count="4">
        <item x="1"/>
        <item x="2"/>
        <item x="0"/>
        <item t="default"/>
      </items>
    </pivotField>
    <pivotField numFmtId="164" showAll="0"/>
    <pivotField numFmtId="10" showAll="0"/>
    <pivotField dataField="1" numFmtId="164" showAll="0"/>
    <pivotField numFmtId="16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2"/>
  </rowFields>
  <rowItems count="3">
    <i>
      <x/>
    </i>
    <i>
      <x v="2"/>
    </i>
    <i>
      <x v="1"/>
    </i>
  </rowItems>
  <colItems count="1">
    <i/>
  </colItems>
  <dataFields count="1">
    <dataField name="Sum of calculated gross income" fld="18" baseField="0" baseItem="0" numFmtId="168"/>
  </dataFields>
  <formats count="1">
    <format dxfId="4">
      <pivotArea outline="0" collapsedLevelsAreSubtotals="1" fieldPosition="0"/>
    </format>
  </formats>
  <chartFormats count="2">
    <chartFormat chart="30" format="3" series="1">
      <pivotArea type="data" outline="0" fieldPosition="0">
        <references count="1">
          <reference field="4294967294" count="1" selected="0">
            <x v="0"/>
          </reference>
        </references>
      </pivotArea>
    </chartFormat>
    <chartFormat chart="26"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A1E45F6-46FF-4EA8-941C-48E317FF280F}" name="PivotTable6" cacheId="1" applyNumberFormats="0" applyBorderFormats="0" applyFontFormats="0" applyPatternFormats="0" applyAlignmentFormats="0" applyWidthHeightFormats="1" dataCaption="Values" updatedVersion="8" minRefreshableVersion="5" showDrill="0" useAutoFormatting="1" rowGrandTotals="0" colGrandTotals="0" itemPrintTitles="1" createdVersion="8" indent="0" outline="1" outlineData="1" multipleFieldFilters="0" chartFormat="26">
  <location ref="E41:F47" firstHeaderRow="1" firstDataRow="1" firstDataCol="1"/>
  <pivotFields count="23">
    <pivotField showAll="0"/>
    <pivotField showAll="0"/>
    <pivotField showAll="0"/>
    <pivotField showAll="0">
      <items count="3">
        <item x="0"/>
        <item x="1"/>
        <item t="default"/>
      </items>
    </pivotField>
    <pivotField showAll="0">
      <items count="3">
        <item x="0"/>
        <item x="1"/>
        <item t="default"/>
      </items>
    </pivotField>
    <pivotField axis="axisRow" showAll="0" sortType="a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numFmtId="164" showAll="0"/>
    <pivotField showAll="0"/>
    <pivotField numFmtId="164" showAll="0"/>
    <pivotField numFmtId="16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pivotField showAll="0"/>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items count="4">
        <item x="1"/>
        <item x="2"/>
        <item x="0"/>
        <item t="default"/>
      </items>
    </pivotField>
    <pivotField numFmtId="164" showAll="0"/>
    <pivotField numFmtId="10" showAll="0"/>
    <pivotField dataField="1" numFmtId="164" showAll="0"/>
    <pivotField numFmtId="16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5"/>
  </rowFields>
  <rowItems count="6">
    <i>
      <x v="3"/>
    </i>
    <i>
      <x v="4"/>
    </i>
    <i>
      <x v="1"/>
    </i>
    <i>
      <x/>
    </i>
    <i>
      <x v="5"/>
    </i>
    <i>
      <x v="2"/>
    </i>
  </rowItems>
  <colItems count="1">
    <i/>
  </colItems>
  <dataFields count="1">
    <dataField name="Sum of calculated gross income" fld="18" baseField="0" baseItem="0" numFmtId="164"/>
  </dataFields>
  <formats count="1">
    <format dxfId="5">
      <pivotArea outline="0" collapsedLevelsAreSubtotals="1" fieldPosition="0"/>
    </format>
  </formats>
  <chartFormats count="2">
    <chartFormat chart="23" format="14" series="1">
      <pivotArea type="data" outline="0" fieldPosition="0">
        <references count="1">
          <reference field="4294967294" count="1" selected="0">
            <x v="0"/>
          </reference>
        </references>
      </pivotArea>
    </chartFormat>
    <chartFormat chart="2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40A278B-864C-42DF-9F1B-A9478E0D8E1A}" name="PivotTable5" cacheId="1"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12">
  <location ref="B51:C54" firstHeaderRow="1" firstDataRow="1" firstDataCol="1"/>
  <pivotFields count="23">
    <pivotField showAll="0"/>
    <pivotField showAll="0"/>
    <pivotField axis="axisRow" showAll="0" sortType="ascending">
      <items count="4">
        <item x="2"/>
        <item x="1"/>
        <item x="0"/>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items count="3">
        <item x="0"/>
        <item x="1"/>
        <item t="default"/>
      </items>
    </pivotField>
    <pivotField showAll="0"/>
    <pivotField numFmtId="164" showAll="0"/>
    <pivotField showAll="0"/>
    <pivotField numFmtId="164" showAll="0"/>
    <pivotField dataField="1" numFmtId="16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pivotField showAll="0"/>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items count="4">
        <item x="1"/>
        <item x="2"/>
        <item x="0"/>
        <item t="default"/>
      </items>
    </pivotField>
    <pivotField numFmtId="164" showAll="0"/>
    <pivotField numFmtId="10" showAll="0"/>
    <pivotField numFmtId="164" showAll="0"/>
    <pivotField numFmtId="16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2"/>
  </rowFields>
  <rowItems count="3">
    <i>
      <x/>
    </i>
    <i>
      <x v="2"/>
    </i>
    <i>
      <x v="1"/>
    </i>
  </rowItems>
  <colItems count="1">
    <i/>
  </colItems>
  <dataFields count="1">
    <dataField name="Sum of Total" fld="9" baseField="2" baseItem="0" numFmtId="169"/>
  </dataFields>
  <formats count="2">
    <format dxfId="6">
      <pivotArea outline="0" collapsedLevelsAreSubtotals="1" fieldPosition="0"/>
    </format>
    <format dxfId="7">
      <pivotArea outline="0" fieldPosition="0">
        <references count="1">
          <reference field="4294967294" count="1">
            <x v="0"/>
          </reference>
        </references>
      </pivotArea>
    </format>
  </formats>
  <chartFormats count="5">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8" format="3">
      <pivotArea type="data" outline="0" fieldPosition="0">
        <references count="2">
          <reference field="4294967294" count="1" selected="0">
            <x v="0"/>
          </reference>
          <reference field="2" count="1" selected="0">
            <x v="0"/>
          </reference>
        </references>
      </pivotArea>
    </chartFormat>
    <chartFormat chart="8" format="4">
      <pivotArea type="data" outline="0" fieldPosition="0">
        <references count="2">
          <reference field="4294967294" count="1" selected="0">
            <x v="0"/>
          </reference>
          <reference field="2" count="1" selected="0">
            <x v="2"/>
          </reference>
        </references>
      </pivotArea>
    </chartFormat>
    <chartFormat chart="8" format="5">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44C077B5-82BA-469D-ACCB-CE8EE135E073}" name="PivotTable4" cacheId="1" applyNumberFormats="0" applyBorderFormats="0" applyFontFormats="0" applyPatternFormats="0" applyAlignmentFormats="0" applyWidthHeightFormats="1" dataCaption="Values" updatedVersion="8" minRefreshableVersion="5" showDrill="0" useAutoFormatting="1" rowGrandTotals="0" itemPrintTitles="1" createdVersion="8" indent="0" outline="1" outlineData="1" multipleFieldFilters="0" chartFormat="11">
  <location ref="B41:C47" firstHeaderRow="1" firstDataRow="1" firstDataCol="1"/>
  <pivotFields count="23">
    <pivotField showAll="0"/>
    <pivotField showAll="0"/>
    <pivotField showAll="0"/>
    <pivotField showAll="0">
      <items count="3">
        <item x="0"/>
        <item x="1"/>
        <item t="default"/>
      </items>
    </pivotField>
    <pivotField showAll="0">
      <items count="3">
        <item x="0"/>
        <item x="1"/>
        <item t="default"/>
      </items>
    </pivotField>
    <pivotField axis="axisRow" showAll="0" sortType="a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numFmtId="164" showAll="0"/>
    <pivotField showAll="0"/>
    <pivotField numFmtId="164" showAll="0"/>
    <pivotField dataField="1" numFmtId="16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pivotField showAll="0"/>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items count="4">
        <item x="1"/>
        <item x="2"/>
        <item x="0"/>
        <item t="default"/>
      </items>
    </pivotField>
    <pivotField numFmtId="164" showAll="0"/>
    <pivotField numFmtId="10" showAll="0"/>
    <pivotField numFmtId="164" showAll="0"/>
    <pivotField numFmtId="16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5"/>
  </rowFields>
  <rowItems count="6">
    <i>
      <x v="3"/>
    </i>
    <i>
      <x v="4"/>
    </i>
    <i>
      <x v="1"/>
    </i>
    <i>
      <x/>
    </i>
    <i>
      <x v="5"/>
    </i>
    <i>
      <x v="2"/>
    </i>
  </rowItems>
  <colItems count="1">
    <i/>
  </colItems>
  <dataFields count="1">
    <dataField name="Sum of Total" fld="9" baseField="5" baseItem="3" numFmtId="169"/>
  </dataFields>
  <formats count="2">
    <format dxfId="8">
      <pivotArea outline="0" collapsedLevelsAreSubtotals="1" fieldPosition="0"/>
    </format>
    <format dxfId="9">
      <pivotArea outline="0" fieldPosition="0">
        <references count="1">
          <reference field="4294967294" count="1">
            <x v="0"/>
          </reference>
        </references>
      </pivotArea>
    </format>
  </formats>
  <chartFormats count="3">
    <chartFormat chart="6"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A9517C3C-592F-43B8-B604-1865507D9FA4}" name="GrossProfit" cacheId="1"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location ref="B14:B15" firstHeaderRow="1" firstDataRow="1" firstDataCol="0"/>
  <pivotFields count="23">
    <pivotField showAll="0"/>
    <pivotField showAll="0"/>
    <pivotField showAll="0"/>
    <pivotField showAll="0">
      <items count="3">
        <item x="0"/>
        <item x="1"/>
        <item t="default"/>
      </items>
    </pivotField>
    <pivotField showAll="0">
      <items count="3">
        <item x="0"/>
        <item x="1"/>
        <item t="default"/>
      </items>
    </pivotField>
    <pivotField showAll="0"/>
    <pivotField numFmtId="164" showAll="0"/>
    <pivotField showAll="0"/>
    <pivotField numFmtId="164" showAll="0"/>
    <pivotField numFmtId="16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pivotField showAll="0"/>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items count="4">
        <item x="1"/>
        <item x="2"/>
        <item x="0"/>
        <item t="default"/>
      </items>
    </pivotField>
    <pivotField numFmtId="164" showAll="0"/>
    <pivotField numFmtId="10" showAll="0"/>
    <pivotField dataField="1" numFmtId="164" showAll="0"/>
    <pivotField numFmtId="16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Items count="1">
    <i/>
  </rowItems>
  <colItems count="1">
    <i/>
  </colItems>
  <dataFields count="1">
    <dataField name="Sum of calculated gross income" fld="18"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645F766E-A2F0-4806-A9E6-1BE65F3F1B07}" name="%TtlSlsByCust" cacheId="1"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8">
  <location ref="B19:C21" firstHeaderRow="1" firstDataRow="1" firstDataCol="1"/>
  <pivotFields count="23">
    <pivotField showAll="0"/>
    <pivotField showAll="0"/>
    <pivotField showAll="0"/>
    <pivotField axis="axisRow" showAll="0">
      <items count="3">
        <item x="0"/>
        <item x="1"/>
        <item t="default"/>
      </items>
    </pivotField>
    <pivotField showAll="0">
      <items count="3">
        <item x="0"/>
        <item x="1"/>
        <item t="default"/>
      </items>
    </pivotField>
    <pivotField showAll="0"/>
    <pivotField numFmtId="164" showAll="0"/>
    <pivotField showAll="0"/>
    <pivotField numFmtId="164" showAll="0"/>
    <pivotField dataField="1" numFmtId="16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pivotField showAll="0"/>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items count="4">
        <item x="1"/>
        <item x="2"/>
        <item x="0"/>
        <item t="default"/>
      </items>
    </pivotField>
    <pivotField numFmtId="164" showAll="0"/>
    <pivotField numFmtId="10" showAll="0"/>
    <pivotField numFmtId="164" showAll="0"/>
    <pivotField numFmtId="16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3"/>
  </rowFields>
  <rowItems count="2">
    <i>
      <x/>
    </i>
    <i>
      <x v="1"/>
    </i>
  </rowItems>
  <colItems count="1">
    <i/>
  </colItems>
  <dataFields count="1">
    <dataField name="Sum of Total" fld="9" showDataAs="percentOfTotal" baseField="3" baseItem="0" numFmtId="10"/>
  </dataFields>
  <chartFormats count="3">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3" count="1" selected="0">
            <x v="0"/>
          </reference>
        </references>
      </pivotArea>
    </chartFormat>
    <chartFormat chart="3" format="6">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47EA77E3-FF2A-4EA8-86AE-501894C4E3CD}" name="TotalOrders" cacheId="1"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location ref="B26:B27" firstHeaderRow="1" firstDataRow="1" firstDataCol="0"/>
  <pivotFields count="23">
    <pivotField dataField="1" showAll="0"/>
    <pivotField showAll="0"/>
    <pivotField showAll="0"/>
    <pivotField showAll="0">
      <items count="3">
        <item x="0"/>
        <item x="1"/>
        <item t="default"/>
      </items>
    </pivotField>
    <pivotField showAll="0">
      <items count="3">
        <item x="0"/>
        <item x="1"/>
        <item t="default"/>
      </items>
    </pivotField>
    <pivotField showAll="0"/>
    <pivotField numFmtId="164" showAll="0"/>
    <pivotField showAll="0"/>
    <pivotField numFmtId="164" showAll="0"/>
    <pivotField numFmtId="16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pivotField showAll="0"/>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items count="4">
        <item x="1"/>
        <item x="2"/>
        <item x="0"/>
        <item t="default"/>
      </items>
    </pivotField>
    <pivotField numFmtId="164" showAll="0"/>
    <pivotField numFmtId="10" showAll="0"/>
    <pivotField numFmtId="164" showAll="0"/>
    <pivotField numFmtId="16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Items count="1">
    <i/>
  </rowItems>
  <colItems count="1">
    <i/>
  </colItems>
  <dataFields count="1">
    <dataField name="Count of Invoic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2645CC37-38BF-4BE0-AC8E-ECCD8EF50459}" name="%TtlSlsGender" cacheId="1"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8">
  <location ref="B8:C10" firstHeaderRow="1" firstDataRow="1" firstDataCol="1"/>
  <pivotFields count="23">
    <pivotField showAll="0"/>
    <pivotField showAll="0"/>
    <pivotField showAll="0"/>
    <pivotField showAll="0">
      <items count="3">
        <item x="0"/>
        <item x="1"/>
        <item t="default"/>
      </items>
    </pivotField>
    <pivotField axis="axisRow" showAll="0">
      <items count="3">
        <item x="0"/>
        <item x="1"/>
        <item t="default"/>
      </items>
    </pivotField>
    <pivotField showAll="0"/>
    <pivotField numFmtId="164" showAll="0"/>
    <pivotField showAll="0"/>
    <pivotField numFmtId="164" showAll="0"/>
    <pivotField dataField="1" numFmtId="16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pivotField showAll="0"/>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items count="4">
        <item x="1"/>
        <item x="2"/>
        <item x="0"/>
        <item t="default"/>
      </items>
    </pivotField>
    <pivotField numFmtId="164" showAll="0"/>
    <pivotField numFmtId="10" showAll="0"/>
    <pivotField numFmtId="164" showAll="0"/>
    <pivotField numFmtId="16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4"/>
  </rowFields>
  <rowItems count="2">
    <i>
      <x/>
    </i>
    <i>
      <x v="1"/>
    </i>
  </rowItems>
  <colItems count="1">
    <i/>
  </colItems>
  <dataFields count="1">
    <dataField name="Sum of Total" fld="9" showDataAs="percentOfTotal" baseField="4" baseItem="0" numFmtId="10"/>
  </dataFields>
  <chartFormats count="3">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4" count="1" selected="0">
            <x v="0"/>
          </reference>
        </references>
      </pivotArea>
    </chartFormat>
    <chartFormat chart="3" format="6">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4C9E0B-5B7A-43C6-BFE2-444ABB1951CD}" name="PivotTable7" cacheId="1" applyNumberFormats="0" applyBorderFormats="0" applyFontFormats="0" applyPatternFormats="0" applyAlignmentFormats="0" applyWidthHeightFormats="1" dataCaption="Values" updatedVersion="8" minRefreshableVersion="5" showDrill="0" useAutoFormatting="1" rowGrandTotals="0" colGrandTotals="0" itemPrintTitles="1" createdVersion="8" indent="0" outline="1" outlineData="1" multipleFieldFilters="0" chartFormat="36">
  <location ref="A4:B7" firstHeaderRow="1" firstDataRow="1" firstDataCol="1"/>
  <pivotFields count="23">
    <pivotField showAll="0"/>
    <pivotField showAll="0"/>
    <pivotField axis="axisRow" showAll="0" sortType="ascending">
      <items count="4">
        <item x="2"/>
        <item x="1"/>
        <item x="0"/>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items count="3">
        <item x="0"/>
        <item x="1"/>
        <item t="default"/>
      </items>
    </pivotField>
    <pivotField showAll="0"/>
    <pivotField numFmtId="164" showAll="0"/>
    <pivotField showAll="0"/>
    <pivotField numFmtId="164" showAll="0"/>
    <pivotField numFmtId="16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pivotField showAll="0"/>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items count="4">
        <item x="1"/>
        <item x="2"/>
        <item x="0"/>
        <item t="default"/>
      </items>
    </pivotField>
    <pivotField numFmtId="164" showAll="0"/>
    <pivotField numFmtId="10" showAll="0"/>
    <pivotField dataField="1" numFmtId="164" showAll="0"/>
    <pivotField numFmtId="16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2"/>
  </rowFields>
  <rowItems count="3">
    <i>
      <x/>
    </i>
    <i>
      <x v="2"/>
    </i>
    <i>
      <x v="1"/>
    </i>
  </rowItems>
  <colItems count="1">
    <i/>
  </colItems>
  <dataFields count="1">
    <dataField name="Sum of calculated gross income" fld="18" baseField="0" baseItem="0" numFmtId="168"/>
  </dataFields>
  <formats count="1">
    <format dxfId="17">
      <pivotArea outline="0" collapsedLevelsAreSubtotals="1" fieldPosition="0"/>
    </format>
  </formats>
  <chartFormats count="2">
    <chartFormat chart="30" format="3" series="1">
      <pivotArea type="data" outline="0" fieldPosition="0">
        <references count="1">
          <reference field="4294967294" count="1" selected="0">
            <x v="0"/>
          </reference>
        </references>
      </pivotArea>
    </chartFormat>
    <chartFormat chart="26"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934E538A-546D-4D06-B9E0-B916439A8D7C}" name="TtlPdtSld" cacheId="1"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location ref="B31:B32" firstHeaderRow="1" firstDataRow="1" firstDataCol="0"/>
  <pivotFields count="23">
    <pivotField showAll="0"/>
    <pivotField showAll="0"/>
    <pivotField showAll="0"/>
    <pivotField showAll="0">
      <items count="3">
        <item x="0"/>
        <item x="1"/>
        <item t="default"/>
      </items>
    </pivotField>
    <pivotField showAll="0">
      <items count="3">
        <item x="0"/>
        <item x="1"/>
        <item t="default"/>
      </items>
    </pivotField>
    <pivotField showAll="0"/>
    <pivotField numFmtId="164" showAll="0"/>
    <pivotField dataField="1" showAll="0"/>
    <pivotField numFmtId="164" showAll="0"/>
    <pivotField numFmtId="16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pivotField showAll="0"/>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items count="4">
        <item x="1"/>
        <item x="2"/>
        <item x="0"/>
        <item t="default"/>
      </items>
    </pivotField>
    <pivotField numFmtId="164" showAll="0"/>
    <pivotField numFmtId="10" showAll="0"/>
    <pivotField numFmtId="164" showAll="0"/>
    <pivotField numFmtId="16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Items count="1">
    <i/>
  </rowItems>
  <colItems count="1">
    <i/>
  </colItems>
  <dataFields count="1">
    <dataField name="Sum of Quantity"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A23AB4DE-7553-4F0A-A43F-383ED352FB31}" name="%TtlSlsPayment" cacheId="1"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11">
  <location ref="G19:H22" firstHeaderRow="1" firstDataRow="1" firstDataCol="1"/>
  <pivotFields count="23">
    <pivotField showAll="0"/>
    <pivotField showAll="0"/>
    <pivotField showAll="0"/>
    <pivotField showAll="0">
      <items count="3">
        <item x="0"/>
        <item x="1"/>
        <item t="default"/>
      </items>
    </pivotField>
    <pivotField showAll="0">
      <items count="3">
        <item x="0"/>
        <item x="1"/>
        <item t="default"/>
      </items>
    </pivotField>
    <pivotField showAll="0"/>
    <pivotField numFmtId="164" showAll="0"/>
    <pivotField showAll="0"/>
    <pivotField numFmtId="164" showAll="0"/>
    <pivotField dataField="1" numFmtId="16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pivotField showAll="0"/>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axis="axisRow" showAll="0">
      <items count="4">
        <item x="1"/>
        <item x="2"/>
        <item x="0"/>
        <item t="default"/>
      </items>
    </pivotField>
    <pivotField numFmtId="164" showAll="0"/>
    <pivotField numFmtId="10" showAll="0"/>
    <pivotField numFmtId="164" showAll="0"/>
    <pivotField numFmtId="16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5"/>
  </rowFields>
  <rowItems count="3">
    <i>
      <x/>
    </i>
    <i>
      <x v="1"/>
    </i>
    <i>
      <x v="2"/>
    </i>
  </rowItems>
  <colItems count="1">
    <i/>
  </colItems>
  <dataFields count="1">
    <dataField name="Sum of Total" fld="9" showDataAs="percentOfTotal" baseField="3" baseItem="0" numFmtId="10"/>
  </dataFields>
  <chartFormats count="5">
    <chartFormat chart="1"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15" count="1" selected="0">
            <x v="0"/>
          </reference>
        </references>
      </pivotArea>
    </chartFormat>
    <chartFormat chart="5" format="7">
      <pivotArea type="data" outline="0" fieldPosition="0">
        <references count="2">
          <reference field="4294967294" count="1" selected="0">
            <x v="0"/>
          </reference>
          <reference field="15" count="1" selected="0">
            <x v="1"/>
          </reference>
        </references>
      </pivotArea>
    </chartFormat>
    <chartFormat chart="5" format="8">
      <pivotArea type="data" outline="0" fieldPosition="0">
        <references count="2">
          <reference field="4294967294" count="1" selected="0">
            <x v="0"/>
          </reference>
          <reference field="1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288DC040-890B-448F-8D31-4A7EE878635C}" name="AvgRating" cacheId="1"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location ref="B36:B37" firstHeaderRow="1" firstDataRow="1" firstDataCol="0"/>
  <pivotFields count="23">
    <pivotField showAll="0"/>
    <pivotField showAll="0"/>
    <pivotField showAll="0"/>
    <pivotField showAll="0">
      <items count="3">
        <item x="0"/>
        <item x="1"/>
        <item t="default"/>
      </items>
    </pivotField>
    <pivotField showAll="0">
      <items count="3">
        <item x="0"/>
        <item x="1"/>
        <item t="default"/>
      </items>
    </pivotField>
    <pivotField showAll="0"/>
    <pivotField numFmtId="164" showAll="0"/>
    <pivotField showAll="0"/>
    <pivotField numFmtId="164" showAll="0"/>
    <pivotField numFmtId="16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pivotField showAll="0"/>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items count="4">
        <item x="1"/>
        <item x="2"/>
        <item x="0"/>
        <item t="default"/>
      </items>
    </pivotField>
    <pivotField numFmtId="164" showAll="0"/>
    <pivotField numFmtId="10" showAll="0"/>
    <pivotField numFmtId="164" showAll="0"/>
    <pivotField dataField="1" numFmtId="16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Items count="1">
    <i/>
  </rowItems>
  <colItems count="1">
    <i/>
  </colItems>
  <dataFields count="1">
    <dataField name="Average of Rating" fld="19" subtotal="average"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6AD738A4-8083-4FA0-94CD-0A2C53BC4A0B}" name="TotalSalesRev"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B3:B4" firstHeaderRow="1" firstDataRow="1" firstDataCol="0"/>
  <pivotFields count="23">
    <pivotField showAll="0"/>
    <pivotField showAll="0"/>
    <pivotField showAll="0"/>
    <pivotField showAll="0">
      <items count="3">
        <item x="0"/>
        <item x="1"/>
        <item t="default"/>
      </items>
    </pivotField>
    <pivotField showAll="0">
      <items count="3">
        <item x="0"/>
        <item x="1"/>
        <item t="default"/>
      </items>
    </pivotField>
    <pivotField showAll="0"/>
    <pivotField numFmtId="164" showAll="0"/>
    <pivotField showAll="0"/>
    <pivotField numFmtId="164" showAll="0"/>
    <pivotField dataField="1" numFmtId="16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pivotField showAll="0"/>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items count="4">
        <item x="1"/>
        <item x="2"/>
        <item x="0"/>
        <item t="default"/>
      </items>
    </pivotField>
    <pivotField numFmtId="164" showAll="0"/>
    <pivotField numFmtId="10" showAll="0"/>
    <pivotField numFmtId="164" showAll="0"/>
    <pivotField numFmtId="16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Items count="1">
    <i/>
  </rowItems>
  <colItems count="1">
    <i/>
  </colItems>
  <dataFields count="1">
    <dataField name="Sum of Total" fld="9"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BC42B456-F2B4-49A5-B572-D624B069281F}" name="PivotTable4" cacheId="1"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14">
  <location ref="A3:B6" firstHeaderRow="1" firstDataRow="1" firstDataCol="1"/>
  <pivotFields count="23">
    <pivotField showAll="0"/>
    <pivotField showAll="0"/>
    <pivotField axis="axisRow" showAll="0" sortType="ascending">
      <items count="4">
        <item x="2"/>
        <item x="1"/>
        <item x="0"/>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items count="3">
        <item x="0"/>
        <item x="1"/>
        <item t="default"/>
      </items>
    </pivotField>
    <pivotField showAll="0"/>
    <pivotField numFmtId="164" showAll="0"/>
    <pivotField showAll="0"/>
    <pivotField numFmtId="164" showAll="0"/>
    <pivotField dataField="1" numFmtId="16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pivotField showAll="0"/>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items count="4">
        <item x="1"/>
        <item x="2"/>
        <item x="0"/>
        <item t="default"/>
      </items>
    </pivotField>
    <pivotField numFmtId="164" showAll="0"/>
    <pivotField numFmtId="10" showAll="0"/>
    <pivotField numFmtId="164" showAll="0"/>
    <pivotField numFmtId="16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2"/>
  </rowFields>
  <rowItems count="3">
    <i>
      <x/>
    </i>
    <i>
      <x v="2"/>
    </i>
    <i>
      <x v="1"/>
    </i>
  </rowItems>
  <colItems count="1">
    <i/>
  </colItems>
  <dataFields count="1">
    <dataField name="Sum of Total" fld="9" baseField="2" baseItem="0" numFmtId="169"/>
  </dataFields>
  <formats count="2">
    <format dxfId="15">
      <pivotArea outline="0" collapsedLevelsAreSubtotals="1" fieldPosition="0"/>
    </format>
    <format dxfId="16">
      <pivotArea outline="0" fieldPosition="0">
        <references count="1">
          <reference field="4294967294" count="1">
            <x v="0"/>
          </reference>
        </references>
      </pivotArea>
    </format>
  </formats>
  <chartFormats count="5">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8" format="3">
      <pivotArea type="data" outline="0" fieldPosition="0">
        <references count="2">
          <reference field="4294967294" count="1" selected="0">
            <x v="0"/>
          </reference>
          <reference field="2" count="1" selected="0">
            <x v="0"/>
          </reference>
        </references>
      </pivotArea>
    </chartFormat>
    <chartFormat chart="8" format="4">
      <pivotArea type="data" outline="0" fieldPosition="0">
        <references count="2">
          <reference field="4294967294" count="1" selected="0">
            <x v="0"/>
          </reference>
          <reference field="2" count="1" selected="0">
            <x v="2"/>
          </reference>
        </references>
      </pivotArea>
    </chartFormat>
    <chartFormat chart="8" format="5">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DA0E7DE-1827-4B6F-ACDA-50BF3BD10A44}" name="PivotTable6" cacheId="1"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outline="1" outlineData="1" multipleFieldFilters="0" chartFormat="64">
  <location ref="A26:B29" firstHeaderRow="1" firstDataRow="1" firstDataCol="1"/>
  <pivotFields count="23">
    <pivotField showAll="0"/>
    <pivotField showAll="0"/>
    <pivotField axis="axisRow" showAll="0">
      <items count="4">
        <item x="2"/>
        <item x="1"/>
        <item x="0"/>
        <item t="default"/>
      </items>
    </pivotField>
    <pivotField showAll="0"/>
    <pivotField showAll="0"/>
    <pivotField showAll="0"/>
    <pivotField numFmtId="164" showAll="0"/>
    <pivotField showAll="0"/>
    <pivotField numFmtId="164" showAll="0"/>
    <pivotField numFmtId="16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pivotField showAll="0"/>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numFmtId="164" showAll="0"/>
    <pivotField numFmtId="10" showAll="0"/>
    <pivotField dataField="1" numFmtId="164" showAll="0"/>
    <pivotField numFmtId="16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2"/>
  </rowFields>
  <rowItems count="3">
    <i>
      <x/>
    </i>
    <i>
      <x v="1"/>
    </i>
    <i>
      <x v="2"/>
    </i>
  </rowItems>
  <colItems count="1">
    <i/>
  </colItems>
  <dataFields count="1">
    <dataField name="Sum of calculated gross income" fld="18" baseField="0" baseItem="0" numFmtId="164"/>
  </dataFields>
  <formats count="1">
    <format dxfId="2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B13310C-F88C-43B9-ACFF-653AE2661BE1}" name="Monthly Sales" cacheId="1" applyNumberFormats="0" applyBorderFormats="0" applyFontFormats="0" applyPatternFormats="0" applyAlignmentFormats="0" applyWidthHeightFormats="1" dataCaption="Values" updatedVersion="8" minRefreshableVersion="5" showDrill="0" useAutoFormatting="1" rowGrandTotals="0" colGrandTotals="0" itemPrintTitles="1" createdVersion="8" indent="0" outline="1" outlineData="1" multipleFieldFilters="0" chartFormat="61">
  <location ref="A16:B19" firstHeaderRow="1" firstDataRow="1" firstDataCol="1"/>
  <pivotFields count="23">
    <pivotField showAll="0"/>
    <pivotField showAll="0"/>
    <pivotField showAll="0"/>
    <pivotField showAll="0">
      <items count="3">
        <item x="0"/>
        <item x="1"/>
        <item t="default"/>
      </items>
    </pivotField>
    <pivotField showAll="0">
      <items count="3">
        <item x="0"/>
        <item x="1"/>
        <item t="default"/>
      </items>
    </pivotField>
    <pivotField showAll="0"/>
    <pivotField numFmtId="164" showAll="0"/>
    <pivotField showAll="0"/>
    <pivotField numFmtId="164" showAll="0"/>
    <pivotField dataField="1" numFmtId="16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pivotField axis="axisRow" showAll="0">
      <items count="4">
        <item x="0"/>
        <item x="2"/>
        <item x="1"/>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items count="4">
        <item x="1"/>
        <item x="2"/>
        <item x="0"/>
        <item t="default"/>
      </items>
    </pivotField>
    <pivotField numFmtId="164" showAll="0"/>
    <pivotField numFmtId="10" showAll="0"/>
    <pivotField numFmtId="164" showAll="0"/>
    <pivotField numFmtId="16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2"/>
  </rowFields>
  <rowItems count="3">
    <i>
      <x/>
    </i>
    <i>
      <x v="1"/>
    </i>
    <i>
      <x v="2"/>
    </i>
  </rowItems>
  <colItems count="1">
    <i/>
  </colItems>
  <dataFields count="1">
    <dataField name="Sum of Total" fld="9" baseField="12" baseItem="0" numFmtId="169"/>
  </dataFields>
  <formats count="2">
    <format dxfId="11">
      <pivotArea outline="0" collapsedLevelsAreSubtotals="1" fieldPosition="0"/>
    </format>
    <format dxfId="12">
      <pivotArea outline="0" fieldPosition="0">
        <references count="1">
          <reference field="4294967294" count="1">
            <x v="0"/>
          </reference>
        </references>
      </pivotArea>
    </format>
  </formats>
  <chartFormats count="6">
    <chartFormat chart="47" format="10" series="1">
      <pivotArea type="data" outline="0" fieldPosition="0">
        <references count="1">
          <reference field="4294967294" count="1" selected="0">
            <x v="0"/>
          </reference>
        </references>
      </pivotArea>
    </chartFormat>
    <chartFormat chart="47" format="11" series="1">
      <pivotArea type="data" outline="0" fieldPosition="0">
        <references count="2">
          <reference field="4294967294" count="1" selected="0">
            <x v="0"/>
          </reference>
          <reference field="12" count="1" selected="0">
            <x v="1"/>
          </reference>
        </references>
      </pivotArea>
    </chartFormat>
    <chartFormat chart="47" format="12" series="1">
      <pivotArea type="data" outline="0" fieldPosition="0">
        <references count="2">
          <reference field="4294967294" count="1" selected="0">
            <x v="0"/>
          </reference>
          <reference field="12" count="1" selected="0">
            <x v="2"/>
          </reference>
        </references>
      </pivotArea>
    </chartFormat>
    <chartFormat chart="47" format="13" series="1">
      <pivotArea type="data" outline="0" fieldPosition="0">
        <references count="2">
          <reference field="4294967294" count="1" selected="0">
            <x v="0"/>
          </reference>
          <reference field="12" count="1" selected="0">
            <x v="0"/>
          </reference>
        </references>
      </pivotArea>
    </chartFormat>
    <chartFormat chart="54" format="0" series="1">
      <pivotArea type="data" outline="0" fieldPosition="0">
        <references count="1">
          <reference field="4294967294" count="1" selected="0">
            <x v="0"/>
          </reference>
        </references>
      </pivotArea>
    </chartFormat>
    <chartFormat chart="5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6061927-13A9-4E29-9B3F-5ADBE75EF319}" name="SlsDsAcDysWk" cacheId="1" applyNumberFormats="0" applyBorderFormats="0" applyFontFormats="0" applyPatternFormats="0" applyAlignmentFormats="0" applyWidthHeightFormats="1" dataCaption="Values" updatedVersion="8" minRefreshableVersion="5" showDrill="0" useAutoFormatting="1" rowGrandTotals="0" colGrandTotals="0" itemPrintTitles="1" createdVersion="8" indent="0" outline="1" outlineData="1" multipleFieldFilters="0" chartFormat="66">
  <location ref="A3:D11" firstHeaderRow="1" firstDataRow="2" firstDataCol="1"/>
  <pivotFields count="23">
    <pivotField showAll="0"/>
    <pivotField showAll="0"/>
    <pivotField showAll="0"/>
    <pivotField showAll="0">
      <items count="3">
        <item x="0"/>
        <item x="1"/>
        <item t="default"/>
      </items>
    </pivotField>
    <pivotField showAll="0">
      <items count="3">
        <item x="0"/>
        <item x="1"/>
        <item t="default"/>
      </items>
    </pivotField>
    <pivotField showAll="0"/>
    <pivotField numFmtId="164" showAll="0"/>
    <pivotField showAll="0"/>
    <pivotField numFmtId="164" showAll="0"/>
    <pivotField dataField="1" numFmtId="16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axis="axisRow" showAll="0" nonAutoSortDefault="1">
      <items count="15">
        <item x="3"/>
        <item m="1" x="10"/>
        <item m="1" x="13"/>
        <item m="1" x="12"/>
        <item m="1" x="11"/>
        <item m="1" x="8"/>
        <item m="1" x="7"/>
        <item m="1" x="9"/>
        <item x="6"/>
        <item x="5"/>
        <item x="4"/>
        <item x="1"/>
        <item x="0"/>
        <item x="2"/>
        <item t="default"/>
      </items>
    </pivotField>
    <pivotField axis="axisCol" showAll="0">
      <items count="4">
        <item x="0"/>
        <item x="2"/>
        <item x="1"/>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items count="4">
        <item x="1"/>
        <item x="2"/>
        <item x="0"/>
        <item t="default"/>
      </items>
    </pivotField>
    <pivotField numFmtId="164" showAll="0"/>
    <pivotField numFmtId="10" showAll="0"/>
    <pivotField numFmtId="164" showAll="0"/>
    <pivotField numFmtId="16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1"/>
  </rowFields>
  <rowItems count="7">
    <i>
      <x/>
    </i>
    <i>
      <x v="8"/>
    </i>
    <i>
      <x v="9"/>
    </i>
    <i>
      <x v="10"/>
    </i>
    <i>
      <x v="11"/>
    </i>
    <i>
      <x v="12"/>
    </i>
    <i>
      <x v="13"/>
    </i>
  </rowItems>
  <colFields count="1">
    <field x="12"/>
  </colFields>
  <colItems count="3">
    <i>
      <x/>
    </i>
    <i>
      <x v="1"/>
    </i>
    <i>
      <x v="2"/>
    </i>
  </colItems>
  <dataFields count="1">
    <dataField name="Sum of Total" fld="9" baseField="0" baseItem="0" numFmtId="164"/>
  </dataFields>
  <formats count="1">
    <format dxfId="10">
      <pivotArea outline="0" collapsedLevelsAreSubtotals="1" fieldPosition="0"/>
    </format>
  </formats>
  <chartFormats count="8">
    <chartFormat chart="47" format="10" series="1">
      <pivotArea type="data" outline="0" fieldPosition="0">
        <references count="1">
          <reference field="4294967294" count="1" selected="0">
            <x v="0"/>
          </reference>
        </references>
      </pivotArea>
    </chartFormat>
    <chartFormat chart="47" format="11" series="1">
      <pivotArea type="data" outline="0" fieldPosition="0">
        <references count="2">
          <reference field="4294967294" count="1" selected="0">
            <x v="0"/>
          </reference>
          <reference field="12" count="1" selected="0">
            <x v="1"/>
          </reference>
        </references>
      </pivotArea>
    </chartFormat>
    <chartFormat chart="47" format="12" series="1">
      <pivotArea type="data" outline="0" fieldPosition="0">
        <references count="2">
          <reference field="4294967294" count="1" selected="0">
            <x v="0"/>
          </reference>
          <reference field="12" count="1" selected="0">
            <x v="2"/>
          </reference>
        </references>
      </pivotArea>
    </chartFormat>
    <chartFormat chart="47" format="13" series="1">
      <pivotArea type="data" outline="0" fieldPosition="0">
        <references count="2">
          <reference field="4294967294" count="1" selected="0">
            <x v="0"/>
          </reference>
          <reference field="12" count="1" selected="0">
            <x v="0"/>
          </reference>
        </references>
      </pivotArea>
    </chartFormat>
    <chartFormat chart="57" format="17" series="1">
      <pivotArea type="data" outline="0" fieldPosition="0">
        <references count="2">
          <reference field="4294967294" count="1" selected="0">
            <x v="0"/>
          </reference>
          <reference field="12" count="1" selected="0">
            <x v="0"/>
          </reference>
        </references>
      </pivotArea>
    </chartFormat>
    <chartFormat chart="57" format="18" series="1">
      <pivotArea type="data" outline="0" fieldPosition="0">
        <references count="2">
          <reference field="4294967294" count="1" selected="0">
            <x v="0"/>
          </reference>
          <reference field="12" count="1" selected="0">
            <x v="1"/>
          </reference>
        </references>
      </pivotArea>
    </chartFormat>
    <chartFormat chart="57" format="19" series="1">
      <pivotArea type="data" outline="0" fieldPosition="0">
        <references count="2">
          <reference field="4294967294" count="1" selected="0">
            <x v="0"/>
          </reference>
          <reference field="12" count="1" selected="0">
            <x v="2"/>
          </reference>
        </references>
      </pivotArea>
    </chartFormat>
    <chartFormat chart="57" format="2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5FC8FB6-C412-4679-A29D-551DCD0CFB54}" name="PivotTable2" cacheId="1"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outline="1" outlineData="1" multipleFieldFilters="0" chartFormat="24">
  <location ref="A3:C7" firstHeaderRow="1" firstDataRow="2" firstDataCol="1"/>
  <pivotFields count="23">
    <pivotField showAll="0"/>
    <pivotField showAll="0"/>
    <pivotField axis="axisRow" showAll="0">
      <items count="4">
        <item x="2"/>
        <item x="1"/>
        <item x="0"/>
        <item t="default"/>
      </items>
    </pivotField>
    <pivotField showAll="0">
      <items count="3">
        <item x="0"/>
        <item x="1"/>
        <item t="default"/>
      </items>
    </pivotField>
    <pivotField axis="axisCol" showAll="0">
      <items count="3">
        <item x="0"/>
        <item x="1"/>
        <item t="default"/>
      </items>
    </pivotField>
    <pivotField showAll="0"/>
    <pivotField numFmtId="164" showAll="0"/>
    <pivotField showAll="0"/>
    <pivotField numFmtId="164" showAll="0"/>
    <pivotField dataField="1" numFmtId="16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pivotField showAll="0"/>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numFmtId="164" showAll="0"/>
    <pivotField numFmtId="10" showAll="0"/>
    <pivotField numFmtId="164" showAll="0"/>
    <pivotField numFmtId="16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2"/>
  </rowFields>
  <rowItems count="3">
    <i>
      <x/>
    </i>
    <i>
      <x v="1"/>
    </i>
    <i>
      <x v="2"/>
    </i>
  </rowItems>
  <colFields count="1">
    <field x="4"/>
  </colFields>
  <colItems count="2">
    <i>
      <x/>
    </i>
    <i>
      <x v="1"/>
    </i>
  </colItems>
  <dataFields count="1">
    <dataField name="Sum of Total" fld="9" baseField="2" baseItem="0" numFmtId="169"/>
  </dataFields>
  <formats count="2">
    <format dxfId="23">
      <pivotArea outline="0" collapsedLevelsAreSubtotals="1" fieldPosition="0"/>
    </format>
    <format dxfId="22">
      <pivotArea outline="0" fieldPosition="0">
        <references count="1">
          <reference field="4294967294" count="1">
            <x v="0"/>
          </reference>
        </references>
      </pivotArea>
    </format>
  </formats>
  <chartFormats count="14">
    <chartFormat chart="15" format="0" series="1">
      <pivotArea type="data" outline="0" fieldPosition="0">
        <references count="2">
          <reference field="4294967294" count="1" selected="0">
            <x v="0"/>
          </reference>
          <reference field="4" count="1" selected="0">
            <x v="0"/>
          </reference>
        </references>
      </pivotArea>
    </chartFormat>
    <chartFormat chart="15" format="1" series="1">
      <pivotArea type="data" outline="0" fieldPosition="0">
        <references count="2">
          <reference field="4294967294" count="1" selected="0">
            <x v="0"/>
          </reference>
          <reference field="4" count="1" selected="0">
            <x v="1"/>
          </reference>
        </references>
      </pivotArea>
    </chartFormat>
    <chartFormat chart="20" format="0" series="1">
      <pivotArea type="data" outline="0" fieldPosition="0">
        <references count="2">
          <reference field="4294967294" count="1" selected="0">
            <x v="0"/>
          </reference>
          <reference field="4" count="1" selected="0">
            <x v="0"/>
          </reference>
        </references>
      </pivotArea>
    </chartFormat>
    <chartFormat chart="20" format="1" series="1">
      <pivotArea type="data" outline="0" fieldPosition="0">
        <references count="2">
          <reference field="4294967294" count="1" selected="0">
            <x v="0"/>
          </reference>
          <reference field="4" count="1" selected="0">
            <x v="1"/>
          </reference>
        </references>
      </pivotArea>
    </chartFormat>
    <chartFormat chart="22" format="4" series="1">
      <pivotArea type="data" outline="0" fieldPosition="0">
        <references count="2">
          <reference field="4294967294" count="1" selected="0">
            <x v="0"/>
          </reference>
          <reference field="4" count="1" selected="0">
            <x v="0"/>
          </reference>
        </references>
      </pivotArea>
    </chartFormat>
    <chartFormat chart="22" format="5" series="1">
      <pivotArea type="data" outline="0" fieldPosition="0">
        <references count="2">
          <reference field="4294967294" count="1" selected="0">
            <x v="0"/>
          </reference>
          <reference field="4" count="1" selected="0">
            <x v="1"/>
          </reference>
        </references>
      </pivotArea>
    </chartFormat>
    <chartFormat chart="20" format="2">
      <pivotArea type="data" outline="0" fieldPosition="0">
        <references count="3">
          <reference field="4294967294" count="1" selected="0">
            <x v="0"/>
          </reference>
          <reference field="2" count="1" selected="0">
            <x v="0"/>
          </reference>
          <reference field="4" count="1" selected="0">
            <x v="1"/>
          </reference>
        </references>
      </pivotArea>
    </chartFormat>
    <chartFormat chart="20" format="3">
      <pivotArea type="data" outline="0" fieldPosition="0">
        <references count="3">
          <reference field="4294967294" count="1" selected="0">
            <x v="0"/>
          </reference>
          <reference field="2" count="1" selected="0">
            <x v="2"/>
          </reference>
          <reference field="4" count="1" selected="0">
            <x v="1"/>
          </reference>
        </references>
      </pivotArea>
    </chartFormat>
    <chartFormat chart="20" format="4">
      <pivotArea type="data" outline="0" fieldPosition="0">
        <references count="3">
          <reference field="4294967294" count="1" selected="0">
            <x v="0"/>
          </reference>
          <reference field="2" count="1" selected="0">
            <x v="2"/>
          </reference>
          <reference field="4" count="1" selected="0">
            <x v="0"/>
          </reference>
        </references>
      </pivotArea>
    </chartFormat>
    <chartFormat chart="20" format="5">
      <pivotArea type="data" outline="0" fieldPosition="0">
        <references count="3">
          <reference field="4294967294" count="1" selected="0">
            <x v="0"/>
          </reference>
          <reference field="2" count="1" selected="0">
            <x v="0"/>
          </reference>
          <reference field="4" count="1" selected="0">
            <x v="0"/>
          </reference>
        </references>
      </pivotArea>
    </chartFormat>
    <chartFormat chart="22" format="6">
      <pivotArea type="data" outline="0" fieldPosition="0">
        <references count="3">
          <reference field="4294967294" count="1" selected="0">
            <x v="0"/>
          </reference>
          <reference field="2" count="1" selected="0">
            <x v="2"/>
          </reference>
          <reference field="4" count="1" selected="0">
            <x v="1"/>
          </reference>
        </references>
      </pivotArea>
    </chartFormat>
    <chartFormat chart="22" format="7">
      <pivotArea type="data" outline="0" fieldPosition="0">
        <references count="3">
          <reference field="4294967294" count="1" selected="0">
            <x v="0"/>
          </reference>
          <reference field="2" count="1" selected="0">
            <x v="2"/>
          </reference>
          <reference field="4" count="1" selected="0">
            <x v="0"/>
          </reference>
        </references>
      </pivotArea>
    </chartFormat>
    <chartFormat chart="22" format="8">
      <pivotArea type="data" outline="0" fieldPosition="0">
        <references count="3">
          <reference field="4294967294" count="1" selected="0">
            <x v="0"/>
          </reference>
          <reference field="2" count="1" selected="0">
            <x v="0"/>
          </reference>
          <reference field="4" count="1" selected="0">
            <x v="0"/>
          </reference>
        </references>
      </pivotArea>
    </chartFormat>
    <chartFormat chart="22" format="9">
      <pivotArea type="data" outline="0" fieldPosition="0">
        <references count="3">
          <reference field="4294967294" count="1" selected="0">
            <x v="0"/>
          </reference>
          <reference field="2"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D6B62E7-E92B-4EAE-9E28-2652E969721A}" name="PivotTable3" cacheId="1" applyNumberFormats="0" applyBorderFormats="0" applyFontFormats="0" applyPatternFormats="0" applyAlignmentFormats="0" applyWidthHeightFormats="1" dataCaption="Values" updatedVersion="8" minRefreshableVersion="5" showDrill="0" useAutoFormatting="1" rowGrandTotals="0" colGrandTotals="0" itemPrintTitles="1" createdVersion="8" indent="0" outline="1" outlineData="1" multipleFieldFilters="0" chartFormat="47">
  <location ref="A3:B14" firstHeaderRow="1" firstDataRow="1" firstDataCol="1"/>
  <pivotFields count="23">
    <pivotField showAll="0"/>
    <pivotField showAll="0"/>
    <pivotField showAll="0"/>
    <pivotField showAll="0">
      <items count="3">
        <item x="0"/>
        <item x="1"/>
        <item t="default"/>
      </items>
    </pivotField>
    <pivotField showAll="0">
      <items count="3">
        <item x="0"/>
        <item x="1"/>
        <item t="default"/>
      </items>
    </pivotField>
    <pivotField showAll="0"/>
    <pivotField numFmtId="164" showAll="0"/>
    <pivotField showAll="0"/>
    <pivotField numFmtId="164" showAll="0"/>
    <pivotField dataField="1" numFmtId="16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pivotField showAll="0"/>
    <pivotField axis="axisRow"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12">
        <item x="1"/>
        <item x="5"/>
        <item x="10"/>
        <item x="0"/>
        <item x="4"/>
        <item x="9"/>
        <item x="7"/>
        <item x="6"/>
        <item x="3"/>
        <item x="8"/>
        <item x="2"/>
        <item t="default"/>
      </items>
    </pivotField>
    <pivotField showAll="0">
      <items count="4">
        <item x="1"/>
        <item x="2"/>
        <item x="0"/>
        <item t="default"/>
      </items>
    </pivotField>
    <pivotField numFmtId="164" showAll="0"/>
    <pivotField numFmtId="10" showAll="0"/>
    <pivotField numFmtId="164" showAll="0"/>
    <pivotField numFmtId="16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3">
    <field x="22"/>
    <field x="21"/>
    <field x="13"/>
  </rowFields>
  <rowItems count="11">
    <i>
      <x v="11"/>
    </i>
    <i>
      <x v="12"/>
    </i>
    <i>
      <x v="13"/>
    </i>
    <i>
      <x v="14"/>
    </i>
    <i>
      <x v="15"/>
    </i>
    <i>
      <x v="16"/>
    </i>
    <i>
      <x v="17"/>
    </i>
    <i>
      <x v="18"/>
    </i>
    <i>
      <x v="19"/>
    </i>
    <i>
      <x v="20"/>
    </i>
    <i>
      <x v="21"/>
    </i>
  </rowItems>
  <colItems count="1">
    <i/>
  </colItems>
  <dataFields count="1">
    <dataField name="Sum of Total" fld="9" baseField="22" baseItem="11" numFmtId="169"/>
  </dataFields>
  <formats count="1">
    <format dxfId="18">
      <pivotArea outline="0" collapsedLevelsAreSubtotals="1" fieldPosition="0"/>
    </format>
  </formats>
  <chartFormats count="2">
    <chartFormat chart="28" format="13" series="1">
      <pivotArea type="data" outline="0" fieldPosition="0">
        <references count="1">
          <reference field="4294967294" count="1" selected="0">
            <x v="0"/>
          </reference>
        </references>
      </pivotArea>
    </chartFormat>
    <chartFormat chart="2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633C25E-8A07-4CEF-BE82-994B28D80BB7}" name="PivotTable5" cacheId="1" applyNumberFormats="0" applyBorderFormats="0" applyFontFormats="0" applyPatternFormats="0" applyAlignmentFormats="0" applyWidthHeightFormats="1" dataCaption="Values" updatedVersion="8" minRefreshableVersion="5" showDrill="0" useAutoFormatting="1" rowGrandTotals="0" itemPrintTitles="1" createdVersion="8" indent="0" outline="1" outlineData="1" multipleFieldFilters="0" chartFormat="13">
  <location ref="A3:B9" firstHeaderRow="1" firstDataRow="1" firstDataCol="1"/>
  <pivotFields count="23">
    <pivotField showAll="0"/>
    <pivotField showAll="0"/>
    <pivotField showAll="0"/>
    <pivotField showAll="0">
      <items count="3">
        <item x="0"/>
        <item x="1"/>
        <item t="default"/>
      </items>
    </pivotField>
    <pivotField showAll="0">
      <items count="3">
        <item x="0"/>
        <item x="1"/>
        <item t="default"/>
      </items>
    </pivotField>
    <pivotField axis="axisRow" showAll="0" sortType="a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numFmtId="164" showAll="0"/>
    <pivotField showAll="0"/>
    <pivotField numFmtId="164" showAll="0"/>
    <pivotField dataField="1" numFmtId="16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pivotField showAll="0"/>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items count="4">
        <item x="1"/>
        <item x="2"/>
        <item x="0"/>
        <item t="default"/>
      </items>
    </pivotField>
    <pivotField numFmtId="164" showAll="0"/>
    <pivotField numFmtId="10" showAll="0"/>
    <pivotField numFmtId="164" showAll="0"/>
    <pivotField numFmtId="16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5"/>
  </rowFields>
  <rowItems count="6">
    <i>
      <x v="3"/>
    </i>
    <i>
      <x v="4"/>
    </i>
    <i>
      <x v="1"/>
    </i>
    <i>
      <x/>
    </i>
    <i>
      <x v="5"/>
    </i>
    <i>
      <x v="2"/>
    </i>
  </rowItems>
  <colItems count="1">
    <i/>
  </colItems>
  <dataFields count="1">
    <dataField name="Sum of Total" fld="9" baseField="5" baseItem="3" numFmtId="169"/>
  </dataFields>
  <formats count="2">
    <format dxfId="13">
      <pivotArea outline="0" collapsedLevelsAreSubtotals="1" fieldPosition="0"/>
    </format>
    <format dxfId="14">
      <pivotArea outline="0" fieldPosition="0">
        <references count="1">
          <reference field="4294967294" count="1">
            <x v="0"/>
          </reference>
        </references>
      </pivotArea>
    </format>
  </formats>
  <chartFormats count="3">
    <chartFormat chart="6"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6528307-49D3-410D-A75E-6D295A87B1DF}" name="PivotTable10" cacheId="1" applyNumberFormats="0" applyBorderFormats="0" applyFontFormats="0" applyPatternFormats="0" applyAlignmentFormats="0" applyWidthHeightFormats="1" dataCaption="Values" updatedVersion="8" minRefreshableVersion="5" showDrill="0" useAutoFormatting="1" rowGrandTotals="0" colGrandTotals="0" itemPrintTitles="1" createdVersion="8" indent="0" outline="1" outlineData="1" multipleFieldFilters="0" chartFormat="64">
  <location ref="E58:H66" firstHeaderRow="1" firstDataRow="2" firstDataCol="1"/>
  <pivotFields count="23">
    <pivotField showAll="0"/>
    <pivotField showAll="0"/>
    <pivotField showAll="0"/>
    <pivotField showAll="0">
      <items count="3">
        <item x="0"/>
        <item x="1"/>
        <item t="default"/>
      </items>
    </pivotField>
    <pivotField showAll="0">
      <items count="3">
        <item x="0"/>
        <item x="1"/>
        <item t="default"/>
      </items>
    </pivotField>
    <pivotField showAll="0"/>
    <pivotField numFmtId="164" showAll="0"/>
    <pivotField showAll="0"/>
    <pivotField numFmtId="164" showAll="0"/>
    <pivotField dataField="1" numFmtId="16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axis="axisRow" showAll="0" nonAutoSortDefault="1">
      <items count="15">
        <item x="3"/>
        <item m="1" x="10"/>
        <item m="1" x="13"/>
        <item m="1" x="12"/>
        <item m="1" x="11"/>
        <item m="1" x="8"/>
        <item m="1" x="7"/>
        <item m="1" x="9"/>
        <item x="6"/>
        <item x="5"/>
        <item x="4"/>
        <item x="1"/>
        <item x="0"/>
        <item x="2"/>
        <item t="default"/>
      </items>
    </pivotField>
    <pivotField axis="axisCol" showAll="0">
      <items count="4">
        <item x="0"/>
        <item x="2"/>
        <item x="1"/>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items count="4">
        <item x="1"/>
        <item x="2"/>
        <item x="0"/>
        <item t="default"/>
      </items>
    </pivotField>
    <pivotField numFmtId="164" showAll="0"/>
    <pivotField numFmtId="10" showAll="0"/>
    <pivotField numFmtId="164" showAll="0"/>
    <pivotField numFmtId="16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1"/>
  </rowFields>
  <rowItems count="7">
    <i>
      <x/>
    </i>
    <i>
      <x v="8"/>
    </i>
    <i>
      <x v="9"/>
    </i>
    <i>
      <x v="10"/>
    </i>
    <i>
      <x v="11"/>
    </i>
    <i>
      <x v="12"/>
    </i>
    <i>
      <x v="13"/>
    </i>
  </rowItems>
  <colFields count="1">
    <field x="12"/>
  </colFields>
  <colItems count="3">
    <i>
      <x/>
    </i>
    <i>
      <x v="1"/>
    </i>
    <i>
      <x v="2"/>
    </i>
  </colItems>
  <dataFields count="1">
    <dataField name="Sum of Total" fld="9" baseField="0" baseItem="0" numFmtId="164"/>
  </dataFields>
  <formats count="1">
    <format dxfId="0">
      <pivotArea outline="0" collapsedLevelsAreSubtotals="1" fieldPosition="0"/>
    </format>
  </formats>
  <chartFormats count="8">
    <chartFormat chart="47" format="10" series="1">
      <pivotArea type="data" outline="0" fieldPosition="0">
        <references count="1">
          <reference field="4294967294" count="1" selected="0">
            <x v="0"/>
          </reference>
        </references>
      </pivotArea>
    </chartFormat>
    <chartFormat chart="47" format="11" series="1">
      <pivotArea type="data" outline="0" fieldPosition="0">
        <references count="2">
          <reference field="4294967294" count="1" selected="0">
            <x v="0"/>
          </reference>
          <reference field="12" count="1" selected="0">
            <x v="1"/>
          </reference>
        </references>
      </pivotArea>
    </chartFormat>
    <chartFormat chart="47" format="12" series="1">
      <pivotArea type="data" outline="0" fieldPosition="0">
        <references count="2">
          <reference field="4294967294" count="1" selected="0">
            <x v="0"/>
          </reference>
          <reference field="12" count="1" selected="0">
            <x v="2"/>
          </reference>
        </references>
      </pivotArea>
    </chartFormat>
    <chartFormat chart="47" format="13" series="1">
      <pivotArea type="data" outline="0" fieldPosition="0">
        <references count="2">
          <reference field="4294967294" count="1" selected="0">
            <x v="0"/>
          </reference>
          <reference field="12" count="1" selected="0">
            <x v="0"/>
          </reference>
        </references>
      </pivotArea>
    </chartFormat>
    <chartFormat chart="57" format="17" series="1">
      <pivotArea type="data" outline="0" fieldPosition="0">
        <references count="2">
          <reference field="4294967294" count="1" selected="0">
            <x v="0"/>
          </reference>
          <reference field="12" count="1" selected="0">
            <x v="0"/>
          </reference>
        </references>
      </pivotArea>
    </chartFormat>
    <chartFormat chart="57" format="18" series="1">
      <pivotArea type="data" outline="0" fieldPosition="0">
        <references count="2">
          <reference field="4294967294" count="1" selected="0">
            <x v="0"/>
          </reference>
          <reference field="12" count="1" selected="0">
            <x v="1"/>
          </reference>
        </references>
      </pivotArea>
    </chartFormat>
    <chartFormat chart="57" format="19" series="1">
      <pivotArea type="data" outline="0" fieldPosition="0">
        <references count="2">
          <reference field="4294967294" count="1" selected="0">
            <x v="0"/>
          </reference>
          <reference field="12" count="1" selected="0">
            <x v="2"/>
          </reference>
        </references>
      </pivotArea>
    </chartFormat>
    <chartFormat chart="57" format="2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2A837AD-9B19-4DFE-A345-B2A298395204}" sourceName="Gender">
  <pivotTables>
    <pivotTable tabId="7" name="PivotTable1"/>
    <pivotTable tabId="4" name="%TtlSlsByCust"/>
    <pivotTable tabId="4" name="%TtlSlsPayment"/>
    <pivotTable tabId="4" name="AvgRating"/>
    <pivotTable tabId="4" name="TotalOrders"/>
    <pivotTable tabId="4" name="TtlPdtSld"/>
    <pivotTable tabId="9" name="PivotTable3"/>
    <pivotTable tabId="12" name="PivotTable7"/>
    <pivotTable tabId="5" name="PivotTable4"/>
    <pivotTable tabId="6" name="PivotTable5"/>
    <pivotTable tabId="10" name="Monthly Sales"/>
    <pivotTable tabId="10" name="SlsDsAcDysWk"/>
    <pivotTable tabId="4" name="%TtlSlsGender"/>
    <pivotTable tabId="4" name="GrossProfit"/>
    <pivotTable tabId="4" name="TotalSalesRev"/>
    <pivotTable tabId="4" name="PivotTable4"/>
    <pivotTable tabId="4" name="PivotTable5"/>
    <pivotTable tabId="4" name="PivotTable6"/>
    <pivotTable tabId="4" name="PivotTable7"/>
    <pivotTable tabId="4" name="PivotTable8"/>
    <pivotTable tabId="4" name="PivotTable9"/>
    <pivotTable tabId="4" name="PivotTable10"/>
  </pivotTables>
  <data>
    <tabular pivotCacheId="42256918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EC4121BB-2088-40C5-8419-EF103ACDF61B}" sourceName="Payment">
  <pivotTables>
    <pivotTable tabId="5" name="PivotTable4"/>
    <pivotTable tabId="4" name="%TtlSlsByCust"/>
    <pivotTable tabId="4" name="%TtlSlsGender"/>
    <pivotTable tabId="4" name="%TtlSlsPayment"/>
    <pivotTable tabId="4" name="AvgRating"/>
    <pivotTable tabId="4" name="GrossProfit"/>
    <pivotTable tabId="4" name="TotalOrders"/>
    <pivotTable tabId="4" name="TotalSalesRev"/>
    <pivotTable tabId="4" name="TtlPdtSld"/>
    <pivotTable tabId="9" name="PivotTable3"/>
    <pivotTable tabId="12" name="PivotTable7"/>
    <pivotTable tabId="7" name="PivotTable1"/>
    <pivotTable tabId="6" name="PivotTable5"/>
    <pivotTable tabId="10" name="Monthly Sales"/>
    <pivotTable tabId="10" name="SlsDsAcDysWk"/>
    <pivotTable tabId="4" name="PivotTable4"/>
    <pivotTable tabId="4" name="PivotTable5"/>
    <pivotTable tabId="4" name="PivotTable6"/>
    <pivotTable tabId="4" name="PivotTable7"/>
    <pivotTable tabId="4" name="PivotTable8"/>
    <pivotTable tabId="4" name="PivotTable9"/>
    <pivotTable tabId="4" name="PivotTable10"/>
  </pivotTables>
  <data>
    <tabular pivotCacheId="422569184">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9BC6005D-737E-44CE-9014-A3972224C2F6}" cache="Slicer_Gender" caption="Gender" style="Slicer Style 1" rowHeight="241300"/>
  <slicer name="Payment" xr10:uid="{54C6D2B2-B2DC-42F3-90DA-CB26C7ABE374}" cache="Slicer_Payment" caption="Payment"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FEF03BF-B22D-4FA4-93EA-0A10555DD41B}" name="Table1" displayName="Table1" ref="A1:T1001" totalsRowShown="0" headerRowDxfId="38" dataDxfId="37">
  <autoFilter ref="A1:T1001" xr:uid="{0FEF03BF-B22D-4FA4-93EA-0A10555DD41B}"/>
  <tableColumns count="20">
    <tableColumn id="1" xr3:uid="{A99F15C9-2150-4378-B66D-8D55D602991E}" name="Invoice ID"/>
    <tableColumn id="2" xr3:uid="{6F282131-72C6-45E3-B5E6-DEC2DE8A4EB4}" name="Branch"/>
    <tableColumn id="3" xr3:uid="{A0649456-983D-4D6B-AF40-E57C21B8C62E}" name="City"/>
    <tableColumn id="4" xr3:uid="{4420229A-0C14-4431-BBAF-CA926D3D9CB6}" name="Customer type"/>
    <tableColumn id="5" xr3:uid="{491301E3-6806-49BE-81AE-C299184CFDA7}" name="Gender"/>
    <tableColumn id="6" xr3:uid="{E79562A0-E3C1-4F46-B1D9-59E5D5C61C80}" name="Product line"/>
    <tableColumn id="7" xr3:uid="{C5CD1C9A-A551-4D3C-9F76-6FE0B950446A}" name="Unit price" dataDxfId="36"/>
    <tableColumn id="8" xr3:uid="{0B6103CE-997F-4D73-B5AC-7E957D3C30EB}" name="Quantity"/>
    <tableColumn id="9" xr3:uid="{54D49A6F-F0F4-46AF-877F-0BCCA9CC3524}" name="Tax 5%" dataDxfId="35">
      <calculatedColumnFormula>Q2*0.05</calculatedColumnFormula>
    </tableColumn>
    <tableColumn id="10" xr3:uid="{AA5E7076-D8AF-4A4F-A083-4153BA7B5E2B}" name="Total" dataDxfId="34">
      <calculatedColumnFormula>Q2+I2</calculatedColumnFormula>
    </tableColumn>
    <tableColumn id="11" xr3:uid="{00499A86-6E2F-46E9-B003-FF9C84B0957D}" name="Date" dataDxfId="33"/>
    <tableColumn id="13" xr3:uid="{FED1F9B8-FF91-4025-ACD7-17543E1512B0}" name="Day" dataDxfId="32">
      <calculatedColumnFormula>TEXT(K2, "ttt")</calculatedColumnFormula>
    </tableColumn>
    <tableColumn id="17" xr3:uid="{04FE6573-5CD2-433A-85F6-34735F7B3C59}" name="Month" dataDxfId="31">
      <calculatedColumnFormula>TEXT(K2, "MMM")</calculatedColumnFormula>
    </tableColumn>
    <tableColumn id="12" xr3:uid="{FD30D768-B10E-4E7E-B925-201F323452A0}" name="Time" dataDxfId="30"/>
    <tableColumn id="22" xr3:uid="{937835F9-D667-4933-9B3F-75C869A0DF6E}" name="Hour" dataDxfId="29">
      <calculatedColumnFormula>TEXT(N2, "hh")</calculatedColumnFormula>
    </tableColumn>
    <tableColumn id="15" xr3:uid="{3951755E-D0C3-4F9C-8BB4-BA3E10F2D53C}" name="Payment"/>
    <tableColumn id="16" xr3:uid="{B198E6C5-1834-47A7-8539-C74AFCDB65ED}" name="cogs" dataDxfId="28">
      <calculatedColumnFormula>G2*H2</calculatedColumnFormula>
    </tableColumn>
    <tableColumn id="18" xr3:uid="{936BA32A-E127-40A2-A32D-E74D935B35F8}" name="calculated gross margin percentage" dataDxfId="27" dataCellStyle="Percent">
      <calculatedColumnFormula>(S2/J2)</calculatedColumnFormula>
    </tableColumn>
    <tableColumn id="20" xr3:uid="{B5BA7F13-BB6A-49A8-BCC1-2AE3747C263E}" name="calculated gross income" dataDxfId="26">
      <calculatedColumnFormula>J2-Q2</calculatedColumnFormula>
    </tableColumn>
    <tableColumn id="21" xr3:uid="{1CE2C8A4-6587-4A8C-8AFF-B67A3B890073}" name="Rating" dataDxfId="2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3457DF3B-B0F4-4041-8883-9A7D4414D002}" sourceName="Date">
  <pivotTables>
    <pivotTable tabId="5" name="PivotTable4"/>
    <pivotTable tabId="4" name="%TtlSlsByCust"/>
    <pivotTable tabId="4" name="%TtlSlsGender"/>
    <pivotTable tabId="4" name="%TtlSlsPayment"/>
    <pivotTable tabId="4" name="AvgRating"/>
    <pivotTable tabId="4" name="GrossProfit"/>
    <pivotTable tabId="4" name="TotalOrders"/>
    <pivotTable tabId="4" name="TotalSalesRev"/>
    <pivotTable tabId="4" name="TtlPdtSld"/>
    <pivotTable tabId="9" name="PivotTable3"/>
    <pivotTable tabId="12" name="PivotTable7"/>
    <pivotTable tabId="7" name="PivotTable1"/>
    <pivotTable tabId="6" name="PivotTable5"/>
    <pivotTable tabId="10" name="Monthly Sales"/>
    <pivotTable tabId="10" name="SlsDsAcDysWk"/>
    <pivotTable tabId="4" name="PivotTable4"/>
    <pivotTable tabId="4" name="PivotTable5"/>
    <pivotTable tabId="4" name="PivotTable6"/>
    <pivotTable tabId="4" name="PivotTable7"/>
    <pivotTable tabId="4" name="PivotTable8"/>
    <pivotTable tabId="4" name="PivotTable9"/>
    <pivotTable tabId="4" name="PivotTable10"/>
  </pivotTables>
  <state minimalRefreshVersion="6" lastRefreshVersion="6" pivotCacheId="422569184" filterType="unknown">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B540ABE2-0EB1-42A0-A020-221AC2DC363A}" cache="NativeTimeline_Date" caption="Date" level="2" selectionLevel="2" scrollPosition="2019-01-01T00:00:00" style="Timeline Style Deep Blue"/>
</timeline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24.xml"/></Relationships>
</file>

<file path=xl/worksheets/_rels/sheet1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8.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8" Type="http://schemas.openxmlformats.org/officeDocument/2006/relationships/pivotTable" Target="../pivotTables/pivotTable16.xml"/><Relationship Id="rId13" Type="http://schemas.openxmlformats.org/officeDocument/2006/relationships/pivotTable" Target="../pivotTables/pivotTable21.xml"/><Relationship Id="rId3" Type="http://schemas.openxmlformats.org/officeDocument/2006/relationships/pivotTable" Target="../pivotTables/pivotTable11.xml"/><Relationship Id="rId7" Type="http://schemas.openxmlformats.org/officeDocument/2006/relationships/pivotTable" Target="../pivotTables/pivotTable15.xml"/><Relationship Id="rId12" Type="http://schemas.openxmlformats.org/officeDocument/2006/relationships/pivotTable" Target="../pivotTables/pivotTable20.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pivotTable" Target="../pivotTables/pivotTable14.xml"/><Relationship Id="rId11" Type="http://schemas.openxmlformats.org/officeDocument/2006/relationships/pivotTable" Target="../pivotTables/pivotTable19.xml"/><Relationship Id="rId5" Type="http://schemas.openxmlformats.org/officeDocument/2006/relationships/pivotTable" Target="../pivotTables/pivotTable13.xml"/><Relationship Id="rId15" Type="http://schemas.openxmlformats.org/officeDocument/2006/relationships/pivotTable" Target="../pivotTables/pivotTable23.xml"/><Relationship Id="rId10" Type="http://schemas.openxmlformats.org/officeDocument/2006/relationships/pivotTable" Target="../pivotTables/pivotTable18.xml"/><Relationship Id="rId4" Type="http://schemas.openxmlformats.org/officeDocument/2006/relationships/pivotTable" Target="../pivotTables/pivotTable12.xml"/><Relationship Id="rId9" Type="http://schemas.openxmlformats.org/officeDocument/2006/relationships/pivotTable" Target="../pivotTables/pivotTable17.xml"/><Relationship Id="rId14" Type="http://schemas.openxmlformats.org/officeDocument/2006/relationships/pivotTable" Target="../pivotTables/pivotTable2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DC833-F8CE-413D-B908-257B802D512E}">
  <dimension ref="A1:A1001"/>
  <sheetViews>
    <sheetView workbookViewId="0"/>
  </sheetViews>
  <sheetFormatPr defaultRowHeight="14.5" x14ac:dyDescent="0.35"/>
  <sheetData>
    <row r="1" spans="1:1" x14ac:dyDescent="0.35">
      <c r="A1" t="s">
        <v>0</v>
      </c>
    </row>
    <row r="2" spans="1:1" x14ac:dyDescent="0.35">
      <c r="A2" t="s">
        <v>1</v>
      </c>
    </row>
    <row r="3" spans="1:1" x14ac:dyDescent="0.35">
      <c r="A3" t="s">
        <v>2</v>
      </c>
    </row>
    <row r="4" spans="1:1" x14ac:dyDescent="0.35">
      <c r="A4" t="s">
        <v>3</v>
      </c>
    </row>
    <row r="5" spans="1:1" x14ac:dyDescent="0.35">
      <c r="A5" t="s">
        <v>4</v>
      </c>
    </row>
    <row r="6" spans="1:1" x14ac:dyDescent="0.35">
      <c r="A6" t="s">
        <v>5</v>
      </c>
    </row>
    <row r="7" spans="1:1" x14ac:dyDescent="0.35">
      <c r="A7" t="s">
        <v>6</v>
      </c>
    </row>
    <row r="8" spans="1:1" x14ac:dyDescent="0.35">
      <c r="A8" t="s">
        <v>7</v>
      </c>
    </row>
    <row r="9" spans="1:1" x14ac:dyDescent="0.35">
      <c r="A9" t="s">
        <v>8</v>
      </c>
    </row>
    <row r="10" spans="1:1" x14ac:dyDescent="0.35">
      <c r="A10" t="s">
        <v>9</v>
      </c>
    </row>
    <row r="11" spans="1:1" x14ac:dyDescent="0.35">
      <c r="A11" t="s">
        <v>10</v>
      </c>
    </row>
    <row r="12" spans="1:1" x14ac:dyDescent="0.35">
      <c r="A12" t="s">
        <v>11</v>
      </c>
    </row>
    <row r="13" spans="1:1" x14ac:dyDescent="0.35">
      <c r="A13" t="s">
        <v>12</v>
      </c>
    </row>
    <row r="14" spans="1:1" x14ac:dyDescent="0.35">
      <c r="A14" t="s">
        <v>13</v>
      </c>
    </row>
    <row r="15" spans="1:1" x14ac:dyDescent="0.35">
      <c r="A15" t="s">
        <v>14</v>
      </c>
    </row>
    <row r="16" spans="1:1" x14ac:dyDescent="0.35">
      <c r="A16" t="s">
        <v>15</v>
      </c>
    </row>
    <row r="17" spans="1:1" x14ac:dyDescent="0.35">
      <c r="A17" t="s">
        <v>16</v>
      </c>
    </row>
    <row r="18" spans="1:1" x14ac:dyDescent="0.35">
      <c r="A18" t="s">
        <v>17</v>
      </c>
    </row>
    <row r="19" spans="1:1" x14ac:dyDescent="0.35">
      <c r="A19" t="s">
        <v>18</v>
      </c>
    </row>
    <row r="20" spans="1:1" x14ac:dyDescent="0.35">
      <c r="A20" t="s">
        <v>19</v>
      </c>
    </row>
    <row r="21" spans="1:1" x14ac:dyDescent="0.35">
      <c r="A21" t="s">
        <v>20</v>
      </c>
    </row>
    <row r="22" spans="1:1" x14ac:dyDescent="0.35">
      <c r="A22" t="s">
        <v>21</v>
      </c>
    </row>
    <row r="23" spans="1:1" x14ac:dyDescent="0.35">
      <c r="A23" t="s">
        <v>22</v>
      </c>
    </row>
    <row r="24" spans="1:1" x14ac:dyDescent="0.35">
      <c r="A24" t="s">
        <v>23</v>
      </c>
    </row>
    <row r="25" spans="1:1" x14ac:dyDescent="0.35">
      <c r="A25" t="s">
        <v>24</v>
      </c>
    </row>
    <row r="26" spans="1:1" x14ac:dyDescent="0.35">
      <c r="A26" t="s">
        <v>25</v>
      </c>
    </row>
    <row r="27" spans="1:1" x14ac:dyDescent="0.35">
      <c r="A27" t="s">
        <v>26</v>
      </c>
    </row>
    <row r="28" spans="1:1" x14ac:dyDescent="0.35">
      <c r="A28" t="s">
        <v>27</v>
      </c>
    </row>
    <row r="29" spans="1:1" x14ac:dyDescent="0.35">
      <c r="A29" t="s">
        <v>28</v>
      </c>
    </row>
    <row r="30" spans="1:1" x14ac:dyDescent="0.35">
      <c r="A30" t="s">
        <v>29</v>
      </c>
    </row>
    <row r="31" spans="1:1" x14ac:dyDescent="0.35">
      <c r="A31" t="s">
        <v>30</v>
      </c>
    </row>
    <row r="32" spans="1:1" x14ac:dyDescent="0.35">
      <c r="A32" t="s">
        <v>31</v>
      </c>
    </row>
    <row r="33" spans="1:1" x14ac:dyDescent="0.35">
      <c r="A33" t="s">
        <v>32</v>
      </c>
    </row>
    <row r="34" spans="1:1" x14ac:dyDescent="0.35">
      <c r="A34" t="s">
        <v>33</v>
      </c>
    </row>
    <row r="35" spans="1:1" x14ac:dyDescent="0.35">
      <c r="A35" t="s">
        <v>34</v>
      </c>
    </row>
    <row r="36" spans="1:1" x14ac:dyDescent="0.35">
      <c r="A36" t="s">
        <v>35</v>
      </c>
    </row>
    <row r="37" spans="1:1" x14ac:dyDescent="0.35">
      <c r="A37" t="s">
        <v>36</v>
      </c>
    </row>
    <row r="38" spans="1:1" x14ac:dyDescent="0.35">
      <c r="A38" t="s">
        <v>37</v>
      </c>
    </row>
    <row r="39" spans="1:1" x14ac:dyDescent="0.35">
      <c r="A39" t="s">
        <v>38</v>
      </c>
    </row>
    <row r="40" spans="1:1" x14ac:dyDescent="0.35">
      <c r="A40" t="s">
        <v>39</v>
      </c>
    </row>
    <row r="41" spans="1:1" x14ac:dyDescent="0.35">
      <c r="A41" t="s">
        <v>40</v>
      </c>
    </row>
    <row r="42" spans="1:1" x14ac:dyDescent="0.35">
      <c r="A42" t="s">
        <v>41</v>
      </c>
    </row>
    <row r="43" spans="1:1" x14ac:dyDescent="0.35">
      <c r="A43" t="s">
        <v>42</v>
      </c>
    </row>
    <row r="44" spans="1:1" x14ac:dyDescent="0.35">
      <c r="A44" t="s">
        <v>43</v>
      </c>
    </row>
    <row r="45" spans="1:1" x14ac:dyDescent="0.35">
      <c r="A45" t="s">
        <v>44</v>
      </c>
    </row>
    <row r="46" spans="1:1" x14ac:dyDescent="0.35">
      <c r="A46" t="s">
        <v>45</v>
      </c>
    </row>
    <row r="47" spans="1:1" x14ac:dyDescent="0.35">
      <c r="A47" t="s">
        <v>46</v>
      </c>
    </row>
    <row r="48" spans="1:1" x14ac:dyDescent="0.35">
      <c r="A48" t="s">
        <v>47</v>
      </c>
    </row>
    <row r="49" spans="1:1" x14ac:dyDescent="0.35">
      <c r="A49" t="s">
        <v>48</v>
      </c>
    </row>
    <row r="50" spans="1:1" x14ac:dyDescent="0.35">
      <c r="A50" t="s">
        <v>49</v>
      </c>
    </row>
    <row r="51" spans="1:1" x14ac:dyDescent="0.35">
      <c r="A51" t="s">
        <v>50</v>
      </c>
    </row>
    <row r="52" spans="1:1" x14ac:dyDescent="0.35">
      <c r="A52" t="s">
        <v>51</v>
      </c>
    </row>
    <row r="53" spans="1:1" x14ac:dyDescent="0.35">
      <c r="A53" t="s">
        <v>52</v>
      </c>
    </row>
    <row r="54" spans="1:1" x14ac:dyDescent="0.35">
      <c r="A54" t="s">
        <v>53</v>
      </c>
    </row>
    <row r="55" spans="1:1" x14ac:dyDescent="0.35">
      <c r="A55" t="s">
        <v>54</v>
      </c>
    </row>
    <row r="56" spans="1:1" x14ac:dyDescent="0.35">
      <c r="A56" t="s">
        <v>55</v>
      </c>
    </row>
    <row r="57" spans="1:1" x14ac:dyDescent="0.35">
      <c r="A57" t="s">
        <v>56</v>
      </c>
    </row>
    <row r="58" spans="1:1" x14ac:dyDescent="0.35">
      <c r="A58" t="s">
        <v>57</v>
      </c>
    </row>
    <row r="59" spans="1:1" x14ac:dyDescent="0.35">
      <c r="A59" t="s">
        <v>58</v>
      </c>
    </row>
    <row r="60" spans="1:1" x14ac:dyDescent="0.35">
      <c r="A60" t="s">
        <v>59</v>
      </c>
    </row>
    <row r="61" spans="1:1" x14ac:dyDescent="0.35">
      <c r="A61" t="s">
        <v>60</v>
      </c>
    </row>
    <row r="62" spans="1:1" x14ac:dyDescent="0.35">
      <c r="A62" t="s">
        <v>61</v>
      </c>
    </row>
    <row r="63" spans="1:1" x14ac:dyDescent="0.35">
      <c r="A63" t="s">
        <v>62</v>
      </c>
    </row>
    <row r="64" spans="1:1" x14ac:dyDescent="0.35">
      <c r="A64" t="s">
        <v>63</v>
      </c>
    </row>
    <row r="65" spans="1:1" x14ac:dyDescent="0.35">
      <c r="A65" t="s">
        <v>64</v>
      </c>
    </row>
    <row r="66" spans="1:1" x14ac:dyDescent="0.35">
      <c r="A66" t="s">
        <v>65</v>
      </c>
    </row>
    <row r="67" spans="1:1" x14ac:dyDescent="0.35">
      <c r="A67" t="s">
        <v>66</v>
      </c>
    </row>
    <row r="68" spans="1:1" x14ac:dyDescent="0.35">
      <c r="A68" t="s">
        <v>67</v>
      </c>
    </row>
    <row r="69" spans="1:1" x14ac:dyDescent="0.35">
      <c r="A69" t="s">
        <v>68</v>
      </c>
    </row>
    <row r="70" spans="1:1" x14ac:dyDescent="0.35">
      <c r="A70" t="s">
        <v>69</v>
      </c>
    </row>
    <row r="71" spans="1:1" x14ac:dyDescent="0.35">
      <c r="A71" t="s">
        <v>70</v>
      </c>
    </row>
    <row r="72" spans="1:1" x14ac:dyDescent="0.35">
      <c r="A72" t="s">
        <v>71</v>
      </c>
    </row>
    <row r="73" spans="1:1" x14ac:dyDescent="0.35">
      <c r="A73" t="s">
        <v>72</v>
      </c>
    </row>
    <row r="74" spans="1:1" x14ac:dyDescent="0.35">
      <c r="A74" t="s">
        <v>73</v>
      </c>
    </row>
    <row r="75" spans="1:1" x14ac:dyDescent="0.35">
      <c r="A75" t="s">
        <v>74</v>
      </c>
    </row>
    <row r="76" spans="1:1" x14ac:dyDescent="0.35">
      <c r="A76" t="s">
        <v>75</v>
      </c>
    </row>
    <row r="77" spans="1:1" x14ac:dyDescent="0.35">
      <c r="A77" t="s">
        <v>76</v>
      </c>
    </row>
    <row r="78" spans="1:1" x14ac:dyDescent="0.35">
      <c r="A78" t="s">
        <v>77</v>
      </c>
    </row>
    <row r="79" spans="1:1" x14ac:dyDescent="0.35">
      <c r="A79" t="s">
        <v>78</v>
      </c>
    </row>
    <row r="80" spans="1:1" x14ac:dyDescent="0.35">
      <c r="A80" t="s">
        <v>79</v>
      </c>
    </row>
    <row r="81" spans="1:1" x14ac:dyDescent="0.35">
      <c r="A81" t="s">
        <v>80</v>
      </c>
    </row>
    <row r="82" spans="1:1" x14ac:dyDescent="0.35">
      <c r="A82" t="s">
        <v>81</v>
      </c>
    </row>
    <row r="83" spans="1:1" x14ac:dyDescent="0.35">
      <c r="A83" t="s">
        <v>82</v>
      </c>
    </row>
    <row r="84" spans="1:1" x14ac:dyDescent="0.35">
      <c r="A84" t="s">
        <v>83</v>
      </c>
    </row>
    <row r="85" spans="1:1" x14ac:dyDescent="0.35">
      <c r="A85" t="s">
        <v>84</v>
      </c>
    </row>
    <row r="86" spans="1:1" x14ac:dyDescent="0.35">
      <c r="A86" t="s">
        <v>85</v>
      </c>
    </row>
    <row r="87" spans="1:1" x14ac:dyDescent="0.35">
      <c r="A87" t="s">
        <v>86</v>
      </c>
    </row>
    <row r="88" spans="1:1" x14ac:dyDescent="0.35">
      <c r="A88" t="s">
        <v>87</v>
      </c>
    </row>
    <row r="89" spans="1:1" x14ac:dyDescent="0.35">
      <c r="A89" t="s">
        <v>88</v>
      </c>
    </row>
    <row r="90" spans="1:1" x14ac:dyDescent="0.35">
      <c r="A90" t="s">
        <v>89</v>
      </c>
    </row>
    <row r="91" spans="1:1" x14ac:dyDescent="0.35">
      <c r="A91" t="s">
        <v>90</v>
      </c>
    </row>
    <row r="92" spans="1:1" x14ac:dyDescent="0.35">
      <c r="A92" t="s">
        <v>91</v>
      </c>
    </row>
    <row r="93" spans="1:1" x14ac:dyDescent="0.35">
      <c r="A93" t="s">
        <v>92</v>
      </c>
    </row>
    <row r="94" spans="1:1" x14ac:dyDescent="0.35">
      <c r="A94" t="s">
        <v>93</v>
      </c>
    </row>
    <row r="95" spans="1:1" x14ac:dyDescent="0.35">
      <c r="A95" t="s">
        <v>94</v>
      </c>
    </row>
    <row r="96" spans="1:1" x14ac:dyDescent="0.35">
      <c r="A96" t="s">
        <v>95</v>
      </c>
    </row>
    <row r="97" spans="1:1" x14ac:dyDescent="0.35">
      <c r="A97" t="s">
        <v>96</v>
      </c>
    </row>
    <row r="98" spans="1:1" x14ac:dyDescent="0.35">
      <c r="A98" t="s">
        <v>97</v>
      </c>
    </row>
    <row r="99" spans="1:1" x14ac:dyDescent="0.35">
      <c r="A99" t="s">
        <v>98</v>
      </c>
    </row>
    <row r="100" spans="1:1" x14ac:dyDescent="0.35">
      <c r="A100" t="s">
        <v>99</v>
      </c>
    </row>
    <row r="101" spans="1:1" x14ac:dyDescent="0.35">
      <c r="A101" t="s">
        <v>100</v>
      </c>
    </row>
    <row r="102" spans="1:1" x14ac:dyDescent="0.35">
      <c r="A102" t="s">
        <v>101</v>
      </c>
    </row>
    <row r="103" spans="1:1" x14ac:dyDescent="0.35">
      <c r="A103" t="s">
        <v>102</v>
      </c>
    </row>
    <row r="104" spans="1:1" x14ac:dyDescent="0.35">
      <c r="A104" t="s">
        <v>103</v>
      </c>
    </row>
    <row r="105" spans="1:1" x14ac:dyDescent="0.35">
      <c r="A105" t="s">
        <v>104</v>
      </c>
    </row>
    <row r="106" spans="1:1" x14ac:dyDescent="0.35">
      <c r="A106" t="s">
        <v>105</v>
      </c>
    </row>
    <row r="107" spans="1:1" x14ac:dyDescent="0.35">
      <c r="A107" t="s">
        <v>106</v>
      </c>
    </row>
    <row r="108" spans="1:1" x14ac:dyDescent="0.35">
      <c r="A108" t="s">
        <v>107</v>
      </c>
    </row>
    <row r="109" spans="1:1" x14ac:dyDescent="0.35">
      <c r="A109" t="s">
        <v>108</v>
      </c>
    </row>
    <row r="110" spans="1:1" x14ac:dyDescent="0.35">
      <c r="A110" t="s">
        <v>109</v>
      </c>
    </row>
    <row r="111" spans="1:1" x14ac:dyDescent="0.35">
      <c r="A111" t="s">
        <v>110</v>
      </c>
    </row>
    <row r="112" spans="1:1" x14ac:dyDescent="0.35">
      <c r="A112" t="s">
        <v>111</v>
      </c>
    </row>
    <row r="113" spans="1:1" x14ac:dyDescent="0.35">
      <c r="A113" t="s">
        <v>112</v>
      </c>
    </row>
    <row r="114" spans="1:1" x14ac:dyDescent="0.35">
      <c r="A114" t="s">
        <v>113</v>
      </c>
    </row>
    <row r="115" spans="1:1" x14ac:dyDescent="0.35">
      <c r="A115" t="s">
        <v>114</v>
      </c>
    </row>
    <row r="116" spans="1:1" x14ac:dyDescent="0.35">
      <c r="A116" t="s">
        <v>115</v>
      </c>
    </row>
    <row r="117" spans="1:1" x14ac:dyDescent="0.35">
      <c r="A117" t="s">
        <v>116</v>
      </c>
    </row>
    <row r="118" spans="1:1" x14ac:dyDescent="0.35">
      <c r="A118" t="s">
        <v>117</v>
      </c>
    </row>
    <row r="119" spans="1:1" x14ac:dyDescent="0.35">
      <c r="A119" t="s">
        <v>118</v>
      </c>
    </row>
    <row r="120" spans="1:1" x14ac:dyDescent="0.35">
      <c r="A120" t="s">
        <v>119</v>
      </c>
    </row>
    <row r="121" spans="1:1" x14ac:dyDescent="0.35">
      <c r="A121" t="s">
        <v>120</v>
      </c>
    </row>
    <row r="122" spans="1:1" x14ac:dyDescent="0.35">
      <c r="A122" t="s">
        <v>121</v>
      </c>
    </row>
    <row r="123" spans="1:1" x14ac:dyDescent="0.35">
      <c r="A123" t="s">
        <v>122</v>
      </c>
    </row>
    <row r="124" spans="1:1" x14ac:dyDescent="0.35">
      <c r="A124" t="s">
        <v>123</v>
      </c>
    </row>
    <row r="125" spans="1:1" x14ac:dyDescent="0.35">
      <c r="A125" t="s">
        <v>124</v>
      </c>
    </row>
    <row r="126" spans="1:1" x14ac:dyDescent="0.35">
      <c r="A126" t="s">
        <v>125</v>
      </c>
    </row>
    <row r="127" spans="1:1" x14ac:dyDescent="0.35">
      <c r="A127" t="s">
        <v>126</v>
      </c>
    </row>
    <row r="128" spans="1:1" x14ac:dyDescent="0.35">
      <c r="A128" t="s">
        <v>127</v>
      </c>
    </row>
    <row r="129" spans="1:1" x14ac:dyDescent="0.35">
      <c r="A129" t="s">
        <v>128</v>
      </c>
    </row>
    <row r="130" spans="1:1" x14ac:dyDescent="0.35">
      <c r="A130" t="s">
        <v>129</v>
      </c>
    </row>
    <row r="131" spans="1:1" x14ac:dyDescent="0.35">
      <c r="A131" t="s">
        <v>130</v>
      </c>
    </row>
    <row r="132" spans="1:1" x14ac:dyDescent="0.35">
      <c r="A132" t="s">
        <v>131</v>
      </c>
    </row>
    <row r="133" spans="1:1" x14ac:dyDescent="0.35">
      <c r="A133" t="s">
        <v>132</v>
      </c>
    </row>
    <row r="134" spans="1:1" x14ac:dyDescent="0.35">
      <c r="A134" t="s">
        <v>133</v>
      </c>
    </row>
    <row r="135" spans="1:1" x14ac:dyDescent="0.35">
      <c r="A135" t="s">
        <v>134</v>
      </c>
    </row>
    <row r="136" spans="1:1" x14ac:dyDescent="0.35">
      <c r="A136" t="s">
        <v>135</v>
      </c>
    </row>
    <row r="137" spans="1:1" x14ac:dyDescent="0.35">
      <c r="A137" t="s">
        <v>136</v>
      </c>
    </row>
    <row r="138" spans="1:1" x14ac:dyDescent="0.35">
      <c r="A138" t="s">
        <v>137</v>
      </c>
    </row>
    <row r="139" spans="1:1" x14ac:dyDescent="0.35">
      <c r="A139" t="s">
        <v>138</v>
      </c>
    </row>
    <row r="140" spans="1:1" x14ac:dyDescent="0.35">
      <c r="A140" t="s">
        <v>139</v>
      </c>
    </row>
    <row r="141" spans="1:1" x14ac:dyDescent="0.35">
      <c r="A141" t="s">
        <v>140</v>
      </c>
    </row>
    <row r="142" spans="1:1" x14ac:dyDescent="0.35">
      <c r="A142" t="s">
        <v>141</v>
      </c>
    </row>
    <row r="143" spans="1:1" x14ac:dyDescent="0.35">
      <c r="A143" t="s">
        <v>142</v>
      </c>
    </row>
    <row r="144" spans="1:1" x14ac:dyDescent="0.35">
      <c r="A144" t="s">
        <v>143</v>
      </c>
    </row>
    <row r="145" spans="1:1" x14ac:dyDescent="0.35">
      <c r="A145" t="s">
        <v>144</v>
      </c>
    </row>
    <row r="146" spans="1:1" x14ac:dyDescent="0.35">
      <c r="A146" t="s">
        <v>145</v>
      </c>
    </row>
    <row r="147" spans="1:1" x14ac:dyDescent="0.35">
      <c r="A147" t="s">
        <v>146</v>
      </c>
    </row>
    <row r="148" spans="1:1" x14ac:dyDescent="0.35">
      <c r="A148" t="s">
        <v>147</v>
      </c>
    </row>
    <row r="149" spans="1:1" x14ac:dyDescent="0.35">
      <c r="A149" t="s">
        <v>148</v>
      </c>
    </row>
    <row r="150" spans="1:1" x14ac:dyDescent="0.35">
      <c r="A150" t="s">
        <v>149</v>
      </c>
    </row>
    <row r="151" spans="1:1" x14ac:dyDescent="0.35">
      <c r="A151" t="s">
        <v>150</v>
      </c>
    </row>
    <row r="152" spans="1:1" x14ac:dyDescent="0.35">
      <c r="A152" t="s">
        <v>151</v>
      </c>
    </row>
    <row r="153" spans="1:1" x14ac:dyDescent="0.35">
      <c r="A153" t="s">
        <v>152</v>
      </c>
    </row>
    <row r="154" spans="1:1" x14ac:dyDescent="0.35">
      <c r="A154" t="s">
        <v>153</v>
      </c>
    </row>
    <row r="155" spans="1:1" x14ac:dyDescent="0.35">
      <c r="A155" t="s">
        <v>154</v>
      </c>
    </row>
    <row r="156" spans="1:1" x14ac:dyDescent="0.35">
      <c r="A156" t="s">
        <v>155</v>
      </c>
    </row>
    <row r="157" spans="1:1" x14ac:dyDescent="0.35">
      <c r="A157" t="s">
        <v>156</v>
      </c>
    </row>
    <row r="158" spans="1:1" x14ac:dyDescent="0.35">
      <c r="A158" t="s">
        <v>157</v>
      </c>
    </row>
    <row r="159" spans="1:1" x14ac:dyDescent="0.35">
      <c r="A159" t="s">
        <v>158</v>
      </c>
    </row>
    <row r="160" spans="1:1" x14ac:dyDescent="0.35">
      <c r="A160" t="s">
        <v>159</v>
      </c>
    </row>
    <row r="161" spans="1:1" x14ac:dyDescent="0.35">
      <c r="A161" t="s">
        <v>160</v>
      </c>
    </row>
    <row r="162" spans="1:1" x14ac:dyDescent="0.35">
      <c r="A162" t="s">
        <v>161</v>
      </c>
    </row>
    <row r="163" spans="1:1" x14ac:dyDescent="0.35">
      <c r="A163" t="s">
        <v>162</v>
      </c>
    </row>
    <row r="164" spans="1:1" x14ac:dyDescent="0.35">
      <c r="A164" t="s">
        <v>163</v>
      </c>
    </row>
    <row r="165" spans="1:1" x14ac:dyDescent="0.35">
      <c r="A165" t="s">
        <v>164</v>
      </c>
    </row>
    <row r="166" spans="1:1" x14ac:dyDescent="0.35">
      <c r="A166" t="s">
        <v>165</v>
      </c>
    </row>
    <row r="167" spans="1:1" x14ac:dyDescent="0.35">
      <c r="A167" t="s">
        <v>166</v>
      </c>
    </row>
    <row r="168" spans="1:1" x14ac:dyDescent="0.35">
      <c r="A168" t="s">
        <v>167</v>
      </c>
    </row>
    <row r="169" spans="1:1" x14ac:dyDescent="0.35">
      <c r="A169" t="s">
        <v>168</v>
      </c>
    </row>
    <row r="170" spans="1:1" x14ac:dyDescent="0.35">
      <c r="A170" t="s">
        <v>169</v>
      </c>
    </row>
    <row r="171" spans="1:1" x14ac:dyDescent="0.35">
      <c r="A171" t="s">
        <v>170</v>
      </c>
    </row>
    <row r="172" spans="1:1" x14ac:dyDescent="0.35">
      <c r="A172" t="s">
        <v>171</v>
      </c>
    </row>
    <row r="173" spans="1:1" x14ac:dyDescent="0.35">
      <c r="A173" t="s">
        <v>172</v>
      </c>
    </row>
    <row r="174" spans="1:1" x14ac:dyDescent="0.35">
      <c r="A174" t="s">
        <v>173</v>
      </c>
    </row>
    <row r="175" spans="1:1" x14ac:dyDescent="0.35">
      <c r="A175" t="s">
        <v>174</v>
      </c>
    </row>
    <row r="176" spans="1:1" x14ac:dyDescent="0.35">
      <c r="A176" t="s">
        <v>175</v>
      </c>
    </row>
    <row r="177" spans="1:1" x14ac:dyDescent="0.35">
      <c r="A177" t="s">
        <v>176</v>
      </c>
    </row>
    <row r="178" spans="1:1" x14ac:dyDescent="0.35">
      <c r="A178" t="s">
        <v>177</v>
      </c>
    </row>
    <row r="179" spans="1:1" x14ac:dyDescent="0.35">
      <c r="A179" t="s">
        <v>178</v>
      </c>
    </row>
    <row r="180" spans="1:1" x14ac:dyDescent="0.35">
      <c r="A180" t="s">
        <v>179</v>
      </c>
    </row>
    <row r="181" spans="1:1" x14ac:dyDescent="0.35">
      <c r="A181" t="s">
        <v>180</v>
      </c>
    </row>
    <row r="182" spans="1:1" x14ac:dyDescent="0.35">
      <c r="A182" t="s">
        <v>181</v>
      </c>
    </row>
    <row r="183" spans="1:1" x14ac:dyDescent="0.35">
      <c r="A183" t="s">
        <v>182</v>
      </c>
    </row>
    <row r="184" spans="1:1" x14ac:dyDescent="0.35">
      <c r="A184" t="s">
        <v>183</v>
      </c>
    </row>
    <row r="185" spans="1:1" x14ac:dyDescent="0.35">
      <c r="A185" t="s">
        <v>184</v>
      </c>
    </row>
    <row r="186" spans="1:1" x14ac:dyDescent="0.35">
      <c r="A186" t="s">
        <v>185</v>
      </c>
    </row>
    <row r="187" spans="1:1" x14ac:dyDescent="0.35">
      <c r="A187" t="s">
        <v>186</v>
      </c>
    </row>
    <row r="188" spans="1:1" x14ac:dyDescent="0.35">
      <c r="A188" t="s">
        <v>187</v>
      </c>
    </row>
    <row r="189" spans="1:1" x14ac:dyDescent="0.35">
      <c r="A189" t="s">
        <v>188</v>
      </c>
    </row>
    <row r="190" spans="1:1" x14ac:dyDescent="0.35">
      <c r="A190" t="s">
        <v>189</v>
      </c>
    </row>
    <row r="191" spans="1:1" x14ac:dyDescent="0.35">
      <c r="A191" t="s">
        <v>190</v>
      </c>
    </row>
    <row r="192" spans="1:1" x14ac:dyDescent="0.35">
      <c r="A192" t="s">
        <v>191</v>
      </c>
    </row>
    <row r="193" spans="1:1" x14ac:dyDescent="0.35">
      <c r="A193" t="s">
        <v>192</v>
      </c>
    </row>
    <row r="194" spans="1:1" x14ac:dyDescent="0.35">
      <c r="A194" t="s">
        <v>193</v>
      </c>
    </row>
    <row r="195" spans="1:1" x14ac:dyDescent="0.35">
      <c r="A195" t="s">
        <v>194</v>
      </c>
    </row>
    <row r="196" spans="1:1" x14ac:dyDescent="0.35">
      <c r="A196" t="s">
        <v>195</v>
      </c>
    </row>
    <row r="197" spans="1:1" x14ac:dyDescent="0.35">
      <c r="A197" t="s">
        <v>196</v>
      </c>
    </row>
    <row r="198" spans="1:1" x14ac:dyDescent="0.35">
      <c r="A198" t="s">
        <v>197</v>
      </c>
    </row>
    <row r="199" spans="1:1" x14ac:dyDescent="0.35">
      <c r="A199" t="s">
        <v>198</v>
      </c>
    </row>
    <row r="200" spans="1:1" x14ac:dyDescent="0.35">
      <c r="A200" t="s">
        <v>199</v>
      </c>
    </row>
    <row r="201" spans="1:1" x14ac:dyDescent="0.35">
      <c r="A201" t="s">
        <v>200</v>
      </c>
    </row>
    <row r="202" spans="1:1" x14ac:dyDescent="0.35">
      <c r="A202" t="s">
        <v>201</v>
      </c>
    </row>
    <row r="203" spans="1:1" x14ac:dyDescent="0.35">
      <c r="A203" t="s">
        <v>202</v>
      </c>
    </row>
    <row r="204" spans="1:1" x14ac:dyDescent="0.35">
      <c r="A204" t="s">
        <v>203</v>
      </c>
    </row>
    <row r="205" spans="1:1" x14ac:dyDescent="0.35">
      <c r="A205" t="s">
        <v>204</v>
      </c>
    </row>
    <row r="206" spans="1:1" x14ac:dyDescent="0.35">
      <c r="A206" t="s">
        <v>205</v>
      </c>
    </row>
    <row r="207" spans="1:1" x14ac:dyDescent="0.35">
      <c r="A207" t="s">
        <v>206</v>
      </c>
    </row>
    <row r="208" spans="1:1" x14ac:dyDescent="0.35">
      <c r="A208" t="s">
        <v>207</v>
      </c>
    </row>
    <row r="209" spans="1:1" x14ac:dyDescent="0.35">
      <c r="A209" t="s">
        <v>208</v>
      </c>
    </row>
    <row r="210" spans="1:1" x14ac:dyDescent="0.35">
      <c r="A210" t="s">
        <v>209</v>
      </c>
    </row>
    <row r="211" spans="1:1" x14ac:dyDescent="0.35">
      <c r="A211" t="s">
        <v>210</v>
      </c>
    </row>
    <row r="212" spans="1:1" x14ac:dyDescent="0.35">
      <c r="A212" t="s">
        <v>211</v>
      </c>
    </row>
    <row r="213" spans="1:1" x14ac:dyDescent="0.35">
      <c r="A213" t="s">
        <v>212</v>
      </c>
    </row>
    <row r="214" spans="1:1" x14ac:dyDescent="0.35">
      <c r="A214" t="s">
        <v>213</v>
      </c>
    </row>
    <row r="215" spans="1:1" x14ac:dyDescent="0.35">
      <c r="A215" t="s">
        <v>214</v>
      </c>
    </row>
    <row r="216" spans="1:1" x14ac:dyDescent="0.35">
      <c r="A216" t="s">
        <v>215</v>
      </c>
    </row>
    <row r="217" spans="1:1" x14ac:dyDescent="0.35">
      <c r="A217" t="s">
        <v>216</v>
      </c>
    </row>
    <row r="218" spans="1:1" x14ac:dyDescent="0.35">
      <c r="A218" t="s">
        <v>217</v>
      </c>
    </row>
    <row r="219" spans="1:1" x14ac:dyDescent="0.35">
      <c r="A219" t="s">
        <v>218</v>
      </c>
    </row>
    <row r="220" spans="1:1" x14ac:dyDescent="0.35">
      <c r="A220" t="s">
        <v>219</v>
      </c>
    </row>
    <row r="221" spans="1:1" x14ac:dyDescent="0.35">
      <c r="A221" t="s">
        <v>220</v>
      </c>
    </row>
    <row r="222" spans="1:1" x14ac:dyDescent="0.35">
      <c r="A222" t="s">
        <v>221</v>
      </c>
    </row>
    <row r="223" spans="1:1" x14ac:dyDescent="0.35">
      <c r="A223" t="s">
        <v>222</v>
      </c>
    </row>
    <row r="224" spans="1:1" x14ac:dyDescent="0.35">
      <c r="A224" t="s">
        <v>223</v>
      </c>
    </row>
    <row r="225" spans="1:1" x14ac:dyDescent="0.35">
      <c r="A225" t="s">
        <v>224</v>
      </c>
    </row>
    <row r="226" spans="1:1" x14ac:dyDescent="0.35">
      <c r="A226" t="s">
        <v>225</v>
      </c>
    </row>
    <row r="227" spans="1:1" x14ac:dyDescent="0.35">
      <c r="A227" t="s">
        <v>226</v>
      </c>
    </row>
    <row r="228" spans="1:1" x14ac:dyDescent="0.35">
      <c r="A228" t="s">
        <v>227</v>
      </c>
    </row>
    <row r="229" spans="1:1" x14ac:dyDescent="0.35">
      <c r="A229" t="s">
        <v>228</v>
      </c>
    </row>
    <row r="230" spans="1:1" x14ac:dyDescent="0.35">
      <c r="A230" t="s">
        <v>229</v>
      </c>
    </row>
    <row r="231" spans="1:1" x14ac:dyDescent="0.35">
      <c r="A231" t="s">
        <v>230</v>
      </c>
    </row>
    <row r="232" spans="1:1" x14ac:dyDescent="0.35">
      <c r="A232" t="s">
        <v>231</v>
      </c>
    </row>
    <row r="233" spans="1:1" x14ac:dyDescent="0.35">
      <c r="A233" t="s">
        <v>232</v>
      </c>
    </row>
    <row r="234" spans="1:1" x14ac:dyDescent="0.35">
      <c r="A234" t="s">
        <v>233</v>
      </c>
    </row>
    <row r="235" spans="1:1" x14ac:dyDescent="0.35">
      <c r="A235" t="s">
        <v>234</v>
      </c>
    </row>
    <row r="236" spans="1:1" x14ac:dyDescent="0.35">
      <c r="A236" t="s">
        <v>235</v>
      </c>
    </row>
    <row r="237" spans="1:1" x14ac:dyDescent="0.35">
      <c r="A237" t="s">
        <v>236</v>
      </c>
    </row>
    <row r="238" spans="1:1" x14ac:dyDescent="0.35">
      <c r="A238" t="s">
        <v>237</v>
      </c>
    </row>
    <row r="239" spans="1:1" x14ac:dyDescent="0.35">
      <c r="A239" t="s">
        <v>238</v>
      </c>
    </row>
    <row r="240" spans="1:1" x14ac:dyDescent="0.35">
      <c r="A240" t="s">
        <v>239</v>
      </c>
    </row>
    <row r="241" spans="1:1" x14ac:dyDescent="0.35">
      <c r="A241" t="s">
        <v>240</v>
      </c>
    </row>
    <row r="242" spans="1:1" x14ac:dyDescent="0.35">
      <c r="A242" t="s">
        <v>241</v>
      </c>
    </row>
    <row r="243" spans="1:1" x14ac:dyDescent="0.35">
      <c r="A243" t="s">
        <v>242</v>
      </c>
    </row>
    <row r="244" spans="1:1" x14ac:dyDescent="0.35">
      <c r="A244" t="s">
        <v>243</v>
      </c>
    </row>
    <row r="245" spans="1:1" x14ac:dyDescent="0.35">
      <c r="A245" t="s">
        <v>244</v>
      </c>
    </row>
    <row r="246" spans="1:1" x14ac:dyDescent="0.35">
      <c r="A246" t="s">
        <v>245</v>
      </c>
    </row>
    <row r="247" spans="1:1" x14ac:dyDescent="0.35">
      <c r="A247" t="s">
        <v>246</v>
      </c>
    </row>
    <row r="248" spans="1:1" x14ac:dyDescent="0.35">
      <c r="A248" t="s">
        <v>247</v>
      </c>
    </row>
    <row r="249" spans="1:1" x14ac:dyDescent="0.35">
      <c r="A249" t="s">
        <v>248</v>
      </c>
    </row>
    <row r="250" spans="1:1" x14ac:dyDescent="0.35">
      <c r="A250" t="s">
        <v>249</v>
      </c>
    </row>
    <row r="251" spans="1:1" x14ac:dyDescent="0.35">
      <c r="A251" t="s">
        <v>250</v>
      </c>
    </row>
    <row r="252" spans="1:1" x14ac:dyDescent="0.35">
      <c r="A252" t="s">
        <v>251</v>
      </c>
    </row>
    <row r="253" spans="1:1" x14ac:dyDescent="0.35">
      <c r="A253" t="s">
        <v>252</v>
      </c>
    </row>
    <row r="254" spans="1:1" x14ac:dyDescent="0.35">
      <c r="A254" t="s">
        <v>253</v>
      </c>
    </row>
    <row r="255" spans="1:1" x14ac:dyDescent="0.35">
      <c r="A255" t="s">
        <v>254</v>
      </c>
    </row>
    <row r="256" spans="1:1" x14ac:dyDescent="0.35">
      <c r="A256" t="s">
        <v>255</v>
      </c>
    </row>
    <row r="257" spans="1:1" x14ac:dyDescent="0.35">
      <c r="A257" t="s">
        <v>256</v>
      </c>
    </row>
    <row r="258" spans="1:1" x14ac:dyDescent="0.35">
      <c r="A258" t="s">
        <v>257</v>
      </c>
    </row>
    <row r="259" spans="1:1" x14ac:dyDescent="0.35">
      <c r="A259" t="s">
        <v>258</v>
      </c>
    </row>
    <row r="260" spans="1:1" x14ac:dyDescent="0.35">
      <c r="A260" t="s">
        <v>259</v>
      </c>
    </row>
    <row r="261" spans="1:1" x14ac:dyDescent="0.35">
      <c r="A261" t="s">
        <v>260</v>
      </c>
    </row>
    <row r="262" spans="1:1" x14ac:dyDescent="0.35">
      <c r="A262" t="s">
        <v>261</v>
      </c>
    </row>
    <row r="263" spans="1:1" x14ac:dyDescent="0.35">
      <c r="A263" t="s">
        <v>262</v>
      </c>
    </row>
    <row r="264" spans="1:1" x14ac:dyDescent="0.35">
      <c r="A264" t="s">
        <v>263</v>
      </c>
    </row>
    <row r="265" spans="1:1" x14ac:dyDescent="0.35">
      <c r="A265" t="s">
        <v>264</v>
      </c>
    </row>
    <row r="266" spans="1:1" x14ac:dyDescent="0.35">
      <c r="A266" t="s">
        <v>265</v>
      </c>
    </row>
    <row r="267" spans="1:1" x14ac:dyDescent="0.35">
      <c r="A267" t="s">
        <v>266</v>
      </c>
    </row>
    <row r="268" spans="1:1" x14ac:dyDescent="0.35">
      <c r="A268" t="s">
        <v>267</v>
      </c>
    </row>
    <row r="269" spans="1:1" x14ac:dyDescent="0.35">
      <c r="A269" t="s">
        <v>268</v>
      </c>
    </row>
    <row r="270" spans="1:1" x14ac:dyDescent="0.35">
      <c r="A270" t="s">
        <v>269</v>
      </c>
    </row>
    <row r="271" spans="1:1" x14ac:dyDescent="0.35">
      <c r="A271" t="s">
        <v>270</v>
      </c>
    </row>
    <row r="272" spans="1:1" x14ac:dyDescent="0.35">
      <c r="A272" t="s">
        <v>271</v>
      </c>
    </row>
    <row r="273" spans="1:1" x14ac:dyDescent="0.35">
      <c r="A273" t="s">
        <v>272</v>
      </c>
    </row>
    <row r="274" spans="1:1" x14ac:dyDescent="0.35">
      <c r="A274" t="s">
        <v>273</v>
      </c>
    </row>
    <row r="275" spans="1:1" x14ac:dyDescent="0.35">
      <c r="A275" t="s">
        <v>274</v>
      </c>
    </row>
    <row r="276" spans="1:1" x14ac:dyDescent="0.35">
      <c r="A276" t="s">
        <v>275</v>
      </c>
    </row>
    <row r="277" spans="1:1" x14ac:dyDescent="0.35">
      <c r="A277" t="s">
        <v>276</v>
      </c>
    </row>
    <row r="278" spans="1:1" x14ac:dyDescent="0.35">
      <c r="A278" t="s">
        <v>277</v>
      </c>
    </row>
    <row r="279" spans="1:1" x14ac:dyDescent="0.35">
      <c r="A279" t="s">
        <v>278</v>
      </c>
    </row>
    <row r="280" spans="1:1" x14ac:dyDescent="0.35">
      <c r="A280" t="s">
        <v>279</v>
      </c>
    </row>
    <row r="281" spans="1:1" x14ac:dyDescent="0.35">
      <c r="A281" t="s">
        <v>280</v>
      </c>
    </row>
    <row r="282" spans="1:1" x14ac:dyDescent="0.35">
      <c r="A282" t="s">
        <v>281</v>
      </c>
    </row>
    <row r="283" spans="1:1" x14ac:dyDescent="0.35">
      <c r="A283" t="s">
        <v>282</v>
      </c>
    </row>
    <row r="284" spans="1:1" x14ac:dyDescent="0.35">
      <c r="A284" t="s">
        <v>283</v>
      </c>
    </row>
    <row r="285" spans="1:1" x14ac:dyDescent="0.35">
      <c r="A285" t="s">
        <v>284</v>
      </c>
    </row>
    <row r="286" spans="1:1" x14ac:dyDescent="0.35">
      <c r="A286" t="s">
        <v>285</v>
      </c>
    </row>
    <row r="287" spans="1:1" x14ac:dyDescent="0.35">
      <c r="A287" t="s">
        <v>286</v>
      </c>
    </row>
    <row r="288" spans="1:1" x14ac:dyDescent="0.35">
      <c r="A288" t="s">
        <v>287</v>
      </c>
    </row>
    <row r="289" spans="1:1" x14ac:dyDescent="0.35">
      <c r="A289" t="s">
        <v>288</v>
      </c>
    </row>
    <row r="290" spans="1:1" x14ac:dyDescent="0.35">
      <c r="A290" t="s">
        <v>289</v>
      </c>
    </row>
    <row r="291" spans="1:1" x14ac:dyDescent="0.35">
      <c r="A291" t="s">
        <v>290</v>
      </c>
    </row>
    <row r="292" spans="1:1" x14ac:dyDescent="0.35">
      <c r="A292" t="s">
        <v>291</v>
      </c>
    </row>
    <row r="293" spans="1:1" x14ac:dyDescent="0.35">
      <c r="A293" t="s">
        <v>292</v>
      </c>
    </row>
    <row r="294" spans="1:1" x14ac:dyDescent="0.35">
      <c r="A294" t="s">
        <v>293</v>
      </c>
    </row>
    <row r="295" spans="1:1" x14ac:dyDescent="0.35">
      <c r="A295" t="s">
        <v>294</v>
      </c>
    </row>
    <row r="296" spans="1:1" x14ac:dyDescent="0.35">
      <c r="A296" t="s">
        <v>295</v>
      </c>
    </row>
    <row r="297" spans="1:1" x14ac:dyDescent="0.35">
      <c r="A297" t="s">
        <v>296</v>
      </c>
    </row>
    <row r="298" spans="1:1" x14ac:dyDescent="0.35">
      <c r="A298" t="s">
        <v>297</v>
      </c>
    </row>
    <row r="299" spans="1:1" x14ac:dyDescent="0.35">
      <c r="A299" t="s">
        <v>298</v>
      </c>
    </row>
    <row r="300" spans="1:1" x14ac:dyDescent="0.35">
      <c r="A300" t="s">
        <v>299</v>
      </c>
    </row>
    <row r="301" spans="1:1" x14ac:dyDescent="0.35">
      <c r="A301" t="s">
        <v>300</v>
      </c>
    </row>
    <row r="302" spans="1:1" x14ac:dyDescent="0.35">
      <c r="A302" t="s">
        <v>301</v>
      </c>
    </row>
    <row r="303" spans="1:1" x14ac:dyDescent="0.35">
      <c r="A303" t="s">
        <v>302</v>
      </c>
    </row>
    <row r="304" spans="1:1" x14ac:dyDescent="0.35">
      <c r="A304" t="s">
        <v>303</v>
      </c>
    </row>
    <row r="305" spans="1:1" x14ac:dyDescent="0.35">
      <c r="A305" t="s">
        <v>304</v>
      </c>
    </row>
    <row r="306" spans="1:1" x14ac:dyDescent="0.35">
      <c r="A306" t="s">
        <v>305</v>
      </c>
    </row>
    <row r="307" spans="1:1" x14ac:dyDescent="0.35">
      <c r="A307" t="s">
        <v>306</v>
      </c>
    </row>
    <row r="308" spans="1:1" x14ac:dyDescent="0.35">
      <c r="A308" t="s">
        <v>307</v>
      </c>
    </row>
    <row r="309" spans="1:1" x14ac:dyDescent="0.35">
      <c r="A309" t="s">
        <v>308</v>
      </c>
    </row>
    <row r="310" spans="1:1" x14ac:dyDescent="0.35">
      <c r="A310" t="s">
        <v>309</v>
      </c>
    </row>
    <row r="311" spans="1:1" x14ac:dyDescent="0.35">
      <c r="A311" t="s">
        <v>310</v>
      </c>
    </row>
    <row r="312" spans="1:1" x14ac:dyDescent="0.35">
      <c r="A312" t="s">
        <v>311</v>
      </c>
    </row>
    <row r="313" spans="1:1" x14ac:dyDescent="0.35">
      <c r="A313" t="s">
        <v>312</v>
      </c>
    </row>
    <row r="314" spans="1:1" x14ac:dyDescent="0.35">
      <c r="A314" t="s">
        <v>313</v>
      </c>
    </row>
    <row r="315" spans="1:1" x14ac:dyDescent="0.35">
      <c r="A315" t="s">
        <v>314</v>
      </c>
    </row>
    <row r="316" spans="1:1" x14ac:dyDescent="0.35">
      <c r="A316" t="s">
        <v>315</v>
      </c>
    </row>
    <row r="317" spans="1:1" x14ac:dyDescent="0.35">
      <c r="A317" t="s">
        <v>316</v>
      </c>
    </row>
    <row r="318" spans="1:1" x14ac:dyDescent="0.35">
      <c r="A318" t="s">
        <v>317</v>
      </c>
    </row>
    <row r="319" spans="1:1" x14ac:dyDescent="0.35">
      <c r="A319" t="s">
        <v>318</v>
      </c>
    </row>
    <row r="320" spans="1:1" x14ac:dyDescent="0.35">
      <c r="A320" t="s">
        <v>319</v>
      </c>
    </row>
    <row r="321" spans="1:1" x14ac:dyDescent="0.35">
      <c r="A321" t="s">
        <v>320</v>
      </c>
    </row>
    <row r="322" spans="1:1" x14ac:dyDescent="0.35">
      <c r="A322" t="s">
        <v>321</v>
      </c>
    </row>
    <row r="323" spans="1:1" x14ac:dyDescent="0.35">
      <c r="A323" t="s">
        <v>322</v>
      </c>
    </row>
    <row r="324" spans="1:1" x14ac:dyDescent="0.35">
      <c r="A324" t="s">
        <v>323</v>
      </c>
    </row>
    <row r="325" spans="1:1" x14ac:dyDescent="0.35">
      <c r="A325" t="s">
        <v>324</v>
      </c>
    </row>
    <row r="326" spans="1:1" x14ac:dyDescent="0.35">
      <c r="A326" t="s">
        <v>325</v>
      </c>
    </row>
    <row r="327" spans="1:1" x14ac:dyDescent="0.35">
      <c r="A327" t="s">
        <v>326</v>
      </c>
    </row>
    <row r="328" spans="1:1" x14ac:dyDescent="0.35">
      <c r="A328" t="s">
        <v>327</v>
      </c>
    </row>
    <row r="329" spans="1:1" x14ac:dyDescent="0.35">
      <c r="A329" t="s">
        <v>328</v>
      </c>
    </row>
    <row r="330" spans="1:1" x14ac:dyDescent="0.35">
      <c r="A330" t="s">
        <v>329</v>
      </c>
    </row>
    <row r="331" spans="1:1" x14ac:dyDescent="0.35">
      <c r="A331" t="s">
        <v>330</v>
      </c>
    </row>
    <row r="332" spans="1:1" x14ac:dyDescent="0.35">
      <c r="A332" t="s">
        <v>331</v>
      </c>
    </row>
    <row r="333" spans="1:1" x14ac:dyDescent="0.35">
      <c r="A333" t="s">
        <v>332</v>
      </c>
    </row>
    <row r="334" spans="1:1" x14ac:dyDescent="0.35">
      <c r="A334" t="s">
        <v>333</v>
      </c>
    </row>
    <row r="335" spans="1:1" x14ac:dyDescent="0.35">
      <c r="A335" t="s">
        <v>334</v>
      </c>
    </row>
    <row r="336" spans="1:1" x14ac:dyDescent="0.35">
      <c r="A336" t="s">
        <v>335</v>
      </c>
    </row>
    <row r="337" spans="1:1" x14ac:dyDescent="0.35">
      <c r="A337" t="s">
        <v>336</v>
      </c>
    </row>
    <row r="338" spans="1:1" x14ac:dyDescent="0.35">
      <c r="A338" t="s">
        <v>337</v>
      </c>
    </row>
    <row r="339" spans="1:1" x14ac:dyDescent="0.35">
      <c r="A339" t="s">
        <v>338</v>
      </c>
    </row>
    <row r="340" spans="1:1" x14ac:dyDescent="0.35">
      <c r="A340" t="s">
        <v>339</v>
      </c>
    </row>
    <row r="341" spans="1:1" x14ac:dyDescent="0.35">
      <c r="A341" t="s">
        <v>340</v>
      </c>
    </row>
    <row r="342" spans="1:1" x14ac:dyDescent="0.35">
      <c r="A342" t="s">
        <v>341</v>
      </c>
    </row>
    <row r="343" spans="1:1" x14ac:dyDescent="0.35">
      <c r="A343" t="s">
        <v>342</v>
      </c>
    </row>
    <row r="344" spans="1:1" x14ac:dyDescent="0.35">
      <c r="A344" t="s">
        <v>343</v>
      </c>
    </row>
    <row r="345" spans="1:1" x14ac:dyDescent="0.35">
      <c r="A345" t="s">
        <v>344</v>
      </c>
    </row>
    <row r="346" spans="1:1" x14ac:dyDescent="0.35">
      <c r="A346" t="s">
        <v>345</v>
      </c>
    </row>
    <row r="347" spans="1:1" x14ac:dyDescent="0.35">
      <c r="A347" t="s">
        <v>346</v>
      </c>
    </row>
    <row r="348" spans="1:1" x14ac:dyDescent="0.35">
      <c r="A348" t="s">
        <v>347</v>
      </c>
    </row>
    <row r="349" spans="1:1" x14ac:dyDescent="0.35">
      <c r="A349" t="s">
        <v>348</v>
      </c>
    </row>
    <row r="350" spans="1:1" x14ac:dyDescent="0.35">
      <c r="A350" t="s">
        <v>349</v>
      </c>
    </row>
    <row r="351" spans="1:1" x14ac:dyDescent="0.35">
      <c r="A351" t="s">
        <v>350</v>
      </c>
    </row>
    <row r="352" spans="1:1" x14ac:dyDescent="0.35">
      <c r="A352" t="s">
        <v>351</v>
      </c>
    </row>
    <row r="353" spans="1:1" x14ac:dyDescent="0.35">
      <c r="A353" t="s">
        <v>352</v>
      </c>
    </row>
    <row r="354" spans="1:1" x14ac:dyDescent="0.35">
      <c r="A354" t="s">
        <v>353</v>
      </c>
    </row>
    <row r="355" spans="1:1" x14ac:dyDescent="0.35">
      <c r="A355" t="s">
        <v>354</v>
      </c>
    </row>
    <row r="356" spans="1:1" x14ac:dyDescent="0.35">
      <c r="A356" t="s">
        <v>355</v>
      </c>
    </row>
    <row r="357" spans="1:1" x14ac:dyDescent="0.35">
      <c r="A357" t="s">
        <v>356</v>
      </c>
    </row>
    <row r="358" spans="1:1" x14ac:dyDescent="0.35">
      <c r="A358" t="s">
        <v>357</v>
      </c>
    </row>
    <row r="359" spans="1:1" x14ac:dyDescent="0.35">
      <c r="A359" t="s">
        <v>358</v>
      </c>
    </row>
    <row r="360" spans="1:1" x14ac:dyDescent="0.35">
      <c r="A360" t="s">
        <v>359</v>
      </c>
    </row>
    <row r="361" spans="1:1" x14ac:dyDescent="0.35">
      <c r="A361" t="s">
        <v>360</v>
      </c>
    </row>
    <row r="362" spans="1:1" x14ac:dyDescent="0.35">
      <c r="A362" t="s">
        <v>361</v>
      </c>
    </row>
    <row r="363" spans="1:1" x14ac:dyDescent="0.35">
      <c r="A363" t="s">
        <v>362</v>
      </c>
    </row>
    <row r="364" spans="1:1" x14ac:dyDescent="0.35">
      <c r="A364" t="s">
        <v>363</v>
      </c>
    </row>
    <row r="365" spans="1:1" x14ac:dyDescent="0.35">
      <c r="A365" t="s">
        <v>364</v>
      </c>
    </row>
    <row r="366" spans="1:1" x14ac:dyDescent="0.35">
      <c r="A366" t="s">
        <v>365</v>
      </c>
    </row>
    <row r="367" spans="1:1" x14ac:dyDescent="0.35">
      <c r="A367" t="s">
        <v>366</v>
      </c>
    </row>
    <row r="368" spans="1:1" x14ac:dyDescent="0.35">
      <c r="A368" t="s">
        <v>367</v>
      </c>
    </row>
    <row r="369" spans="1:1" x14ac:dyDescent="0.35">
      <c r="A369" t="s">
        <v>368</v>
      </c>
    </row>
    <row r="370" spans="1:1" x14ac:dyDescent="0.35">
      <c r="A370" t="s">
        <v>369</v>
      </c>
    </row>
    <row r="371" spans="1:1" x14ac:dyDescent="0.35">
      <c r="A371" t="s">
        <v>370</v>
      </c>
    </row>
    <row r="372" spans="1:1" x14ac:dyDescent="0.35">
      <c r="A372" t="s">
        <v>371</v>
      </c>
    </row>
    <row r="373" spans="1:1" x14ac:dyDescent="0.35">
      <c r="A373" t="s">
        <v>372</v>
      </c>
    </row>
    <row r="374" spans="1:1" x14ac:dyDescent="0.35">
      <c r="A374" t="s">
        <v>373</v>
      </c>
    </row>
    <row r="375" spans="1:1" x14ac:dyDescent="0.35">
      <c r="A375" t="s">
        <v>374</v>
      </c>
    </row>
    <row r="376" spans="1:1" x14ac:dyDescent="0.35">
      <c r="A376" t="s">
        <v>375</v>
      </c>
    </row>
    <row r="377" spans="1:1" x14ac:dyDescent="0.35">
      <c r="A377" t="s">
        <v>376</v>
      </c>
    </row>
    <row r="378" spans="1:1" x14ac:dyDescent="0.35">
      <c r="A378" t="s">
        <v>377</v>
      </c>
    </row>
    <row r="379" spans="1:1" x14ac:dyDescent="0.35">
      <c r="A379" t="s">
        <v>378</v>
      </c>
    </row>
    <row r="380" spans="1:1" x14ac:dyDescent="0.35">
      <c r="A380" t="s">
        <v>379</v>
      </c>
    </row>
    <row r="381" spans="1:1" x14ac:dyDescent="0.35">
      <c r="A381" t="s">
        <v>380</v>
      </c>
    </row>
    <row r="382" spans="1:1" x14ac:dyDescent="0.35">
      <c r="A382" t="s">
        <v>381</v>
      </c>
    </row>
    <row r="383" spans="1:1" x14ac:dyDescent="0.35">
      <c r="A383" t="s">
        <v>382</v>
      </c>
    </row>
    <row r="384" spans="1:1" x14ac:dyDescent="0.35">
      <c r="A384" t="s">
        <v>383</v>
      </c>
    </row>
    <row r="385" spans="1:1" x14ac:dyDescent="0.35">
      <c r="A385" t="s">
        <v>384</v>
      </c>
    </row>
    <row r="386" spans="1:1" x14ac:dyDescent="0.35">
      <c r="A386" t="s">
        <v>385</v>
      </c>
    </row>
    <row r="387" spans="1:1" x14ac:dyDescent="0.35">
      <c r="A387" t="s">
        <v>386</v>
      </c>
    </row>
    <row r="388" spans="1:1" x14ac:dyDescent="0.35">
      <c r="A388" t="s">
        <v>387</v>
      </c>
    </row>
    <row r="389" spans="1:1" x14ac:dyDescent="0.35">
      <c r="A389" t="s">
        <v>388</v>
      </c>
    </row>
    <row r="390" spans="1:1" x14ac:dyDescent="0.35">
      <c r="A390" t="s">
        <v>389</v>
      </c>
    </row>
    <row r="391" spans="1:1" x14ac:dyDescent="0.35">
      <c r="A391" t="s">
        <v>390</v>
      </c>
    </row>
    <row r="392" spans="1:1" x14ac:dyDescent="0.35">
      <c r="A392" t="s">
        <v>391</v>
      </c>
    </row>
    <row r="393" spans="1:1" x14ac:dyDescent="0.35">
      <c r="A393" t="s">
        <v>392</v>
      </c>
    </row>
    <row r="394" spans="1:1" x14ac:dyDescent="0.35">
      <c r="A394" t="s">
        <v>393</v>
      </c>
    </row>
    <row r="395" spans="1:1" x14ac:dyDescent="0.35">
      <c r="A395" t="s">
        <v>394</v>
      </c>
    </row>
    <row r="396" spans="1:1" x14ac:dyDescent="0.35">
      <c r="A396" t="s">
        <v>395</v>
      </c>
    </row>
    <row r="397" spans="1:1" x14ac:dyDescent="0.35">
      <c r="A397" t="s">
        <v>396</v>
      </c>
    </row>
    <row r="398" spans="1:1" x14ac:dyDescent="0.35">
      <c r="A398" t="s">
        <v>397</v>
      </c>
    </row>
    <row r="399" spans="1:1" x14ac:dyDescent="0.35">
      <c r="A399" t="s">
        <v>398</v>
      </c>
    </row>
    <row r="400" spans="1:1" x14ac:dyDescent="0.35">
      <c r="A400" t="s">
        <v>399</v>
      </c>
    </row>
    <row r="401" spans="1:1" x14ac:dyDescent="0.35">
      <c r="A401" t="s">
        <v>400</v>
      </c>
    </row>
    <row r="402" spans="1:1" x14ac:dyDescent="0.35">
      <c r="A402" t="s">
        <v>401</v>
      </c>
    </row>
    <row r="403" spans="1:1" x14ac:dyDescent="0.35">
      <c r="A403" t="s">
        <v>402</v>
      </c>
    </row>
    <row r="404" spans="1:1" x14ac:dyDescent="0.35">
      <c r="A404" t="s">
        <v>403</v>
      </c>
    </row>
    <row r="405" spans="1:1" x14ac:dyDescent="0.35">
      <c r="A405" t="s">
        <v>404</v>
      </c>
    </row>
    <row r="406" spans="1:1" x14ac:dyDescent="0.35">
      <c r="A406" t="s">
        <v>405</v>
      </c>
    </row>
    <row r="407" spans="1:1" x14ac:dyDescent="0.35">
      <c r="A407" t="s">
        <v>406</v>
      </c>
    </row>
    <row r="408" spans="1:1" x14ac:dyDescent="0.35">
      <c r="A408" t="s">
        <v>407</v>
      </c>
    </row>
    <row r="409" spans="1:1" x14ac:dyDescent="0.35">
      <c r="A409" t="s">
        <v>408</v>
      </c>
    </row>
    <row r="410" spans="1:1" x14ac:dyDescent="0.35">
      <c r="A410" t="s">
        <v>409</v>
      </c>
    </row>
    <row r="411" spans="1:1" x14ac:dyDescent="0.35">
      <c r="A411" t="s">
        <v>410</v>
      </c>
    </row>
    <row r="412" spans="1:1" x14ac:dyDescent="0.35">
      <c r="A412" t="s">
        <v>411</v>
      </c>
    </row>
    <row r="413" spans="1:1" x14ac:dyDescent="0.35">
      <c r="A413" t="s">
        <v>412</v>
      </c>
    </row>
    <row r="414" spans="1:1" x14ac:dyDescent="0.35">
      <c r="A414" t="s">
        <v>413</v>
      </c>
    </row>
    <row r="415" spans="1:1" x14ac:dyDescent="0.35">
      <c r="A415" t="s">
        <v>414</v>
      </c>
    </row>
    <row r="416" spans="1:1" x14ac:dyDescent="0.35">
      <c r="A416" t="s">
        <v>415</v>
      </c>
    </row>
    <row r="417" spans="1:1" x14ac:dyDescent="0.35">
      <c r="A417" t="s">
        <v>416</v>
      </c>
    </row>
    <row r="418" spans="1:1" x14ac:dyDescent="0.35">
      <c r="A418" t="s">
        <v>417</v>
      </c>
    </row>
    <row r="419" spans="1:1" x14ac:dyDescent="0.35">
      <c r="A419" t="s">
        <v>418</v>
      </c>
    </row>
    <row r="420" spans="1:1" x14ac:dyDescent="0.35">
      <c r="A420" t="s">
        <v>419</v>
      </c>
    </row>
    <row r="421" spans="1:1" x14ac:dyDescent="0.35">
      <c r="A421" t="s">
        <v>420</v>
      </c>
    </row>
    <row r="422" spans="1:1" x14ac:dyDescent="0.35">
      <c r="A422" t="s">
        <v>421</v>
      </c>
    </row>
    <row r="423" spans="1:1" x14ac:dyDescent="0.35">
      <c r="A423" t="s">
        <v>422</v>
      </c>
    </row>
    <row r="424" spans="1:1" x14ac:dyDescent="0.35">
      <c r="A424" t="s">
        <v>423</v>
      </c>
    </row>
    <row r="425" spans="1:1" x14ac:dyDescent="0.35">
      <c r="A425" t="s">
        <v>424</v>
      </c>
    </row>
    <row r="426" spans="1:1" x14ac:dyDescent="0.35">
      <c r="A426" t="s">
        <v>425</v>
      </c>
    </row>
    <row r="427" spans="1:1" x14ac:dyDescent="0.35">
      <c r="A427" t="s">
        <v>426</v>
      </c>
    </row>
    <row r="428" spans="1:1" x14ac:dyDescent="0.35">
      <c r="A428" t="s">
        <v>427</v>
      </c>
    </row>
    <row r="429" spans="1:1" x14ac:dyDescent="0.35">
      <c r="A429" t="s">
        <v>428</v>
      </c>
    </row>
    <row r="430" spans="1:1" x14ac:dyDescent="0.35">
      <c r="A430" t="s">
        <v>429</v>
      </c>
    </row>
    <row r="431" spans="1:1" x14ac:dyDescent="0.35">
      <c r="A431" t="s">
        <v>430</v>
      </c>
    </row>
    <row r="432" spans="1:1" x14ac:dyDescent="0.35">
      <c r="A432" t="s">
        <v>431</v>
      </c>
    </row>
    <row r="433" spans="1:1" x14ac:dyDescent="0.35">
      <c r="A433" t="s">
        <v>432</v>
      </c>
    </row>
    <row r="434" spans="1:1" x14ac:dyDescent="0.35">
      <c r="A434" t="s">
        <v>433</v>
      </c>
    </row>
    <row r="435" spans="1:1" x14ac:dyDescent="0.35">
      <c r="A435" t="s">
        <v>434</v>
      </c>
    </row>
    <row r="436" spans="1:1" x14ac:dyDescent="0.35">
      <c r="A436" t="s">
        <v>435</v>
      </c>
    </row>
    <row r="437" spans="1:1" x14ac:dyDescent="0.35">
      <c r="A437" t="s">
        <v>436</v>
      </c>
    </row>
    <row r="438" spans="1:1" x14ac:dyDescent="0.35">
      <c r="A438" t="s">
        <v>437</v>
      </c>
    </row>
    <row r="439" spans="1:1" x14ac:dyDescent="0.35">
      <c r="A439" t="s">
        <v>438</v>
      </c>
    </row>
    <row r="440" spans="1:1" x14ac:dyDescent="0.35">
      <c r="A440" t="s">
        <v>439</v>
      </c>
    </row>
    <row r="441" spans="1:1" x14ac:dyDescent="0.35">
      <c r="A441" t="s">
        <v>440</v>
      </c>
    </row>
    <row r="442" spans="1:1" x14ac:dyDescent="0.35">
      <c r="A442" t="s">
        <v>441</v>
      </c>
    </row>
    <row r="443" spans="1:1" x14ac:dyDescent="0.35">
      <c r="A443" t="s">
        <v>442</v>
      </c>
    </row>
    <row r="444" spans="1:1" x14ac:dyDescent="0.35">
      <c r="A444" t="s">
        <v>443</v>
      </c>
    </row>
    <row r="445" spans="1:1" x14ac:dyDescent="0.35">
      <c r="A445" t="s">
        <v>444</v>
      </c>
    </row>
    <row r="446" spans="1:1" x14ac:dyDescent="0.35">
      <c r="A446" t="s">
        <v>445</v>
      </c>
    </row>
    <row r="447" spans="1:1" x14ac:dyDescent="0.35">
      <c r="A447" t="s">
        <v>446</v>
      </c>
    </row>
    <row r="448" spans="1:1" x14ac:dyDescent="0.35">
      <c r="A448" t="s">
        <v>447</v>
      </c>
    </row>
    <row r="449" spans="1:1" x14ac:dyDescent="0.35">
      <c r="A449" t="s">
        <v>448</v>
      </c>
    </row>
    <row r="450" spans="1:1" x14ac:dyDescent="0.35">
      <c r="A450" t="s">
        <v>449</v>
      </c>
    </row>
    <row r="451" spans="1:1" x14ac:dyDescent="0.35">
      <c r="A451" t="s">
        <v>450</v>
      </c>
    </row>
    <row r="452" spans="1:1" x14ac:dyDescent="0.35">
      <c r="A452" t="s">
        <v>451</v>
      </c>
    </row>
    <row r="453" spans="1:1" x14ac:dyDescent="0.35">
      <c r="A453" t="s">
        <v>452</v>
      </c>
    </row>
    <row r="454" spans="1:1" x14ac:dyDescent="0.35">
      <c r="A454" t="s">
        <v>453</v>
      </c>
    </row>
    <row r="455" spans="1:1" x14ac:dyDescent="0.35">
      <c r="A455" t="s">
        <v>454</v>
      </c>
    </row>
    <row r="456" spans="1:1" x14ac:dyDescent="0.35">
      <c r="A456" t="s">
        <v>455</v>
      </c>
    </row>
    <row r="457" spans="1:1" x14ac:dyDescent="0.35">
      <c r="A457" t="s">
        <v>456</v>
      </c>
    </row>
    <row r="458" spans="1:1" x14ac:dyDescent="0.35">
      <c r="A458" t="s">
        <v>457</v>
      </c>
    </row>
    <row r="459" spans="1:1" x14ac:dyDescent="0.35">
      <c r="A459" t="s">
        <v>458</v>
      </c>
    </row>
    <row r="460" spans="1:1" x14ac:dyDescent="0.35">
      <c r="A460" t="s">
        <v>459</v>
      </c>
    </row>
    <row r="461" spans="1:1" x14ac:dyDescent="0.35">
      <c r="A461" t="s">
        <v>460</v>
      </c>
    </row>
    <row r="462" spans="1:1" x14ac:dyDescent="0.35">
      <c r="A462" t="s">
        <v>461</v>
      </c>
    </row>
    <row r="463" spans="1:1" x14ac:dyDescent="0.35">
      <c r="A463" t="s">
        <v>462</v>
      </c>
    </row>
    <row r="464" spans="1:1" x14ac:dyDescent="0.35">
      <c r="A464" t="s">
        <v>463</v>
      </c>
    </row>
    <row r="465" spans="1:1" x14ac:dyDescent="0.35">
      <c r="A465" t="s">
        <v>464</v>
      </c>
    </row>
    <row r="466" spans="1:1" x14ac:dyDescent="0.35">
      <c r="A466" t="s">
        <v>465</v>
      </c>
    </row>
    <row r="467" spans="1:1" x14ac:dyDescent="0.35">
      <c r="A467" t="s">
        <v>466</v>
      </c>
    </row>
    <row r="468" spans="1:1" x14ac:dyDescent="0.35">
      <c r="A468" t="s">
        <v>467</v>
      </c>
    </row>
    <row r="469" spans="1:1" x14ac:dyDescent="0.35">
      <c r="A469" t="s">
        <v>468</v>
      </c>
    </row>
    <row r="470" spans="1:1" x14ac:dyDescent="0.35">
      <c r="A470" t="s">
        <v>469</v>
      </c>
    </row>
    <row r="471" spans="1:1" x14ac:dyDescent="0.35">
      <c r="A471" t="s">
        <v>470</v>
      </c>
    </row>
    <row r="472" spans="1:1" x14ac:dyDescent="0.35">
      <c r="A472" t="s">
        <v>471</v>
      </c>
    </row>
    <row r="473" spans="1:1" x14ac:dyDescent="0.35">
      <c r="A473" t="s">
        <v>472</v>
      </c>
    </row>
    <row r="474" spans="1:1" x14ac:dyDescent="0.35">
      <c r="A474" t="s">
        <v>473</v>
      </c>
    </row>
    <row r="475" spans="1:1" x14ac:dyDescent="0.35">
      <c r="A475" t="s">
        <v>474</v>
      </c>
    </row>
    <row r="476" spans="1:1" x14ac:dyDescent="0.35">
      <c r="A476" t="s">
        <v>475</v>
      </c>
    </row>
    <row r="477" spans="1:1" x14ac:dyDescent="0.35">
      <c r="A477" t="s">
        <v>476</v>
      </c>
    </row>
    <row r="478" spans="1:1" x14ac:dyDescent="0.35">
      <c r="A478" t="s">
        <v>477</v>
      </c>
    </row>
    <row r="479" spans="1:1" x14ac:dyDescent="0.35">
      <c r="A479" t="s">
        <v>478</v>
      </c>
    </row>
    <row r="480" spans="1:1" x14ac:dyDescent="0.35">
      <c r="A480" t="s">
        <v>479</v>
      </c>
    </row>
    <row r="481" spans="1:1" x14ac:dyDescent="0.35">
      <c r="A481" t="s">
        <v>480</v>
      </c>
    </row>
    <row r="482" spans="1:1" x14ac:dyDescent="0.35">
      <c r="A482" t="s">
        <v>481</v>
      </c>
    </row>
    <row r="483" spans="1:1" x14ac:dyDescent="0.35">
      <c r="A483" t="s">
        <v>482</v>
      </c>
    </row>
    <row r="484" spans="1:1" x14ac:dyDescent="0.35">
      <c r="A484" t="s">
        <v>483</v>
      </c>
    </row>
    <row r="485" spans="1:1" x14ac:dyDescent="0.35">
      <c r="A485" t="s">
        <v>484</v>
      </c>
    </row>
    <row r="486" spans="1:1" x14ac:dyDescent="0.35">
      <c r="A486" t="s">
        <v>485</v>
      </c>
    </row>
    <row r="487" spans="1:1" x14ac:dyDescent="0.35">
      <c r="A487" t="s">
        <v>486</v>
      </c>
    </row>
    <row r="488" spans="1:1" x14ac:dyDescent="0.35">
      <c r="A488" t="s">
        <v>487</v>
      </c>
    </row>
    <row r="489" spans="1:1" x14ac:dyDescent="0.35">
      <c r="A489" t="s">
        <v>488</v>
      </c>
    </row>
    <row r="490" spans="1:1" x14ac:dyDescent="0.35">
      <c r="A490" t="s">
        <v>489</v>
      </c>
    </row>
    <row r="491" spans="1:1" x14ac:dyDescent="0.35">
      <c r="A491" t="s">
        <v>490</v>
      </c>
    </row>
    <row r="492" spans="1:1" x14ac:dyDescent="0.35">
      <c r="A492" t="s">
        <v>491</v>
      </c>
    </row>
    <row r="493" spans="1:1" x14ac:dyDescent="0.35">
      <c r="A493" t="s">
        <v>492</v>
      </c>
    </row>
    <row r="494" spans="1:1" x14ac:dyDescent="0.35">
      <c r="A494" t="s">
        <v>493</v>
      </c>
    </row>
    <row r="495" spans="1:1" x14ac:dyDescent="0.35">
      <c r="A495" t="s">
        <v>494</v>
      </c>
    </row>
    <row r="496" spans="1:1" x14ac:dyDescent="0.35">
      <c r="A496" t="s">
        <v>495</v>
      </c>
    </row>
    <row r="497" spans="1:1" x14ac:dyDescent="0.35">
      <c r="A497" t="s">
        <v>496</v>
      </c>
    </row>
    <row r="498" spans="1:1" x14ac:dyDescent="0.35">
      <c r="A498" t="s">
        <v>497</v>
      </c>
    </row>
    <row r="499" spans="1:1" x14ac:dyDescent="0.35">
      <c r="A499" t="s">
        <v>498</v>
      </c>
    </row>
    <row r="500" spans="1:1" x14ac:dyDescent="0.35">
      <c r="A500" t="s">
        <v>499</v>
      </c>
    </row>
    <row r="501" spans="1:1" x14ac:dyDescent="0.35">
      <c r="A501" t="s">
        <v>500</v>
      </c>
    </row>
    <row r="502" spans="1:1" x14ac:dyDescent="0.35">
      <c r="A502" t="s">
        <v>501</v>
      </c>
    </row>
    <row r="503" spans="1:1" x14ac:dyDescent="0.35">
      <c r="A503" t="s">
        <v>502</v>
      </c>
    </row>
    <row r="504" spans="1:1" x14ac:dyDescent="0.35">
      <c r="A504" t="s">
        <v>503</v>
      </c>
    </row>
    <row r="505" spans="1:1" x14ac:dyDescent="0.35">
      <c r="A505" t="s">
        <v>504</v>
      </c>
    </row>
    <row r="506" spans="1:1" x14ac:dyDescent="0.35">
      <c r="A506" t="s">
        <v>505</v>
      </c>
    </row>
    <row r="507" spans="1:1" x14ac:dyDescent="0.35">
      <c r="A507" t="s">
        <v>506</v>
      </c>
    </row>
    <row r="508" spans="1:1" x14ac:dyDescent="0.35">
      <c r="A508" t="s">
        <v>507</v>
      </c>
    </row>
    <row r="509" spans="1:1" x14ac:dyDescent="0.35">
      <c r="A509" t="s">
        <v>508</v>
      </c>
    </row>
    <row r="510" spans="1:1" x14ac:dyDescent="0.35">
      <c r="A510" t="s">
        <v>509</v>
      </c>
    </row>
    <row r="511" spans="1:1" x14ac:dyDescent="0.35">
      <c r="A511" t="s">
        <v>510</v>
      </c>
    </row>
    <row r="512" spans="1:1" x14ac:dyDescent="0.35">
      <c r="A512" t="s">
        <v>511</v>
      </c>
    </row>
    <row r="513" spans="1:1" x14ac:dyDescent="0.35">
      <c r="A513" t="s">
        <v>512</v>
      </c>
    </row>
    <row r="514" spans="1:1" x14ac:dyDescent="0.35">
      <c r="A514" t="s">
        <v>513</v>
      </c>
    </row>
    <row r="515" spans="1:1" x14ac:dyDescent="0.35">
      <c r="A515" t="s">
        <v>514</v>
      </c>
    </row>
    <row r="516" spans="1:1" x14ac:dyDescent="0.35">
      <c r="A516" t="s">
        <v>515</v>
      </c>
    </row>
    <row r="517" spans="1:1" x14ac:dyDescent="0.35">
      <c r="A517" t="s">
        <v>516</v>
      </c>
    </row>
    <row r="518" spans="1:1" x14ac:dyDescent="0.35">
      <c r="A518" t="s">
        <v>517</v>
      </c>
    </row>
    <row r="519" spans="1:1" x14ac:dyDescent="0.35">
      <c r="A519" t="s">
        <v>518</v>
      </c>
    </row>
    <row r="520" spans="1:1" x14ac:dyDescent="0.35">
      <c r="A520" t="s">
        <v>519</v>
      </c>
    </row>
    <row r="521" spans="1:1" x14ac:dyDescent="0.35">
      <c r="A521" t="s">
        <v>520</v>
      </c>
    </row>
    <row r="522" spans="1:1" x14ac:dyDescent="0.35">
      <c r="A522" t="s">
        <v>521</v>
      </c>
    </row>
    <row r="523" spans="1:1" x14ac:dyDescent="0.35">
      <c r="A523" t="s">
        <v>522</v>
      </c>
    </row>
    <row r="524" spans="1:1" x14ac:dyDescent="0.35">
      <c r="A524" t="s">
        <v>523</v>
      </c>
    </row>
    <row r="525" spans="1:1" x14ac:dyDescent="0.35">
      <c r="A525" t="s">
        <v>524</v>
      </c>
    </row>
    <row r="526" spans="1:1" x14ac:dyDescent="0.35">
      <c r="A526" t="s">
        <v>525</v>
      </c>
    </row>
    <row r="527" spans="1:1" x14ac:dyDescent="0.35">
      <c r="A527" t="s">
        <v>526</v>
      </c>
    </row>
    <row r="528" spans="1:1" x14ac:dyDescent="0.35">
      <c r="A528" t="s">
        <v>527</v>
      </c>
    </row>
    <row r="529" spans="1:1" x14ac:dyDescent="0.35">
      <c r="A529" t="s">
        <v>528</v>
      </c>
    </row>
    <row r="530" spans="1:1" x14ac:dyDescent="0.35">
      <c r="A530" t="s">
        <v>529</v>
      </c>
    </row>
    <row r="531" spans="1:1" x14ac:dyDescent="0.35">
      <c r="A531" t="s">
        <v>530</v>
      </c>
    </row>
    <row r="532" spans="1:1" x14ac:dyDescent="0.35">
      <c r="A532" t="s">
        <v>531</v>
      </c>
    </row>
    <row r="533" spans="1:1" x14ac:dyDescent="0.35">
      <c r="A533" t="s">
        <v>532</v>
      </c>
    </row>
    <row r="534" spans="1:1" x14ac:dyDescent="0.35">
      <c r="A534" t="s">
        <v>533</v>
      </c>
    </row>
    <row r="535" spans="1:1" x14ac:dyDescent="0.35">
      <c r="A535" t="s">
        <v>534</v>
      </c>
    </row>
    <row r="536" spans="1:1" x14ac:dyDescent="0.35">
      <c r="A536" t="s">
        <v>535</v>
      </c>
    </row>
    <row r="537" spans="1:1" x14ac:dyDescent="0.35">
      <c r="A537" t="s">
        <v>536</v>
      </c>
    </row>
    <row r="538" spans="1:1" x14ac:dyDescent="0.35">
      <c r="A538" t="s">
        <v>537</v>
      </c>
    </row>
    <row r="539" spans="1:1" x14ac:dyDescent="0.35">
      <c r="A539" t="s">
        <v>538</v>
      </c>
    </row>
    <row r="540" spans="1:1" x14ac:dyDescent="0.35">
      <c r="A540" t="s">
        <v>539</v>
      </c>
    </row>
    <row r="541" spans="1:1" x14ac:dyDescent="0.35">
      <c r="A541" t="s">
        <v>540</v>
      </c>
    </row>
    <row r="542" spans="1:1" x14ac:dyDescent="0.35">
      <c r="A542" t="s">
        <v>541</v>
      </c>
    </row>
    <row r="543" spans="1:1" x14ac:dyDescent="0.35">
      <c r="A543" t="s">
        <v>542</v>
      </c>
    </row>
    <row r="544" spans="1:1" x14ac:dyDescent="0.35">
      <c r="A544" t="s">
        <v>543</v>
      </c>
    </row>
    <row r="545" spans="1:1" x14ac:dyDescent="0.35">
      <c r="A545" t="s">
        <v>544</v>
      </c>
    </row>
    <row r="546" spans="1:1" x14ac:dyDescent="0.35">
      <c r="A546" t="s">
        <v>545</v>
      </c>
    </row>
    <row r="547" spans="1:1" x14ac:dyDescent="0.35">
      <c r="A547" t="s">
        <v>546</v>
      </c>
    </row>
    <row r="548" spans="1:1" x14ac:dyDescent="0.35">
      <c r="A548" t="s">
        <v>547</v>
      </c>
    </row>
    <row r="549" spans="1:1" x14ac:dyDescent="0.35">
      <c r="A549" t="s">
        <v>548</v>
      </c>
    </row>
    <row r="550" spans="1:1" x14ac:dyDescent="0.35">
      <c r="A550" t="s">
        <v>549</v>
      </c>
    </row>
    <row r="551" spans="1:1" x14ac:dyDescent="0.35">
      <c r="A551" t="s">
        <v>550</v>
      </c>
    </row>
    <row r="552" spans="1:1" x14ac:dyDescent="0.35">
      <c r="A552" t="s">
        <v>551</v>
      </c>
    </row>
    <row r="553" spans="1:1" x14ac:dyDescent="0.35">
      <c r="A553" t="s">
        <v>552</v>
      </c>
    </row>
    <row r="554" spans="1:1" x14ac:dyDescent="0.35">
      <c r="A554" t="s">
        <v>553</v>
      </c>
    </row>
    <row r="555" spans="1:1" x14ac:dyDescent="0.35">
      <c r="A555" t="s">
        <v>554</v>
      </c>
    </row>
    <row r="556" spans="1:1" x14ac:dyDescent="0.35">
      <c r="A556" t="s">
        <v>555</v>
      </c>
    </row>
    <row r="557" spans="1:1" x14ac:dyDescent="0.35">
      <c r="A557" t="s">
        <v>556</v>
      </c>
    </row>
    <row r="558" spans="1:1" x14ac:dyDescent="0.35">
      <c r="A558" t="s">
        <v>557</v>
      </c>
    </row>
    <row r="559" spans="1:1" x14ac:dyDescent="0.35">
      <c r="A559" t="s">
        <v>558</v>
      </c>
    </row>
    <row r="560" spans="1:1" x14ac:dyDescent="0.35">
      <c r="A560" t="s">
        <v>559</v>
      </c>
    </row>
    <row r="561" spans="1:1" x14ac:dyDescent="0.35">
      <c r="A561" t="s">
        <v>560</v>
      </c>
    </row>
    <row r="562" spans="1:1" x14ac:dyDescent="0.35">
      <c r="A562" t="s">
        <v>561</v>
      </c>
    </row>
    <row r="563" spans="1:1" x14ac:dyDescent="0.35">
      <c r="A563" t="s">
        <v>562</v>
      </c>
    </row>
    <row r="564" spans="1:1" x14ac:dyDescent="0.35">
      <c r="A564" t="s">
        <v>563</v>
      </c>
    </row>
    <row r="565" spans="1:1" x14ac:dyDescent="0.35">
      <c r="A565" t="s">
        <v>564</v>
      </c>
    </row>
    <row r="566" spans="1:1" x14ac:dyDescent="0.35">
      <c r="A566" t="s">
        <v>565</v>
      </c>
    </row>
    <row r="567" spans="1:1" x14ac:dyDescent="0.35">
      <c r="A567" t="s">
        <v>566</v>
      </c>
    </row>
    <row r="568" spans="1:1" x14ac:dyDescent="0.35">
      <c r="A568" t="s">
        <v>567</v>
      </c>
    </row>
    <row r="569" spans="1:1" x14ac:dyDescent="0.35">
      <c r="A569" t="s">
        <v>568</v>
      </c>
    </row>
    <row r="570" spans="1:1" x14ac:dyDescent="0.35">
      <c r="A570" t="s">
        <v>569</v>
      </c>
    </row>
    <row r="571" spans="1:1" x14ac:dyDescent="0.35">
      <c r="A571" t="s">
        <v>570</v>
      </c>
    </row>
    <row r="572" spans="1:1" x14ac:dyDescent="0.35">
      <c r="A572" t="s">
        <v>571</v>
      </c>
    </row>
    <row r="573" spans="1:1" x14ac:dyDescent="0.35">
      <c r="A573" t="s">
        <v>572</v>
      </c>
    </row>
    <row r="574" spans="1:1" x14ac:dyDescent="0.35">
      <c r="A574" t="s">
        <v>573</v>
      </c>
    </row>
    <row r="575" spans="1:1" x14ac:dyDescent="0.35">
      <c r="A575" t="s">
        <v>574</v>
      </c>
    </row>
    <row r="576" spans="1:1" x14ac:dyDescent="0.35">
      <c r="A576" t="s">
        <v>575</v>
      </c>
    </row>
    <row r="577" spans="1:1" x14ac:dyDescent="0.35">
      <c r="A577" t="s">
        <v>576</v>
      </c>
    </row>
    <row r="578" spans="1:1" x14ac:dyDescent="0.35">
      <c r="A578" t="s">
        <v>577</v>
      </c>
    </row>
    <row r="579" spans="1:1" x14ac:dyDescent="0.35">
      <c r="A579" t="s">
        <v>578</v>
      </c>
    </row>
    <row r="580" spans="1:1" x14ac:dyDescent="0.35">
      <c r="A580" t="s">
        <v>579</v>
      </c>
    </row>
    <row r="581" spans="1:1" x14ac:dyDescent="0.35">
      <c r="A581" t="s">
        <v>580</v>
      </c>
    </row>
    <row r="582" spans="1:1" x14ac:dyDescent="0.35">
      <c r="A582" t="s">
        <v>581</v>
      </c>
    </row>
    <row r="583" spans="1:1" x14ac:dyDescent="0.35">
      <c r="A583" t="s">
        <v>582</v>
      </c>
    </row>
    <row r="584" spans="1:1" x14ac:dyDescent="0.35">
      <c r="A584" t="s">
        <v>583</v>
      </c>
    </row>
    <row r="585" spans="1:1" x14ac:dyDescent="0.35">
      <c r="A585" t="s">
        <v>584</v>
      </c>
    </row>
    <row r="586" spans="1:1" x14ac:dyDescent="0.35">
      <c r="A586" t="s">
        <v>585</v>
      </c>
    </row>
    <row r="587" spans="1:1" x14ac:dyDescent="0.35">
      <c r="A587" t="s">
        <v>586</v>
      </c>
    </row>
    <row r="588" spans="1:1" x14ac:dyDescent="0.35">
      <c r="A588" t="s">
        <v>587</v>
      </c>
    </row>
    <row r="589" spans="1:1" x14ac:dyDescent="0.35">
      <c r="A589" t="s">
        <v>588</v>
      </c>
    </row>
    <row r="590" spans="1:1" x14ac:dyDescent="0.35">
      <c r="A590" t="s">
        <v>589</v>
      </c>
    </row>
    <row r="591" spans="1:1" x14ac:dyDescent="0.35">
      <c r="A591" t="s">
        <v>590</v>
      </c>
    </row>
    <row r="592" spans="1:1" x14ac:dyDescent="0.35">
      <c r="A592" t="s">
        <v>591</v>
      </c>
    </row>
    <row r="593" spans="1:1" x14ac:dyDescent="0.35">
      <c r="A593" t="s">
        <v>592</v>
      </c>
    </row>
    <row r="594" spans="1:1" x14ac:dyDescent="0.35">
      <c r="A594" t="s">
        <v>593</v>
      </c>
    </row>
    <row r="595" spans="1:1" x14ac:dyDescent="0.35">
      <c r="A595" t="s">
        <v>594</v>
      </c>
    </row>
    <row r="596" spans="1:1" x14ac:dyDescent="0.35">
      <c r="A596" t="s">
        <v>595</v>
      </c>
    </row>
    <row r="597" spans="1:1" x14ac:dyDescent="0.35">
      <c r="A597" t="s">
        <v>596</v>
      </c>
    </row>
    <row r="598" spans="1:1" x14ac:dyDescent="0.35">
      <c r="A598" t="s">
        <v>597</v>
      </c>
    </row>
    <row r="599" spans="1:1" x14ac:dyDescent="0.35">
      <c r="A599" t="s">
        <v>598</v>
      </c>
    </row>
    <row r="600" spans="1:1" x14ac:dyDescent="0.35">
      <c r="A600" t="s">
        <v>599</v>
      </c>
    </row>
    <row r="601" spans="1:1" x14ac:dyDescent="0.35">
      <c r="A601" t="s">
        <v>600</v>
      </c>
    </row>
    <row r="602" spans="1:1" x14ac:dyDescent="0.35">
      <c r="A602" t="s">
        <v>601</v>
      </c>
    </row>
    <row r="603" spans="1:1" x14ac:dyDescent="0.35">
      <c r="A603" t="s">
        <v>602</v>
      </c>
    </row>
    <row r="604" spans="1:1" x14ac:dyDescent="0.35">
      <c r="A604" t="s">
        <v>603</v>
      </c>
    </row>
    <row r="605" spans="1:1" x14ac:dyDescent="0.35">
      <c r="A605" t="s">
        <v>604</v>
      </c>
    </row>
    <row r="606" spans="1:1" x14ac:dyDescent="0.35">
      <c r="A606" t="s">
        <v>605</v>
      </c>
    </row>
    <row r="607" spans="1:1" x14ac:dyDescent="0.35">
      <c r="A607" t="s">
        <v>606</v>
      </c>
    </row>
    <row r="608" spans="1:1" x14ac:dyDescent="0.35">
      <c r="A608" t="s">
        <v>607</v>
      </c>
    </row>
    <row r="609" spans="1:1" x14ac:dyDescent="0.35">
      <c r="A609" t="s">
        <v>608</v>
      </c>
    </row>
    <row r="610" spans="1:1" x14ac:dyDescent="0.35">
      <c r="A610" t="s">
        <v>609</v>
      </c>
    </row>
    <row r="611" spans="1:1" x14ac:dyDescent="0.35">
      <c r="A611" t="s">
        <v>610</v>
      </c>
    </row>
    <row r="612" spans="1:1" x14ac:dyDescent="0.35">
      <c r="A612" t="s">
        <v>611</v>
      </c>
    </row>
    <row r="613" spans="1:1" x14ac:dyDescent="0.35">
      <c r="A613" t="s">
        <v>612</v>
      </c>
    </row>
    <row r="614" spans="1:1" x14ac:dyDescent="0.35">
      <c r="A614" t="s">
        <v>613</v>
      </c>
    </row>
    <row r="615" spans="1:1" x14ac:dyDescent="0.35">
      <c r="A615" t="s">
        <v>614</v>
      </c>
    </row>
    <row r="616" spans="1:1" x14ac:dyDescent="0.35">
      <c r="A616" t="s">
        <v>615</v>
      </c>
    </row>
    <row r="617" spans="1:1" x14ac:dyDescent="0.35">
      <c r="A617" t="s">
        <v>616</v>
      </c>
    </row>
    <row r="618" spans="1:1" x14ac:dyDescent="0.35">
      <c r="A618" t="s">
        <v>617</v>
      </c>
    </row>
    <row r="619" spans="1:1" x14ac:dyDescent="0.35">
      <c r="A619" t="s">
        <v>618</v>
      </c>
    </row>
    <row r="620" spans="1:1" x14ac:dyDescent="0.35">
      <c r="A620" t="s">
        <v>619</v>
      </c>
    </row>
    <row r="621" spans="1:1" x14ac:dyDescent="0.35">
      <c r="A621" t="s">
        <v>620</v>
      </c>
    </row>
    <row r="622" spans="1:1" x14ac:dyDescent="0.35">
      <c r="A622" t="s">
        <v>621</v>
      </c>
    </row>
    <row r="623" spans="1:1" x14ac:dyDescent="0.35">
      <c r="A623" t="s">
        <v>622</v>
      </c>
    </row>
    <row r="624" spans="1:1" x14ac:dyDescent="0.35">
      <c r="A624" t="s">
        <v>623</v>
      </c>
    </row>
    <row r="625" spans="1:1" x14ac:dyDescent="0.35">
      <c r="A625" t="s">
        <v>624</v>
      </c>
    </row>
    <row r="626" spans="1:1" x14ac:dyDescent="0.35">
      <c r="A626" t="s">
        <v>625</v>
      </c>
    </row>
    <row r="627" spans="1:1" x14ac:dyDescent="0.35">
      <c r="A627" t="s">
        <v>626</v>
      </c>
    </row>
    <row r="628" spans="1:1" x14ac:dyDescent="0.35">
      <c r="A628" t="s">
        <v>627</v>
      </c>
    </row>
    <row r="629" spans="1:1" x14ac:dyDescent="0.35">
      <c r="A629" t="s">
        <v>628</v>
      </c>
    </row>
    <row r="630" spans="1:1" x14ac:dyDescent="0.35">
      <c r="A630" t="s">
        <v>629</v>
      </c>
    </row>
    <row r="631" spans="1:1" x14ac:dyDescent="0.35">
      <c r="A631" t="s">
        <v>630</v>
      </c>
    </row>
    <row r="632" spans="1:1" x14ac:dyDescent="0.35">
      <c r="A632" t="s">
        <v>631</v>
      </c>
    </row>
    <row r="633" spans="1:1" x14ac:dyDescent="0.35">
      <c r="A633" t="s">
        <v>632</v>
      </c>
    </row>
    <row r="634" spans="1:1" x14ac:dyDescent="0.35">
      <c r="A634" t="s">
        <v>633</v>
      </c>
    </row>
    <row r="635" spans="1:1" x14ac:dyDescent="0.35">
      <c r="A635" t="s">
        <v>634</v>
      </c>
    </row>
    <row r="636" spans="1:1" x14ac:dyDescent="0.35">
      <c r="A636" t="s">
        <v>635</v>
      </c>
    </row>
    <row r="637" spans="1:1" x14ac:dyDescent="0.35">
      <c r="A637" t="s">
        <v>636</v>
      </c>
    </row>
    <row r="638" spans="1:1" x14ac:dyDescent="0.35">
      <c r="A638" t="s">
        <v>637</v>
      </c>
    </row>
    <row r="639" spans="1:1" x14ac:dyDescent="0.35">
      <c r="A639" t="s">
        <v>638</v>
      </c>
    </row>
    <row r="640" spans="1:1" x14ac:dyDescent="0.35">
      <c r="A640" t="s">
        <v>639</v>
      </c>
    </row>
    <row r="641" spans="1:1" x14ac:dyDescent="0.35">
      <c r="A641" t="s">
        <v>640</v>
      </c>
    </row>
    <row r="642" spans="1:1" x14ac:dyDescent="0.35">
      <c r="A642" t="s">
        <v>641</v>
      </c>
    </row>
    <row r="643" spans="1:1" x14ac:dyDescent="0.35">
      <c r="A643" t="s">
        <v>642</v>
      </c>
    </row>
    <row r="644" spans="1:1" x14ac:dyDescent="0.35">
      <c r="A644" t="s">
        <v>643</v>
      </c>
    </row>
    <row r="645" spans="1:1" x14ac:dyDescent="0.35">
      <c r="A645" t="s">
        <v>644</v>
      </c>
    </row>
    <row r="646" spans="1:1" x14ac:dyDescent="0.35">
      <c r="A646" t="s">
        <v>645</v>
      </c>
    </row>
    <row r="647" spans="1:1" x14ac:dyDescent="0.35">
      <c r="A647" t="s">
        <v>646</v>
      </c>
    </row>
    <row r="648" spans="1:1" x14ac:dyDescent="0.35">
      <c r="A648" t="s">
        <v>647</v>
      </c>
    </row>
    <row r="649" spans="1:1" x14ac:dyDescent="0.35">
      <c r="A649" t="s">
        <v>648</v>
      </c>
    </row>
    <row r="650" spans="1:1" x14ac:dyDescent="0.35">
      <c r="A650" t="s">
        <v>649</v>
      </c>
    </row>
    <row r="651" spans="1:1" x14ac:dyDescent="0.35">
      <c r="A651" t="s">
        <v>650</v>
      </c>
    </row>
    <row r="652" spans="1:1" x14ac:dyDescent="0.35">
      <c r="A652" t="s">
        <v>651</v>
      </c>
    </row>
    <row r="653" spans="1:1" x14ac:dyDescent="0.35">
      <c r="A653" t="s">
        <v>652</v>
      </c>
    </row>
    <row r="654" spans="1:1" x14ac:dyDescent="0.35">
      <c r="A654" t="s">
        <v>653</v>
      </c>
    </row>
    <row r="655" spans="1:1" x14ac:dyDescent="0.35">
      <c r="A655" t="s">
        <v>654</v>
      </c>
    </row>
    <row r="656" spans="1:1" x14ac:dyDescent="0.35">
      <c r="A656" t="s">
        <v>655</v>
      </c>
    </row>
    <row r="657" spans="1:1" x14ac:dyDescent="0.35">
      <c r="A657" t="s">
        <v>656</v>
      </c>
    </row>
    <row r="658" spans="1:1" x14ac:dyDescent="0.35">
      <c r="A658" t="s">
        <v>657</v>
      </c>
    </row>
    <row r="659" spans="1:1" x14ac:dyDescent="0.35">
      <c r="A659" t="s">
        <v>658</v>
      </c>
    </row>
    <row r="660" spans="1:1" x14ac:dyDescent="0.35">
      <c r="A660" t="s">
        <v>659</v>
      </c>
    </row>
    <row r="661" spans="1:1" x14ac:dyDescent="0.35">
      <c r="A661" t="s">
        <v>660</v>
      </c>
    </row>
    <row r="662" spans="1:1" x14ac:dyDescent="0.35">
      <c r="A662" t="s">
        <v>661</v>
      </c>
    </row>
    <row r="663" spans="1:1" x14ac:dyDescent="0.35">
      <c r="A663" t="s">
        <v>662</v>
      </c>
    </row>
    <row r="664" spans="1:1" x14ac:dyDescent="0.35">
      <c r="A664" t="s">
        <v>663</v>
      </c>
    </row>
    <row r="665" spans="1:1" x14ac:dyDescent="0.35">
      <c r="A665" t="s">
        <v>664</v>
      </c>
    </row>
    <row r="666" spans="1:1" x14ac:dyDescent="0.35">
      <c r="A666" t="s">
        <v>665</v>
      </c>
    </row>
    <row r="667" spans="1:1" x14ac:dyDescent="0.35">
      <c r="A667" t="s">
        <v>666</v>
      </c>
    </row>
    <row r="668" spans="1:1" x14ac:dyDescent="0.35">
      <c r="A668" t="s">
        <v>667</v>
      </c>
    </row>
    <row r="669" spans="1:1" x14ac:dyDescent="0.35">
      <c r="A669" t="s">
        <v>668</v>
      </c>
    </row>
    <row r="670" spans="1:1" x14ac:dyDescent="0.35">
      <c r="A670" t="s">
        <v>669</v>
      </c>
    </row>
    <row r="671" spans="1:1" x14ac:dyDescent="0.35">
      <c r="A671" t="s">
        <v>670</v>
      </c>
    </row>
    <row r="672" spans="1:1" x14ac:dyDescent="0.35">
      <c r="A672" t="s">
        <v>671</v>
      </c>
    </row>
    <row r="673" spans="1:1" x14ac:dyDescent="0.35">
      <c r="A673" t="s">
        <v>672</v>
      </c>
    </row>
    <row r="674" spans="1:1" x14ac:dyDescent="0.35">
      <c r="A674" t="s">
        <v>673</v>
      </c>
    </row>
    <row r="675" spans="1:1" x14ac:dyDescent="0.35">
      <c r="A675" t="s">
        <v>674</v>
      </c>
    </row>
    <row r="676" spans="1:1" x14ac:dyDescent="0.35">
      <c r="A676" t="s">
        <v>675</v>
      </c>
    </row>
    <row r="677" spans="1:1" x14ac:dyDescent="0.35">
      <c r="A677" t="s">
        <v>676</v>
      </c>
    </row>
    <row r="678" spans="1:1" x14ac:dyDescent="0.35">
      <c r="A678" t="s">
        <v>677</v>
      </c>
    </row>
    <row r="679" spans="1:1" x14ac:dyDescent="0.35">
      <c r="A679" t="s">
        <v>678</v>
      </c>
    </row>
    <row r="680" spans="1:1" x14ac:dyDescent="0.35">
      <c r="A680" t="s">
        <v>679</v>
      </c>
    </row>
    <row r="681" spans="1:1" x14ac:dyDescent="0.35">
      <c r="A681" t="s">
        <v>680</v>
      </c>
    </row>
    <row r="682" spans="1:1" x14ac:dyDescent="0.35">
      <c r="A682" t="s">
        <v>681</v>
      </c>
    </row>
    <row r="683" spans="1:1" x14ac:dyDescent="0.35">
      <c r="A683" t="s">
        <v>682</v>
      </c>
    </row>
    <row r="684" spans="1:1" x14ac:dyDescent="0.35">
      <c r="A684" t="s">
        <v>683</v>
      </c>
    </row>
    <row r="685" spans="1:1" x14ac:dyDescent="0.35">
      <c r="A685" t="s">
        <v>684</v>
      </c>
    </row>
    <row r="686" spans="1:1" x14ac:dyDescent="0.35">
      <c r="A686" t="s">
        <v>685</v>
      </c>
    </row>
    <row r="687" spans="1:1" x14ac:dyDescent="0.35">
      <c r="A687" t="s">
        <v>686</v>
      </c>
    </row>
    <row r="688" spans="1:1" x14ac:dyDescent="0.35">
      <c r="A688" t="s">
        <v>687</v>
      </c>
    </row>
    <row r="689" spans="1:1" x14ac:dyDescent="0.35">
      <c r="A689" t="s">
        <v>688</v>
      </c>
    </row>
    <row r="690" spans="1:1" x14ac:dyDescent="0.35">
      <c r="A690" t="s">
        <v>689</v>
      </c>
    </row>
    <row r="691" spans="1:1" x14ac:dyDescent="0.35">
      <c r="A691" t="s">
        <v>690</v>
      </c>
    </row>
    <row r="692" spans="1:1" x14ac:dyDescent="0.35">
      <c r="A692" t="s">
        <v>691</v>
      </c>
    </row>
    <row r="693" spans="1:1" x14ac:dyDescent="0.35">
      <c r="A693" t="s">
        <v>692</v>
      </c>
    </row>
    <row r="694" spans="1:1" x14ac:dyDescent="0.35">
      <c r="A694" t="s">
        <v>693</v>
      </c>
    </row>
    <row r="695" spans="1:1" x14ac:dyDescent="0.35">
      <c r="A695" t="s">
        <v>694</v>
      </c>
    </row>
    <row r="696" spans="1:1" x14ac:dyDescent="0.35">
      <c r="A696" t="s">
        <v>695</v>
      </c>
    </row>
    <row r="697" spans="1:1" x14ac:dyDescent="0.35">
      <c r="A697" t="s">
        <v>696</v>
      </c>
    </row>
    <row r="698" spans="1:1" x14ac:dyDescent="0.35">
      <c r="A698" t="s">
        <v>697</v>
      </c>
    </row>
    <row r="699" spans="1:1" x14ac:dyDescent="0.35">
      <c r="A699" t="s">
        <v>698</v>
      </c>
    </row>
    <row r="700" spans="1:1" x14ac:dyDescent="0.35">
      <c r="A700" t="s">
        <v>699</v>
      </c>
    </row>
    <row r="701" spans="1:1" x14ac:dyDescent="0.35">
      <c r="A701" t="s">
        <v>700</v>
      </c>
    </row>
    <row r="702" spans="1:1" x14ac:dyDescent="0.35">
      <c r="A702" t="s">
        <v>701</v>
      </c>
    </row>
    <row r="703" spans="1:1" x14ac:dyDescent="0.35">
      <c r="A703" t="s">
        <v>702</v>
      </c>
    </row>
    <row r="704" spans="1:1" x14ac:dyDescent="0.35">
      <c r="A704" t="s">
        <v>703</v>
      </c>
    </row>
    <row r="705" spans="1:1" x14ac:dyDescent="0.35">
      <c r="A705" t="s">
        <v>704</v>
      </c>
    </row>
    <row r="706" spans="1:1" x14ac:dyDescent="0.35">
      <c r="A706" t="s">
        <v>705</v>
      </c>
    </row>
    <row r="707" spans="1:1" x14ac:dyDescent="0.35">
      <c r="A707" t="s">
        <v>706</v>
      </c>
    </row>
    <row r="708" spans="1:1" x14ac:dyDescent="0.35">
      <c r="A708" t="s">
        <v>707</v>
      </c>
    </row>
    <row r="709" spans="1:1" x14ac:dyDescent="0.35">
      <c r="A709" t="s">
        <v>708</v>
      </c>
    </row>
    <row r="710" spans="1:1" x14ac:dyDescent="0.35">
      <c r="A710" t="s">
        <v>709</v>
      </c>
    </row>
    <row r="711" spans="1:1" x14ac:dyDescent="0.35">
      <c r="A711" t="s">
        <v>710</v>
      </c>
    </row>
    <row r="712" spans="1:1" x14ac:dyDescent="0.35">
      <c r="A712" t="s">
        <v>711</v>
      </c>
    </row>
    <row r="713" spans="1:1" x14ac:dyDescent="0.35">
      <c r="A713" t="s">
        <v>712</v>
      </c>
    </row>
    <row r="714" spans="1:1" x14ac:dyDescent="0.35">
      <c r="A714" t="s">
        <v>713</v>
      </c>
    </row>
    <row r="715" spans="1:1" x14ac:dyDescent="0.35">
      <c r="A715" t="s">
        <v>714</v>
      </c>
    </row>
    <row r="716" spans="1:1" x14ac:dyDescent="0.35">
      <c r="A716" t="s">
        <v>715</v>
      </c>
    </row>
    <row r="717" spans="1:1" x14ac:dyDescent="0.35">
      <c r="A717" t="s">
        <v>716</v>
      </c>
    </row>
    <row r="718" spans="1:1" x14ac:dyDescent="0.35">
      <c r="A718" t="s">
        <v>717</v>
      </c>
    </row>
    <row r="719" spans="1:1" x14ac:dyDescent="0.35">
      <c r="A719" t="s">
        <v>718</v>
      </c>
    </row>
    <row r="720" spans="1:1" x14ac:dyDescent="0.35">
      <c r="A720" t="s">
        <v>719</v>
      </c>
    </row>
    <row r="721" spans="1:1" x14ac:dyDescent="0.35">
      <c r="A721" t="s">
        <v>720</v>
      </c>
    </row>
    <row r="722" spans="1:1" x14ac:dyDescent="0.35">
      <c r="A722" t="s">
        <v>721</v>
      </c>
    </row>
    <row r="723" spans="1:1" x14ac:dyDescent="0.35">
      <c r="A723" t="s">
        <v>722</v>
      </c>
    </row>
    <row r="724" spans="1:1" x14ac:dyDescent="0.35">
      <c r="A724" t="s">
        <v>723</v>
      </c>
    </row>
    <row r="725" spans="1:1" x14ac:dyDescent="0.35">
      <c r="A725" t="s">
        <v>724</v>
      </c>
    </row>
    <row r="726" spans="1:1" x14ac:dyDescent="0.35">
      <c r="A726" t="s">
        <v>725</v>
      </c>
    </row>
    <row r="727" spans="1:1" x14ac:dyDescent="0.35">
      <c r="A727" t="s">
        <v>726</v>
      </c>
    </row>
    <row r="728" spans="1:1" x14ac:dyDescent="0.35">
      <c r="A728" t="s">
        <v>727</v>
      </c>
    </row>
    <row r="729" spans="1:1" x14ac:dyDescent="0.35">
      <c r="A729" t="s">
        <v>728</v>
      </c>
    </row>
    <row r="730" spans="1:1" x14ac:dyDescent="0.35">
      <c r="A730" t="s">
        <v>729</v>
      </c>
    </row>
    <row r="731" spans="1:1" x14ac:dyDescent="0.35">
      <c r="A731" t="s">
        <v>730</v>
      </c>
    </row>
    <row r="732" spans="1:1" x14ac:dyDescent="0.35">
      <c r="A732" t="s">
        <v>731</v>
      </c>
    </row>
    <row r="733" spans="1:1" x14ac:dyDescent="0.35">
      <c r="A733" t="s">
        <v>732</v>
      </c>
    </row>
    <row r="734" spans="1:1" x14ac:dyDescent="0.35">
      <c r="A734" t="s">
        <v>733</v>
      </c>
    </row>
    <row r="735" spans="1:1" x14ac:dyDescent="0.35">
      <c r="A735" t="s">
        <v>734</v>
      </c>
    </row>
    <row r="736" spans="1:1" x14ac:dyDescent="0.35">
      <c r="A736" t="s">
        <v>735</v>
      </c>
    </row>
    <row r="737" spans="1:1" x14ac:dyDescent="0.35">
      <c r="A737" t="s">
        <v>736</v>
      </c>
    </row>
    <row r="738" spans="1:1" x14ac:dyDescent="0.35">
      <c r="A738" t="s">
        <v>737</v>
      </c>
    </row>
    <row r="739" spans="1:1" x14ac:dyDescent="0.35">
      <c r="A739" t="s">
        <v>738</v>
      </c>
    </row>
    <row r="740" spans="1:1" x14ac:dyDescent="0.35">
      <c r="A740" t="s">
        <v>739</v>
      </c>
    </row>
    <row r="741" spans="1:1" x14ac:dyDescent="0.35">
      <c r="A741" t="s">
        <v>740</v>
      </c>
    </row>
    <row r="742" spans="1:1" x14ac:dyDescent="0.35">
      <c r="A742" t="s">
        <v>741</v>
      </c>
    </row>
    <row r="743" spans="1:1" x14ac:dyDescent="0.35">
      <c r="A743" t="s">
        <v>742</v>
      </c>
    </row>
    <row r="744" spans="1:1" x14ac:dyDescent="0.35">
      <c r="A744" t="s">
        <v>743</v>
      </c>
    </row>
    <row r="745" spans="1:1" x14ac:dyDescent="0.35">
      <c r="A745" t="s">
        <v>744</v>
      </c>
    </row>
    <row r="746" spans="1:1" x14ac:dyDescent="0.35">
      <c r="A746" t="s">
        <v>745</v>
      </c>
    </row>
    <row r="747" spans="1:1" x14ac:dyDescent="0.35">
      <c r="A747" t="s">
        <v>746</v>
      </c>
    </row>
    <row r="748" spans="1:1" x14ac:dyDescent="0.35">
      <c r="A748" t="s">
        <v>747</v>
      </c>
    </row>
    <row r="749" spans="1:1" x14ac:dyDescent="0.35">
      <c r="A749" t="s">
        <v>748</v>
      </c>
    </row>
    <row r="750" spans="1:1" x14ac:dyDescent="0.35">
      <c r="A750" t="s">
        <v>749</v>
      </c>
    </row>
    <row r="751" spans="1:1" x14ac:dyDescent="0.35">
      <c r="A751" t="s">
        <v>750</v>
      </c>
    </row>
    <row r="752" spans="1:1" x14ac:dyDescent="0.35">
      <c r="A752" t="s">
        <v>751</v>
      </c>
    </row>
    <row r="753" spans="1:1" x14ac:dyDescent="0.35">
      <c r="A753" t="s">
        <v>752</v>
      </c>
    </row>
    <row r="754" spans="1:1" x14ac:dyDescent="0.35">
      <c r="A754" t="s">
        <v>753</v>
      </c>
    </row>
    <row r="755" spans="1:1" x14ac:dyDescent="0.35">
      <c r="A755" t="s">
        <v>754</v>
      </c>
    </row>
    <row r="756" spans="1:1" x14ac:dyDescent="0.35">
      <c r="A756" t="s">
        <v>755</v>
      </c>
    </row>
    <row r="757" spans="1:1" x14ac:dyDescent="0.35">
      <c r="A757" t="s">
        <v>756</v>
      </c>
    </row>
    <row r="758" spans="1:1" x14ac:dyDescent="0.35">
      <c r="A758" t="s">
        <v>757</v>
      </c>
    </row>
    <row r="759" spans="1:1" x14ac:dyDescent="0.35">
      <c r="A759" t="s">
        <v>758</v>
      </c>
    </row>
    <row r="760" spans="1:1" x14ac:dyDescent="0.35">
      <c r="A760" t="s">
        <v>759</v>
      </c>
    </row>
    <row r="761" spans="1:1" x14ac:dyDescent="0.35">
      <c r="A761" t="s">
        <v>760</v>
      </c>
    </row>
    <row r="762" spans="1:1" x14ac:dyDescent="0.35">
      <c r="A762" t="s">
        <v>761</v>
      </c>
    </row>
    <row r="763" spans="1:1" x14ac:dyDescent="0.35">
      <c r="A763" t="s">
        <v>762</v>
      </c>
    </row>
    <row r="764" spans="1:1" x14ac:dyDescent="0.35">
      <c r="A764" t="s">
        <v>763</v>
      </c>
    </row>
    <row r="765" spans="1:1" x14ac:dyDescent="0.35">
      <c r="A765" t="s">
        <v>764</v>
      </c>
    </row>
    <row r="766" spans="1:1" x14ac:dyDescent="0.35">
      <c r="A766" t="s">
        <v>765</v>
      </c>
    </row>
    <row r="767" spans="1:1" x14ac:dyDescent="0.35">
      <c r="A767" t="s">
        <v>766</v>
      </c>
    </row>
    <row r="768" spans="1:1" x14ac:dyDescent="0.35">
      <c r="A768" t="s">
        <v>767</v>
      </c>
    </row>
    <row r="769" spans="1:1" x14ac:dyDescent="0.35">
      <c r="A769" t="s">
        <v>768</v>
      </c>
    </row>
    <row r="770" spans="1:1" x14ac:dyDescent="0.35">
      <c r="A770" t="s">
        <v>769</v>
      </c>
    </row>
    <row r="771" spans="1:1" x14ac:dyDescent="0.35">
      <c r="A771" t="s">
        <v>770</v>
      </c>
    </row>
    <row r="772" spans="1:1" x14ac:dyDescent="0.35">
      <c r="A772" t="s">
        <v>771</v>
      </c>
    </row>
    <row r="773" spans="1:1" x14ac:dyDescent="0.35">
      <c r="A773" t="s">
        <v>772</v>
      </c>
    </row>
    <row r="774" spans="1:1" x14ac:dyDescent="0.35">
      <c r="A774" t="s">
        <v>773</v>
      </c>
    </row>
    <row r="775" spans="1:1" x14ac:dyDescent="0.35">
      <c r="A775" t="s">
        <v>774</v>
      </c>
    </row>
    <row r="776" spans="1:1" x14ac:dyDescent="0.35">
      <c r="A776" t="s">
        <v>775</v>
      </c>
    </row>
    <row r="777" spans="1:1" x14ac:dyDescent="0.35">
      <c r="A777" t="s">
        <v>776</v>
      </c>
    </row>
    <row r="778" spans="1:1" x14ac:dyDescent="0.35">
      <c r="A778" t="s">
        <v>777</v>
      </c>
    </row>
    <row r="779" spans="1:1" x14ac:dyDescent="0.35">
      <c r="A779" t="s">
        <v>778</v>
      </c>
    </row>
    <row r="780" spans="1:1" x14ac:dyDescent="0.35">
      <c r="A780" t="s">
        <v>779</v>
      </c>
    </row>
    <row r="781" spans="1:1" x14ac:dyDescent="0.35">
      <c r="A781" t="s">
        <v>780</v>
      </c>
    </row>
    <row r="782" spans="1:1" x14ac:dyDescent="0.35">
      <c r="A782" t="s">
        <v>781</v>
      </c>
    </row>
    <row r="783" spans="1:1" x14ac:dyDescent="0.35">
      <c r="A783" t="s">
        <v>782</v>
      </c>
    </row>
    <row r="784" spans="1:1" x14ac:dyDescent="0.35">
      <c r="A784" t="s">
        <v>783</v>
      </c>
    </row>
    <row r="785" spans="1:1" x14ac:dyDescent="0.35">
      <c r="A785" t="s">
        <v>784</v>
      </c>
    </row>
    <row r="786" spans="1:1" x14ac:dyDescent="0.35">
      <c r="A786" t="s">
        <v>785</v>
      </c>
    </row>
    <row r="787" spans="1:1" x14ac:dyDescent="0.35">
      <c r="A787" t="s">
        <v>786</v>
      </c>
    </row>
    <row r="788" spans="1:1" x14ac:dyDescent="0.35">
      <c r="A788" t="s">
        <v>787</v>
      </c>
    </row>
    <row r="789" spans="1:1" x14ac:dyDescent="0.35">
      <c r="A789" t="s">
        <v>788</v>
      </c>
    </row>
    <row r="790" spans="1:1" x14ac:dyDescent="0.35">
      <c r="A790" t="s">
        <v>789</v>
      </c>
    </row>
    <row r="791" spans="1:1" x14ac:dyDescent="0.35">
      <c r="A791" t="s">
        <v>790</v>
      </c>
    </row>
    <row r="792" spans="1:1" x14ac:dyDescent="0.35">
      <c r="A792" t="s">
        <v>791</v>
      </c>
    </row>
    <row r="793" spans="1:1" x14ac:dyDescent="0.35">
      <c r="A793" t="s">
        <v>792</v>
      </c>
    </row>
    <row r="794" spans="1:1" x14ac:dyDescent="0.35">
      <c r="A794" t="s">
        <v>793</v>
      </c>
    </row>
    <row r="795" spans="1:1" x14ac:dyDescent="0.35">
      <c r="A795" t="s">
        <v>794</v>
      </c>
    </row>
    <row r="796" spans="1:1" x14ac:dyDescent="0.35">
      <c r="A796" t="s">
        <v>795</v>
      </c>
    </row>
    <row r="797" spans="1:1" x14ac:dyDescent="0.35">
      <c r="A797" t="s">
        <v>796</v>
      </c>
    </row>
    <row r="798" spans="1:1" x14ac:dyDescent="0.35">
      <c r="A798" t="s">
        <v>797</v>
      </c>
    </row>
    <row r="799" spans="1:1" x14ac:dyDescent="0.35">
      <c r="A799" t="s">
        <v>798</v>
      </c>
    </row>
    <row r="800" spans="1:1" x14ac:dyDescent="0.35">
      <c r="A800" t="s">
        <v>799</v>
      </c>
    </row>
    <row r="801" spans="1:1" x14ac:dyDescent="0.35">
      <c r="A801" t="s">
        <v>800</v>
      </c>
    </row>
    <row r="802" spans="1:1" x14ac:dyDescent="0.35">
      <c r="A802" t="s">
        <v>801</v>
      </c>
    </row>
    <row r="803" spans="1:1" x14ac:dyDescent="0.35">
      <c r="A803" t="s">
        <v>802</v>
      </c>
    </row>
    <row r="804" spans="1:1" x14ac:dyDescent="0.35">
      <c r="A804" t="s">
        <v>803</v>
      </c>
    </row>
    <row r="805" spans="1:1" x14ac:dyDescent="0.35">
      <c r="A805" t="s">
        <v>804</v>
      </c>
    </row>
    <row r="806" spans="1:1" x14ac:dyDescent="0.35">
      <c r="A806" t="s">
        <v>805</v>
      </c>
    </row>
    <row r="807" spans="1:1" x14ac:dyDescent="0.35">
      <c r="A807" t="s">
        <v>806</v>
      </c>
    </row>
    <row r="808" spans="1:1" x14ac:dyDescent="0.35">
      <c r="A808" t="s">
        <v>807</v>
      </c>
    </row>
    <row r="809" spans="1:1" x14ac:dyDescent="0.35">
      <c r="A809" t="s">
        <v>808</v>
      </c>
    </row>
    <row r="810" spans="1:1" x14ac:dyDescent="0.35">
      <c r="A810" t="s">
        <v>809</v>
      </c>
    </row>
    <row r="811" spans="1:1" x14ac:dyDescent="0.35">
      <c r="A811" t="s">
        <v>810</v>
      </c>
    </row>
    <row r="812" spans="1:1" x14ac:dyDescent="0.35">
      <c r="A812" t="s">
        <v>811</v>
      </c>
    </row>
    <row r="813" spans="1:1" x14ac:dyDescent="0.35">
      <c r="A813" t="s">
        <v>812</v>
      </c>
    </row>
    <row r="814" spans="1:1" x14ac:dyDescent="0.35">
      <c r="A814" t="s">
        <v>813</v>
      </c>
    </row>
    <row r="815" spans="1:1" x14ac:dyDescent="0.35">
      <c r="A815" t="s">
        <v>814</v>
      </c>
    </row>
    <row r="816" spans="1:1" x14ac:dyDescent="0.35">
      <c r="A816" t="s">
        <v>815</v>
      </c>
    </row>
    <row r="817" spans="1:1" x14ac:dyDescent="0.35">
      <c r="A817" t="s">
        <v>816</v>
      </c>
    </row>
    <row r="818" spans="1:1" x14ac:dyDescent="0.35">
      <c r="A818" t="s">
        <v>817</v>
      </c>
    </row>
    <row r="819" spans="1:1" x14ac:dyDescent="0.35">
      <c r="A819" t="s">
        <v>818</v>
      </c>
    </row>
    <row r="820" spans="1:1" x14ac:dyDescent="0.35">
      <c r="A820" t="s">
        <v>819</v>
      </c>
    </row>
    <row r="821" spans="1:1" x14ac:dyDescent="0.35">
      <c r="A821" t="s">
        <v>820</v>
      </c>
    </row>
    <row r="822" spans="1:1" x14ac:dyDescent="0.35">
      <c r="A822" t="s">
        <v>821</v>
      </c>
    </row>
    <row r="823" spans="1:1" x14ac:dyDescent="0.35">
      <c r="A823" t="s">
        <v>822</v>
      </c>
    </row>
    <row r="824" spans="1:1" x14ac:dyDescent="0.35">
      <c r="A824" t="s">
        <v>823</v>
      </c>
    </row>
    <row r="825" spans="1:1" x14ac:dyDescent="0.35">
      <c r="A825" t="s">
        <v>824</v>
      </c>
    </row>
    <row r="826" spans="1:1" x14ac:dyDescent="0.35">
      <c r="A826" t="s">
        <v>825</v>
      </c>
    </row>
    <row r="827" spans="1:1" x14ac:dyDescent="0.35">
      <c r="A827" t="s">
        <v>826</v>
      </c>
    </row>
    <row r="828" spans="1:1" x14ac:dyDescent="0.35">
      <c r="A828" t="s">
        <v>827</v>
      </c>
    </row>
    <row r="829" spans="1:1" x14ac:dyDescent="0.35">
      <c r="A829" t="s">
        <v>828</v>
      </c>
    </row>
    <row r="830" spans="1:1" x14ac:dyDescent="0.35">
      <c r="A830" t="s">
        <v>829</v>
      </c>
    </row>
    <row r="831" spans="1:1" x14ac:dyDescent="0.35">
      <c r="A831" t="s">
        <v>830</v>
      </c>
    </row>
    <row r="832" spans="1:1" x14ac:dyDescent="0.35">
      <c r="A832" t="s">
        <v>831</v>
      </c>
    </row>
    <row r="833" spans="1:1" x14ac:dyDescent="0.35">
      <c r="A833" t="s">
        <v>832</v>
      </c>
    </row>
    <row r="834" spans="1:1" x14ac:dyDescent="0.35">
      <c r="A834" t="s">
        <v>833</v>
      </c>
    </row>
    <row r="835" spans="1:1" x14ac:dyDescent="0.35">
      <c r="A835" t="s">
        <v>834</v>
      </c>
    </row>
    <row r="836" spans="1:1" x14ac:dyDescent="0.35">
      <c r="A836" t="s">
        <v>835</v>
      </c>
    </row>
    <row r="837" spans="1:1" x14ac:dyDescent="0.35">
      <c r="A837" t="s">
        <v>836</v>
      </c>
    </row>
    <row r="838" spans="1:1" x14ac:dyDescent="0.35">
      <c r="A838" t="s">
        <v>837</v>
      </c>
    </row>
    <row r="839" spans="1:1" x14ac:dyDescent="0.35">
      <c r="A839" t="s">
        <v>838</v>
      </c>
    </row>
    <row r="840" spans="1:1" x14ac:dyDescent="0.35">
      <c r="A840" t="s">
        <v>839</v>
      </c>
    </row>
    <row r="841" spans="1:1" x14ac:dyDescent="0.35">
      <c r="A841" t="s">
        <v>840</v>
      </c>
    </row>
    <row r="842" spans="1:1" x14ac:dyDescent="0.35">
      <c r="A842" t="s">
        <v>841</v>
      </c>
    </row>
    <row r="843" spans="1:1" x14ac:dyDescent="0.35">
      <c r="A843" t="s">
        <v>842</v>
      </c>
    </row>
    <row r="844" spans="1:1" x14ac:dyDescent="0.35">
      <c r="A844" t="s">
        <v>843</v>
      </c>
    </row>
    <row r="845" spans="1:1" x14ac:dyDescent="0.35">
      <c r="A845" t="s">
        <v>844</v>
      </c>
    </row>
    <row r="846" spans="1:1" x14ac:dyDescent="0.35">
      <c r="A846" t="s">
        <v>845</v>
      </c>
    </row>
    <row r="847" spans="1:1" x14ac:dyDescent="0.35">
      <c r="A847" t="s">
        <v>846</v>
      </c>
    </row>
    <row r="848" spans="1:1" x14ac:dyDescent="0.35">
      <c r="A848" t="s">
        <v>847</v>
      </c>
    </row>
    <row r="849" spans="1:1" x14ac:dyDescent="0.35">
      <c r="A849" t="s">
        <v>848</v>
      </c>
    </row>
    <row r="850" spans="1:1" x14ac:dyDescent="0.35">
      <c r="A850" t="s">
        <v>849</v>
      </c>
    </row>
    <row r="851" spans="1:1" x14ac:dyDescent="0.35">
      <c r="A851" t="s">
        <v>850</v>
      </c>
    </row>
    <row r="852" spans="1:1" x14ac:dyDescent="0.35">
      <c r="A852" t="s">
        <v>851</v>
      </c>
    </row>
    <row r="853" spans="1:1" x14ac:dyDescent="0.35">
      <c r="A853" t="s">
        <v>852</v>
      </c>
    </row>
    <row r="854" spans="1:1" x14ac:dyDescent="0.35">
      <c r="A854" t="s">
        <v>853</v>
      </c>
    </row>
    <row r="855" spans="1:1" x14ac:dyDescent="0.35">
      <c r="A855" t="s">
        <v>854</v>
      </c>
    </row>
    <row r="856" spans="1:1" x14ac:dyDescent="0.35">
      <c r="A856" t="s">
        <v>855</v>
      </c>
    </row>
    <row r="857" spans="1:1" x14ac:dyDescent="0.35">
      <c r="A857" t="s">
        <v>856</v>
      </c>
    </row>
    <row r="858" spans="1:1" x14ac:dyDescent="0.35">
      <c r="A858" t="s">
        <v>857</v>
      </c>
    </row>
    <row r="859" spans="1:1" x14ac:dyDescent="0.35">
      <c r="A859" t="s">
        <v>858</v>
      </c>
    </row>
    <row r="860" spans="1:1" x14ac:dyDescent="0.35">
      <c r="A860" t="s">
        <v>859</v>
      </c>
    </row>
    <row r="861" spans="1:1" x14ac:dyDescent="0.35">
      <c r="A861" t="s">
        <v>860</v>
      </c>
    </row>
    <row r="862" spans="1:1" x14ac:dyDescent="0.35">
      <c r="A862" t="s">
        <v>861</v>
      </c>
    </row>
    <row r="863" spans="1:1" x14ac:dyDescent="0.35">
      <c r="A863" t="s">
        <v>862</v>
      </c>
    </row>
    <row r="864" spans="1:1" x14ac:dyDescent="0.35">
      <c r="A864" t="s">
        <v>863</v>
      </c>
    </row>
    <row r="865" spans="1:1" x14ac:dyDescent="0.35">
      <c r="A865" t="s">
        <v>864</v>
      </c>
    </row>
    <row r="866" spans="1:1" x14ac:dyDescent="0.35">
      <c r="A866" t="s">
        <v>865</v>
      </c>
    </row>
    <row r="867" spans="1:1" x14ac:dyDescent="0.35">
      <c r="A867" t="s">
        <v>866</v>
      </c>
    </row>
    <row r="868" spans="1:1" x14ac:dyDescent="0.35">
      <c r="A868" t="s">
        <v>867</v>
      </c>
    </row>
    <row r="869" spans="1:1" x14ac:dyDescent="0.35">
      <c r="A869" t="s">
        <v>868</v>
      </c>
    </row>
    <row r="870" spans="1:1" x14ac:dyDescent="0.35">
      <c r="A870" t="s">
        <v>869</v>
      </c>
    </row>
    <row r="871" spans="1:1" x14ac:dyDescent="0.35">
      <c r="A871" t="s">
        <v>870</v>
      </c>
    </row>
    <row r="872" spans="1:1" x14ac:dyDescent="0.35">
      <c r="A872" t="s">
        <v>871</v>
      </c>
    </row>
    <row r="873" spans="1:1" x14ac:dyDescent="0.35">
      <c r="A873" t="s">
        <v>872</v>
      </c>
    </row>
    <row r="874" spans="1:1" x14ac:dyDescent="0.35">
      <c r="A874" t="s">
        <v>873</v>
      </c>
    </row>
    <row r="875" spans="1:1" x14ac:dyDescent="0.35">
      <c r="A875" t="s">
        <v>874</v>
      </c>
    </row>
    <row r="876" spans="1:1" x14ac:dyDescent="0.35">
      <c r="A876" t="s">
        <v>875</v>
      </c>
    </row>
    <row r="877" spans="1:1" x14ac:dyDescent="0.35">
      <c r="A877" t="s">
        <v>876</v>
      </c>
    </row>
    <row r="878" spans="1:1" x14ac:dyDescent="0.35">
      <c r="A878" t="s">
        <v>877</v>
      </c>
    </row>
    <row r="879" spans="1:1" x14ac:dyDescent="0.35">
      <c r="A879" t="s">
        <v>878</v>
      </c>
    </row>
    <row r="880" spans="1:1" x14ac:dyDescent="0.35">
      <c r="A880" t="s">
        <v>879</v>
      </c>
    </row>
    <row r="881" spans="1:1" x14ac:dyDescent="0.35">
      <c r="A881" t="s">
        <v>880</v>
      </c>
    </row>
    <row r="882" spans="1:1" x14ac:dyDescent="0.35">
      <c r="A882" t="s">
        <v>881</v>
      </c>
    </row>
    <row r="883" spans="1:1" x14ac:dyDescent="0.35">
      <c r="A883" t="s">
        <v>882</v>
      </c>
    </row>
    <row r="884" spans="1:1" x14ac:dyDescent="0.35">
      <c r="A884" t="s">
        <v>883</v>
      </c>
    </row>
    <row r="885" spans="1:1" x14ac:dyDescent="0.35">
      <c r="A885" t="s">
        <v>884</v>
      </c>
    </row>
    <row r="886" spans="1:1" x14ac:dyDescent="0.35">
      <c r="A886" t="s">
        <v>885</v>
      </c>
    </row>
    <row r="887" spans="1:1" x14ac:dyDescent="0.35">
      <c r="A887" t="s">
        <v>886</v>
      </c>
    </row>
    <row r="888" spans="1:1" x14ac:dyDescent="0.35">
      <c r="A888" t="s">
        <v>887</v>
      </c>
    </row>
    <row r="889" spans="1:1" x14ac:dyDescent="0.35">
      <c r="A889" t="s">
        <v>888</v>
      </c>
    </row>
    <row r="890" spans="1:1" x14ac:dyDescent="0.35">
      <c r="A890" t="s">
        <v>889</v>
      </c>
    </row>
    <row r="891" spans="1:1" x14ac:dyDescent="0.35">
      <c r="A891" t="s">
        <v>890</v>
      </c>
    </row>
    <row r="892" spans="1:1" x14ac:dyDescent="0.35">
      <c r="A892" t="s">
        <v>891</v>
      </c>
    </row>
    <row r="893" spans="1:1" x14ac:dyDescent="0.35">
      <c r="A893" t="s">
        <v>892</v>
      </c>
    </row>
    <row r="894" spans="1:1" x14ac:dyDescent="0.35">
      <c r="A894" t="s">
        <v>893</v>
      </c>
    </row>
    <row r="895" spans="1:1" x14ac:dyDescent="0.35">
      <c r="A895" t="s">
        <v>894</v>
      </c>
    </row>
    <row r="896" spans="1:1" x14ac:dyDescent="0.35">
      <c r="A896" t="s">
        <v>895</v>
      </c>
    </row>
    <row r="897" spans="1:1" x14ac:dyDescent="0.35">
      <c r="A897" t="s">
        <v>896</v>
      </c>
    </row>
    <row r="898" spans="1:1" x14ac:dyDescent="0.35">
      <c r="A898" t="s">
        <v>897</v>
      </c>
    </row>
    <row r="899" spans="1:1" x14ac:dyDescent="0.35">
      <c r="A899" t="s">
        <v>898</v>
      </c>
    </row>
    <row r="900" spans="1:1" x14ac:dyDescent="0.35">
      <c r="A900" t="s">
        <v>899</v>
      </c>
    </row>
    <row r="901" spans="1:1" x14ac:dyDescent="0.35">
      <c r="A901" t="s">
        <v>900</v>
      </c>
    </row>
    <row r="902" spans="1:1" x14ac:dyDescent="0.35">
      <c r="A902" t="s">
        <v>901</v>
      </c>
    </row>
    <row r="903" spans="1:1" x14ac:dyDescent="0.35">
      <c r="A903" t="s">
        <v>902</v>
      </c>
    </row>
    <row r="904" spans="1:1" x14ac:dyDescent="0.35">
      <c r="A904" t="s">
        <v>903</v>
      </c>
    </row>
    <row r="905" spans="1:1" x14ac:dyDescent="0.35">
      <c r="A905" t="s">
        <v>904</v>
      </c>
    </row>
    <row r="906" spans="1:1" x14ac:dyDescent="0.35">
      <c r="A906" t="s">
        <v>905</v>
      </c>
    </row>
    <row r="907" spans="1:1" x14ac:dyDescent="0.35">
      <c r="A907" t="s">
        <v>906</v>
      </c>
    </row>
    <row r="908" spans="1:1" x14ac:dyDescent="0.35">
      <c r="A908" t="s">
        <v>907</v>
      </c>
    </row>
    <row r="909" spans="1:1" x14ac:dyDescent="0.35">
      <c r="A909" t="s">
        <v>908</v>
      </c>
    </row>
    <row r="910" spans="1:1" x14ac:dyDescent="0.35">
      <c r="A910" t="s">
        <v>909</v>
      </c>
    </row>
    <row r="911" spans="1:1" x14ac:dyDescent="0.35">
      <c r="A911" t="s">
        <v>910</v>
      </c>
    </row>
    <row r="912" spans="1:1" x14ac:dyDescent="0.35">
      <c r="A912" t="s">
        <v>911</v>
      </c>
    </row>
    <row r="913" spans="1:1" x14ac:dyDescent="0.35">
      <c r="A913" t="s">
        <v>912</v>
      </c>
    </row>
    <row r="914" spans="1:1" x14ac:dyDescent="0.35">
      <c r="A914" t="s">
        <v>913</v>
      </c>
    </row>
    <row r="915" spans="1:1" x14ac:dyDescent="0.35">
      <c r="A915" t="s">
        <v>914</v>
      </c>
    </row>
    <row r="916" spans="1:1" x14ac:dyDescent="0.35">
      <c r="A916" t="s">
        <v>915</v>
      </c>
    </row>
    <row r="917" spans="1:1" x14ac:dyDescent="0.35">
      <c r="A917" t="s">
        <v>916</v>
      </c>
    </row>
    <row r="918" spans="1:1" x14ac:dyDescent="0.35">
      <c r="A918" t="s">
        <v>917</v>
      </c>
    </row>
    <row r="919" spans="1:1" x14ac:dyDescent="0.35">
      <c r="A919" t="s">
        <v>918</v>
      </c>
    </row>
    <row r="920" spans="1:1" x14ac:dyDescent="0.35">
      <c r="A920" t="s">
        <v>919</v>
      </c>
    </row>
    <row r="921" spans="1:1" x14ac:dyDescent="0.35">
      <c r="A921" t="s">
        <v>920</v>
      </c>
    </row>
    <row r="922" spans="1:1" x14ac:dyDescent="0.35">
      <c r="A922" t="s">
        <v>921</v>
      </c>
    </row>
    <row r="923" spans="1:1" x14ac:dyDescent="0.35">
      <c r="A923" t="s">
        <v>922</v>
      </c>
    </row>
    <row r="924" spans="1:1" x14ac:dyDescent="0.35">
      <c r="A924" t="s">
        <v>923</v>
      </c>
    </row>
    <row r="925" spans="1:1" x14ac:dyDescent="0.35">
      <c r="A925" t="s">
        <v>924</v>
      </c>
    </row>
    <row r="926" spans="1:1" x14ac:dyDescent="0.35">
      <c r="A926" t="s">
        <v>925</v>
      </c>
    </row>
    <row r="927" spans="1:1" x14ac:dyDescent="0.35">
      <c r="A927" t="s">
        <v>926</v>
      </c>
    </row>
    <row r="928" spans="1:1" x14ac:dyDescent="0.35">
      <c r="A928" t="s">
        <v>927</v>
      </c>
    </row>
    <row r="929" spans="1:1" x14ac:dyDescent="0.35">
      <c r="A929" t="s">
        <v>928</v>
      </c>
    </row>
    <row r="930" spans="1:1" x14ac:dyDescent="0.35">
      <c r="A930" t="s">
        <v>929</v>
      </c>
    </row>
    <row r="931" spans="1:1" x14ac:dyDescent="0.35">
      <c r="A931" t="s">
        <v>930</v>
      </c>
    </row>
    <row r="932" spans="1:1" x14ac:dyDescent="0.35">
      <c r="A932" t="s">
        <v>931</v>
      </c>
    </row>
    <row r="933" spans="1:1" x14ac:dyDescent="0.35">
      <c r="A933" t="s">
        <v>932</v>
      </c>
    </row>
    <row r="934" spans="1:1" x14ac:dyDescent="0.35">
      <c r="A934" t="s">
        <v>933</v>
      </c>
    </row>
    <row r="935" spans="1:1" x14ac:dyDescent="0.35">
      <c r="A935" t="s">
        <v>934</v>
      </c>
    </row>
    <row r="936" spans="1:1" x14ac:dyDescent="0.35">
      <c r="A936" t="s">
        <v>935</v>
      </c>
    </row>
    <row r="937" spans="1:1" x14ac:dyDescent="0.35">
      <c r="A937" t="s">
        <v>936</v>
      </c>
    </row>
    <row r="938" spans="1:1" x14ac:dyDescent="0.35">
      <c r="A938" t="s">
        <v>937</v>
      </c>
    </row>
    <row r="939" spans="1:1" x14ac:dyDescent="0.35">
      <c r="A939" t="s">
        <v>938</v>
      </c>
    </row>
    <row r="940" spans="1:1" x14ac:dyDescent="0.35">
      <c r="A940" t="s">
        <v>939</v>
      </c>
    </row>
    <row r="941" spans="1:1" x14ac:dyDescent="0.35">
      <c r="A941" t="s">
        <v>940</v>
      </c>
    </row>
    <row r="942" spans="1:1" x14ac:dyDescent="0.35">
      <c r="A942" t="s">
        <v>941</v>
      </c>
    </row>
    <row r="943" spans="1:1" x14ac:dyDescent="0.35">
      <c r="A943" t="s">
        <v>942</v>
      </c>
    </row>
    <row r="944" spans="1:1" x14ac:dyDescent="0.35">
      <c r="A944" t="s">
        <v>943</v>
      </c>
    </row>
    <row r="945" spans="1:1" x14ac:dyDescent="0.35">
      <c r="A945" t="s">
        <v>944</v>
      </c>
    </row>
    <row r="946" spans="1:1" x14ac:dyDescent="0.35">
      <c r="A946" t="s">
        <v>945</v>
      </c>
    </row>
    <row r="947" spans="1:1" x14ac:dyDescent="0.35">
      <c r="A947" t="s">
        <v>946</v>
      </c>
    </row>
    <row r="948" spans="1:1" x14ac:dyDescent="0.35">
      <c r="A948" t="s">
        <v>947</v>
      </c>
    </row>
    <row r="949" spans="1:1" x14ac:dyDescent="0.35">
      <c r="A949" t="s">
        <v>948</v>
      </c>
    </row>
    <row r="950" spans="1:1" x14ac:dyDescent="0.35">
      <c r="A950" t="s">
        <v>949</v>
      </c>
    </row>
    <row r="951" spans="1:1" x14ac:dyDescent="0.35">
      <c r="A951" t="s">
        <v>950</v>
      </c>
    </row>
    <row r="952" spans="1:1" x14ac:dyDescent="0.35">
      <c r="A952" t="s">
        <v>951</v>
      </c>
    </row>
    <row r="953" spans="1:1" x14ac:dyDescent="0.35">
      <c r="A953" t="s">
        <v>952</v>
      </c>
    </row>
    <row r="954" spans="1:1" x14ac:dyDescent="0.35">
      <c r="A954" t="s">
        <v>953</v>
      </c>
    </row>
    <row r="955" spans="1:1" x14ac:dyDescent="0.35">
      <c r="A955" t="s">
        <v>954</v>
      </c>
    </row>
    <row r="956" spans="1:1" x14ac:dyDescent="0.35">
      <c r="A956" t="s">
        <v>955</v>
      </c>
    </row>
    <row r="957" spans="1:1" x14ac:dyDescent="0.35">
      <c r="A957" t="s">
        <v>956</v>
      </c>
    </row>
    <row r="958" spans="1:1" x14ac:dyDescent="0.35">
      <c r="A958" t="s">
        <v>957</v>
      </c>
    </row>
    <row r="959" spans="1:1" x14ac:dyDescent="0.35">
      <c r="A959" t="s">
        <v>958</v>
      </c>
    </row>
    <row r="960" spans="1:1" x14ac:dyDescent="0.35">
      <c r="A960" t="s">
        <v>959</v>
      </c>
    </row>
    <row r="961" spans="1:1" x14ac:dyDescent="0.35">
      <c r="A961" t="s">
        <v>960</v>
      </c>
    </row>
    <row r="962" spans="1:1" x14ac:dyDescent="0.35">
      <c r="A962" t="s">
        <v>961</v>
      </c>
    </row>
    <row r="963" spans="1:1" x14ac:dyDescent="0.35">
      <c r="A963" t="s">
        <v>962</v>
      </c>
    </row>
    <row r="964" spans="1:1" x14ac:dyDescent="0.35">
      <c r="A964" t="s">
        <v>963</v>
      </c>
    </row>
    <row r="965" spans="1:1" x14ac:dyDescent="0.35">
      <c r="A965" t="s">
        <v>964</v>
      </c>
    </row>
    <row r="966" spans="1:1" x14ac:dyDescent="0.35">
      <c r="A966" t="s">
        <v>965</v>
      </c>
    </row>
    <row r="967" spans="1:1" x14ac:dyDescent="0.35">
      <c r="A967" t="s">
        <v>966</v>
      </c>
    </row>
    <row r="968" spans="1:1" x14ac:dyDescent="0.35">
      <c r="A968" t="s">
        <v>967</v>
      </c>
    </row>
    <row r="969" spans="1:1" x14ac:dyDescent="0.35">
      <c r="A969" t="s">
        <v>968</v>
      </c>
    </row>
    <row r="970" spans="1:1" x14ac:dyDescent="0.35">
      <c r="A970" t="s">
        <v>969</v>
      </c>
    </row>
    <row r="971" spans="1:1" x14ac:dyDescent="0.35">
      <c r="A971" t="s">
        <v>970</v>
      </c>
    </row>
    <row r="972" spans="1:1" x14ac:dyDescent="0.35">
      <c r="A972" t="s">
        <v>971</v>
      </c>
    </row>
    <row r="973" spans="1:1" x14ac:dyDescent="0.35">
      <c r="A973" t="s">
        <v>972</v>
      </c>
    </row>
    <row r="974" spans="1:1" x14ac:dyDescent="0.35">
      <c r="A974" t="s">
        <v>973</v>
      </c>
    </row>
    <row r="975" spans="1:1" x14ac:dyDescent="0.35">
      <c r="A975" t="s">
        <v>974</v>
      </c>
    </row>
    <row r="976" spans="1:1" x14ac:dyDescent="0.35">
      <c r="A976" t="s">
        <v>975</v>
      </c>
    </row>
    <row r="977" spans="1:1" x14ac:dyDescent="0.35">
      <c r="A977" t="s">
        <v>976</v>
      </c>
    </row>
    <row r="978" spans="1:1" x14ac:dyDescent="0.35">
      <c r="A978" t="s">
        <v>977</v>
      </c>
    </row>
    <row r="979" spans="1:1" x14ac:dyDescent="0.35">
      <c r="A979" t="s">
        <v>978</v>
      </c>
    </row>
    <row r="980" spans="1:1" x14ac:dyDescent="0.35">
      <c r="A980" t="s">
        <v>979</v>
      </c>
    </row>
    <row r="981" spans="1:1" x14ac:dyDescent="0.35">
      <c r="A981" t="s">
        <v>980</v>
      </c>
    </row>
    <row r="982" spans="1:1" x14ac:dyDescent="0.35">
      <c r="A982" t="s">
        <v>981</v>
      </c>
    </row>
    <row r="983" spans="1:1" x14ac:dyDescent="0.35">
      <c r="A983" t="s">
        <v>982</v>
      </c>
    </row>
    <row r="984" spans="1:1" x14ac:dyDescent="0.35">
      <c r="A984" t="s">
        <v>983</v>
      </c>
    </row>
    <row r="985" spans="1:1" x14ac:dyDescent="0.35">
      <c r="A985" t="s">
        <v>984</v>
      </c>
    </row>
    <row r="986" spans="1:1" x14ac:dyDescent="0.35">
      <c r="A986" t="s">
        <v>985</v>
      </c>
    </row>
    <row r="987" spans="1:1" x14ac:dyDescent="0.35">
      <c r="A987" t="s">
        <v>986</v>
      </c>
    </row>
    <row r="988" spans="1:1" x14ac:dyDescent="0.35">
      <c r="A988" t="s">
        <v>987</v>
      </c>
    </row>
    <row r="989" spans="1:1" x14ac:dyDescent="0.35">
      <c r="A989" t="s">
        <v>988</v>
      </c>
    </row>
    <row r="990" spans="1:1" x14ac:dyDescent="0.35">
      <c r="A990" t="s">
        <v>989</v>
      </c>
    </row>
    <row r="991" spans="1:1" x14ac:dyDescent="0.35">
      <c r="A991" t="s">
        <v>990</v>
      </c>
    </row>
    <row r="992" spans="1:1" x14ac:dyDescent="0.35">
      <c r="A992" t="s">
        <v>991</v>
      </c>
    </row>
    <row r="993" spans="1:1" x14ac:dyDescent="0.35">
      <c r="A993" t="s">
        <v>992</v>
      </c>
    </row>
    <row r="994" spans="1:1" x14ac:dyDescent="0.35">
      <c r="A994" t="s">
        <v>993</v>
      </c>
    </row>
    <row r="995" spans="1:1" x14ac:dyDescent="0.35">
      <c r="A995" t="s">
        <v>994</v>
      </c>
    </row>
    <row r="996" spans="1:1" x14ac:dyDescent="0.35">
      <c r="A996" t="s">
        <v>995</v>
      </c>
    </row>
    <row r="997" spans="1:1" x14ac:dyDescent="0.35">
      <c r="A997" t="s">
        <v>996</v>
      </c>
    </row>
    <row r="998" spans="1:1" x14ac:dyDescent="0.35">
      <c r="A998" t="s">
        <v>997</v>
      </c>
    </row>
    <row r="999" spans="1:1" x14ac:dyDescent="0.35">
      <c r="A999" t="s">
        <v>998</v>
      </c>
    </row>
    <row r="1000" spans="1:1" x14ac:dyDescent="0.35">
      <c r="A1000" t="s">
        <v>999</v>
      </c>
    </row>
    <row r="1001" spans="1:1" x14ac:dyDescent="0.35">
      <c r="A1001" t="s">
        <v>1000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C8842-913B-4414-B522-EAC7D9D66729}">
  <dimension ref="A2:B6"/>
  <sheetViews>
    <sheetView zoomScale="104" workbookViewId="0">
      <selection activeCell="A3" sqref="A3:B6"/>
    </sheetView>
  </sheetViews>
  <sheetFormatPr defaultRowHeight="14.5" x14ac:dyDescent="0.35"/>
  <cols>
    <col min="1" max="1" width="12.36328125" bestFit="1" customWidth="1"/>
    <col min="2" max="2" width="11.36328125" bestFit="1" customWidth="1"/>
  </cols>
  <sheetData>
    <row r="2" spans="1:2" x14ac:dyDescent="0.35">
      <c r="A2" t="s">
        <v>2079</v>
      </c>
    </row>
    <row r="3" spans="1:2" x14ac:dyDescent="0.35">
      <c r="A3" s="13" t="s">
        <v>2039</v>
      </c>
      <c r="B3" t="s">
        <v>2038</v>
      </c>
    </row>
    <row r="4" spans="1:2" x14ac:dyDescent="0.35">
      <c r="A4" s="14" t="s">
        <v>1027</v>
      </c>
      <c r="B4" s="19">
        <v>106197.67199999996</v>
      </c>
    </row>
    <row r="5" spans="1:2" x14ac:dyDescent="0.35">
      <c r="A5" s="14" t="s">
        <v>1003</v>
      </c>
      <c r="B5" s="19">
        <v>106200.37050000011</v>
      </c>
    </row>
    <row r="6" spans="1:2" x14ac:dyDescent="0.35">
      <c r="A6" s="14" t="s">
        <v>1010</v>
      </c>
      <c r="B6" s="19">
        <v>110568.70649999994</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CACA-CFA5-4F51-B10D-46CA9F67C0D8}">
  <sheetPr>
    <pageSetUpPr autoPageBreaks="0"/>
  </sheetPr>
  <dimension ref="T1:T13"/>
  <sheetViews>
    <sheetView tabSelected="1" topLeftCell="A2" zoomScale="85" zoomScaleNormal="85" workbookViewId="0">
      <selection activeCell="A20" sqref="A20"/>
    </sheetView>
  </sheetViews>
  <sheetFormatPr defaultRowHeight="14.5" x14ac:dyDescent="0.35"/>
  <cols>
    <col min="1" max="1" width="8.7265625" style="20"/>
    <col min="2" max="2" width="0" style="20" hidden="1" customWidth="1"/>
    <col min="3" max="16384" width="8.7265625" style="20"/>
  </cols>
  <sheetData>
    <row r="1" spans="20:20" hidden="1" x14ac:dyDescent="0.35"/>
    <row r="6" spans="20:20" hidden="1" x14ac:dyDescent="0.35"/>
    <row r="11" spans="20:20" hidden="1" x14ac:dyDescent="0.35"/>
    <row r="13" spans="20:20" x14ac:dyDescent="0.35">
      <c r="T13" s="21"/>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7371C-41A2-4064-A736-A401A88A8C2D}">
  <dimension ref="A1:T1001"/>
  <sheetViews>
    <sheetView topLeftCell="E1" zoomScale="86" workbookViewId="0">
      <selection activeCell="F22" sqref="F22"/>
    </sheetView>
  </sheetViews>
  <sheetFormatPr defaultRowHeight="14.5" x14ac:dyDescent="0.35"/>
  <cols>
    <col min="1" max="1" width="11.26953125" bestFit="1" customWidth="1"/>
    <col min="2" max="2" width="8.90625" bestFit="1" customWidth="1"/>
    <col min="3" max="3" width="9.54296875" bestFit="1" customWidth="1"/>
    <col min="4" max="4" width="15.54296875" bestFit="1" customWidth="1"/>
    <col min="5" max="5" width="9.26953125" bestFit="1" customWidth="1"/>
    <col min="6" max="6" width="18.90625" bestFit="1" customWidth="1"/>
    <col min="7" max="7" width="11.1796875" bestFit="1" customWidth="1"/>
    <col min="8" max="8" width="10.453125" bestFit="1" customWidth="1"/>
    <col min="9" max="9" width="8.90625" bestFit="1" customWidth="1"/>
    <col min="10" max="10" width="8.81640625" bestFit="1" customWidth="1"/>
    <col min="11" max="11" width="10.90625" bestFit="1" customWidth="1"/>
    <col min="12" max="13" width="10.90625" customWidth="1"/>
    <col min="14" max="14" width="7.7265625" bestFit="1" customWidth="1"/>
    <col min="15" max="15" width="7.7265625" customWidth="1"/>
    <col min="16" max="16" width="10.54296875" bestFit="1" customWidth="1"/>
    <col min="17" max="17" width="7.81640625" bestFit="1" customWidth="1"/>
    <col min="18" max="18" width="32.90625" bestFit="1" customWidth="1"/>
    <col min="19" max="19" width="23.08984375" bestFit="1" customWidth="1"/>
  </cols>
  <sheetData>
    <row r="1" spans="1:20" x14ac:dyDescent="0.35">
      <c r="A1" s="1" t="s">
        <v>2020</v>
      </c>
      <c r="B1" s="1" t="s">
        <v>2021</v>
      </c>
      <c r="C1" s="1" t="s">
        <v>2022</v>
      </c>
      <c r="D1" s="1" t="s">
        <v>2023</v>
      </c>
      <c r="E1" s="1" t="s">
        <v>2024</v>
      </c>
      <c r="F1" s="1" t="s">
        <v>2025</v>
      </c>
      <c r="G1" s="2" t="s">
        <v>2026</v>
      </c>
      <c r="H1" s="1" t="s">
        <v>2027</v>
      </c>
      <c r="I1" s="1" t="s">
        <v>2028</v>
      </c>
      <c r="J1" s="1" t="s">
        <v>2029</v>
      </c>
      <c r="K1" s="3" t="s">
        <v>2030</v>
      </c>
      <c r="L1" s="3" t="s">
        <v>2051</v>
      </c>
      <c r="M1" s="3" t="s">
        <v>2052</v>
      </c>
      <c r="N1" s="1" t="s">
        <v>2031</v>
      </c>
      <c r="O1" s="1" t="s">
        <v>2062</v>
      </c>
      <c r="P1" s="1" t="s">
        <v>2032</v>
      </c>
      <c r="Q1" s="2" t="s">
        <v>2033</v>
      </c>
      <c r="R1" s="4" t="s">
        <v>2034</v>
      </c>
      <c r="S1" s="4" t="s">
        <v>2035</v>
      </c>
      <c r="T1" s="1" t="s">
        <v>2036</v>
      </c>
    </row>
    <row r="2" spans="1:20" x14ac:dyDescent="0.35">
      <c r="A2" t="s">
        <v>1001</v>
      </c>
      <c r="B2" t="s">
        <v>1002</v>
      </c>
      <c r="C2" t="s">
        <v>1003</v>
      </c>
      <c r="D2" t="s">
        <v>1004</v>
      </c>
      <c r="E2" t="s">
        <v>1005</v>
      </c>
      <c r="F2" t="s">
        <v>1006</v>
      </c>
      <c r="G2" s="5">
        <v>74.69</v>
      </c>
      <c r="H2">
        <v>7</v>
      </c>
      <c r="I2" s="5">
        <f>Q2*0.05</f>
        <v>26.141499999999997</v>
      </c>
      <c r="J2" s="5">
        <f t="shared" ref="J2:J65" si="0">Q2+I2</f>
        <v>548.97149999999988</v>
      </c>
      <c r="K2" s="6">
        <v>43470</v>
      </c>
      <c r="L2" s="6" t="str">
        <f t="shared" ref="L2:L65" si="1">TEXT(K2, "ttt")</f>
        <v>Sat</v>
      </c>
      <c r="M2" s="6" t="str">
        <f t="shared" ref="M2:M65" si="2">TEXT(K2, "MMM")</f>
        <v>Jan</v>
      </c>
      <c r="N2" s="7">
        <v>0.54722222222222217</v>
      </c>
      <c r="O2" s="7" t="str">
        <f t="shared" ref="O2:O65" si="3">TEXT(N2, "hh")</f>
        <v>13</v>
      </c>
      <c r="P2" t="s">
        <v>1007</v>
      </c>
      <c r="Q2" s="5">
        <f t="shared" ref="Q2:Q65" si="4">G2*H2</f>
        <v>522.82999999999993</v>
      </c>
      <c r="R2" s="8">
        <f t="shared" ref="R2:R65" si="5">(S2/J2)</f>
        <v>4.761904761904754E-2</v>
      </c>
      <c r="S2" s="5">
        <f t="shared" ref="S2:S65" si="6">J2-Q2</f>
        <v>26.141499999999951</v>
      </c>
      <c r="T2" s="9">
        <v>9.1</v>
      </c>
    </row>
    <row r="3" spans="1:20" x14ac:dyDescent="0.35">
      <c r="A3" t="s">
        <v>1008</v>
      </c>
      <c r="B3" t="s">
        <v>1009</v>
      </c>
      <c r="C3" t="s">
        <v>1010</v>
      </c>
      <c r="D3" t="s">
        <v>1011</v>
      </c>
      <c r="E3" t="s">
        <v>1005</v>
      </c>
      <c r="F3" t="s">
        <v>1012</v>
      </c>
      <c r="G3" s="5">
        <v>15.28</v>
      </c>
      <c r="H3">
        <v>5</v>
      </c>
      <c r="I3" s="5">
        <f t="shared" ref="I3:I66" si="7">Q3*0.05</f>
        <v>3.82</v>
      </c>
      <c r="J3" s="5">
        <f t="shared" si="0"/>
        <v>80.219999999999985</v>
      </c>
      <c r="K3" s="6">
        <v>43532</v>
      </c>
      <c r="L3" s="6" t="str">
        <f t="shared" si="1"/>
        <v>Fri</v>
      </c>
      <c r="M3" s="6" t="str">
        <f t="shared" si="2"/>
        <v>Mar</v>
      </c>
      <c r="N3" s="7">
        <v>0.4368055555555555</v>
      </c>
      <c r="O3" s="7" t="str">
        <f t="shared" si="3"/>
        <v>10</v>
      </c>
      <c r="P3" t="s">
        <v>1013</v>
      </c>
      <c r="Q3" s="5">
        <f t="shared" si="4"/>
        <v>76.399999999999991</v>
      </c>
      <c r="R3" s="8">
        <f t="shared" si="5"/>
        <v>4.761904761904754E-2</v>
      </c>
      <c r="S3" s="5">
        <f t="shared" si="6"/>
        <v>3.8199999999999932</v>
      </c>
      <c r="T3" s="9">
        <v>9.6</v>
      </c>
    </row>
    <row r="4" spans="1:20" x14ac:dyDescent="0.35">
      <c r="A4" t="s">
        <v>1014</v>
      </c>
      <c r="B4" t="s">
        <v>1002</v>
      </c>
      <c r="C4" t="s">
        <v>1003</v>
      </c>
      <c r="D4" t="s">
        <v>1011</v>
      </c>
      <c r="E4" t="s">
        <v>1015</v>
      </c>
      <c r="F4" t="s">
        <v>1016</v>
      </c>
      <c r="G4" s="5">
        <v>46.33</v>
      </c>
      <c r="H4">
        <v>7</v>
      </c>
      <c r="I4" s="5">
        <f t="shared" si="7"/>
        <v>16.215500000000002</v>
      </c>
      <c r="J4" s="5">
        <f t="shared" si="0"/>
        <v>340.52550000000002</v>
      </c>
      <c r="K4" s="6">
        <v>43527</v>
      </c>
      <c r="L4" s="6" t="str">
        <f t="shared" si="1"/>
        <v>Sun</v>
      </c>
      <c r="M4" s="6" t="str">
        <f t="shared" si="2"/>
        <v>Mar</v>
      </c>
      <c r="N4" s="7">
        <v>0.55763888888888891</v>
      </c>
      <c r="O4" s="7" t="str">
        <f t="shared" si="3"/>
        <v>13</v>
      </c>
      <c r="P4" t="s">
        <v>1017</v>
      </c>
      <c r="Q4" s="5">
        <f t="shared" si="4"/>
        <v>324.31</v>
      </c>
      <c r="R4" s="8">
        <f t="shared" si="5"/>
        <v>4.7619047619047672E-2</v>
      </c>
      <c r="S4" s="5">
        <f t="shared" si="6"/>
        <v>16.21550000000002</v>
      </c>
      <c r="T4" s="9">
        <v>7.4</v>
      </c>
    </row>
    <row r="5" spans="1:20" x14ac:dyDescent="0.35">
      <c r="A5" t="s">
        <v>1018</v>
      </c>
      <c r="B5" t="s">
        <v>1002</v>
      </c>
      <c r="C5" t="s">
        <v>1003</v>
      </c>
      <c r="D5" t="s">
        <v>1004</v>
      </c>
      <c r="E5" t="s">
        <v>1015</v>
      </c>
      <c r="F5" t="s">
        <v>1006</v>
      </c>
      <c r="G5" s="5">
        <v>58.22</v>
      </c>
      <c r="H5">
        <v>8</v>
      </c>
      <c r="I5" s="5">
        <f t="shared" si="7"/>
        <v>23.288</v>
      </c>
      <c r="J5" s="5">
        <f t="shared" si="0"/>
        <v>489.048</v>
      </c>
      <c r="K5" s="6">
        <v>43492</v>
      </c>
      <c r="L5" s="6" t="str">
        <f t="shared" si="1"/>
        <v>Sun</v>
      </c>
      <c r="M5" s="6" t="str">
        <f t="shared" si="2"/>
        <v>Jan</v>
      </c>
      <c r="N5" s="7">
        <v>0.85625000000000007</v>
      </c>
      <c r="O5" s="7" t="str">
        <f t="shared" si="3"/>
        <v>20</v>
      </c>
      <c r="P5" t="s">
        <v>1007</v>
      </c>
      <c r="Q5" s="5">
        <f t="shared" si="4"/>
        <v>465.76</v>
      </c>
      <c r="R5" s="8">
        <f t="shared" si="5"/>
        <v>4.7619047619047644E-2</v>
      </c>
      <c r="S5" s="5">
        <f t="shared" si="6"/>
        <v>23.288000000000011</v>
      </c>
      <c r="T5" s="9">
        <v>8.4</v>
      </c>
    </row>
    <row r="6" spans="1:20" x14ac:dyDescent="0.35">
      <c r="A6" t="s">
        <v>1019</v>
      </c>
      <c r="B6" t="s">
        <v>1002</v>
      </c>
      <c r="C6" t="s">
        <v>1003</v>
      </c>
      <c r="D6" t="s">
        <v>1011</v>
      </c>
      <c r="E6" t="s">
        <v>1015</v>
      </c>
      <c r="F6" t="s">
        <v>1020</v>
      </c>
      <c r="G6" s="5">
        <v>86.31</v>
      </c>
      <c r="H6">
        <v>7</v>
      </c>
      <c r="I6" s="5">
        <f t="shared" si="7"/>
        <v>30.208500000000004</v>
      </c>
      <c r="J6" s="5">
        <f t="shared" si="0"/>
        <v>634.37850000000003</v>
      </c>
      <c r="K6" s="6">
        <v>43504</v>
      </c>
      <c r="L6" s="6" t="str">
        <f t="shared" si="1"/>
        <v>Fri</v>
      </c>
      <c r="M6" s="6" t="str">
        <f t="shared" si="2"/>
        <v>Feb</v>
      </c>
      <c r="N6" s="7">
        <v>0.44236111111111115</v>
      </c>
      <c r="O6" s="7" t="str">
        <f t="shared" si="3"/>
        <v>10</v>
      </c>
      <c r="P6" t="s">
        <v>1007</v>
      </c>
      <c r="Q6" s="5">
        <f t="shared" si="4"/>
        <v>604.17000000000007</v>
      </c>
      <c r="R6" s="8">
        <f t="shared" si="5"/>
        <v>4.7619047619047554E-2</v>
      </c>
      <c r="S6" s="5">
        <f t="shared" si="6"/>
        <v>30.208499999999958</v>
      </c>
      <c r="T6" s="9">
        <v>5.3</v>
      </c>
    </row>
    <row r="7" spans="1:20" x14ac:dyDescent="0.35">
      <c r="A7" t="s">
        <v>1021</v>
      </c>
      <c r="B7" t="s">
        <v>1009</v>
      </c>
      <c r="C7" t="s">
        <v>1010</v>
      </c>
      <c r="D7" t="s">
        <v>1011</v>
      </c>
      <c r="E7" t="s">
        <v>1015</v>
      </c>
      <c r="F7" t="s">
        <v>1012</v>
      </c>
      <c r="G7" s="5">
        <v>85.39</v>
      </c>
      <c r="H7">
        <v>7</v>
      </c>
      <c r="I7" s="5">
        <f t="shared" si="7"/>
        <v>29.886500000000002</v>
      </c>
      <c r="J7" s="5">
        <f t="shared" si="0"/>
        <v>627.61649999999997</v>
      </c>
      <c r="K7" s="6">
        <v>43549</v>
      </c>
      <c r="L7" s="6" t="str">
        <f t="shared" si="1"/>
        <v>Mon</v>
      </c>
      <c r="M7" s="6" t="str">
        <f t="shared" si="2"/>
        <v>Mar</v>
      </c>
      <c r="N7" s="7">
        <v>0.77083333333333337</v>
      </c>
      <c r="O7" s="7" t="str">
        <f t="shared" si="3"/>
        <v>18</v>
      </c>
      <c r="P7" t="s">
        <v>1007</v>
      </c>
      <c r="Q7" s="5">
        <f t="shared" si="4"/>
        <v>597.73</v>
      </c>
      <c r="R7" s="8">
        <f t="shared" si="5"/>
        <v>4.7619047619047547E-2</v>
      </c>
      <c r="S7" s="5">
        <f t="shared" si="6"/>
        <v>29.886499999999955</v>
      </c>
      <c r="T7" s="9">
        <v>4.0999999999999996</v>
      </c>
    </row>
    <row r="8" spans="1:20" x14ac:dyDescent="0.35">
      <c r="A8" t="s">
        <v>1022</v>
      </c>
      <c r="B8" t="s">
        <v>1002</v>
      </c>
      <c r="C8" t="s">
        <v>1003</v>
      </c>
      <c r="D8" t="s">
        <v>1004</v>
      </c>
      <c r="E8" t="s">
        <v>1005</v>
      </c>
      <c r="F8" t="s">
        <v>1012</v>
      </c>
      <c r="G8" s="5">
        <v>68.84</v>
      </c>
      <c r="H8">
        <v>6</v>
      </c>
      <c r="I8" s="5">
        <f t="shared" si="7"/>
        <v>20.652000000000001</v>
      </c>
      <c r="J8" s="5">
        <f t="shared" si="0"/>
        <v>433.69200000000001</v>
      </c>
      <c r="K8" s="6">
        <v>43521</v>
      </c>
      <c r="L8" s="6" t="str">
        <f t="shared" si="1"/>
        <v>Mon</v>
      </c>
      <c r="M8" s="6" t="str">
        <f t="shared" si="2"/>
        <v>Feb</v>
      </c>
      <c r="N8" s="7">
        <v>0.60833333333333328</v>
      </c>
      <c r="O8" s="7" t="str">
        <f t="shared" si="3"/>
        <v>14</v>
      </c>
      <c r="P8" t="s">
        <v>1007</v>
      </c>
      <c r="Q8" s="5">
        <f t="shared" si="4"/>
        <v>413.04</v>
      </c>
      <c r="R8" s="8">
        <f t="shared" si="5"/>
        <v>4.7619047619047589E-2</v>
      </c>
      <c r="S8" s="5">
        <f t="shared" si="6"/>
        <v>20.651999999999987</v>
      </c>
      <c r="T8" s="9">
        <v>5.8</v>
      </c>
    </row>
    <row r="9" spans="1:20" x14ac:dyDescent="0.35">
      <c r="A9" t="s">
        <v>1023</v>
      </c>
      <c r="B9" t="s">
        <v>1009</v>
      </c>
      <c r="C9" t="s">
        <v>1010</v>
      </c>
      <c r="D9" t="s">
        <v>1011</v>
      </c>
      <c r="E9" t="s">
        <v>1005</v>
      </c>
      <c r="F9" t="s">
        <v>1016</v>
      </c>
      <c r="G9" s="5">
        <v>73.56</v>
      </c>
      <c r="H9">
        <v>10</v>
      </c>
      <c r="I9" s="5">
        <f t="shared" si="7"/>
        <v>36.78</v>
      </c>
      <c r="J9" s="5">
        <f t="shared" si="0"/>
        <v>772.38</v>
      </c>
      <c r="K9" s="6">
        <v>43520</v>
      </c>
      <c r="L9" s="6" t="str">
        <f t="shared" si="1"/>
        <v>Sun</v>
      </c>
      <c r="M9" s="6" t="str">
        <f t="shared" si="2"/>
        <v>Feb</v>
      </c>
      <c r="N9" s="7">
        <v>0.48472222222222222</v>
      </c>
      <c r="O9" s="7" t="str">
        <f t="shared" si="3"/>
        <v>11</v>
      </c>
      <c r="P9" t="s">
        <v>1007</v>
      </c>
      <c r="Q9" s="5">
        <f t="shared" si="4"/>
        <v>735.6</v>
      </c>
      <c r="R9" s="8">
        <f t="shared" si="5"/>
        <v>4.7619047619047582E-2</v>
      </c>
      <c r="S9" s="5">
        <f t="shared" si="6"/>
        <v>36.779999999999973</v>
      </c>
      <c r="T9" s="9">
        <v>8</v>
      </c>
    </row>
    <row r="10" spans="1:20" x14ac:dyDescent="0.35">
      <c r="A10" t="s">
        <v>1024</v>
      </c>
      <c r="B10" t="s">
        <v>1002</v>
      </c>
      <c r="C10" t="s">
        <v>1003</v>
      </c>
      <c r="D10" t="s">
        <v>1004</v>
      </c>
      <c r="E10" t="s">
        <v>1005</v>
      </c>
      <c r="F10" t="s">
        <v>1006</v>
      </c>
      <c r="G10" s="5">
        <v>36.26</v>
      </c>
      <c r="H10">
        <v>2</v>
      </c>
      <c r="I10" s="5">
        <f t="shared" si="7"/>
        <v>3.6259999999999999</v>
      </c>
      <c r="J10" s="5">
        <f t="shared" si="0"/>
        <v>76.146000000000001</v>
      </c>
      <c r="K10" s="6">
        <v>43475</v>
      </c>
      <c r="L10" s="6" t="str">
        <f t="shared" si="1"/>
        <v>Thu</v>
      </c>
      <c r="M10" s="6" t="str">
        <f t="shared" si="2"/>
        <v>Jan</v>
      </c>
      <c r="N10" s="7">
        <v>0.71875</v>
      </c>
      <c r="O10" s="7" t="str">
        <f t="shared" si="3"/>
        <v>17</v>
      </c>
      <c r="P10" t="s">
        <v>1017</v>
      </c>
      <c r="Q10" s="5">
        <f t="shared" si="4"/>
        <v>72.52</v>
      </c>
      <c r="R10" s="8">
        <f t="shared" si="5"/>
        <v>4.7619047619047679E-2</v>
      </c>
      <c r="S10" s="5">
        <f t="shared" si="6"/>
        <v>3.6260000000000048</v>
      </c>
      <c r="T10" s="9">
        <v>7.2</v>
      </c>
    </row>
    <row r="11" spans="1:20" x14ac:dyDescent="0.35">
      <c r="A11" t="s">
        <v>1025</v>
      </c>
      <c r="B11" t="s">
        <v>1026</v>
      </c>
      <c r="C11" t="s">
        <v>1027</v>
      </c>
      <c r="D11" t="s">
        <v>1004</v>
      </c>
      <c r="E11" t="s">
        <v>1005</v>
      </c>
      <c r="F11" t="s">
        <v>1028</v>
      </c>
      <c r="G11" s="5">
        <v>54.84</v>
      </c>
      <c r="H11">
        <v>3</v>
      </c>
      <c r="I11" s="5">
        <f t="shared" si="7"/>
        <v>8.2260000000000009</v>
      </c>
      <c r="J11" s="5">
        <f t="shared" si="0"/>
        <v>172.74600000000001</v>
      </c>
      <c r="K11" s="6">
        <v>43516</v>
      </c>
      <c r="L11" s="6" t="str">
        <f t="shared" si="1"/>
        <v>Wed</v>
      </c>
      <c r="M11" s="6" t="str">
        <f t="shared" si="2"/>
        <v>Feb</v>
      </c>
      <c r="N11" s="7">
        <v>0.56041666666666667</v>
      </c>
      <c r="O11" s="7" t="str">
        <f t="shared" si="3"/>
        <v>13</v>
      </c>
      <c r="P11" t="s">
        <v>1017</v>
      </c>
      <c r="Q11" s="5">
        <f t="shared" si="4"/>
        <v>164.52</v>
      </c>
      <c r="R11" s="8">
        <f t="shared" si="5"/>
        <v>4.7619047619047609E-2</v>
      </c>
      <c r="S11" s="5">
        <f t="shared" si="6"/>
        <v>8.2259999999999991</v>
      </c>
      <c r="T11" s="9">
        <v>5.9</v>
      </c>
    </row>
    <row r="12" spans="1:20" x14ac:dyDescent="0.35">
      <c r="A12" t="s">
        <v>1029</v>
      </c>
      <c r="B12" t="s">
        <v>1026</v>
      </c>
      <c r="C12" t="s">
        <v>1027</v>
      </c>
      <c r="D12" t="s">
        <v>1004</v>
      </c>
      <c r="E12" t="s">
        <v>1005</v>
      </c>
      <c r="F12" t="s">
        <v>1030</v>
      </c>
      <c r="G12" s="5">
        <v>14.48</v>
      </c>
      <c r="H12">
        <v>4</v>
      </c>
      <c r="I12" s="5">
        <f t="shared" si="7"/>
        <v>2.8960000000000004</v>
      </c>
      <c r="J12" s="5">
        <f t="shared" si="0"/>
        <v>60.816000000000003</v>
      </c>
      <c r="K12" s="6">
        <v>43502</v>
      </c>
      <c r="L12" s="6" t="str">
        <f t="shared" si="1"/>
        <v>Wed</v>
      </c>
      <c r="M12" s="6" t="str">
        <f t="shared" si="2"/>
        <v>Feb</v>
      </c>
      <c r="N12" s="7">
        <v>0.75486111111111109</v>
      </c>
      <c r="O12" s="7" t="str">
        <f t="shared" si="3"/>
        <v>18</v>
      </c>
      <c r="P12" t="s">
        <v>1007</v>
      </c>
      <c r="Q12" s="5">
        <f t="shared" si="4"/>
        <v>57.92</v>
      </c>
      <c r="R12" s="8">
        <f t="shared" si="5"/>
        <v>4.761904761904763E-2</v>
      </c>
      <c r="S12" s="5">
        <f t="shared" si="6"/>
        <v>2.8960000000000008</v>
      </c>
      <c r="T12" s="9">
        <v>4.5</v>
      </c>
    </row>
    <row r="13" spans="1:20" x14ac:dyDescent="0.35">
      <c r="A13" t="s">
        <v>1031</v>
      </c>
      <c r="B13" t="s">
        <v>1026</v>
      </c>
      <c r="C13" t="s">
        <v>1027</v>
      </c>
      <c r="D13" t="s">
        <v>1004</v>
      </c>
      <c r="E13" t="s">
        <v>1015</v>
      </c>
      <c r="F13" t="s">
        <v>1012</v>
      </c>
      <c r="G13" s="5">
        <v>25.51</v>
      </c>
      <c r="H13">
        <v>4</v>
      </c>
      <c r="I13" s="5">
        <f t="shared" si="7"/>
        <v>5.1020000000000003</v>
      </c>
      <c r="J13" s="5">
        <f t="shared" si="0"/>
        <v>107.14200000000001</v>
      </c>
      <c r="K13" s="6">
        <v>43533</v>
      </c>
      <c r="L13" s="6" t="str">
        <f t="shared" si="1"/>
        <v>Sat</v>
      </c>
      <c r="M13" s="6" t="str">
        <f t="shared" si="2"/>
        <v>Mar</v>
      </c>
      <c r="N13" s="7">
        <v>0.7104166666666667</v>
      </c>
      <c r="O13" s="7" t="str">
        <f t="shared" si="3"/>
        <v>17</v>
      </c>
      <c r="P13" t="s">
        <v>1013</v>
      </c>
      <c r="Q13" s="5">
        <f t="shared" si="4"/>
        <v>102.04</v>
      </c>
      <c r="R13" s="8">
        <f t="shared" si="5"/>
        <v>4.7619047619047651E-2</v>
      </c>
      <c r="S13" s="5">
        <f t="shared" si="6"/>
        <v>5.1020000000000039</v>
      </c>
      <c r="T13" s="9">
        <v>6.8</v>
      </c>
    </row>
    <row r="14" spans="1:20" x14ac:dyDescent="0.35">
      <c r="A14" t="s">
        <v>1032</v>
      </c>
      <c r="B14" t="s">
        <v>1002</v>
      </c>
      <c r="C14" t="s">
        <v>1003</v>
      </c>
      <c r="D14" t="s">
        <v>1011</v>
      </c>
      <c r="E14" t="s">
        <v>1005</v>
      </c>
      <c r="F14" t="s">
        <v>1012</v>
      </c>
      <c r="G14" s="5">
        <v>46.95</v>
      </c>
      <c r="H14">
        <v>5</v>
      </c>
      <c r="I14" s="5">
        <f t="shared" si="7"/>
        <v>11.737500000000001</v>
      </c>
      <c r="J14" s="5">
        <f t="shared" si="0"/>
        <v>246.48750000000001</v>
      </c>
      <c r="K14" s="6">
        <v>43508</v>
      </c>
      <c r="L14" s="6" t="str">
        <f t="shared" si="1"/>
        <v>Tue</v>
      </c>
      <c r="M14" s="6" t="str">
        <f t="shared" si="2"/>
        <v>Feb</v>
      </c>
      <c r="N14" s="7">
        <v>0.43402777777777773</v>
      </c>
      <c r="O14" s="7" t="str">
        <f t="shared" si="3"/>
        <v>10</v>
      </c>
      <c r="P14" t="s">
        <v>1007</v>
      </c>
      <c r="Q14" s="5">
        <f t="shared" si="4"/>
        <v>234.75</v>
      </c>
      <c r="R14" s="8">
        <f t="shared" si="5"/>
        <v>4.7619047619047665E-2</v>
      </c>
      <c r="S14" s="5">
        <f t="shared" si="6"/>
        <v>11.737500000000011</v>
      </c>
      <c r="T14" s="9">
        <v>7.1</v>
      </c>
    </row>
    <row r="15" spans="1:20" x14ac:dyDescent="0.35">
      <c r="A15" t="s">
        <v>1033</v>
      </c>
      <c r="B15" t="s">
        <v>1002</v>
      </c>
      <c r="C15" t="s">
        <v>1003</v>
      </c>
      <c r="D15" t="s">
        <v>1011</v>
      </c>
      <c r="E15" t="s">
        <v>1015</v>
      </c>
      <c r="F15" t="s">
        <v>1028</v>
      </c>
      <c r="G15" s="5">
        <v>43.19</v>
      </c>
      <c r="H15">
        <v>10</v>
      </c>
      <c r="I15" s="5">
        <f t="shared" si="7"/>
        <v>21.594999999999999</v>
      </c>
      <c r="J15" s="5">
        <f t="shared" si="0"/>
        <v>453.495</v>
      </c>
      <c r="K15" s="6">
        <v>43503</v>
      </c>
      <c r="L15" s="6" t="str">
        <f t="shared" si="1"/>
        <v>Thu</v>
      </c>
      <c r="M15" s="6" t="str">
        <f t="shared" si="2"/>
        <v>Feb</v>
      </c>
      <c r="N15" s="7">
        <v>0.70000000000000007</v>
      </c>
      <c r="O15" s="7" t="str">
        <f t="shared" si="3"/>
        <v>16</v>
      </c>
      <c r="P15" t="s">
        <v>1007</v>
      </c>
      <c r="Q15" s="5">
        <f t="shared" si="4"/>
        <v>431.9</v>
      </c>
      <c r="R15" s="8">
        <f t="shared" si="5"/>
        <v>4.7619047619047679E-2</v>
      </c>
      <c r="S15" s="5">
        <f t="shared" si="6"/>
        <v>21.595000000000027</v>
      </c>
      <c r="T15" s="9">
        <v>8.1999999999999993</v>
      </c>
    </row>
    <row r="16" spans="1:20" x14ac:dyDescent="0.35">
      <c r="A16" t="s">
        <v>1034</v>
      </c>
      <c r="B16" t="s">
        <v>1002</v>
      </c>
      <c r="C16" t="s">
        <v>1003</v>
      </c>
      <c r="D16" t="s">
        <v>1011</v>
      </c>
      <c r="E16" t="s">
        <v>1005</v>
      </c>
      <c r="F16" t="s">
        <v>1006</v>
      </c>
      <c r="G16" s="5">
        <v>71.38</v>
      </c>
      <c r="H16">
        <v>10</v>
      </c>
      <c r="I16" s="5">
        <f t="shared" si="7"/>
        <v>35.69</v>
      </c>
      <c r="J16" s="5">
        <f t="shared" si="0"/>
        <v>749.49</v>
      </c>
      <c r="K16" s="6">
        <v>43553</v>
      </c>
      <c r="L16" s="6" t="str">
        <f t="shared" si="1"/>
        <v>Fri</v>
      </c>
      <c r="M16" s="6" t="str">
        <f t="shared" si="2"/>
        <v>Mar</v>
      </c>
      <c r="N16" s="7">
        <v>0.80625000000000002</v>
      </c>
      <c r="O16" s="7" t="str">
        <f t="shared" si="3"/>
        <v>19</v>
      </c>
      <c r="P16" t="s">
        <v>1013</v>
      </c>
      <c r="Q16" s="5">
        <f t="shared" si="4"/>
        <v>713.8</v>
      </c>
      <c r="R16" s="8">
        <f t="shared" si="5"/>
        <v>4.7619047619047693E-2</v>
      </c>
      <c r="S16" s="5">
        <f t="shared" si="6"/>
        <v>35.690000000000055</v>
      </c>
      <c r="T16" s="9">
        <v>5.7</v>
      </c>
    </row>
    <row r="17" spans="1:20" x14ac:dyDescent="0.35">
      <c r="A17" t="s">
        <v>1035</v>
      </c>
      <c r="B17" t="s">
        <v>1026</v>
      </c>
      <c r="C17" t="s">
        <v>1027</v>
      </c>
      <c r="D17" t="s">
        <v>1004</v>
      </c>
      <c r="E17" t="s">
        <v>1005</v>
      </c>
      <c r="F17" t="s">
        <v>1020</v>
      </c>
      <c r="G17" s="5">
        <v>93.72</v>
      </c>
      <c r="H17">
        <v>6</v>
      </c>
      <c r="I17" s="5">
        <f t="shared" si="7"/>
        <v>28.116</v>
      </c>
      <c r="J17" s="5">
        <f t="shared" si="0"/>
        <v>590.43599999999992</v>
      </c>
      <c r="K17" s="6">
        <v>43480</v>
      </c>
      <c r="L17" s="6" t="str">
        <f t="shared" si="1"/>
        <v>Tue</v>
      </c>
      <c r="M17" s="6" t="str">
        <f t="shared" si="2"/>
        <v>Jan</v>
      </c>
      <c r="N17" s="7">
        <v>0.67986111111111114</v>
      </c>
      <c r="O17" s="7" t="str">
        <f t="shared" si="3"/>
        <v>16</v>
      </c>
      <c r="P17" t="s">
        <v>1013</v>
      </c>
      <c r="Q17" s="5">
        <f t="shared" si="4"/>
        <v>562.31999999999994</v>
      </c>
      <c r="R17" s="8">
        <f t="shared" si="5"/>
        <v>4.7619047619047603E-2</v>
      </c>
      <c r="S17" s="5">
        <f t="shared" si="6"/>
        <v>28.115999999999985</v>
      </c>
      <c r="T17" s="9">
        <v>4.5</v>
      </c>
    </row>
    <row r="18" spans="1:20" x14ac:dyDescent="0.35">
      <c r="A18" t="s">
        <v>1036</v>
      </c>
      <c r="B18" t="s">
        <v>1002</v>
      </c>
      <c r="C18" t="s">
        <v>1003</v>
      </c>
      <c r="D18" t="s">
        <v>1004</v>
      </c>
      <c r="E18" t="s">
        <v>1005</v>
      </c>
      <c r="F18" t="s">
        <v>1006</v>
      </c>
      <c r="G18" s="5">
        <v>68.930000000000007</v>
      </c>
      <c r="H18">
        <v>7</v>
      </c>
      <c r="I18" s="5">
        <f t="shared" si="7"/>
        <v>24.125500000000002</v>
      </c>
      <c r="J18" s="5">
        <f t="shared" si="0"/>
        <v>506.63550000000004</v>
      </c>
      <c r="K18" s="6">
        <v>43535</v>
      </c>
      <c r="L18" s="6" t="str">
        <f t="shared" si="1"/>
        <v>Mon</v>
      </c>
      <c r="M18" s="6" t="str">
        <f t="shared" si="2"/>
        <v>Mar</v>
      </c>
      <c r="N18" s="7">
        <v>0.4604166666666667</v>
      </c>
      <c r="O18" s="7" t="str">
        <f t="shared" si="3"/>
        <v>11</v>
      </c>
      <c r="P18" t="s">
        <v>1017</v>
      </c>
      <c r="Q18" s="5">
        <f t="shared" si="4"/>
        <v>482.51000000000005</v>
      </c>
      <c r="R18" s="8">
        <f t="shared" si="5"/>
        <v>4.7619047619047596E-2</v>
      </c>
      <c r="S18" s="5">
        <f t="shared" si="6"/>
        <v>24.125499999999988</v>
      </c>
      <c r="T18" s="9">
        <v>4.5999999999999996</v>
      </c>
    </row>
    <row r="19" spans="1:20" x14ac:dyDescent="0.35">
      <c r="A19" t="s">
        <v>1037</v>
      </c>
      <c r="B19" t="s">
        <v>1002</v>
      </c>
      <c r="C19" t="s">
        <v>1003</v>
      </c>
      <c r="D19" t="s">
        <v>1011</v>
      </c>
      <c r="E19" t="s">
        <v>1015</v>
      </c>
      <c r="F19" t="s">
        <v>1020</v>
      </c>
      <c r="G19" s="5">
        <v>72.61</v>
      </c>
      <c r="H19">
        <v>6</v>
      </c>
      <c r="I19" s="5">
        <f t="shared" si="7"/>
        <v>21.783000000000001</v>
      </c>
      <c r="J19" s="5">
        <f t="shared" si="0"/>
        <v>457.44299999999998</v>
      </c>
      <c r="K19" s="6">
        <v>43466</v>
      </c>
      <c r="L19" s="6" t="str">
        <f t="shared" si="1"/>
        <v>Tue</v>
      </c>
      <c r="M19" s="6" t="str">
        <f t="shared" si="2"/>
        <v>Jan</v>
      </c>
      <c r="N19" s="7">
        <v>0.44375000000000003</v>
      </c>
      <c r="O19" s="7" t="str">
        <f t="shared" si="3"/>
        <v>10</v>
      </c>
      <c r="P19" t="s">
        <v>1017</v>
      </c>
      <c r="Q19" s="5">
        <f t="shared" si="4"/>
        <v>435.65999999999997</v>
      </c>
      <c r="R19" s="8">
        <f t="shared" si="5"/>
        <v>4.7619047619047651E-2</v>
      </c>
      <c r="S19" s="5">
        <f t="shared" si="6"/>
        <v>21.783000000000015</v>
      </c>
      <c r="T19" s="9">
        <v>6.9</v>
      </c>
    </row>
    <row r="20" spans="1:20" x14ac:dyDescent="0.35">
      <c r="A20" t="s">
        <v>1038</v>
      </c>
      <c r="B20" t="s">
        <v>1002</v>
      </c>
      <c r="C20" t="s">
        <v>1003</v>
      </c>
      <c r="D20" t="s">
        <v>1011</v>
      </c>
      <c r="E20" t="s">
        <v>1015</v>
      </c>
      <c r="F20" t="s">
        <v>1028</v>
      </c>
      <c r="G20" s="5">
        <v>54.67</v>
      </c>
      <c r="H20">
        <v>3</v>
      </c>
      <c r="I20" s="5">
        <f t="shared" si="7"/>
        <v>8.2004999999999999</v>
      </c>
      <c r="J20" s="5">
        <f t="shared" si="0"/>
        <v>172.2105</v>
      </c>
      <c r="K20" s="6">
        <v>43486</v>
      </c>
      <c r="L20" s="6" t="str">
        <f t="shared" si="1"/>
        <v>Mon</v>
      </c>
      <c r="M20" s="6" t="str">
        <f t="shared" si="2"/>
        <v>Jan</v>
      </c>
      <c r="N20" s="7">
        <v>0.75</v>
      </c>
      <c r="O20" s="7" t="str">
        <f t="shared" si="3"/>
        <v>18</v>
      </c>
      <c r="P20" t="s">
        <v>1017</v>
      </c>
      <c r="Q20" s="5">
        <f t="shared" si="4"/>
        <v>164.01</v>
      </c>
      <c r="R20" s="8">
        <f t="shared" si="5"/>
        <v>4.7619047619047651E-2</v>
      </c>
      <c r="S20" s="5">
        <f t="shared" si="6"/>
        <v>8.2005000000000052</v>
      </c>
      <c r="T20" s="9">
        <v>8.6</v>
      </c>
    </row>
    <row r="21" spans="1:20" x14ac:dyDescent="0.35">
      <c r="A21" t="s">
        <v>1039</v>
      </c>
      <c r="B21" t="s">
        <v>1026</v>
      </c>
      <c r="C21" t="s">
        <v>1027</v>
      </c>
      <c r="D21" t="s">
        <v>1011</v>
      </c>
      <c r="E21" t="s">
        <v>1005</v>
      </c>
      <c r="F21" t="s">
        <v>1016</v>
      </c>
      <c r="G21" s="5">
        <v>40.299999999999997</v>
      </c>
      <c r="H21">
        <v>2</v>
      </c>
      <c r="I21" s="5">
        <f t="shared" si="7"/>
        <v>4.03</v>
      </c>
      <c r="J21" s="5">
        <f t="shared" si="0"/>
        <v>84.63</v>
      </c>
      <c r="K21" s="6">
        <v>43535</v>
      </c>
      <c r="L21" s="6" t="str">
        <f t="shared" si="1"/>
        <v>Mon</v>
      </c>
      <c r="M21" s="6" t="str">
        <f t="shared" si="2"/>
        <v>Mar</v>
      </c>
      <c r="N21" s="7">
        <v>0.64583333333333337</v>
      </c>
      <c r="O21" s="7" t="str">
        <f t="shared" si="3"/>
        <v>15</v>
      </c>
      <c r="P21" t="s">
        <v>1007</v>
      </c>
      <c r="Q21" s="5">
        <f t="shared" si="4"/>
        <v>80.599999999999994</v>
      </c>
      <c r="R21" s="8">
        <f t="shared" si="5"/>
        <v>4.7619047619047637E-2</v>
      </c>
      <c r="S21" s="5">
        <f t="shared" si="6"/>
        <v>4.0300000000000011</v>
      </c>
      <c r="T21" s="9">
        <v>4.4000000000000004</v>
      </c>
    </row>
    <row r="22" spans="1:20" x14ac:dyDescent="0.35">
      <c r="A22" t="s">
        <v>1040</v>
      </c>
      <c r="B22" t="s">
        <v>1009</v>
      </c>
      <c r="C22" t="s">
        <v>1010</v>
      </c>
      <c r="D22" t="s">
        <v>1004</v>
      </c>
      <c r="E22" t="s">
        <v>1015</v>
      </c>
      <c r="F22" t="s">
        <v>1012</v>
      </c>
      <c r="G22" s="5">
        <v>86.04</v>
      </c>
      <c r="H22">
        <v>5</v>
      </c>
      <c r="I22" s="5">
        <f t="shared" si="7"/>
        <v>21.510000000000005</v>
      </c>
      <c r="J22" s="5">
        <f t="shared" si="0"/>
        <v>451.71000000000004</v>
      </c>
      <c r="K22" s="6">
        <v>43521</v>
      </c>
      <c r="L22" s="6" t="str">
        <f t="shared" si="1"/>
        <v>Mon</v>
      </c>
      <c r="M22" s="6" t="str">
        <f t="shared" si="2"/>
        <v>Feb</v>
      </c>
      <c r="N22" s="7">
        <v>0.47500000000000003</v>
      </c>
      <c r="O22" s="7" t="str">
        <f t="shared" si="3"/>
        <v>11</v>
      </c>
      <c r="P22" t="s">
        <v>1007</v>
      </c>
      <c r="Q22" s="5">
        <f t="shared" si="4"/>
        <v>430.20000000000005</v>
      </c>
      <c r="R22" s="8">
        <f t="shared" si="5"/>
        <v>4.7619047619047596E-2</v>
      </c>
      <c r="S22" s="5">
        <f t="shared" si="6"/>
        <v>21.509999999999991</v>
      </c>
      <c r="T22" s="9">
        <v>4.8</v>
      </c>
    </row>
    <row r="23" spans="1:20" x14ac:dyDescent="0.35">
      <c r="A23" t="s">
        <v>1041</v>
      </c>
      <c r="B23" t="s">
        <v>1026</v>
      </c>
      <c r="C23" t="s">
        <v>1027</v>
      </c>
      <c r="D23" t="s">
        <v>1011</v>
      </c>
      <c r="E23" t="s">
        <v>1015</v>
      </c>
      <c r="F23" t="s">
        <v>1006</v>
      </c>
      <c r="G23" s="5">
        <v>87.98</v>
      </c>
      <c r="H23">
        <v>3</v>
      </c>
      <c r="I23" s="5">
        <f t="shared" si="7"/>
        <v>13.197000000000001</v>
      </c>
      <c r="J23" s="5">
        <f t="shared" si="0"/>
        <v>277.137</v>
      </c>
      <c r="K23" s="6">
        <v>43529</v>
      </c>
      <c r="L23" s="6" t="str">
        <f t="shared" si="1"/>
        <v>Tue</v>
      </c>
      <c r="M23" s="6" t="str">
        <f t="shared" si="2"/>
        <v>Mar</v>
      </c>
      <c r="N23" s="7">
        <v>0.44444444444444442</v>
      </c>
      <c r="O23" s="7" t="str">
        <f t="shared" si="3"/>
        <v>10</v>
      </c>
      <c r="P23" t="s">
        <v>1007</v>
      </c>
      <c r="Q23" s="5">
        <f t="shared" si="4"/>
        <v>263.94</v>
      </c>
      <c r="R23" s="8">
        <f t="shared" si="5"/>
        <v>4.761904761904763E-2</v>
      </c>
      <c r="S23" s="5">
        <f t="shared" si="6"/>
        <v>13.197000000000003</v>
      </c>
      <c r="T23" s="9">
        <v>5.0999999999999996</v>
      </c>
    </row>
    <row r="24" spans="1:20" x14ac:dyDescent="0.35">
      <c r="A24" t="s">
        <v>1042</v>
      </c>
      <c r="B24" t="s">
        <v>1026</v>
      </c>
      <c r="C24" t="s">
        <v>1027</v>
      </c>
      <c r="D24" t="s">
        <v>1011</v>
      </c>
      <c r="E24" t="s">
        <v>1015</v>
      </c>
      <c r="F24" t="s">
        <v>1016</v>
      </c>
      <c r="G24" s="5">
        <v>33.200000000000003</v>
      </c>
      <c r="H24">
        <v>2</v>
      </c>
      <c r="I24" s="5">
        <f t="shared" si="7"/>
        <v>3.3200000000000003</v>
      </c>
      <c r="J24" s="5">
        <f t="shared" si="0"/>
        <v>69.72</v>
      </c>
      <c r="K24" s="6">
        <v>43539</v>
      </c>
      <c r="L24" s="6" t="str">
        <f t="shared" si="1"/>
        <v>Fri</v>
      </c>
      <c r="M24" s="6" t="str">
        <f t="shared" si="2"/>
        <v>Mar</v>
      </c>
      <c r="N24" s="7">
        <v>0.51388888888888895</v>
      </c>
      <c r="O24" s="7" t="str">
        <f t="shared" si="3"/>
        <v>12</v>
      </c>
      <c r="P24" t="s">
        <v>1017</v>
      </c>
      <c r="Q24" s="5">
        <f t="shared" si="4"/>
        <v>66.400000000000006</v>
      </c>
      <c r="R24" s="8">
        <f t="shared" si="5"/>
        <v>4.7619047619047519E-2</v>
      </c>
      <c r="S24" s="5">
        <f t="shared" si="6"/>
        <v>3.3199999999999932</v>
      </c>
      <c r="T24" s="9">
        <v>4.4000000000000004</v>
      </c>
    </row>
    <row r="25" spans="1:20" x14ac:dyDescent="0.35">
      <c r="A25" t="s">
        <v>1043</v>
      </c>
      <c r="B25" t="s">
        <v>1002</v>
      </c>
      <c r="C25" t="s">
        <v>1003</v>
      </c>
      <c r="D25" t="s">
        <v>1011</v>
      </c>
      <c r="E25" t="s">
        <v>1015</v>
      </c>
      <c r="F25" t="s">
        <v>1012</v>
      </c>
      <c r="G25" s="5">
        <v>34.56</v>
      </c>
      <c r="H25">
        <v>5</v>
      </c>
      <c r="I25" s="5">
        <f t="shared" si="7"/>
        <v>8.64</v>
      </c>
      <c r="J25" s="5">
        <f t="shared" si="0"/>
        <v>181.44</v>
      </c>
      <c r="K25" s="6">
        <v>43513</v>
      </c>
      <c r="L25" s="6" t="str">
        <f t="shared" si="1"/>
        <v>Sun</v>
      </c>
      <c r="M25" s="6" t="str">
        <f t="shared" si="2"/>
        <v>Feb</v>
      </c>
      <c r="N25" s="7">
        <v>0.46875</v>
      </c>
      <c r="O25" s="7" t="str">
        <f t="shared" si="3"/>
        <v>11</v>
      </c>
      <c r="P25" t="s">
        <v>1007</v>
      </c>
      <c r="Q25" s="5">
        <f t="shared" si="4"/>
        <v>172.8</v>
      </c>
      <c r="R25" s="8">
        <f t="shared" si="5"/>
        <v>4.7619047619047547E-2</v>
      </c>
      <c r="S25" s="5">
        <f t="shared" si="6"/>
        <v>8.6399999999999864</v>
      </c>
      <c r="T25" s="9">
        <v>9.9</v>
      </c>
    </row>
    <row r="26" spans="1:20" x14ac:dyDescent="0.35">
      <c r="A26" t="s">
        <v>1044</v>
      </c>
      <c r="B26" t="s">
        <v>1002</v>
      </c>
      <c r="C26" t="s">
        <v>1003</v>
      </c>
      <c r="D26" t="s">
        <v>1004</v>
      </c>
      <c r="E26" t="s">
        <v>1015</v>
      </c>
      <c r="F26" t="s">
        <v>1020</v>
      </c>
      <c r="G26" s="5">
        <v>88.63</v>
      </c>
      <c r="H26">
        <v>3</v>
      </c>
      <c r="I26" s="5">
        <f t="shared" si="7"/>
        <v>13.294499999999999</v>
      </c>
      <c r="J26" s="5">
        <f t="shared" si="0"/>
        <v>279.18449999999996</v>
      </c>
      <c r="K26" s="6">
        <v>43526</v>
      </c>
      <c r="L26" s="6" t="str">
        <f t="shared" si="1"/>
        <v>Sat</v>
      </c>
      <c r="M26" s="6" t="str">
        <f t="shared" si="2"/>
        <v>Mar</v>
      </c>
      <c r="N26" s="7">
        <v>0.73333333333333339</v>
      </c>
      <c r="O26" s="7" t="str">
        <f t="shared" si="3"/>
        <v>17</v>
      </c>
      <c r="P26" t="s">
        <v>1007</v>
      </c>
      <c r="Q26" s="5">
        <f t="shared" si="4"/>
        <v>265.89</v>
      </c>
      <c r="R26" s="8">
        <f t="shared" si="5"/>
        <v>4.7619047619047519E-2</v>
      </c>
      <c r="S26" s="5">
        <f t="shared" si="6"/>
        <v>13.294499999999971</v>
      </c>
      <c r="T26" s="9">
        <v>6</v>
      </c>
    </row>
    <row r="27" spans="1:20" x14ac:dyDescent="0.35">
      <c r="A27" t="s">
        <v>1045</v>
      </c>
      <c r="B27" t="s">
        <v>1002</v>
      </c>
      <c r="C27" t="s">
        <v>1003</v>
      </c>
      <c r="D27" t="s">
        <v>1004</v>
      </c>
      <c r="E27" t="s">
        <v>1005</v>
      </c>
      <c r="F27" t="s">
        <v>1016</v>
      </c>
      <c r="G27" s="5">
        <v>52.59</v>
      </c>
      <c r="H27">
        <v>8</v>
      </c>
      <c r="I27" s="5">
        <f t="shared" si="7"/>
        <v>21.036000000000001</v>
      </c>
      <c r="J27" s="5">
        <f t="shared" si="0"/>
        <v>441.75600000000003</v>
      </c>
      <c r="K27" s="6">
        <v>43546</v>
      </c>
      <c r="L27" s="6" t="str">
        <f t="shared" si="1"/>
        <v>Fri</v>
      </c>
      <c r="M27" s="6" t="str">
        <f t="shared" si="2"/>
        <v>Mar</v>
      </c>
      <c r="N27" s="7">
        <v>0.80555555555555547</v>
      </c>
      <c r="O27" s="7" t="str">
        <f t="shared" si="3"/>
        <v>19</v>
      </c>
      <c r="P27" t="s">
        <v>1017</v>
      </c>
      <c r="Q27" s="5">
        <f t="shared" si="4"/>
        <v>420.72</v>
      </c>
      <c r="R27" s="8">
        <f t="shared" si="5"/>
        <v>4.7619047619047616E-2</v>
      </c>
      <c r="S27" s="5">
        <f t="shared" si="6"/>
        <v>21.036000000000001</v>
      </c>
      <c r="T27" s="9">
        <v>8.5</v>
      </c>
    </row>
    <row r="28" spans="1:20" x14ac:dyDescent="0.35">
      <c r="A28" t="s">
        <v>1046</v>
      </c>
      <c r="B28" t="s">
        <v>1026</v>
      </c>
      <c r="C28" t="s">
        <v>1027</v>
      </c>
      <c r="D28" t="s">
        <v>1011</v>
      </c>
      <c r="E28" t="s">
        <v>1015</v>
      </c>
      <c r="F28" t="s">
        <v>1030</v>
      </c>
      <c r="G28" s="5">
        <v>33.520000000000003</v>
      </c>
      <c r="H28">
        <v>1</v>
      </c>
      <c r="I28" s="5">
        <f t="shared" si="7"/>
        <v>1.6760000000000002</v>
      </c>
      <c r="J28" s="5">
        <f t="shared" si="0"/>
        <v>35.196000000000005</v>
      </c>
      <c r="K28" s="6">
        <v>43504</v>
      </c>
      <c r="L28" s="6" t="str">
        <f t="shared" si="1"/>
        <v>Fri</v>
      </c>
      <c r="M28" s="6" t="str">
        <f t="shared" si="2"/>
        <v>Feb</v>
      </c>
      <c r="N28" s="7">
        <v>0.64652777777777781</v>
      </c>
      <c r="O28" s="7" t="str">
        <f t="shared" si="3"/>
        <v>15</v>
      </c>
      <c r="P28" t="s">
        <v>1013</v>
      </c>
      <c r="Q28" s="5">
        <f t="shared" si="4"/>
        <v>33.520000000000003</v>
      </c>
      <c r="R28" s="8">
        <f t="shared" si="5"/>
        <v>4.7619047619047665E-2</v>
      </c>
      <c r="S28" s="5">
        <f t="shared" si="6"/>
        <v>1.6760000000000019</v>
      </c>
      <c r="T28" s="9">
        <v>6.7</v>
      </c>
    </row>
    <row r="29" spans="1:20" x14ac:dyDescent="0.35">
      <c r="A29" t="s">
        <v>1047</v>
      </c>
      <c r="B29" t="s">
        <v>1002</v>
      </c>
      <c r="C29" t="s">
        <v>1003</v>
      </c>
      <c r="D29" t="s">
        <v>1011</v>
      </c>
      <c r="E29" t="s">
        <v>1005</v>
      </c>
      <c r="F29" t="s">
        <v>1030</v>
      </c>
      <c r="G29" s="5">
        <v>87.67</v>
      </c>
      <c r="H29">
        <v>2</v>
      </c>
      <c r="I29" s="5">
        <f t="shared" si="7"/>
        <v>8.7670000000000012</v>
      </c>
      <c r="J29" s="5">
        <f t="shared" si="0"/>
        <v>184.107</v>
      </c>
      <c r="K29" s="6">
        <v>43534</v>
      </c>
      <c r="L29" s="6" t="str">
        <f t="shared" si="1"/>
        <v>Sun</v>
      </c>
      <c r="M29" s="6" t="str">
        <f t="shared" si="2"/>
        <v>Mar</v>
      </c>
      <c r="N29" s="7">
        <v>0.51180555555555551</v>
      </c>
      <c r="O29" s="7" t="str">
        <f t="shared" si="3"/>
        <v>12</v>
      </c>
      <c r="P29" t="s">
        <v>1017</v>
      </c>
      <c r="Q29" s="5">
        <f t="shared" si="4"/>
        <v>175.34</v>
      </c>
      <c r="R29" s="8">
        <f t="shared" si="5"/>
        <v>4.7619047619047596E-2</v>
      </c>
      <c r="S29" s="5">
        <f t="shared" si="6"/>
        <v>8.7669999999999959</v>
      </c>
      <c r="T29" s="9">
        <v>7.7</v>
      </c>
    </row>
    <row r="30" spans="1:20" x14ac:dyDescent="0.35">
      <c r="A30" t="s">
        <v>1048</v>
      </c>
      <c r="B30" t="s">
        <v>1026</v>
      </c>
      <c r="C30" t="s">
        <v>1027</v>
      </c>
      <c r="D30" t="s">
        <v>1011</v>
      </c>
      <c r="E30" t="s">
        <v>1005</v>
      </c>
      <c r="F30" t="s">
        <v>1028</v>
      </c>
      <c r="G30" s="5">
        <v>88.36</v>
      </c>
      <c r="H30">
        <v>5</v>
      </c>
      <c r="I30" s="5">
        <f t="shared" si="7"/>
        <v>22.090000000000003</v>
      </c>
      <c r="J30" s="5">
        <f t="shared" si="0"/>
        <v>463.89</v>
      </c>
      <c r="K30" s="6">
        <v>43490</v>
      </c>
      <c r="L30" s="6" t="str">
        <f t="shared" si="1"/>
        <v>Fri</v>
      </c>
      <c r="M30" s="6" t="str">
        <f t="shared" si="2"/>
        <v>Jan</v>
      </c>
      <c r="N30" s="7">
        <v>0.82500000000000007</v>
      </c>
      <c r="O30" s="7" t="str">
        <f t="shared" si="3"/>
        <v>19</v>
      </c>
      <c r="P30" t="s">
        <v>1013</v>
      </c>
      <c r="Q30" s="5">
        <f t="shared" si="4"/>
        <v>441.8</v>
      </c>
      <c r="R30" s="8">
        <f t="shared" si="5"/>
        <v>4.7619047619047568E-2</v>
      </c>
      <c r="S30" s="5">
        <f t="shared" si="6"/>
        <v>22.089999999999975</v>
      </c>
      <c r="T30" s="9">
        <v>9.6</v>
      </c>
    </row>
    <row r="31" spans="1:20" x14ac:dyDescent="0.35">
      <c r="A31" t="s">
        <v>1049</v>
      </c>
      <c r="B31" t="s">
        <v>1002</v>
      </c>
      <c r="C31" t="s">
        <v>1003</v>
      </c>
      <c r="D31" t="s">
        <v>1011</v>
      </c>
      <c r="E31" t="s">
        <v>1015</v>
      </c>
      <c r="F31" t="s">
        <v>1006</v>
      </c>
      <c r="G31" s="5">
        <v>24.89</v>
      </c>
      <c r="H31">
        <v>9</v>
      </c>
      <c r="I31" s="5">
        <f t="shared" si="7"/>
        <v>11.2005</v>
      </c>
      <c r="J31" s="5">
        <f t="shared" si="0"/>
        <v>235.2105</v>
      </c>
      <c r="K31" s="6">
        <v>43539</v>
      </c>
      <c r="L31" s="6" t="str">
        <f t="shared" si="1"/>
        <v>Fri</v>
      </c>
      <c r="M31" s="6" t="str">
        <f t="shared" si="2"/>
        <v>Mar</v>
      </c>
      <c r="N31" s="7">
        <v>0.65</v>
      </c>
      <c r="O31" s="7" t="str">
        <f t="shared" si="3"/>
        <v>15</v>
      </c>
      <c r="P31" t="s">
        <v>1013</v>
      </c>
      <c r="Q31" s="5">
        <f t="shared" si="4"/>
        <v>224.01</v>
      </c>
      <c r="R31" s="8">
        <f t="shared" si="5"/>
        <v>4.7619047619047644E-2</v>
      </c>
      <c r="S31" s="5">
        <f t="shared" si="6"/>
        <v>11.200500000000005</v>
      </c>
      <c r="T31" s="9">
        <v>7.4</v>
      </c>
    </row>
    <row r="32" spans="1:20" x14ac:dyDescent="0.35">
      <c r="A32" t="s">
        <v>1050</v>
      </c>
      <c r="B32" t="s">
        <v>1026</v>
      </c>
      <c r="C32" t="s">
        <v>1027</v>
      </c>
      <c r="D32" t="s">
        <v>1011</v>
      </c>
      <c r="E32" t="s">
        <v>1015</v>
      </c>
      <c r="F32" t="s">
        <v>1030</v>
      </c>
      <c r="G32" s="5">
        <v>94.13</v>
      </c>
      <c r="H32">
        <v>5</v>
      </c>
      <c r="I32" s="5">
        <f t="shared" si="7"/>
        <v>23.532499999999999</v>
      </c>
      <c r="J32" s="5">
        <f t="shared" si="0"/>
        <v>494.1825</v>
      </c>
      <c r="K32" s="6">
        <v>43521</v>
      </c>
      <c r="L32" s="6" t="str">
        <f t="shared" si="1"/>
        <v>Mon</v>
      </c>
      <c r="M32" s="6" t="str">
        <f t="shared" si="2"/>
        <v>Feb</v>
      </c>
      <c r="N32" s="7">
        <v>0.81874999999999998</v>
      </c>
      <c r="O32" s="7" t="str">
        <f t="shared" si="3"/>
        <v>19</v>
      </c>
      <c r="P32" t="s">
        <v>1017</v>
      </c>
      <c r="Q32" s="5">
        <f t="shared" si="4"/>
        <v>470.65</v>
      </c>
      <c r="R32" s="8">
        <f t="shared" si="5"/>
        <v>4.7619047619047672E-2</v>
      </c>
      <c r="S32" s="5">
        <f t="shared" si="6"/>
        <v>23.532500000000027</v>
      </c>
      <c r="T32" s="9">
        <v>4.8</v>
      </c>
    </row>
    <row r="33" spans="1:20" x14ac:dyDescent="0.35">
      <c r="A33" t="s">
        <v>1051</v>
      </c>
      <c r="B33" t="s">
        <v>1026</v>
      </c>
      <c r="C33" t="s">
        <v>1027</v>
      </c>
      <c r="D33" t="s">
        <v>1004</v>
      </c>
      <c r="E33" t="s">
        <v>1015</v>
      </c>
      <c r="F33" t="s">
        <v>1020</v>
      </c>
      <c r="G33" s="5">
        <v>78.069999999999993</v>
      </c>
      <c r="H33">
        <v>9</v>
      </c>
      <c r="I33" s="5">
        <f t="shared" si="7"/>
        <v>35.131499999999996</v>
      </c>
      <c r="J33" s="5">
        <f t="shared" si="0"/>
        <v>737.76149999999984</v>
      </c>
      <c r="K33" s="6">
        <v>43493</v>
      </c>
      <c r="L33" s="6" t="str">
        <f t="shared" si="1"/>
        <v>Mon</v>
      </c>
      <c r="M33" s="6" t="str">
        <f t="shared" si="2"/>
        <v>Jan</v>
      </c>
      <c r="N33" s="7">
        <v>0.52986111111111112</v>
      </c>
      <c r="O33" s="7" t="str">
        <f t="shared" si="3"/>
        <v>12</v>
      </c>
      <c r="P33" t="s">
        <v>1013</v>
      </c>
      <c r="Q33" s="5">
        <f t="shared" si="4"/>
        <v>702.62999999999988</v>
      </c>
      <c r="R33" s="8">
        <f t="shared" si="5"/>
        <v>4.7619047619047575E-2</v>
      </c>
      <c r="S33" s="5">
        <f t="shared" si="6"/>
        <v>35.13149999999996</v>
      </c>
      <c r="T33" s="9">
        <v>4.5</v>
      </c>
    </row>
    <row r="34" spans="1:20" x14ac:dyDescent="0.35">
      <c r="A34" t="s">
        <v>1052</v>
      </c>
      <c r="B34" t="s">
        <v>1026</v>
      </c>
      <c r="C34" t="s">
        <v>1027</v>
      </c>
      <c r="D34" t="s">
        <v>1011</v>
      </c>
      <c r="E34" t="s">
        <v>1015</v>
      </c>
      <c r="F34" t="s">
        <v>1020</v>
      </c>
      <c r="G34" s="5">
        <v>83.78</v>
      </c>
      <c r="H34">
        <v>8</v>
      </c>
      <c r="I34" s="5">
        <f t="shared" si="7"/>
        <v>33.512</v>
      </c>
      <c r="J34" s="5">
        <f t="shared" si="0"/>
        <v>703.75199999999995</v>
      </c>
      <c r="K34" s="6">
        <v>43475</v>
      </c>
      <c r="L34" s="6" t="str">
        <f t="shared" si="1"/>
        <v>Thu</v>
      </c>
      <c r="M34" s="6" t="str">
        <f t="shared" si="2"/>
        <v>Jan</v>
      </c>
      <c r="N34" s="7">
        <v>0.61736111111111114</v>
      </c>
      <c r="O34" s="7" t="str">
        <f t="shared" si="3"/>
        <v>14</v>
      </c>
      <c r="P34" t="s">
        <v>1013</v>
      </c>
      <c r="Q34" s="5">
        <f t="shared" si="4"/>
        <v>670.24</v>
      </c>
      <c r="R34" s="8">
        <f t="shared" si="5"/>
        <v>4.761904761904754E-2</v>
      </c>
      <c r="S34" s="5">
        <f t="shared" si="6"/>
        <v>33.511999999999944</v>
      </c>
      <c r="T34" s="9">
        <v>5.0999999999999996</v>
      </c>
    </row>
    <row r="35" spans="1:20" x14ac:dyDescent="0.35">
      <c r="A35" t="s">
        <v>1053</v>
      </c>
      <c r="B35" t="s">
        <v>1002</v>
      </c>
      <c r="C35" t="s">
        <v>1003</v>
      </c>
      <c r="D35" t="s">
        <v>1011</v>
      </c>
      <c r="E35" t="s">
        <v>1015</v>
      </c>
      <c r="F35" t="s">
        <v>1006</v>
      </c>
      <c r="G35" s="5">
        <v>96.58</v>
      </c>
      <c r="H35">
        <v>2</v>
      </c>
      <c r="I35" s="5">
        <f t="shared" si="7"/>
        <v>9.6580000000000013</v>
      </c>
      <c r="J35" s="5">
        <f t="shared" si="0"/>
        <v>202.81799999999998</v>
      </c>
      <c r="K35" s="6">
        <v>43539</v>
      </c>
      <c r="L35" s="6" t="str">
        <f t="shared" si="1"/>
        <v>Fri</v>
      </c>
      <c r="M35" s="6" t="str">
        <f t="shared" si="2"/>
        <v>Mar</v>
      </c>
      <c r="N35" s="7">
        <v>0.42499999999999999</v>
      </c>
      <c r="O35" s="7" t="str">
        <f t="shared" si="3"/>
        <v>10</v>
      </c>
      <c r="P35" t="s">
        <v>1017</v>
      </c>
      <c r="Q35" s="5">
        <f t="shared" si="4"/>
        <v>193.16</v>
      </c>
      <c r="R35" s="8">
        <f t="shared" si="5"/>
        <v>4.7619047619047561E-2</v>
      </c>
      <c r="S35" s="5">
        <f t="shared" si="6"/>
        <v>9.657999999999987</v>
      </c>
      <c r="T35" s="9">
        <v>5.0999999999999996</v>
      </c>
    </row>
    <row r="36" spans="1:20" x14ac:dyDescent="0.35">
      <c r="A36" t="s">
        <v>1054</v>
      </c>
      <c r="B36" t="s">
        <v>1009</v>
      </c>
      <c r="C36" t="s">
        <v>1010</v>
      </c>
      <c r="D36" t="s">
        <v>1004</v>
      </c>
      <c r="E36" t="s">
        <v>1005</v>
      </c>
      <c r="F36" t="s">
        <v>1028</v>
      </c>
      <c r="G36" s="5">
        <v>99.42</v>
      </c>
      <c r="H36">
        <v>4</v>
      </c>
      <c r="I36" s="5">
        <f t="shared" si="7"/>
        <v>19.884</v>
      </c>
      <c r="J36" s="5">
        <f t="shared" si="0"/>
        <v>417.56400000000002</v>
      </c>
      <c r="K36" s="6">
        <v>43502</v>
      </c>
      <c r="L36" s="6" t="str">
        <f t="shared" si="1"/>
        <v>Wed</v>
      </c>
      <c r="M36" s="6" t="str">
        <f t="shared" si="2"/>
        <v>Feb</v>
      </c>
      <c r="N36" s="7">
        <v>0.4458333333333333</v>
      </c>
      <c r="O36" s="7" t="str">
        <f t="shared" si="3"/>
        <v>10</v>
      </c>
      <c r="P36" t="s">
        <v>1007</v>
      </c>
      <c r="Q36" s="5">
        <f t="shared" si="4"/>
        <v>397.68</v>
      </c>
      <c r="R36" s="8">
        <f t="shared" si="5"/>
        <v>4.7619047619047651E-2</v>
      </c>
      <c r="S36" s="5">
        <f t="shared" si="6"/>
        <v>19.884000000000015</v>
      </c>
      <c r="T36" s="9">
        <v>7.5</v>
      </c>
    </row>
    <row r="37" spans="1:20" x14ac:dyDescent="0.35">
      <c r="A37" t="s">
        <v>1055</v>
      </c>
      <c r="B37" t="s">
        <v>1009</v>
      </c>
      <c r="C37" t="s">
        <v>1010</v>
      </c>
      <c r="D37" t="s">
        <v>1004</v>
      </c>
      <c r="E37" t="s">
        <v>1005</v>
      </c>
      <c r="F37" t="s">
        <v>1020</v>
      </c>
      <c r="G37" s="5">
        <v>68.12</v>
      </c>
      <c r="H37">
        <v>1</v>
      </c>
      <c r="I37" s="5">
        <f t="shared" si="7"/>
        <v>3.4060000000000006</v>
      </c>
      <c r="J37" s="5">
        <f t="shared" si="0"/>
        <v>71.52600000000001</v>
      </c>
      <c r="K37" s="6">
        <v>43472</v>
      </c>
      <c r="L37" s="6" t="str">
        <f t="shared" si="1"/>
        <v>Mon</v>
      </c>
      <c r="M37" s="6" t="str">
        <f t="shared" si="2"/>
        <v>Jan</v>
      </c>
      <c r="N37" s="7">
        <v>0.51944444444444449</v>
      </c>
      <c r="O37" s="7" t="str">
        <f t="shared" si="3"/>
        <v>12</v>
      </c>
      <c r="P37" t="s">
        <v>1007</v>
      </c>
      <c r="Q37" s="5">
        <f t="shared" si="4"/>
        <v>68.12</v>
      </c>
      <c r="R37" s="8">
        <f t="shared" si="5"/>
        <v>4.7619047619047693E-2</v>
      </c>
      <c r="S37" s="5">
        <f t="shared" si="6"/>
        <v>3.4060000000000059</v>
      </c>
      <c r="T37" s="9">
        <v>6.8</v>
      </c>
    </row>
    <row r="38" spans="1:20" x14ac:dyDescent="0.35">
      <c r="A38" t="s">
        <v>1056</v>
      </c>
      <c r="B38" t="s">
        <v>1002</v>
      </c>
      <c r="C38" t="s">
        <v>1003</v>
      </c>
      <c r="D38" t="s">
        <v>1004</v>
      </c>
      <c r="E38" t="s">
        <v>1015</v>
      </c>
      <c r="F38" t="s">
        <v>1020</v>
      </c>
      <c r="G38" s="5">
        <v>62.62</v>
      </c>
      <c r="H38">
        <v>5</v>
      </c>
      <c r="I38" s="5">
        <f t="shared" si="7"/>
        <v>15.654999999999999</v>
      </c>
      <c r="J38" s="5">
        <f t="shared" si="0"/>
        <v>328.75499999999994</v>
      </c>
      <c r="K38" s="6">
        <v>43534</v>
      </c>
      <c r="L38" s="6" t="str">
        <f t="shared" si="1"/>
        <v>Sun</v>
      </c>
      <c r="M38" s="6" t="str">
        <f t="shared" si="2"/>
        <v>Mar</v>
      </c>
      <c r="N38" s="7">
        <v>0.80208333333333337</v>
      </c>
      <c r="O38" s="7" t="str">
        <f t="shared" si="3"/>
        <v>19</v>
      </c>
      <c r="P38" t="s">
        <v>1007</v>
      </c>
      <c r="Q38" s="5">
        <f t="shared" si="4"/>
        <v>313.09999999999997</v>
      </c>
      <c r="R38" s="8">
        <f t="shared" si="5"/>
        <v>4.7619047619047547E-2</v>
      </c>
      <c r="S38" s="5">
        <f t="shared" si="6"/>
        <v>15.654999999999973</v>
      </c>
      <c r="T38" s="9">
        <v>7</v>
      </c>
    </row>
    <row r="39" spans="1:20" x14ac:dyDescent="0.35">
      <c r="A39" t="s">
        <v>1057</v>
      </c>
      <c r="B39" t="s">
        <v>1002</v>
      </c>
      <c r="C39" t="s">
        <v>1003</v>
      </c>
      <c r="D39" t="s">
        <v>1011</v>
      </c>
      <c r="E39" t="s">
        <v>1005</v>
      </c>
      <c r="F39" t="s">
        <v>1012</v>
      </c>
      <c r="G39" s="5">
        <v>60.88</v>
      </c>
      <c r="H39">
        <v>9</v>
      </c>
      <c r="I39" s="5">
        <f t="shared" si="7"/>
        <v>27.396000000000004</v>
      </c>
      <c r="J39" s="5">
        <f t="shared" si="0"/>
        <v>575.31600000000003</v>
      </c>
      <c r="K39" s="6">
        <v>43480</v>
      </c>
      <c r="L39" s="6" t="str">
        <f t="shared" si="1"/>
        <v>Tue</v>
      </c>
      <c r="M39" s="6" t="str">
        <f t="shared" si="2"/>
        <v>Jan</v>
      </c>
      <c r="N39" s="7">
        <v>0.72013888888888899</v>
      </c>
      <c r="O39" s="7" t="str">
        <f t="shared" si="3"/>
        <v>17</v>
      </c>
      <c r="P39" t="s">
        <v>1007</v>
      </c>
      <c r="Q39" s="5">
        <f t="shared" si="4"/>
        <v>547.92000000000007</v>
      </c>
      <c r="R39" s="8">
        <f t="shared" si="5"/>
        <v>4.7619047619047547E-2</v>
      </c>
      <c r="S39" s="5">
        <f t="shared" si="6"/>
        <v>27.395999999999958</v>
      </c>
      <c r="T39" s="9">
        <v>4.7</v>
      </c>
    </row>
    <row r="40" spans="1:20" x14ac:dyDescent="0.35">
      <c r="A40" t="s">
        <v>1058</v>
      </c>
      <c r="B40" t="s">
        <v>1009</v>
      </c>
      <c r="C40" t="s">
        <v>1010</v>
      </c>
      <c r="D40" t="s">
        <v>1011</v>
      </c>
      <c r="E40" t="s">
        <v>1005</v>
      </c>
      <c r="F40" t="s">
        <v>1006</v>
      </c>
      <c r="G40" s="5">
        <v>54.92</v>
      </c>
      <c r="H40">
        <v>8</v>
      </c>
      <c r="I40" s="5">
        <f t="shared" si="7"/>
        <v>21.968000000000004</v>
      </c>
      <c r="J40" s="5">
        <f t="shared" si="0"/>
        <v>461.32800000000003</v>
      </c>
      <c r="K40" s="6">
        <v>43547</v>
      </c>
      <c r="L40" s="6" t="str">
        <f t="shared" si="1"/>
        <v>Sat</v>
      </c>
      <c r="M40" s="6" t="str">
        <f t="shared" si="2"/>
        <v>Mar</v>
      </c>
      <c r="N40" s="7">
        <v>0.55833333333333335</v>
      </c>
      <c r="O40" s="7" t="str">
        <f t="shared" si="3"/>
        <v>13</v>
      </c>
      <c r="P40" t="s">
        <v>1007</v>
      </c>
      <c r="Q40" s="5">
        <f t="shared" si="4"/>
        <v>439.36</v>
      </c>
      <c r="R40" s="8">
        <f t="shared" si="5"/>
        <v>4.7619047619047651E-2</v>
      </c>
      <c r="S40" s="5">
        <f t="shared" si="6"/>
        <v>21.968000000000018</v>
      </c>
      <c r="T40" s="9">
        <v>7.6</v>
      </c>
    </row>
    <row r="41" spans="1:20" x14ac:dyDescent="0.35">
      <c r="A41" t="s">
        <v>1059</v>
      </c>
      <c r="B41" t="s">
        <v>1026</v>
      </c>
      <c r="C41" t="s">
        <v>1027</v>
      </c>
      <c r="D41" t="s">
        <v>1004</v>
      </c>
      <c r="E41" t="s">
        <v>1015</v>
      </c>
      <c r="F41" t="s">
        <v>1016</v>
      </c>
      <c r="G41" s="5">
        <v>30.12</v>
      </c>
      <c r="H41">
        <v>8</v>
      </c>
      <c r="I41" s="5">
        <f t="shared" si="7"/>
        <v>12.048000000000002</v>
      </c>
      <c r="J41" s="5">
        <f t="shared" si="0"/>
        <v>253.00800000000001</v>
      </c>
      <c r="K41" s="6">
        <v>43527</v>
      </c>
      <c r="L41" s="6" t="str">
        <f t="shared" si="1"/>
        <v>Sun</v>
      </c>
      <c r="M41" s="6" t="str">
        <f t="shared" si="2"/>
        <v>Mar</v>
      </c>
      <c r="N41" s="7">
        <v>0.54236111111111118</v>
      </c>
      <c r="O41" s="7" t="str">
        <f t="shared" si="3"/>
        <v>13</v>
      </c>
      <c r="P41" t="s">
        <v>1013</v>
      </c>
      <c r="Q41" s="5">
        <f t="shared" si="4"/>
        <v>240.96</v>
      </c>
      <c r="R41" s="8">
        <f t="shared" si="5"/>
        <v>4.7619047619047623E-2</v>
      </c>
      <c r="S41" s="5">
        <f t="shared" si="6"/>
        <v>12.048000000000002</v>
      </c>
      <c r="T41" s="9">
        <v>7.7</v>
      </c>
    </row>
    <row r="42" spans="1:20" x14ac:dyDescent="0.35">
      <c r="A42" t="s">
        <v>1060</v>
      </c>
      <c r="B42" t="s">
        <v>1026</v>
      </c>
      <c r="C42" t="s">
        <v>1027</v>
      </c>
      <c r="D42" t="s">
        <v>1004</v>
      </c>
      <c r="E42" t="s">
        <v>1005</v>
      </c>
      <c r="F42" t="s">
        <v>1016</v>
      </c>
      <c r="G42" s="5">
        <v>86.72</v>
      </c>
      <c r="H42">
        <v>1</v>
      </c>
      <c r="I42" s="5">
        <f t="shared" si="7"/>
        <v>4.3360000000000003</v>
      </c>
      <c r="J42" s="5">
        <f t="shared" si="0"/>
        <v>91.055999999999997</v>
      </c>
      <c r="K42" s="6">
        <v>43482</v>
      </c>
      <c r="L42" s="6" t="str">
        <f t="shared" si="1"/>
        <v>Thu</v>
      </c>
      <c r="M42" s="6" t="str">
        <f t="shared" si="2"/>
        <v>Jan</v>
      </c>
      <c r="N42" s="7">
        <v>0.78125</v>
      </c>
      <c r="O42" s="7" t="str">
        <f t="shared" si="3"/>
        <v>18</v>
      </c>
      <c r="P42" t="s">
        <v>1007</v>
      </c>
      <c r="Q42" s="5">
        <f t="shared" si="4"/>
        <v>86.72</v>
      </c>
      <c r="R42" s="8">
        <f t="shared" si="5"/>
        <v>4.7619047619047603E-2</v>
      </c>
      <c r="S42" s="5">
        <f t="shared" si="6"/>
        <v>4.3359999999999985</v>
      </c>
      <c r="T42" s="9">
        <v>7.9</v>
      </c>
    </row>
    <row r="43" spans="1:20" x14ac:dyDescent="0.35">
      <c r="A43" t="s">
        <v>1061</v>
      </c>
      <c r="B43" t="s">
        <v>1009</v>
      </c>
      <c r="C43" t="s">
        <v>1010</v>
      </c>
      <c r="D43" t="s">
        <v>1004</v>
      </c>
      <c r="E43" t="s">
        <v>1015</v>
      </c>
      <c r="F43" t="s">
        <v>1016</v>
      </c>
      <c r="G43" s="5">
        <v>56.11</v>
      </c>
      <c r="H43">
        <v>2</v>
      </c>
      <c r="I43" s="5">
        <f t="shared" si="7"/>
        <v>5.6110000000000007</v>
      </c>
      <c r="J43" s="5">
        <f t="shared" si="0"/>
        <v>117.831</v>
      </c>
      <c r="K43" s="6">
        <v>43498</v>
      </c>
      <c r="L43" s="6" t="str">
        <f t="shared" si="1"/>
        <v>Sat</v>
      </c>
      <c r="M43" s="6" t="str">
        <f t="shared" si="2"/>
        <v>Feb</v>
      </c>
      <c r="N43" s="7">
        <v>0.42430555555555555</v>
      </c>
      <c r="O43" s="7" t="str">
        <f t="shared" si="3"/>
        <v>10</v>
      </c>
      <c r="P43" t="s">
        <v>1013</v>
      </c>
      <c r="Q43" s="5">
        <f t="shared" si="4"/>
        <v>112.22</v>
      </c>
      <c r="R43" s="8">
        <f t="shared" si="5"/>
        <v>4.7619047619047651E-2</v>
      </c>
      <c r="S43" s="5">
        <f t="shared" si="6"/>
        <v>5.6110000000000042</v>
      </c>
      <c r="T43" s="9">
        <v>6.3</v>
      </c>
    </row>
    <row r="44" spans="1:20" x14ac:dyDescent="0.35">
      <c r="A44" t="s">
        <v>1062</v>
      </c>
      <c r="B44" t="s">
        <v>1026</v>
      </c>
      <c r="C44" t="s">
        <v>1027</v>
      </c>
      <c r="D44" t="s">
        <v>1004</v>
      </c>
      <c r="E44" t="s">
        <v>1005</v>
      </c>
      <c r="F44" t="s">
        <v>1020</v>
      </c>
      <c r="G44" s="5">
        <v>69.12</v>
      </c>
      <c r="H44">
        <v>6</v>
      </c>
      <c r="I44" s="5">
        <f t="shared" si="7"/>
        <v>20.736000000000004</v>
      </c>
      <c r="J44" s="5">
        <f t="shared" si="0"/>
        <v>435.45600000000002</v>
      </c>
      <c r="K44" s="6">
        <v>43504</v>
      </c>
      <c r="L44" s="6" t="str">
        <f t="shared" si="1"/>
        <v>Fri</v>
      </c>
      <c r="M44" s="6" t="str">
        <f t="shared" si="2"/>
        <v>Feb</v>
      </c>
      <c r="N44" s="7">
        <v>0.54375000000000007</v>
      </c>
      <c r="O44" s="7" t="str">
        <f t="shared" si="3"/>
        <v>13</v>
      </c>
      <c r="P44" t="s">
        <v>1013</v>
      </c>
      <c r="Q44" s="5">
        <f t="shared" si="4"/>
        <v>414.72</v>
      </c>
      <c r="R44" s="8">
        <f t="shared" si="5"/>
        <v>4.7619047619047596E-2</v>
      </c>
      <c r="S44" s="5">
        <f t="shared" si="6"/>
        <v>20.73599999999999</v>
      </c>
      <c r="T44" s="9">
        <v>5.6</v>
      </c>
    </row>
    <row r="45" spans="1:20" x14ac:dyDescent="0.35">
      <c r="A45" t="s">
        <v>1063</v>
      </c>
      <c r="B45" t="s">
        <v>1009</v>
      </c>
      <c r="C45" t="s">
        <v>1010</v>
      </c>
      <c r="D45" t="s">
        <v>1004</v>
      </c>
      <c r="E45" t="s">
        <v>1005</v>
      </c>
      <c r="F45" t="s">
        <v>1028</v>
      </c>
      <c r="G45" s="5">
        <v>98.7</v>
      </c>
      <c r="H45">
        <v>8</v>
      </c>
      <c r="I45" s="5">
        <f t="shared" si="7"/>
        <v>39.480000000000004</v>
      </c>
      <c r="J45" s="5">
        <f t="shared" si="0"/>
        <v>829.08</v>
      </c>
      <c r="K45" s="6">
        <v>43528</v>
      </c>
      <c r="L45" s="6" t="str">
        <f t="shared" si="1"/>
        <v>Mon</v>
      </c>
      <c r="M45" s="6" t="str">
        <f t="shared" si="2"/>
        <v>Mar</v>
      </c>
      <c r="N45" s="7">
        <v>0.86041666666666661</v>
      </c>
      <c r="O45" s="7" t="str">
        <f t="shared" si="3"/>
        <v>20</v>
      </c>
      <c r="P45" t="s">
        <v>1013</v>
      </c>
      <c r="Q45" s="5">
        <f t="shared" si="4"/>
        <v>789.6</v>
      </c>
      <c r="R45" s="8">
        <f t="shared" si="5"/>
        <v>4.7619047619047637E-2</v>
      </c>
      <c r="S45" s="5">
        <f t="shared" si="6"/>
        <v>39.480000000000018</v>
      </c>
      <c r="T45" s="9">
        <v>7.6</v>
      </c>
    </row>
    <row r="46" spans="1:20" x14ac:dyDescent="0.35">
      <c r="A46" t="s">
        <v>1064</v>
      </c>
      <c r="B46" t="s">
        <v>1009</v>
      </c>
      <c r="C46" t="s">
        <v>1010</v>
      </c>
      <c r="D46" t="s">
        <v>1004</v>
      </c>
      <c r="E46" t="s">
        <v>1015</v>
      </c>
      <c r="F46" t="s">
        <v>1006</v>
      </c>
      <c r="G46" s="5">
        <v>15.37</v>
      </c>
      <c r="H46">
        <v>2</v>
      </c>
      <c r="I46" s="5">
        <f t="shared" si="7"/>
        <v>1.5369999999999999</v>
      </c>
      <c r="J46" s="5">
        <f t="shared" si="0"/>
        <v>32.277000000000001</v>
      </c>
      <c r="K46" s="6">
        <v>43540</v>
      </c>
      <c r="L46" s="6" t="str">
        <f t="shared" si="1"/>
        <v>Sat</v>
      </c>
      <c r="M46" s="6" t="str">
        <f t="shared" si="2"/>
        <v>Mar</v>
      </c>
      <c r="N46" s="7">
        <v>0.82430555555555562</v>
      </c>
      <c r="O46" s="7" t="str">
        <f t="shared" si="3"/>
        <v>19</v>
      </c>
      <c r="P46" t="s">
        <v>1013</v>
      </c>
      <c r="Q46" s="5">
        <f t="shared" si="4"/>
        <v>30.74</v>
      </c>
      <c r="R46" s="8">
        <f t="shared" si="5"/>
        <v>4.76190476190477E-2</v>
      </c>
      <c r="S46" s="5">
        <f t="shared" si="6"/>
        <v>1.5370000000000026</v>
      </c>
      <c r="T46" s="9">
        <v>7.2</v>
      </c>
    </row>
    <row r="47" spans="1:20" x14ac:dyDescent="0.35">
      <c r="A47" t="s">
        <v>1065</v>
      </c>
      <c r="B47" t="s">
        <v>1026</v>
      </c>
      <c r="C47" t="s">
        <v>1027</v>
      </c>
      <c r="D47" t="s">
        <v>1004</v>
      </c>
      <c r="E47" t="s">
        <v>1005</v>
      </c>
      <c r="F47" t="s">
        <v>1012</v>
      </c>
      <c r="G47" s="5">
        <v>93.96</v>
      </c>
      <c r="H47">
        <v>4</v>
      </c>
      <c r="I47" s="5">
        <f t="shared" si="7"/>
        <v>18.791999999999998</v>
      </c>
      <c r="J47" s="5">
        <f t="shared" si="0"/>
        <v>394.63199999999995</v>
      </c>
      <c r="K47" s="6">
        <v>43533</v>
      </c>
      <c r="L47" s="6" t="str">
        <f t="shared" si="1"/>
        <v>Sat</v>
      </c>
      <c r="M47" s="6" t="str">
        <f t="shared" si="2"/>
        <v>Mar</v>
      </c>
      <c r="N47" s="7">
        <v>0.75</v>
      </c>
      <c r="O47" s="7" t="str">
        <f t="shared" si="3"/>
        <v>18</v>
      </c>
      <c r="P47" t="s">
        <v>1013</v>
      </c>
      <c r="Q47" s="5">
        <f t="shared" si="4"/>
        <v>375.84</v>
      </c>
      <c r="R47" s="8">
        <f t="shared" si="5"/>
        <v>4.7619047619047554E-2</v>
      </c>
      <c r="S47" s="5">
        <f t="shared" si="6"/>
        <v>18.791999999999973</v>
      </c>
      <c r="T47" s="9">
        <v>9.5</v>
      </c>
    </row>
    <row r="48" spans="1:20" x14ac:dyDescent="0.35">
      <c r="A48" t="s">
        <v>1066</v>
      </c>
      <c r="B48" t="s">
        <v>1026</v>
      </c>
      <c r="C48" t="s">
        <v>1027</v>
      </c>
      <c r="D48" t="s">
        <v>1004</v>
      </c>
      <c r="E48" t="s">
        <v>1015</v>
      </c>
      <c r="F48" t="s">
        <v>1006</v>
      </c>
      <c r="G48" s="5">
        <v>56.69</v>
      </c>
      <c r="H48">
        <v>9</v>
      </c>
      <c r="I48" s="5">
        <f t="shared" si="7"/>
        <v>25.5105</v>
      </c>
      <c r="J48" s="5">
        <f t="shared" si="0"/>
        <v>535.72050000000002</v>
      </c>
      <c r="K48" s="6">
        <v>43523</v>
      </c>
      <c r="L48" s="6" t="str">
        <f t="shared" si="1"/>
        <v>Wed</v>
      </c>
      <c r="M48" s="6" t="str">
        <f t="shared" si="2"/>
        <v>Feb</v>
      </c>
      <c r="N48" s="7">
        <v>0.72499999999999998</v>
      </c>
      <c r="O48" s="7" t="str">
        <f t="shared" si="3"/>
        <v>17</v>
      </c>
      <c r="P48" t="s">
        <v>1017</v>
      </c>
      <c r="Q48" s="5">
        <f t="shared" si="4"/>
        <v>510.21</v>
      </c>
      <c r="R48" s="8">
        <f t="shared" si="5"/>
        <v>4.7619047619047686E-2</v>
      </c>
      <c r="S48" s="5">
        <f t="shared" si="6"/>
        <v>25.510500000000036</v>
      </c>
      <c r="T48" s="9">
        <v>8.4</v>
      </c>
    </row>
    <row r="49" spans="1:20" x14ac:dyDescent="0.35">
      <c r="A49" t="s">
        <v>1067</v>
      </c>
      <c r="B49" t="s">
        <v>1026</v>
      </c>
      <c r="C49" t="s">
        <v>1027</v>
      </c>
      <c r="D49" t="s">
        <v>1004</v>
      </c>
      <c r="E49" t="s">
        <v>1005</v>
      </c>
      <c r="F49" t="s">
        <v>1028</v>
      </c>
      <c r="G49" s="5">
        <v>20.010000000000002</v>
      </c>
      <c r="H49">
        <v>9</v>
      </c>
      <c r="I49" s="5">
        <f t="shared" si="7"/>
        <v>9.0045000000000002</v>
      </c>
      <c r="J49" s="5">
        <f t="shared" si="0"/>
        <v>189.09450000000001</v>
      </c>
      <c r="K49" s="6">
        <v>43502</v>
      </c>
      <c r="L49" s="6" t="str">
        <f t="shared" si="1"/>
        <v>Wed</v>
      </c>
      <c r="M49" s="6" t="str">
        <f t="shared" si="2"/>
        <v>Feb</v>
      </c>
      <c r="N49" s="7">
        <v>0.65763888888888888</v>
      </c>
      <c r="O49" s="7" t="str">
        <f t="shared" si="3"/>
        <v>15</v>
      </c>
      <c r="P49" t="s">
        <v>1007</v>
      </c>
      <c r="Q49" s="5">
        <f t="shared" si="4"/>
        <v>180.09</v>
      </c>
      <c r="R49" s="8">
        <f t="shared" si="5"/>
        <v>4.7619047619047658E-2</v>
      </c>
      <c r="S49" s="5">
        <f t="shared" si="6"/>
        <v>9.0045000000000073</v>
      </c>
      <c r="T49" s="9">
        <v>4.0999999999999996</v>
      </c>
    </row>
    <row r="50" spans="1:20" x14ac:dyDescent="0.35">
      <c r="A50" t="s">
        <v>1068</v>
      </c>
      <c r="B50" t="s">
        <v>1026</v>
      </c>
      <c r="C50" t="s">
        <v>1027</v>
      </c>
      <c r="D50" t="s">
        <v>1004</v>
      </c>
      <c r="E50" t="s">
        <v>1015</v>
      </c>
      <c r="F50" t="s">
        <v>1012</v>
      </c>
      <c r="G50" s="5">
        <v>18.93</v>
      </c>
      <c r="H50">
        <v>6</v>
      </c>
      <c r="I50" s="5">
        <f t="shared" si="7"/>
        <v>5.6790000000000003</v>
      </c>
      <c r="J50" s="5">
        <f t="shared" si="0"/>
        <v>119.259</v>
      </c>
      <c r="K50" s="6">
        <v>43506</v>
      </c>
      <c r="L50" s="6" t="str">
        <f t="shared" si="1"/>
        <v>Sun</v>
      </c>
      <c r="M50" s="6" t="str">
        <f t="shared" si="2"/>
        <v>Feb</v>
      </c>
      <c r="N50" s="7">
        <v>0.53125</v>
      </c>
      <c r="O50" s="7" t="str">
        <f t="shared" si="3"/>
        <v>12</v>
      </c>
      <c r="P50" t="s">
        <v>1017</v>
      </c>
      <c r="Q50" s="5">
        <f t="shared" si="4"/>
        <v>113.58</v>
      </c>
      <c r="R50" s="8">
        <f t="shared" si="5"/>
        <v>4.7619047619047637E-2</v>
      </c>
      <c r="S50" s="5">
        <f t="shared" si="6"/>
        <v>5.679000000000002</v>
      </c>
      <c r="T50" s="9">
        <v>8.1</v>
      </c>
    </row>
    <row r="51" spans="1:20" x14ac:dyDescent="0.35">
      <c r="A51" t="s">
        <v>1069</v>
      </c>
      <c r="B51" t="s">
        <v>1009</v>
      </c>
      <c r="C51" t="s">
        <v>1010</v>
      </c>
      <c r="D51" t="s">
        <v>1004</v>
      </c>
      <c r="E51" t="s">
        <v>1005</v>
      </c>
      <c r="F51" t="s">
        <v>1030</v>
      </c>
      <c r="G51" s="5">
        <v>82.63</v>
      </c>
      <c r="H51">
        <v>10</v>
      </c>
      <c r="I51" s="5">
        <f t="shared" si="7"/>
        <v>41.314999999999998</v>
      </c>
      <c r="J51" s="5">
        <f t="shared" si="0"/>
        <v>867.61500000000001</v>
      </c>
      <c r="K51" s="6">
        <v>43543</v>
      </c>
      <c r="L51" s="6" t="str">
        <f t="shared" si="1"/>
        <v>Tue</v>
      </c>
      <c r="M51" s="6" t="str">
        <f t="shared" si="2"/>
        <v>Mar</v>
      </c>
      <c r="N51" s="7">
        <v>0.71388888888888891</v>
      </c>
      <c r="O51" s="7" t="str">
        <f t="shared" si="3"/>
        <v>17</v>
      </c>
      <c r="P51" t="s">
        <v>1007</v>
      </c>
      <c r="Q51" s="5">
        <f t="shared" si="4"/>
        <v>826.3</v>
      </c>
      <c r="R51" s="8">
        <f t="shared" si="5"/>
        <v>4.7619047619047679E-2</v>
      </c>
      <c r="S51" s="5">
        <f t="shared" si="6"/>
        <v>41.315000000000055</v>
      </c>
      <c r="T51" s="9">
        <v>7.9</v>
      </c>
    </row>
    <row r="52" spans="1:20" x14ac:dyDescent="0.35">
      <c r="A52" t="s">
        <v>1070</v>
      </c>
      <c r="B52" t="s">
        <v>1009</v>
      </c>
      <c r="C52" t="s">
        <v>1010</v>
      </c>
      <c r="D52" t="s">
        <v>1004</v>
      </c>
      <c r="E52" t="s">
        <v>1015</v>
      </c>
      <c r="F52" t="s">
        <v>1028</v>
      </c>
      <c r="G52" s="5">
        <v>91.4</v>
      </c>
      <c r="H52">
        <v>7</v>
      </c>
      <c r="I52" s="5">
        <f t="shared" si="7"/>
        <v>31.990000000000006</v>
      </c>
      <c r="J52" s="5">
        <f t="shared" si="0"/>
        <v>671.79000000000008</v>
      </c>
      <c r="K52" s="6">
        <v>43499</v>
      </c>
      <c r="L52" s="6" t="str">
        <f t="shared" si="1"/>
        <v>Sun</v>
      </c>
      <c r="M52" s="6" t="str">
        <f t="shared" si="2"/>
        <v>Feb</v>
      </c>
      <c r="N52" s="7">
        <v>0.42986111111111108</v>
      </c>
      <c r="O52" s="7" t="str">
        <f t="shared" si="3"/>
        <v>10</v>
      </c>
      <c r="P52" t="s">
        <v>1013</v>
      </c>
      <c r="Q52" s="5">
        <f t="shared" si="4"/>
        <v>639.80000000000007</v>
      </c>
      <c r="R52" s="8">
        <f t="shared" si="5"/>
        <v>4.761904761904763E-2</v>
      </c>
      <c r="S52" s="5">
        <f t="shared" si="6"/>
        <v>31.990000000000009</v>
      </c>
      <c r="T52" s="9">
        <v>9.5</v>
      </c>
    </row>
    <row r="53" spans="1:20" x14ac:dyDescent="0.35">
      <c r="A53" t="s">
        <v>1071</v>
      </c>
      <c r="B53" t="s">
        <v>1002</v>
      </c>
      <c r="C53" t="s">
        <v>1003</v>
      </c>
      <c r="D53" t="s">
        <v>1004</v>
      </c>
      <c r="E53" t="s">
        <v>1005</v>
      </c>
      <c r="F53" t="s">
        <v>1028</v>
      </c>
      <c r="G53" s="5">
        <v>44.59</v>
      </c>
      <c r="H53">
        <v>5</v>
      </c>
      <c r="I53" s="5">
        <f t="shared" si="7"/>
        <v>11.147500000000001</v>
      </c>
      <c r="J53" s="5">
        <f t="shared" si="0"/>
        <v>234.09750000000003</v>
      </c>
      <c r="K53" s="6">
        <v>43506</v>
      </c>
      <c r="L53" s="6" t="str">
        <f t="shared" si="1"/>
        <v>Sun</v>
      </c>
      <c r="M53" s="6" t="str">
        <f t="shared" si="2"/>
        <v>Feb</v>
      </c>
      <c r="N53" s="7">
        <v>0.63194444444444442</v>
      </c>
      <c r="O53" s="7" t="str">
        <f t="shared" si="3"/>
        <v>15</v>
      </c>
      <c r="P53" t="s">
        <v>1013</v>
      </c>
      <c r="Q53" s="5">
        <f t="shared" si="4"/>
        <v>222.95000000000002</v>
      </c>
      <c r="R53" s="8">
        <f t="shared" si="5"/>
        <v>4.7619047619047651E-2</v>
      </c>
      <c r="S53" s="5">
        <f t="shared" si="6"/>
        <v>11.147500000000008</v>
      </c>
      <c r="T53" s="9">
        <v>8.5</v>
      </c>
    </row>
    <row r="54" spans="1:20" x14ac:dyDescent="0.35">
      <c r="A54" t="s">
        <v>1072</v>
      </c>
      <c r="B54" t="s">
        <v>1026</v>
      </c>
      <c r="C54" t="s">
        <v>1027</v>
      </c>
      <c r="D54" t="s">
        <v>1004</v>
      </c>
      <c r="E54" t="s">
        <v>1005</v>
      </c>
      <c r="F54" t="s">
        <v>1030</v>
      </c>
      <c r="G54" s="5">
        <v>17.87</v>
      </c>
      <c r="H54">
        <v>4</v>
      </c>
      <c r="I54" s="5">
        <f t="shared" si="7"/>
        <v>3.5740000000000003</v>
      </c>
      <c r="J54" s="5">
        <f t="shared" si="0"/>
        <v>75.054000000000002</v>
      </c>
      <c r="K54" s="6">
        <v>43546</v>
      </c>
      <c r="L54" s="6" t="str">
        <f t="shared" si="1"/>
        <v>Fri</v>
      </c>
      <c r="M54" s="6" t="str">
        <f t="shared" si="2"/>
        <v>Mar</v>
      </c>
      <c r="N54" s="7">
        <v>0.61249999999999993</v>
      </c>
      <c r="O54" s="7" t="str">
        <f t="shared" si="3"/>
        <v>14</v>
      </c>
      <c r="P54" t="s">
        <v>1007</v>
      </c>
      <c r="Q54" s="5">
        <f t="shared" si="4"/>
        <v>71.48</v>
      </c>
      <c r="R54" s="8">
        <f t="shared" si="5"/>
        <v>4.7619047619047589E-2</v>
      </c>
      <c r="S54" s="5">
        <f t="shared" si="6"/>
        <v>3.5739999999999981</v>
      </c>
      <c r="T54" s="9">
        <v>6.5</v>
      </c>
    </row>
    <row r="55" spans="1:20" x14ac:dyDescent="0.35">
      <c r="A55" t="s">
        <v>1073</v>
      </c>
      <c r="B55" t="s">
        <v>1009</v>
      </c>
      <c r="C55" t="s">
        <v>1010</v>
      </c>
      <c r="D55" t="s">
        <v>1004</v>
      </c>
      <c r="E55" t="s">
        <v>1015</v>
      </c>
      <c r="F55" t="s">
        <v>1030</v>
      </c>
      <c r="G55" s="5">
        <v>15.43</v>
      </c>
      <c r="H55">
        <v>1</v>
      </c>
      <c r="I55" s="5">
        <f t="shared" si="7"/>
        <v>0.77150000000000007</v>
      </c>
      <c r="J55" s="5">
        <f t="shared" si="0"/>
        <v>16.201499999999999</v>
      </c>
      <c r="K55" s="6">
        <v>43490</v>
      </c>
      <c r="L55" s="6" t="str">
        <f t="shared" si="1"/>
        <v>Fri</v>
      </c>
      <c r="M55" s="6" t="str">
        <f t="shared" si="2"/>
        <v>Jan</v>
      </c>
      <c r="N55" s="7">
        <v>0.65694444444444444</v>
      </c>
      <c r="O55" s="7" t="str">
        <f t="shared" si="3"/>
        <v>15</v>
      </c>
      <c r="P55" t="s">
        <v>1017</v>
      </c>
      <c r="Q55" s="5">
        <f t="shared" si="4"/>
        <v>15.43</v>
      </c>
      <c r="R55" s="8">
        <f t="shared" si="5"/>
        <v>4.7619047619047596E-2</v>
      </c>
      <c r="S55" s="5">
        <f t="shared" si="6"/>
        <v>0.77149999999999963</v>
      </c>
      <c r="T55" s="9">
        <v>6.1</v>
      </c>
    </row>
    <row r="56" spans="1:20" x14ac:dyDescent="0.35">
      <c r="A56" t="s">
        <v>1074</v>
      </c>
      <c r="B56" t="s">
        <v>1026</v>
      </c>
      <c r="C56" t="s">
        <v>1027</v>
      </c>
      <c r="D56" t="s">
        <v>1011</v>
      </c>
      <c r="E56" t="s">
        <v>1015</v>
      </c>
      <c r="F56" t="s">
        <v>1016</v>
      </c>
      <c r="G56" s="5">
        <v>16.16</v>
      </c>
      <c r="H56">
        <v>2</v>
      </c>
      <c r="I56" s="5">
        <f t="shared" si="7"/>
        <v>1.6160000000000001</v>
      </c>
      <c r="J56" s="5">
        <f t="shared" si="0"/>
        <v>33.936</v>
      </c>
      <c r="K56" s="6">
        <v>43531</v>
      </c>
      <c r="L56" s="6" t="str">
        <f t="shared" si="1"/>
        <v>Thu</v>
      </c>
      <c r="M56" s="6" t="str">
        <f t="shared" si="2"/>
        <v>Mar</v>
      </c>
      <c r="N56" s="7">
        <v>0.49236111111111108</v>
      </c>
      <c r="O56" s="7" t="str">
        <f t="shared" si="3"/>
        <v>11</v>
      </c>
      <c r="P56" t="s">
        <v>1007</v>
      </c>
      <c r="Q56" s="5">
        <f t="shared" si="4"/>
        <v>32.32</v>
      </c>
      <c r="R56" s="8">
        <f t="shared" si="5"/>
        <v>4.7619047619047609E-2</v>
      </c>
      <c r="S56" s="5">
        <f t="shared" si="6"/>
        <v>1.6159999999999997</v>
      </c>
      <c r="T56" s="9">
        <v>6.5</v>
      </c>
    </row>
    <row r="57" spans="1:20" x14ac:dyDescent="0.35">
      <c r="A57" t="s">
        <v>1075</v>
      </c>
      <c r="B57" t="s">
        <v>1009</v>
      </c>
      <c r="C57" t="s">
        <v>1010</v>
      </c>
      <c r="D57" t="s">
        <v>1011</v>
      </c>
      <c r="E57" t="s">
        <v>1005</v>
      </c>
      <c r="F57" t="s">
        <v>1012</v>
      </c>
      <c r="G57" s="5">
        <v>85.98</v>
      </c>
      <c r="H57">
        <v>8</v>
      </c>
      <c r="I57" s="5">
        <f t="shared" si="7"/>
        <v>34.392000000000003</v>
      </c>
      <c r="J57" s="5">
        <f t="shared" si="0"/>
        <v>722.23200000000008</v>
      </c>
      <c r="K57" s="6">
        <v>43524</v>
      </c>
      <c r="L57" s="6" t="str">
        <f t="shared" si="1"/>
        <v>Thu</v>
      </c>
      <c r="M57" s="6" t="str">
        <f t="shared" si="2"/>
        <v>Feb</v>
      </c>
      <c r="N57" s="7">
        <v>0.79236111111111107</v>
      </c>
      <c r="O57" s="7" t="str">
        <f t="shared" si="3"/>
        <v>19</v>
      </c>
      <c r="P57" t="s">
        <v>1013</v>
      </c>
      <c r="Q57" s="5">
        <f t="shared" si="4"/>
        <v>687.84</v>
      </c>
      <c r="R57" s="8">
        <f t="shared" si="5"/>
        <v>4.7619047619047686E-2</v>
      </c>
      <c r="S57" s="5">
        <f t="shared" si="6"/>
        <v>34.392000000000053</v>
      </c>
      <c r="T57" s="9">
        <v>8.1999999999999993</v>
      </c>
    </row>
    <row r="58" spans="1:20" x14ac:dyDescent="0.35">
      <c r="A58" t="s">
        <v>1076</v>
      </c>
      <c r="B58" t="s">
        <v>1002</v>
      </c>
      <c r="C58" t="s">
        <v>1003</v>
      </c>
      <c r="D58" t="s">
        <v>1004</v>
      </c>
      <c r="E58" t="s">
        <v>1015</v>
      </c>
      <c r="F58" t="s">
        <v>1016</v>
      </c>
      <c r="G58" s="5">
        <v>44.34</v>
      </c>
      <c r="H58">
        <v>2</v>
      </c>
      <c r="I58" s="5">
        <f t="shared" si="7"/>
        <v>4.4340000000000002</v>
      </c>
      <c r="J58" s="5">
        <f t="shared" si="0"/>
        <v>93.114000000000004</v>
      </c>
      <c r="K58" s="6">
        <v>43551</v>
      </c>
      <c r="L58" s="6" t="str">
        <f t="shared" si="1"/>
        <v>Wed</v>
      </c>
      <c r="M58" s="6" t="str">
        <f t="shared" si="2"/>
        <v>Mar</v>
      </c>
      <c r="N58" s="7">
        <v>0.47638888888888892</v>
      </c>
      <c r="O58" s="7" t="str">
        <f t="shared" si="3"/>
        <v>11</v>
      </c>
      <c r="P58" t="s">
        <v>1013</v>
      </c>
      <c r="Q58" s="5">
        <f t="shared" si="4"/>
        <v>88.68</v>
      </c>
      <c r="R58" s="8">
        <f t="shared" si="5"/>
        <v>4.7619047619047589E-2</v>
      </c>
      <c r="S58" s="5">
        <f t="shared" si="6"/>
        <v>4.4339999999999975</v>
      </c>
      <c r="T58" s="9">
        <v>5.8</v>
      </c>
    </row>
    <row r="59" spans="1:20" x14ac:dyDescent="0.35">
      <c r="A59" t="s">
        <v>1077</v>
      </c>
      <c r="B59" t="s">
        <v>1002</v>
      </c>
      <c r="C59" t="s">
        <v>1003</v>
      </c>
      <c r="D59" t="s">
        <v>1011</v>
      </c>
      <c r="E59" t="s">
        <v>1015</v>
      </c>
      <c r="F59" t="s">
        <v>1006</v>
      </c>
      <c r="G59" s="5">
        <v>89.6</v>
      </c>
      <c r="H59">
        <v>8</v>
      </c>
      <c r="I59" s="5">
        <f t="shared" si="7"/>
        <v>35.839999999999996</v>
      </c>
      <c r="J59" s="5">
        <f t="shared" si="0"/>
        <v>752.64</v>
      </c>
      <c r="K59" s="6">
        <v>43503</v>
      </c>
      <c r="L59" s="6" t="str">
        <f t="shared" si="1"/>
        <v>Thu</v>
      </c>
      <c r="M59" s="6" t="str">
        <f t="shared" si="2"/>
        <v>Feb</v>
      </c>
      <c r="N59" s="7">
        <v>0.4777777777777778</v>
      </c>
      <c r="O59" s="7" t="str">
        <f t="shared" si="3"/>
        <v>11</v>
      </c>
      <c r="P59" t="s">
        <v>1007</v>
      </c>
      <c r="Q59" s="5">
        <f t="shared" si="4"/>
        <v>716.8</v>
      </c>
      <c r="R59" s="8">
        <f t="shared" si="5"/>
        <v>4.7619047619047665E-2</v>
      </c>
      <c r="S59" s="5">
        <f t="shared" si="6"/>
        <v>35.840000000000032</v>
      </c>
      <c r="T59" s="9">
        <v>6.6</v>
      </c>
    </row>
    <row r="60" spans="1:20" x14ac:dyDescent="0.35">
      <c r="A60" t="s">
        <v>1078</v>
      </c>
      <c r="B60" t="s">
        <v>1002</v>
      </c>
      <c r="C60" t="s">
        <v>1003</v>
      </c>
      <c r="D60" t="s">
        <v>1004</v>
      </c>
      <c r="E60" t="s">
        <v>1005</v>
      </c>
      <c r="F60" t="s">
        <v>1016</v>
      </c>
      <c r="G60" s="5">
        <v>72.349999999999994</v>
      </c>
      <c r="H60">
        <v>10</v>
      </c>
      <c r="I60" s="5">
        <f t="shared" si="7"/>
        <v>36.175000000000004</v>
      </c>
      <c r="J60" s="5">
        <f t="shared" si="0"/>
        <v>759.67499999999995</v>
      </c>
      <c r="K60" s="6">
        <v>43485</v>
      </c>
      <c r="L60" s="6" t="str">
        <f t="shared" si="1"/>
        <v>Sun</v>
      </c>
      <c r="M60" s="6" t="str">
        <f t="shared" si="2"/>
        <v>Jan</v>
      </c>
      <c r="N60" s="7">
        <v>0.66319444444444442</v>
      </c>
      <c r="O60" s="7" t="str">
        <f t="shared" si="3"/>
        <v>15</v>
      </c>
      <c r="P60" t="s">
        <v>1013</v>
      </c>
      <c r="Q60" s="5">
        <f t="shared" si="4"/>
        <v>723.5</v>
      </c>
      <c r="R60" s="8">
        <f t="shared" si="5"/>
        <v>4.7619047619047561E-2</v>
      </c>
      <c r="S60" s="5">
        <f t="shared" si="6"/>
        <v>36.174999999999955</v>
      </c>
      <c r="T60" s="9">
        <v>5.4</v>
      </c>
    </row>
    <row r="61" spans="1:20" x14ac:dyDescent="0.35">
      <c r="A61" t="s">
        <v>1079</v>
      </c>
      <c r="B61" t="s">
        <v>1009</v>
      </c>
      <c r="C61" t="s">
        <v>1010</v>
      </c>
      <c r="D61" t="s">
        <v>1011</v>
      </c>
      <c r="E61" t="s">
        <v>1015</v>
      </c>
      <c r="F61" t="s">
        <v>1012</v>
      </c>
      <c r="G61" s="5">
        <v>30.61</v>
      </c>
      <c r="H61">
        <v>6</v>
      </c>
      <c r="I61" s="5">
        <f t="shared" si="7"/>
        <v>9.1829999999999998</v>
      </c>
      <c r="J61" s="5">
        <f t="shared" si="0"/>
        <v>192.84299999999999</v>
      </c>
      <c r="K61" s="6">
        <v>43536</v>
      </c>
      <c r="L61" s="6" t="str">
        <f t="shared" si="1"/>
        <v>Tue</v>
      </c>
      <c r="M61" s="6" t="str">
        <f t="shared" si="2"/>
        <v>Mar</v>
      </c>
      <c r="N61" s="7">
        <v>0.85833333333333339</v>
      </c>
      <c r="O61" s="7" t="str">
        <f t="shared" si="3"/>
        <v>20</v>
      </c>
      <c r="P61" t="s">
        <v>1013</v>
      </c>
      <c r="Q61" s="5">
        <f t="shared" si="4"/>
        <v>183.66</v>
      </c>
      <c r="R61" s="8">
        <f t="shared" si="5"/>
        <v>4.7619047619047582E-2</v>
      </c>
      <c r="S61" s="5">
        <f t="shared" si="6"/>
        <v>9.1829999999999927</v>
      </c>
      <c r="T61" s="9">
        <v>9.3000000000000007</v>
      </c>
    </row>
    <row r="62" spans="1:20" x14ac:dyDescent="0.35">
      <c r="A62" t="s">
        <v>1080</v>
      </c>
      <c r="B62" t="s">
        <v>1009</v>
      </c>
      <c r="C62" t="s">
        <v>1010</v>
      </c>
      <c r="D62" t="s">
        <v>1004</v>
      </c>
      <c r="E62" t="s">
        <v>1005</v>
      </c>
      <c r="F62" t="s">
        <v>1020</v>
      </c>
      <c r="G62" s="5">
        <v>24.74</v>
      </c>
      <c r="H62">
        <v>3</v>
      </c>
      <c r="I62" s="5">
        <f t="shared" si="7"/>
        <v>3.7110000000000003</v>
      </c>
      <c r="J62" s="5">
        <f t="shared" si="0"/>
        <v>77.930999999999997</v>
      </c>
      <c r="K62" s="6">
        <v>43511</v>
      </c>
      <c r="L62" s="6" t="str">
        <f t="shared" si="1"/>
        <v>Fri</v>
      </c>
      <c r="M62" s="6" t="str">
        <f t="shared" si="2"/>
        <v>Feb</v>
      </c>
      <c r="N62" s="7">
        <v>0.74097222222222225</v>
      </c>
      <c r="O62" s="7" t="str">
        <f t="shared" si="3"/>
        <v>17</v>
      </c>
      <c r="P62" t="s">
        <v>1017</v>
      </c>
      <c r="Q62" s="5">
        <f t="shared" si="4"/>
        <v>74.22</v>
      </c>
      <c r="R62" s="8">
        <f t="shared" si="5"/>
        <v>4.7619047619047603E-2</v>
      </c>
      <c r="S62" s="5">
        <f t="shared" si="6"/>
        <v>3.7109999999999985</v>
      </c>
      <c r="T62" s="9">
        <v>10</v>
      </c>
    </row>
    <row r="63" spans="1:20" x14ac:dyDescent="0.35">
      <c r="A63" t="s">
        <v>1081</v>
      </c>
      <c r="B63" t="s">
        <v>1009</v>
      </c>
      <c r="C63" t="s">
        <v>1010</v>
      </c>
      <c r="D63" t="s">
        <v>1011</v>
      </c>
      <c r="E63" t="s">
        <v>1015</v>
      </c>
      <c r="F63" t="s">
        <v>1016</v>
      </c>
      <c r="G63" s="5">
        <v>55.73</v>
      </c>
      <c r="H63">
        <v>6</v>
      </c>
      <c r="I63" s="5">
        <f t="shared" si="7"/>
        <v>16.719000000000001</v>
      </c>
      <c r="J63" s="5">
        <f t="shared" si="0"/>
        <v>351.09899999999999</v>
      </c>
      <c r="K63" s="6">
        <v>43520</v>
      </c>
      <c r="L63" s="6" t="str">
        <f t="shared" si="1"/>
        <v>Sun</v>
      </c>
      <c r="M63" s="6" t="str">
        <f t="shared" si="2"/>
        <v>Feb</v>
      </c>
      <c r="N63" s="7">
        <v>0.4548611111111111</v>
      </c>
      <c r="O63" s="7" t="str">
        <f t="shared" si="3"/>
        <v>10</v>
      </c>
      <c r="P63" t="s">
        <v>1007</v>
      </c>
      <c r="Q63" s="5">
        <f t="shared" si="4"/>
        <v>334.38</v>
      </c>
      <c r="R63" s="8">
        <f t="shared" si="5"/>
        <v>4.7619047619047603E-2</v>
      </c>
      <c r="S63" s="5">
        <f t="shared" si="6"/>
        <v>16.718999999999994</v>
      </c>
      <c r="T63" s="9">
        <v>7</v>
      </c>
    </row>
    <row r="64" spans="1:20" x14ac:dyDescent="0.35">
      <c r="A64" t="s">
        <v>1082</v>
      </c>
      <c r="B64" t="s">
        <v>1026</v>
      </c>
      <c r="C64" t="s">
        <v>1027</v>
      </c>
      <c r="D64" t="s">
        <v>1004</v>
      </c>
      <c r="E64" t="s">
        <v>1005</v>
      </c>
      <c r="F64" t="s">
        <v>1020</v>
      </c>
      <c r="G64" s="5">
        <v>55.07</v>
      </c>
      <c r="H64">
        <v>9</v>
      </c>
      <c r="I64" s="5">
        <f t="shared" si="7"/>
        <v>24.781500000000001</v>
      </c>
      <c r="J64" s="5">
        <f t="shared" si="0"/>
        <v>520.41150000000005</v>
      </c>
      <c r="K64" s="6">
        <v>43499</v>
      </c>
      <c r="L64" s="6" t="str">
        <f t="shared" si="1"/>
        <v>Sun</v>
      </c>
      <c r="M64" s="6" t="str">
        <f t="shared" si="2"/>
        <v>Feb</v>
      </c>
      <c r="N64" s="7">
        <v>0.56944444444444442</v>
      </c>
      <c r="O64" s="7" t="str">
        <f t="shared" si="3"/>
        <v>13</v>
      </c>
      <c r="P64" t="s">
        <v>1007</v>
      </c>
      <c r="Q64" s="5">
        <f t="shared" si="4"/>
        <v>495.63</v>
      </c>
      <c r="R64" s="8">
        <f t="shared" si="5"/>
        <v>4.7619047619047714E-2</v>
      </c>
      <c r="S64" s="5">
        <f t="shared" si="6"/>
        <v>24.781500000000051</v>
      </c>
      <c r="T64" s="9">
        <v>10</v>
      </c>
    </row>
    <row r="65" spans="1:20" x14ac:dyDescent="0.35">
      <c r="A65" t="s">
        <v>1083</v>
      </c>
      <c r="B65" t="s">
        <v>1002</v>
      </c>
      <c r="C65" t="s">
        <v>1003</v>
      </c>
      <c r="D65" t="s">
        <v>1004</v>
      </c>
      <c r="E65" t="s">
        <v>1015</v>
      </c>
      <c r="F65" t="s">
        <v>1020</v>
      </c>
      <c r="G65" s="5">
        <v>15.81</v>
      </c>
      <c r="H65">
        <v>10</v>
      </c>
      <c r="I65" s="5">
        <f t="shared" si="7"/>
        <v>7.9050000000000002</v>
      </c>
      <c r="J65" s="5">
        <f t="shared" si="0"/>
        <v>166.005</v>
      </c>
      <c r="K65" s="6">
        <v>43530</v>
      </c>
      <c r="L65" s="6" t="str">
        <f t="shared" si="1"/>
        <v>Wed</v>
      </c>
      <c r="M65" s="6" t="str">
        <f t="shared" si="2"/>
        <v>Mar</v>
      </c>
      <c r="N65" s="7">
        <v>0.51874999999999993</v>
      </c>
      <c r="O65" s="7" t="str">
        <f t="shared" si="3"/>
        <v>12</v>
      </c>
      <c r="P65" t="s">
        <v>1017</v>
      </c>
      <c r="Q65" s="5">
        <f t="shared" si="4"/>
        <v>158.1</v>
      </c>
      <c r="R65" s="8">
        <f t="shared" si="5"/>
        <v>4.761904761904763E-2</v>
      </c>
      <c r="S65" s="5">
        <f t="shared" si="6"/>
        <v>7.9050000000000011</v>
      </c>
      <c r="T65" s="9">
        <v>8.6</v>
      </c>
    </row>
    <row r="66" spans="1:20" x14ac:dyDescent="0.35">
      <c r="A66" t="s">
        <v>1084</v>
      </c>
      <c r="B66" t="s">
        <v>1026</v>
      </c>
      <c r="C66" t="s">
        <v>1027</v>
      </c>
      <c r="D66" t="s">
        <v>1004</v>
      </c>
      <c r="E66" t="s">
        <v>1015</v>
      </c>
      <c r="F66" t="s">
        <v>1006</v>
      </c>
      <c r="G66" s="5">
        <v>75.739999999999995</v>
      </c>
      <c r="H66">
        <v>4</v>
      </c>
      <c r="I66" s="5">
        <f t="shared" si="7"/>
        <v>15.148</v>
      </c>
      <c r="J66" s="5">
        <f t="shared" ref="J66:J129" si="8">Q66+I66</f>
        <v>318.108</v>
      </c>
      <c r="K66" s="6">
        <v>43510</v>
      </c>
      <c r="L66" s="6" t="str">
        <f t="shared" ref="L66:L129" si="9">TEXT(K66, "ttt")</f>
        <v>Thu</v>
      </c>
      <c r="M66" s="6" t="str">
        <f t="shared" ref="M66:M129" si="10">TEXT(K66, "MMM")</f>
        <v>Feb</v>
      </c>
      <c r="N66" s="7">
        <v>0.60763888888888895</v>
      </c>
      <c r="O66" s="7" t="str">
        <f t="shared" ref="O66:O129" si="11">TEXT(N66, "hh")</f>
        <v>14</v>
      </c>
      <c r="P66" t="s">
        <v>1013</v>
      </c>
      <c r="Q66" s="5">
        <f t="shared" ref="Q66:Q129" si="12">G66*H66</f>
        <v>302.95999999999998</v>
      </c>
      <c r="R66" s="8">
        <f t="shared" ref="R66:R129" si="13">(S66/J66)</f>
        <v>4.7619047619047693E-2</v>
      </c>
      <c r="S66" s="5">
        <f t="shared" ref="S66:S129" si="14">J66-Q66</f>
        <v>15.148000000000025</v>
      </c>
      <c r="T66" s="9">
        <v>7.6</v>
      </c>
    </row>
    <row r="67" spans="1:20" x14ac:dyDescent="0.35">
      <c r="A67" t="s">
        <v>1085</v>
      </c>
      <c r="B67" t="s">
        <v>1002</v>
      </c>
      <c r="C67" t="s">
        <v>1003</v>
      </c>
      <c r="D67" t="s">
        <v>1004</v>
      </c>
      <c r="E67" t="s">
        <v>1015</v>
      </c>
      <c r="F67" t="s">
        <v>1006</v>
      </c>
      <c r="G67" s="5">
        <v>15.87</v>
      </c>
      <c r="H67">
        <v>10</v>
      </c>
      <c r="I67" s="5">
        <f t="shared" ref="I67:I130" si="15">Q67*0.05</f>
        <v>7.9349999999999996</v>
      </c>
      <c r="J67" s="5">
        <f t="shared" si="8"/>
        <v>166.63499999999999</v>
      </c>
      <c r="K67" s="6">
        <v>43537</v>
      </c>
      <c r="L67" s="6" t="str">
        <f t="shared" si="9"/>
        <v>Wed</v>
      </c>
      <c r="M67" s="6" t="str">
        <f t="shared" si="10"/>
        <v>Mar</v>
      </c>
      <c r="N67" s="7">
        <v>0.69444444444444453</v>
      </c>
      <c r="O67" s="7" t="str">
        <f t="shared" si="11"/>
        <v>16</v>
      </c>
      <c r="P67" t="s">
        <v>1013</v>
      </c>
      <c r="Q67" s="5">
        <f t="shared" si="12"/>
        <v>158.69999999999999</v>
      </c>
      <c r="R67" s="8">
        <f t="shared" si="13"/>
        <v>4.7619047619047637E-2</v>
      </c>
      <c r="S67" s="5">
        <f t="shared" si="14"/>
        <v>7.9350000000000023</v>
      </c>
      <c r="T67" s="9">
        <v>5.8</v>
      </c>
    </row>
    <row r="68" spans="1:20" x14ac:dyDescent="0.35">
      <c r="A68" t="s">
        <v>1086</v>
      </c>
      <c r="B68" t="s">
        <v>1009</v>
      </c>
      <c r="C68" t="s">
        <v>1010</v>
      </c>
      <c r="D68" t="s">
        <v>1011</v>
      </c>
      <c r="E68" t="s">
        <v>1005</v>
      </c>
      <c r="F68" t="s">
        <v>1006</v>
      </c>
      <c r="G68" s="5">
        <v>33.47</v>
      </c>
      <c r="H68">
        <v>2</v>
      </c>
      <c r="I68" s="5">
        <f t="shared" si="15"/>
        <v>3.347</v>
      </c>
      <c r="J68" s="5">
        <f t="shared" si="8"/>
        <v>70.286999999999992</v>
      </c>
      <c r="K68" s="6">
        <v>43506</v>
      </c>
      <c r="L68" s="6" t="str">
        <f t="shared" si="9"/>
        <v>Sun</v>
      </c>
      <c r="M68" s="6" t="str">
        <f t="shared" si="10"/>
        <v>Feb</v>
      </c>
      <c r="N68" s="7">
        <v>0.65486111111111112</v>
      </c>
      <c r="O68" s="7" t="str">
        <f t="shared" si="11"/>
        <v>15</v>
      </c>
      <c r="P68" t="s">
        <v>1007</v>
      </c>
      <c r="Q68" s="5">
        <f t="shared" si="12"/>
        <v>66.94</v>
      </c>
      <c r="R68" s="8">
        <f t="shared" si="13"/>
        <v>4.761904761904754E-2</v>
      </c>
      <c r="S68" s="5">
        <f t="shared" si="14"/>
        <v>3.3469999999999942</v>
      </c>
      <c r="T68" s="9">
        <v>6.7</v>
      </c>
    </row>
    <row r="69" spans="1:20" x14ac:dyDescent="0.35">
      <c r="A69" t="s">
        <v>1087</v>
      </c>
      <c r="B69" t="s">
        <v>1026</v>
      </c>
      <c r="C69" t="s">
        <v>1027</v>
      </c>
      <c r="D69" t="s">
        <v>1004</v>
      </c>
      <c r="E69" t="s">
        <v>1005</v>
      </c>
      <c r="F69" t="s">
        <v>1030</v>
      </c>
      <c r="G69" s="5">
        <v>97.61</v>
      </c>
      <c r="H69">
        <v>6</v>
      </c>
      <c r="I69" s="5">
        <f t="shared" si="15"/>
        <v>29.283000000000001</v>
      </c>
      <c r="J69" s="5">
        <f t="shared" si="8"/>
        <v>614.94299999999998</v>
      </c>
      <c r="K69" s="6">
        <v>43472</v>
      </c>
      <c r="L69" s="6" t="str">
        <f t="shared" si="9"/>
        <v>Mon</v>
      </c>
      <c r="M69" s="6" t="str">
        <f t="shared" si="10"/>
        <v>Jan</v>
      </c>
      <c r="N69" s="7">
        <v>0.62569444444444444</v>
      </c>
      <c r="O69" s="7" t="str">
        <f t="shared" si="11"/>
        <v>15</v>
      </c>
      <c r="P69" t="s">
        <v>1007</v>
      </c>
      <c r="Q69" s="5">
        <f t="shared" si="12"/>
        <v>585.66</v>
      </c>
      <c r="R69" s="8">
        <f t="shared" si="13"/>
        <v>4.7619047619047644E-2</v>
      </c>
      <c r="S69" s="5">
        <f t="shared" si="14"/>
        <v>29.283000000000015</v>
      </c>
      <c r="T69" s="9">
        <v>9.9</v>
      </c>
    </row>
    <row r="70" spans="1:20" x14ac:dyDescent="0.35">
      <c r="A70" t="s">
        <v>1088</v>
      </c>
      <c r="B70" t="s">
        <v>1002</v>
      </c>
      <c r="C70" t="s">
        <v>1003</v>
      </c>
      <c r="D70" t="s">
        <v>1011</v>
      </c>
      <c r="E70" t="s">
        <v>1015</v>
      </c>
      <c r="F70" t="s">
        <v>1020</v>
      </c>
      <c r="G70" s="5">
        <v>78.77</v>
      </c>
      <c r="H70">
        <v>10</v>
      </c>
      <c r="I70" s="5">
        <f t="shared" si="15"/>
        <v>39.384999999999998</v>
      </c>
      <c r="J70" s="5">
        <f t="shared" si="8"/>
        <v>827.08499999999992</v>
      </c>
      <c r="K70" s="6">
        <v>43489</v>
      </c>
      <c r="L70" s="6" t="str">
        <f t="shared" si="9"/>
        <v>Thu</v>
      </c>
      <c r="M70" s="6" t="str">
        <f t="shared" si="10"/>
        <v>Jan</v>
      </c>
      <c r="N70" s="7">
        <v>0.41944444444444445</v>
      </c>
      <c r="O70" s="7" t="str">
        <f t="shared" si="11"/>
        <v>10</v>
      </c>
      <c r="P70" t="s">
        <v>1013</v>
      </c>
      <c r="Q70" s="5">
        <f t="shared" si="12"/>
        <v>787.69999999999993</v>
      </c>
      <c r="R70" s="8">
        <f t="shared" si="13"/>
        <v>4.7619047619047609E-2</v>
      </c>
      <c r="S70" s="5">
        <f t="shared" si="14"/>
        <v>39.384999999999991</v>
      </c>
      <c r="T70" s="9">
        <v>6.4</v>
      </c>
    </row>
    <row r="71" spans="1:20" x14ac:dyDescent="0.35">
      <c r="A71" t="s">
        <v>1089</v>
      </c>
      <c r="B71" t="s">
        <v>1002</v>
      </c>
      <c r="C71" t="s">
        <v>1003</v>
      </c>
      <c r="D71" t="s">
        <v>1004</v>
      </c>
      <c r="E71" t="s">
        <v>1005</v>
      </c>
      <c r="F71" t="s">
        <v>1006</v>
      </c>
      <c r="G71" s="5">
        <v>18.329999999999998</v>
      </c>
      <c r="H71">
        <v>1</v>
      </c>
      <c r="I71" s="5">
        <f t="shared" si="15"/>
        <v>0.91649999999999998</v>
      </c>
      <c r="J71" s="5">
        <f t="shared" si="8"/>
        <v>19.246499999999997</v>
      </c>
      <c r="K71" s="6">
        <v>43498</v>
      </c>
      <c r="L71" s="6" t="str">
        <f t="shared" si="9"/>
        <v>Sat</v>
      </c>
      <c r="M71" s="6" t="str">
        <f t="shared" si="10"/>
        <v>Feb</v>
      </c>
      <c r="N71" s="7">
        <v>0.78472222222222221</v>
      </c>
      <c r="O71" s="7" t="str">
        <f t="shared" si="11"/>
        <v>18</v>
      </c>
      <c r="P71" t="s">
        <v>1013</v>
      </c>
      <c r="Q71" s="5">
        <f t="shared" si="12"/>
        <v>18.329999999999998</v>
      </c>
      <c r="R71" s="8">
        <f t="shared" si="13"/>
        <v>4.7619047619047582E-2</v>
      </c>
      <c r="S71" s="5">
        <f t="shared" si="14"/>
        <v>0.9164999999999992</v>
      </c>
      <c r="T71" s="9">
        <v>4.3</v>
      </c>
    </row>
    <row r="72" spans="1:20" x14ac:dyDescent="0.35">
      <c r="A72" t="s">
        <v>1090</v>
      </c>
      <c r="B72" t="s">
        <v>1009</v>
      </c>
      <c r="C72" t="s">
        <v>1010</v>
      </c>
      <c r="D72" t="s">
        <v>1011</v>
      </c>
      <c r="E72" t="s">
        <v>1015</v>
      </c>
      <c r="F72" t="s">
        <v>1028</v>
      </c>
      <c r="G72" s="5">
        <v>89.48</v>
      </c>
      <c r="H72">
        <v>10</v>
      </c>
      <c r="I72" s="5">
        <f t="shared" si="15"/>
        <v>44.740000000000009</v>
      </c>
      <c r="J72" s="5">
        <f t="shared" si="8"/>
        <v>939.54000000000008</v>
      </c>
      <c r="K72" s="6">
        <v>43471</v>
      </c>
      <c r="L72" s="6" t="str">
        <f t="shared" si="9"/>
        <v>Sun</v>
      </c>
      <c r="M72" s="6" t="str">
        <f t="shared" si="10"/>
        <v>Jan</v>
      </c>
      <c r="N72" s="7">
        <v>0.53194444444444444</v>
      </c>
      <c r="O72" s="7" t="str">
        <f t="shared" si="11"/>
        <v>12</v>
      </c>
      <c r="P72" t="s">
        <v>1017</v>
      </c>
      <c r="Q72" s="5">
        <f t="shared" si="12"/>
        <v>894.80000000000007</v>
      </c>
      <c r="R72" s="8">
        <f t="shared" si="13"/>
        <v>4.7619047619047623E-2</v>
      </c>
      <c r="S72" s="5">
        <f t="shared" si="14"/>
        <v>44.740000000000009</v>
      </c>
      <c r="T72" s="9">
        <v>9.6</v>
      </c>
    </row>
    <row r="73" spans="1:20" x14ac:dyDescent="0.35">
      <c r="A73" t="s">
        <v>1091</v>
      </c>
      <c r="B73" t="s">
        <v>1009</v>
      </c>
      <c r="C73" t="s">
        <v>1010</v>
      </c>
      <c r="D73" t="s">
        <v>1011</v>
      </c>
      <c r="E73" t="s">
        <v>1015</v>
      </c>
      <c r="F73" t="s">
        <v>1030</v>
      </c>
      <c r="G73" s="5">
        <v>62.12</v>
      </c>
      <c r="H73">
        <v>10</v>
      </c>
      <c r="I73" s="5">
        <f t="shared" si="15"/>
        <v>31.06</v>
      </c>
      <c r="J73" s="5">
        <f t="shared" si="8"/>
        <v>652.25999999999988</v>
      </c>
      <c r="K73" s="6">
        <v>43507</v>
      </c>
      <c r="L73" s="6" t="str">
        <f t="shared" si="9"/>
        <v>Mon</v>
      </c>
      <c r="M73" s="6" t="str">
        <f t="shared" si="10"/>
        <v>Feb</v>
      </c>
      <c r="N73" s="7">
        <v>0.67986111111111114</v>
      </c>
      <c r="O73" s="7" t="str">
        <f t="shared" si="11"/>
        <v>16</v>
      </c>
      <c r="P73" t="s">
        <v>1013</v>
      </c>
      <c r="Q73" s="5">
        <f t="shared" si="12"/>
        <v>621.19999999999993</v>
      </c>
      <c r="R73" s="8">
        <f t="shared" si="13"/>
        <v>4.7619047619047547E-2</v>
      </c>
      <c r="S73" s="5">
        <f t="shared" si="14"/>
        <v>31.059999999999945</v>
      </c>
      <c r="T73" s="9">
        <v>5.9</v>
      </c>
    </row>
    <row r="74" spans="1:20" x14ac:dyDescent="0.35">
      <c r="A74" t="s">
        <v>1092</v>
      </c>
      <c r="B74" t="s">
        <v>1026</v>
      </c>
      <c r="C74" t="s">
        <v>1027</v>
      </c>
      <c r="D74" t="s">
        <v>1004</v>
      </c>
      <c r="E74" t="s">
        <v>1005</v>
      </c>
      <c r="F74" t="s">
        <v>1028</v>
      </c>
      <c r="G74" s="5">
        <v>48.52</v>
      </c>
      <c r="H74">
        <v>3</v>
      </c>
      <c r="I74" s="5">
        <f t="shared" si="15"/>
        <v>7.2780000000000005</v>
      </c>
      <c r="J74" s="5">
        <f t="shared" si="8"/>
        <v>152.83799999999999</v>
      </c>
      <c r="K74" s="6">
        <v>43529</v>
      </c>
      <c r="L74" s="6" t="str">
        <f t="shared" si="9"/>
        <v>Tue</v>
      </c>
      <c r="M74" s="6" t="str">
        <f t="shared" si="10"/>
        <v>Mar</v>
      </c>
      <c r="N74" s="7">
        <v>0.76180555555555562</v>
      </c>
      <c r="O74" s="7" t="str">
        <f t="shared" si="11"/>
        <v>18</v>
      </c>
      <c r="P74" t="s">
        <v>1007</v>
      </c>
      <c r="Q74" s="5">
        <f t="shared" si="12"/>
        <v>145.56</v>
      </c>
      <c r="R74" s="8">
        <f t="shared" si="13"/>
        <v>4.7619047619047568E-2</v>
      </c>
      <c r="S74" s="5">
        <f t="shared" si="14"/>
        <v>7.2779999999999916</v>
      </c>
      <c r="T74" s="9">
        <v>4</v>
      </c>
    </row>
    <row r="75" spans="1:20" x14ac:dyDescent="0.35">
      <c r="A75" t="s">
        <v>1093</v>
      </c>
      <c r="B75" t="s">
        <v>1009</v>
      </c>
      <c r="C75" t="s">
        <v>1010</v>
      </c>
      <c r="D75" t="s">
        <v>1011</v>
      </c>
      <c r="E75" t="s">
        <v>1005</v>
      </c>
      <c r="F75" t="s">
        <v>1012</v>
      </c>
      <c r="G75" s="5">
        <v>75.91</v>
      </c>
      <c r="H75">
        <v>6</v>
      </c>
      <c r="I75" s="5">
        <f t="shared" si="15"/>
        <v>22.773</v>
      </c>
      <c r="J75" s="5">
        <f t="shared" si="8"/>
        <v>478.233</v>
      </c>
      <c r="K75" s="6">
        <v>43533</v>
      </c>
      <c r="L75" s="6" t="str">
        <f t="shared" si="9"/>
        <v>Sat</v>
      </c>
      <c r="M75" s="6" t="str">
        <f t="shared" si="10"/>
        <v>Mar</v>
      </c>
      <c r="N75" s="7">
        <v>0.76458333333333339</v>
      </c>
      <c r="O75" s="7" t="str">
        <f t="shared" si="11"/>
        <v>18</v>
      </c>
      <c r="P75" t="s">
        <v>1013</v>
      </c>
      <c r="Q75" s="5">
        <f t="shared" si="12"/>
        <v>455.46</v>
      </c>
      <c r="R75" s="8">
        <f t="shared" si="13"/>
        <v>4.7619047619047672E-2</v>
      </c>
      <c r="S75" s="5">
        <f t="shared" si="14"/>
        <v>22.773000000000025</v>
      </c>
      <c r="T75" s="9">
        <v>8.6999999999999993</v>
      </c>
    </row>
    <row r="76" spans="1:20" x14ac:dyDescent="0.35">
      <c r="A76" t="s">
        <v>1094</v>
      </c>
      <c r="B76" t="s">
        <v>1002</v>
      </c>
      <c r="C76" t="s">
        <v>1003</v>
      </c>
      <c r="D76" t="s">
        <v>1011</v>
      </c>
      <c r="E76" t="s">
        <v>1015</v>
      </c>
      <c r="F76" t="s">
        <v>1016</v>
      </c>
      <c r="G76" s="5">
        <v>74.67</v>
      </c>
      <c r="H76">
        <v>9</v>
      </c>
      <c r="I76" s="5">
        <f t="shared" si="15"/>
        <v>33.601500000000001</v>
      </c>
      <c r="J76" s="5">
        <f t="shared" si="8"/>
        <v>705.63149999999996</v>
      </c>
      <c r="K76" s="6">
        <v>43487</v>
      </c>
      <c r="L76" s="6" t="str">
        <f t="shared" si="9"/>
        <v>Tue</v>
      </c>
      <c r="M76" s="6" t="str">
        <f t="shared" si="10"/>
        <v>Jan</v>
      </c>
      <c r="N76" s="7">
        <v>0.4548611111111111</v>
      </c>
      <c r="O76" s="7" t="str">
        <f t="shared" si="11"/>
        <v>10</v>
      </c>
      <c r="P76" t="s">
        <v>1007</v>
      </c>
      <c r="Q76" s="5">
        <f t="shared" si="12"/>
        <v>672.03</v>
      </c>
      <c r="R76" s="8">
        <f t="shared" si="13"/>
        <v>4.7619047619047603E-2</v>
      </c>
      <c r="S76" s="5">
        <f t="shared" si="14"/>
        <v>33.601499999999987</v>
      </c>
      <c r="T76" s="9">
        <v>9.4</v>
      </c>
    </row>
    <row r="77" spans="1:20" x14ac:dyDescent="0.35">
      <c r="A77" t="s">
        <v>1095</v>
      </c>
      <c r="B77" t="s">
        <v>1009</v>
      </c>
      <c r="C77" t="s">
        <v>1010</v>
      </c>
      <c r="D77" t="s">
        <v>1011</v>
      </c>
      <c r="E77" t="s">
        <v>1005</v>
      </c>
      <c r="F77" t="s">
        <v>1012</v>
      </c>
      <c r="G77" s="5">
        <v>41.65</v>
      </c>
      <c r="H77">
        <v>10</v>
      </c>
      <c r="I77" s="5">
        <f t="shared" si="15"/>
        <v>20.825000000000003</v>
      </c>
      <c r="J77" s="5">
        <f t="shared" si="8"/>
        <v>437.32499999999999</v>
      </c>
      <c r="K77" s="6">
        <v>43478</v>
      </c>
      <c r="L77" s="6" t="str">
        <f t="shared" si="9"/>
        <v>Sun</v>
      </c>
      <c r="M77" s="6" t="str">
        <f t="shared" si="10"/>
        <v>Jan</v>
      </c>
      <c r="N77" s="7">
        <v>0.71111111111111114</v>
      </c>
      <c r="O77" s="7" t="str">
        <f t="shared" si="11"/>
        <v>17</v>
      </c>
      <c r="P77" t="s">
        <v>1017</v>
      </c>
      <c r="Q77" s="5">
        <f t="shared" si="12"/>
        <v>416.5</v>
      </c>
      <c r="R77" s="8">
        <f t="shared" si="13"/>
        <v>4.7619047619047596E-2</v>
      </c>
      <c r="S77" s="5">
        <f t="shared" si="14"/>
        <v>20.824999999999989</v>
      </c>
      <c r="T77" s="9">
        <v>5.4</v>
      </c>
    </row>
    <row r="78" spans="1:20" x14ac:dyDescent="0.35">
      <c r="A78" t="s">
        <v>1096</v>
      </c>
      <c r="B78" t="s">
        <v>1009</v>
      </c>
      <c r="C78" t="s">
        <v>1010</v>
      </c>
      <c r="D78" t="s">
        <v>1004</v>
      </c>
      <c r="E78" t="s">
        <v>1015</v>
      </c>
      <c r="F78" t="s">
        <v>1030</v>
      </c>
      <c r="G78" s="5">
        <v>49.04</v>
      </c>
      <c r="H78">
        <v>9</v>
      </c>
      <c r="I78" s="5">
        <f t="shared" si="15"/>
        <v>22.068000000000001</v>
      </c>
      <c r="J78" s="5">
        <f t="shared" si="8"/>
        <v>463.428</v>
      </c>
      <c r="K78" s="6">
        <v>43474</v>
      </c>
      <c r="L78" s="6" t="str">
        <f t="shared" si="9"/>
        <v>Wed</v>
      </c>
      <c r="M78" s="6" t="str">
        <f t="shared" si="10"/>
        <v>Jan</v>
      </c>
      <c r="N78" s="7">
        <v>0.59722222222222221</v>
      </c>
      <c r="O78" s="7" t="str">
        <f t="shared" si="11"/>
        <v>14</v>
      </c>
      <c r="P78" t="s">
        <v>1017</v>
      </c>
      <c r="Q78" s="5">
        <f t="shared" si="12"/>
        <v>441.36</v>
      </c>
      <c r="R78" s="8">
        <f t="shared" si="13"/>
        <v>4.7619047619047582E-2</v>
      </c>
      <c r="S78" s="5">
        <f t="shared" si="14"/>
        <v>22.067999999999984</v>
      </c>
      <c r="T78" s="9">
        <v>8.6</v>
      </c>
    </row>
    <row r="79" spans="1:20" x14ac:dyDescent="0.35">
      <c r="A79" t="s">
        <v>1097</v>
      </c>
      <c r="B79" t="s">
        <v>1002</v>
      </c>
      <c r="C79" t="s">
        <v>1003</v>
      </c>
      <c r="D79" t="s">
        <v>1004</v>
      </c>
      <c r="E79" t="s">
        <v>1005</v>
      </c>
      <c r="F79" t="s">
        <v>1030</v>
      </c>
      <c r="G79" s="5">
        <v>20.010000000000002</v>
      </c>
      <c r="H79">
        <v>9</v>
      </c>
      <c r="I79" s="5">
        <f t="shared" si="15"/>
        <v>9.0045000000000002</v>
      </c>
      <c r="J79" s="5">
        <f t="shared" si="8"/>
        <v>189.09450000000001</v>
      </c>
      <c r="K79" s="6">
        <v>43477</v>
      </c>
      <c r="L79" s="6" t="str">
        <f t="shared" si="9"/>
        <v>Sat</v>
      </c>
      <c r="M79" s="6" t="str">
        <f t="shared" si="10"/>
        <v>Jan</v>
      </c>
      <c r="N79" s="7">
        <v>0.65833333333333333</v>
      </c>
      <c r="O79" s="7" t="str">
        <f t="shared" si="11"/>
        <v>15</v>
      </c>
      <c r="P79" t="s">
        <v>1017</v>
      </c>
      <c r="Q79" s="5">
        <f t="shared" si="12"/>
        <v>180.09</v>
      </c>
      <c r="R79" s="8">
        <f t="shared" si="13"/>
        <v>4.7619047619047658E-2</v>
      </c>
      <c r="S79" s="5">
        <f t="shared" si="14"/>
        <v>9.0045000000000073</v>
      </c>
      <c r="T79" s="9">
        <v>5.7</v>
      </c>
    </row>
    <row r="80" spans="1:20" x14ac:dyDescent="0.35">
      <c r="A80" t="s">
        <v>1098</v>
      </c>
      <c r="B80" t="s">
        <v>1009</v>
      </c>
      <c r="C80" t="s">
        <v>1010</v>
      </c>
      <c r="D80" t="s">
        <v>1004</v>
      </c>
      <c r="E80" t="s">
        <v>1005</v>
      </c>
      <c r="F80" t="s">
        <v>1028</v>
      </c>
      <c r="G80" s="5">
        <v>78.31</v>
      </c>
      <c r="H80">
        <v>10</v>
      </c>
      <c r="I80" s="5">
        <f t="shared" si="15"/>
        <v>39.155000000000001</v>
      </c>
      <c r="J80" s="5">
        <f t="shared" si="8"/>
        <v>822.255</v>
      </c>
      <c r="K80" s="6">
        <v>43529</v>
      </c>
      <c r="L80" s="6" t="str">
        <f t="shared" si="9"/>
        <v>Tue</v>
      </c>
      <c r="M80" s="6" t="str">
        <f t="shared" si="10"/>
        <v>Mar</v>
      </c>
      <c r="N80" s="7">
        <v>0.68333333333333324</v>
      </c>
      <c r="O80" s="7" t="str">
        <f t="shared" si="11"/>
        <v>16</v>
      </c>
      <c r="P80" t="s">
        <v>1007</v>
      </c>
      <c r="Q80" s="5">
        <f t="shared" si="12"/>
        <v>783.1</v>
      </c>
      <c r="R80" s="8">
        <f t="shared" si="13"/>
        <v>4.7619047619047589E-2</v>
      </c>
      <c r="S80" s="5">
        <f t="shared" si="14"/>
        <v>39.154999999999973</v>
      </c>
      <c r="T80" s="9">
        <v>6.6</v>
      </c>
    </row>
    <row r="81" spans="1:20" x14ac:dyDescent="0.35">
      <c r="A81" t="s">
        <v>1099</v>
      </c>
      <c r="B81" t="s">
        <v>1009</v>
      </c>
      <c r="C81" t="s">
        <v>1010</v>
      </c>
      <c r="D81" t="s">
        <v>1011</v>
      </c>
      <c r="E81" t="s">
        <v>1005</v>
      </c>
      <c r="F81" t="s">
        <v>1006</v>
      </c>
      <c r="G81" s="5">
        <v>20.38</v>
      </c>
      <c r="H81">
        <v>5</v>
      </c>
      <c r="I81" s="5">
        <f t="shared" si="15"/>
        <v>5.0949999999999998</v>
      </c>
      <c r="J81" s="5">
        <f t="shared" si="8"/>
        <v>106.99499999999999</v>
      </c>
      <c r="K81" s="6">
        <v>43487</v>
      </c>
      <c r="L81" s="6" t="str">
        <f t="shared" si="9"/>
        <v>Tue</v>
      </c>
      <c r="M81" s="6" t="str">
        <f t="shared" si="10"/>
        <v>Jan</v>
      </c>
      <c r="N81" s="7">
        <v>0.78888888888888886</v>
      </c>
      <c r="O81" s="7" t="str">
        <f t="shared" si="11"/>
        <v>18</v>
      </c>
      <c r="P81" t="s">
        <v>1013</v>
      </c>
      <c r="Q81" s="5">
        <f t="shared" si="12"/>
        <v>101.89999999999999</v>
      </c>
      <c r="R81" s="8">
        <f t="shared" si="13"/>
        <v>4.7619047619047609E-2</v>
      </c>
      <c r="S81" s="5">
        <f t="shared" si="14"/>
        <v>5.0949999999999989</v>
      </c>
      <c r="T81" s="9">
        <v>6</v>
      </c>
    </row>
    <row r="82" spans="1:20" x14ac:dyDescent="0.35">
      <c r="A82" t="s">
        <v>1100</v>
      </c>
      <c r="B82" t="s">
        <v>1009</v>
      </c>
      <c r="C82" t="s">
        <v>1010</v>
      </c>
      <c r="D82" t="s">
        <v>1011</v>
      </c>
      <c r="E82" t="s">
        <v>1005</v>
      </c>
      <c r="F82" t="s">
        <v>1006</v>
      </c>
      <c r="G82" s="5">
        <v>99.19</v>
      </c>
      <c r="H82">
        <v>6</v>
      </c>
      <c r="I82" s="5">
        <f t="shared" si="15"/>
        <v>29.757000000000001</v>
      </c>
      <c r="J82" s="5">
        <f t="shared" si="8"/>
        <v>624.89699999999993</v>
      </c>
      <c r="K82" s="6">
        <v>43486</v>
      </c>
      <c r="L82" s="6" t="str">
        <f t="shared" si="9"/>
        <v>Mon</v>
      </c>
      <c r="M82" s="6" t="str">
        <f t="shared" si="10"/>
        <v>Jan</v>
      </c>
      <c r="N82" s="7">
        <v>0.61249999999999993</v>
      </c>
      <c r="O82" s="7" t="str">
        <f t="shared" si="11"/>
        <v>14</v>
      </c>
      <c r="P82" t="s">
        <v>1017</v>
      </c>
      <c r="Q82" s="5">
        <f t="shared" si="12"/>
        <v>595.14</v>
      </c>
      <c r="R82" s="8">
        <f t="shared" si="13"/>
        <v>4.761904761904754E-2</v>
      </c>
      <c r="S82" s="5">
        <f t="shared" si="14"/>
        <v>29.756999999999948</v>
      </c>
      <c r="T82" s="9">
        <v>5.5</v>
      </c>
    </row>
    <row r="83" spans="1:20" x14ac:dyDescent="0.35">
      <c r="A83" t="s">
        <v>1101</v>
      </c>
      <c r="B83" t="s">
        <v>1026</v>
      </c>
      <c r="C83" t="s">
        <v>1027</v>
      </c>
      <c r="D83" t="s">
        <v>1011</v>
      </c>
      <c r="E83" t="s">
        <v>1005</v>
      </c>
      <c r="F83" t="s">
        <v>1028</v>
      </c>
      <c r="G83" s="5">
        <v>96.68</v>
      </c>
      <c r="H83">
        <v>3</v>
      </c>
      <c r="I83" s="5">
        <f t="shared" si="15"/>
        <v>14.502000000000002</v>
      </c>
      <c r="J83" s="5">
        <f t="shared" si="8"/>
        <v>304.54200000000003</v>
      </c>
      <c r="K83" s="6">
        <v>43491</v>
      </c>
      <c r="L83" s="6" t="str">
        <f t="shared" si="9"/>
        <v>Sat</v>
      </c>
      <c r="M83" s="6" t="str">
        <f t="shared" si="10"/>
        <v>Jan</v>
      </c>
      <c r="N83" s="7">
        <v>0.8305555555555556</v>
      </c>
      <c r="O83" s="7" t="str">
        <f t="shared" si="11"/>
        <v>19</v>
      </c>
      <c r="P83" t="s">
        <v>1007</v>
      </c>
      <c r="Q83" s="5">
        <f t="shared" si="12"/>
        <v>290.04000000000002</v>
      </c>
      <c r="R83" s="8">
        <f t="shared" si="13"/>
        <v>4.7619047619047644E-2</v>
      </c>
      <c r="S83" s="5">
        <f t="shared" si="14"/>
        <v>14.50200000000001</v>
      </c>
      <c r="T83" s="9">
        <v>6.4</v>
      </c>
    </row>
    <row r="84" spans="1:20" x14ac:dyDescent="0.35">
      <c r="A84" t="s">
        <v>1102</v>
      </c>
      <c r="B84" t="s">
        <v>1009</v>
      </c>
      <c r="C84" t="s">
        <v>1010</v>
      </c>
      <c r="D84" t="s">
        <v>1011</v>
      </c>
      <c r="E84" t="s">
        <v>1015</v>
      </c>
      <c r="F84" t="s">
        <v>1028</v>
      </c>
      <c r="G84" s="5">
        <v>19.25</v>
      </c>
      <c r="H84">
        <v>8</v>
      </c>
      <c r="I84" s="5">
        <f t="shared" si="15"/>
        <v>7.7</v>
      </c>
      <c r="J84" s="5">
        <f t="shared" si="8"/>
        <v>161.69999999999999</v>
      </c>
      <c r="K84" s="6">
        <v>43488</v>
      </c>
      <c r="L84" s="6" t="str">
        <f t="shared" si="9"/>
        <v>Wed</v>
      </c>
      <c r="M84" s="6" t="str">
        <f t="shared" si="10"/>
        <v>Jan</v>
      </c>
      <c r="N84" s="7">
        <v>0.77569444444444446</v>
      </c>
      <c r="O84" s="7" t="str">
        <f t="shared" si="11"/>
        <v>18</v>
      </c>
      <c r="P84" t="s">
        <v>1007</v>
      </c>
      <c r="Q84" s="5">
        <f t="shared" si="12"/>
        <v>154</v>
      </c>
      <c r="R84" s="8">
        <f t="shared" si="13"/>
        <v>4.7619047619047554E-2</v>
      </c>
      <c r="S84" s="5">
        <f t="shared" si="14"/>
        <v>7.6999999999999886</v>
      </c>
      <c r="T84" s="9">
        <v>6.6</v>
      </c>
    </row>
    <row r="85" spans="1:20" x14ac:dyDescent="0.35">
      <c r="A85" t="s">
        <v>1103</v>
      </c>
      <c r="B85" t="s">
        <v>1009</v>
      </c>
      <c r="C85" t="s">
        <v>1010</v>
      </c>
      <c r="D85" t="s">
        <v>1004</v>
      </c>
      <c r="E85" t="s">
        <v>1005</v>
      </c>
      <c r="F85" t="s">
        <v>1028</v>
      </c>
      <c r="G85" s="5">
        <v>80.36</v>
      </c>
      <c r="H85">
        <v>4</v>
      </c>
      <c r="I85" s="5">
        <f t="shared" si="15"/>
        <v>16.071999999999999</v>
      </c>
      <c r="J85" s="5">
        <f t="shared" si="8"/>
        <v>337.512</v>
      </c>
      <c r="K85" s="6">
        <v>43519</v>
      </c>
      <c r="L85" s="6" t="str">
        <f t="shared" si="9"/>
        <v>Sat</v>
      </c>
      <c r="M85" s="6" t="str">
        <f t="shared" si="10"/>
        <v>Feb</v>
      </c>
      <c r="N85" s="7">
        <v>0.78125</v>
      </c>
      <c r="O85" s="7" t="str">
        <f t="shared" si="11"/>
        <v>18</v>
      </c>
      <c r="P85" t="s">
        <v>1017</v>
      </c>
      <c r="Q85" s="5">
        <f t="shared" si="12"/>
        <v>321.44</v>
      </c>
      <c r="R85" s="8">
        <f t="shared" si="13"/>
        <v>4.761904761904763E-2</v>
      </c>
      <c r="S85" s="5">
        <f t="shared" si="14"/>
        <v>16.072000000000003</v>
      </c>
      <c r="T85" s="9">
        <v>8.3000000000000007</v>
      </c>
    </row>
    <row r="86" spans="1:20" x14ac:dyDescent="0.35">
      <c r="A86" t="s">
        <v>1104</v>
      </c>
      <c r="B86" t="s">
        <v>1009</v>
      </c>
      <c r="C86" t="s">
        <v>1010</v>
      </c>
      <c r="D86" t="s">
        <v>1004</v>
      </c>
      <c r="E86" t="s">
        <v>1015</v>
      </c>
      <c r="F86" t="s">
        <v>1020</v>
      </c>
      <c r="G86" s="5">
        <v>48.91</v>
      </c>
      <c r="H86">
        <v>5</v>
      </c>
      <c r="I86" s="5">
        <f t="shared" si="15"/>
        <v>12.227499999999999</v>
      </c>
      <c r="J86" s="5">
        <f t="shared" si="8"/>
        <v>256.77749999999997</v>
      </c>
      <c r="K86" s="6">
        <v>43533</v>
      </c>
      <c r="L86" s="6" t="str">
        <f t="shared" si="9"/>
        <v>Sat</v>
      </c>
      <c r="M86" s="6" t="str">
        <f t="shared" si="10"/>
        <v>Mar</v>
      </c>
      <c r="N86" s="7">
        <v>0.4284722222222222</v>
      </c>
      <c r="O86" s="7" t="str">
        <f t="shared" si="11"/>
        <v>10</v>
      </c>
      <c r="P86" t="s">
        <v>1013</v>
      </c>
      <c r="Q86" s="5">
        <f t="shared" si="12"/>
        <v>244.54999999999998</v>
      </c>
      <c r="R86" s="8">
        <f t="shared" si="13"/>
        <v>4.7619047619047596E-2</v>
      </c>
      <c r="S86" s="5">
        <f t="shared" si="14"/>
        <v>12.227499999999992</v>
      </c>
      <c r="T86" s="9">
        <v>6.6</v>
      </c>
    </row>
    <row r="87" spans="1:20" x14ac:dyDescent="0.35">
      <c r="A87" t="s">
        <v>1105</v>
      </c>
      <c r="B87" t="s">
        <v>1009</v>
      </c>
      <c r="C87" t="s">
        <v>1010</v>
      </c>
      <c r="D87" t="s">
        <v>1011</v>
      </c>
      <c r="E87" t="s">
        <v>1005</v>
      </c>
      <c r="F87" t="s">
        <v>1020</v>
      </c>
      <c r="G87" s="5">
        <v>83.06</v>
      </c>
      <c r="H87">
        <v>7</v>
      </c>
      <c r="I87" s="5">
        <f t="shared" si="15"/>
        <v>29.071000000000005</v>
      </c>
      <c r="J87" s="5">
        <f t="shared" si="8"/>
        <v>610.4910000000001</v>
      </c>
      <c r="K87" s="6">
        <v>43529</v>
      </c>
      <c r="L87" s="6" t="str">
        <f t="shared" si="9"/>
        <v>Tue</v>
      </c>
      <c r="M87" s="6" t="str">
        <f t="shared" si="10"/>
        <v>Mar</v>
      </c>
      <c r="N87" s="7">
        <v>0.60486111111111118</v>
      </c>
      <c r="O87" s="7" t="str">
        <f t="shared" si="11"/>
        <v>14</v>
      </c>
      <c r="P87" t="s">
        <v>1007</v>
      </c>
      <c r="Q87" s="5">
        <f t="shared" si="12"/>
        <v>581.42000000000007</v>
      </c>
      <c r="R87" s="8">
        <f t="shared" si="13"/>
        <v>4.7619047619047651E-2</v>
      </c>
      <c r="S87" s="5">
        <f t="shared" si="14"/>
        <v>29.071000000000026</v>
      </c>
      <c r="T87" s="9">
        <v>4</v>
      </c>
    </row>
    <row r="88" spans="1:20" x14ac:dyDescent="0.35">
      <c r="A88" t="s">
        <v>1106</v>
      </c>
      <c r="B88" t="s">
        <v>1009</v>
      </c>
      <c r="C88" t="s">
        <v>1010</v>
      </c>
      <c r="D88" t="s">
        <v>1011</v>
      </c>
      <c r="E88" t="s">
        <v>1015</v>
      </c>
      <c r="F88" t="s">
        <v>1030</v>
      </c>
      <c r="G88" s="5">
        <v>76.52</v>
      </c>
      <c r="H88">
        <v>5</v>
      </c>
      <c r="I88" s="5">
        <f t="shared" si="15"/>
        <v>19.13</v>
      </c>
      <c r="J88" s="5">
        <f t="shared" si="8"/>
        <v>401.72999999999996</v>
      </c>
      <c r="K88" s="6">
        <v>43549</v>
      </c>
      <c r="L88" s="6" t="str">
        <f t="shared" si="9"/>
        <v>Mon</v>
      </c>
      <c r="M88" s="6" t="str">
        <f t="shared" si="10"/>
        <v>Mar</v>
      </c>
      <c r="N88" s="7">
        <v>0.43263888888888885</v>
      </c>
      <c r="O88" s="7" t="str">
        <f t="shared" si="11"/>
        <v>10</v>
      </c>
      <c r="P88" t="s">
        <v>1013</v>
      </c>
      <c r="Q88" s="5">
        <f t="shared" si="12"/>
        <v>382.59999999999997</v>
      </c>
      <c r="R88" s="8">
        <f t="shared" si="13"/>
        <v>4.7619047619047609E-2</v>
      </c>
      <c r="S88" s="5">
        <f t="shared" si="14"/>
        <v>19.129999999999995</v>
      </c>
      <c r="T88" s="9">
        <v>9.9</v>
      </c>
    </row>
    <row r="89" spans="1:20" x14ac:dyDescent="0.35">
      <c r="A89" t="s">
        <v>1107</v>
      </c>
      <c r="B89" t="s">
        <v>1002</v>
      </c>
      <c r="C89" t="s">
        <v>1003</v>
      </c>
      <c r="D89" t="s">
        <v>1004</v>
      </c>
      <c r="E89" t="s">
        <v>1015</v>
      </c>
      <c r="F89" t="s">
        <v>1028</v>
      </c>
      <c r="G89" s="5">
        <v>49.38</v>
      </c>
      <c r="H89">
        <v>7</v>
      </c>
      <c r="I89" s="5">
        <f t="shared" si="15"/>
        <v>17.283000000000001</v>
      </c>
      <c r="J89" s="5">
        <f t="shared" si="8"/>
        <v>362.94300000000004</v>
      </c>
      <c r="K89" s="6">
        <v>43551</v>
      </c>
      <c r="L89" s="6" t="str">
        <f t="shared" si="9"/>
        <v>Wed</v>
      </c>
      <c r="M89" s="6" t="str">
        <f t="shared" si="10"/>
        <v>Mar</v>
      </c>
      <c r="N89" s="7">
        <v>0.85763888888888884</v>
      </c>
      <c r="O89" s="7" t="str">
        <f t="shared" si="11"/>
        <v>20</v>
      </c>
      <c r="P89" t="s">
        <v>1017</v>
      </c>
      <c r="Q89" s="5">
        <f t="shared" si="12"/>
        <v>345.66</v>
      </c>
      <c r="R89" s="8">
        <f t="shared" si="13"/>
        <v>4.7619047619047658E-2</v>
      </c>
      <c r="S89" s="5">
        <f t="shared" si="14"/>
        <v>17.283000000000015</v>
      </c>
      <c r="T89" s="9">
        <v>7.3</v>
      </c>
    </row>
    <row r="90" spans="1:20" x14ac:dyDescent="0.35">
      <c r="A90" t="s">
        <v>1108</v>
      </c>
      <c r="B90" t="s">
        <v>1002</v>
      </c>
      <c r="C90" t="s">
        <v>1003</v>
      </c>
      <c r="D90" t="s">
        <v>1011</v>
      </c>
      <c r="E90" t="s">
        <v>1015</v>
      </c>
      <c r="F90" t="s">
        <v>1020</v>
      </c>
      <c r="G90" s="5">
        <v>42.47</v>
      </c>
      <c r="H90">
        <v>1</v>
      </c>
      <c r="I90" s="5">
        <f t="shared" si="15"/>
        <v>2.1234999999999999</v>
      </c>
      <c r="J90" s="5">
        <f t="shared" si="8"/>
        <v>44.593499999999999</v>
      </c>
      <c r="K90" s="6">
        <v>43467</v>
      </c>
      <c r="L90" s="6" t="str">
        <f t="shared" si="9"/>
        <v>Wed</v>
      </c>
      <c r="M90" s="6" t="str">
        <f t="shared" si="10"/>
        <v>Jan</v>
      </c>
      <c r="N90" s="7">
        <v>0.70624999999999993</v>
      </c>
      <c r="O90" s="7" t="str">
        <f t="shared" si="11"/>
        <v>16</v>
      </c>
      <c r="P90" t="s">
        <v>1013</v>
      </c>
      <c r="Q90" s="5">
        <f t="shared" si="12"/>
        <v>42.47</v>
      </c>
      <c r="R90" s="8">
        <f t="shared" si="13"/>
        <v>4.7619047619047616E-2</v>
      </c>
      <c r="S90" s="5">
        <f t="shared" si="14"/>
        <v>2.1234999999999999</v>
      </c>
      <c r="T90" s="9">
        <v>5.7</v>
      </c>
    </row>
    <row r="91" spans="1:20" x14ac:dyDescent="0.35">
      <c r="A91" t="s">
        <v>1109</v>
      </c>
      <c r="B91" t="s">
        <v>1026</v>
      </c>
      <c r="C91" t="s">
        <v>1027</v>
      </c>
      <c r="D91" t="s">
        <v>1011</v>
      </c>
      <c r="E91" t="s">
        <v>1005</v>
      </c>
      <c r="F91" t="s">
        <v>1006</v>
      </c>
      <c r="G91" s="5">
        <v>76.989999999999995</v>
      </c>
      <c r="H91">
        <v>6</v>
      </c>
      <c r="I91" s="5">
        <f t="shared" si="15"/>
        <v>23.096999999999998</v>
      </c>
      <c r="J91" s="5">
        <f t="shared" si="8"/>
        <v>485.03699999999992</v>
      </c>
      <c r="K91" s="6">
        <v>43523</v>
      </c>
      <c r="L91" s="6" t="str">
        <f t="shared" si="9"/>
        <v>Wed</v>
      </c>
      <c r="M91" s="6" t="str">
        <f t="shared" si="10"/>
        <v>Feb</v>
      </c>
      <c r="N91" s="7">
        <v>0.74652777777777779</v>
      </c>
      <c r="O91" s="7" t="str">
        <f t="shared" si="11"/>
        <v>17</v>
      </c>
      <c r="P91" t="s">
        <v>1013</v>
      </c>
      <c r="Q91" s="5">
        <f t="shared" si="12"/>
        <v>461.93999999999994</v>
      </c>
      <c r="R91" s="8">
        <f t="shared" si="13"/>
        <v>4.7619047619047589E-2</v>
      </c>
      <c r="S91" s="5">
        <f t="shared" si="14"/>
        <v>23.09699999999998</v>
      </c>
      <c r="T91" s="9">
        <v>6.1</v>
      </c>
    </row>
    <row r="92" spans="1:20" x14ac:dyDescent="0.35">
      <c r="A92" t="s">
        <v>1110</v>
      </c>
      <c r="B92" t="s">
        <v>1009</v>
      </c>
      <c r="C92" t="s">
        <v>1010</v>
      </c>
      <c r="D92" t="s">
        <v>1004</v>
      </c>
      <c r="E92" t="s">
        <v>1005</v>
      </c>
      <c r="F92" t="s">
        <v>1016</v>
      </c>
      <c r="G92" s="5">
        <v>47.38</v>
      </c>
      <c r="H92">
        <v>4</v>
      </c>
      <c r="I92" s="5">
        <f t="shared" si="15"/>
        <v>9.4760000000000009</v>
      </c>
      <c r="J92" s="5">
        <f t="shared" si="8"/>
        <v>198.99600000000001</v>
      </c>
      <c r="K92" s="6">
        <v>43488</v>
      </c>
      <c r="L92" s="6" t="str">
        <f t="shared" si="9"/>
        <v>Wed</v>
      </c>
      <c r="M92" s="6" t="str">
        <f t="shared" si="10"/>
        <v>Jan</v>
      </c>
      <c r="N92" s="7">
        <v>0.43402777777777773</v>
      </c>
      <c r="O92" s="7" t="str">
        <f t="shared" si="11"/>
        <v>10</v>
      </c>
      <c r="P92" t="s">
        <v>1013</v>
      </c>
      <c r="Q92" s="5">
        <f t="shared" si="12"/>
        <v>189.52</v>
      </c>
      <c r="R92" s="8">
        <f t="shared" si="13"/>
        <v>4.7619047619047609E-2</v>
      </c>
      <c r="S92" s="5">
        <f t="shared" si="14"/>
        <v>9.4759999999999991</v>
      </c>
      <c r="T92" s="9">
        <v>7.1</v>
      </c>
    </row>
    <row r="93" spans="1:20" x14ac:dyDescent="0.35">
      <c r="A93" t="s">
        <v>1111</v>
      </c>
      <c r="B93" t="s">
        <v>1009</v>
      </c>
      <c r="C93" t="s">
        <v>1010</v>
      </c>
      <c r="D93" t="s">
        <v>1011</v>
      </c>
      <c r="E93" t="s">
        <v>1005</v>
      </c>
      <c r="F93" t="s">
        <v>1020</v>
      </c>
      <c r="G93" s="5">
        <v>44.86</v>
      </c>
      <c r="H93">
        <v>10</v>
      </c>
      <c r="I93" s="5">
        <f t="shared" si="15"/>
        <v>22.430000000000003</v>
      </c>
      <c r="J93" s="5">
        <f t="shared" si="8"/>
        <v>471.03000000000003</v>
      </c>
      <c r="K93" s="6">
        <v>43491</v>
      </c>
      <c r="L93" s="6" t="str">
        <f t="shared" si="9"/>
        <v>Sat</v>
      </c>
      <c r="M93" s="6" t="str">
        <f t="shared" si="10"/>
        <v>Jan</v>
      </c>
      <c r="N93" s="7">
        <v>0.82916666666666661</v>
      </c>
      <c r="O93" s="7" t="str">
        <f t="shared" si="11"/>
        <v>19</v>
      </c>
      <c r="P93" t="s">
        <v>1007</v>
      </c>
      <c r="Q93" s="5">
        <f t="shared" si="12"/>
        <v>448.6</v>
      </c>
      <c r="R93" s="8">
        <f t="shared" si="13"/>
        <v>4.761904761904763E-2</v>
      </c>
      <c r="S93" s="5">
        <f t="shared" si="14"/>
        <v>22.430000000000007</v>
      </c>
      <c r="T93" s="9">
        <v>8.1999999999999993</v>
      </c>
    </row>
    <row r="94" spans="1:20" x14ac:dyDescent="0.35">
      <c r="A94" t="s">
        <v>1112</v>
      </c>
      <c r="B94" t="s">
        <v>1002</v>
      </c>
      <c r="C94" t="s">
        <v>1003</v>
      </c>
      <c r="D94" t="s">
        <v>1004</v>
      </c>
      <c r="E94" t="s">
        <v>1005</v>
      </c>
      <c r="F94" t="s">
        <v>1020</v>
      </c>
      <c r="G94" s="5">
        <v>21.98</v>
      </c>
      <c r="H94">
        <v>7</v>
      </c>
      <c r="I94" s="5">
        <f t="shared" si="15"/>
        <v>7.6930000000000014</v>
      </c>
      <c r="J94" s="5">
        <f t="shared" si="8"/>
        <v>161.55300000000003</v>
      </c>
      <c r="K94" s="6">
        <v>43475</v>
      </c>
      <c r="L94" s="6" t="str">
        <f t="shared" si="9"/>
        <v>Thu</v>
      </c>
      <c r="M94" s="6" t="str">
        <f t="shared" si="10"/>
        <v>Jan</v>
      </c>
      <c r="N94" s="7">
        <v>0.6958333333333333</v>
      </c>
      <c r="O94" s="7" t="str">
        <f t="shared" si="11"/>
        <v>16</v>
      </c>
      <c r="P94" t="s">
        <v>1007</v>
      </c>
      <c r="Q94" s="5">
        <f t="shared" si="12"/>
        <v>153.86000000000001</v>
      </c>
      <c r="R94" s="8">
        <f t="shared" si="13"/>
        <v>4.7619047619047686E-2</v>
      </c>
      <c r="S94" s="5">
        <f t="shared" si="14"/>
        <v>7.6930000000000121</v>
      </c>
      <c r="T94" s="9">
        <v>5.0999999999999996</v>
      </c>
    </row>
    <row r="95" spans="1:20" x14ac:dyDescent="0.35">
      <c r="A95" t="s">
        <v>1113</v>
      </c>
      <c r="B95" t="s">
        <v>1026</v>
      </c>
      <c r="C95" t="s">
        <v>1027</v>
      </c>
      <c r="D95" t="s">
        <v>1004</v>
      </c>
      <c r="E95" t="s">
        <v>1015</v>
      </c>
      <c r="F95" t="s">
        <v>1006</v>
      </c>
      <c r="G95" s="5">
        <v>64.36</v>
      </c>
      <c r="H95">
        <v>9</v>
      </c>
      <c r="I95" s="5">
        <f t="shared" si="15"/>
        <v>28.962000000000003</v>
      </c>
      <c r="J95" s="5">
        <f t="shared" si="8"/>
        <v>608.202</v>
      </c>
      <c r="K95" s="6">
        <v>43536</v>
      </c>
      <c r="L95" s="6" t="str">
        <f t="shared" si="9"/>
        <v>Tue</v>
      </c>
      <c r="M95" s="6" t="str">
        <f t="shared" si="10"/>
        <v>Mar</v>
      </c>
      <c r="N95" s="7">
        <v>0.50624999999999998</v>
      </c>
      <c r="O95" s="7" t="str">
        <f t="shared" si="11"/>
        <v>12</v>
      </c>
      <c r="P95" t="s">
        <v>1017</v>
      </c>
      <c r="Q95" s="5">
        <f t="shared" si="12"/>
        <v>579.24</v>
      </c>
      <c r="R95" s="8">
        <f t="shared" si="13"/>
        <v>4.7619047619047603E-2</v>
      </c>
      <c r="S95" s="5">
        <f t="shared" si="14"/>
        <v>28.961999999999989</v>
      </c>
      <c r="T95" s="9">
        <v>8.6</v>
      </c>
    </row>
    <row r="96" spans="1:20" x14ac:dyDescent="0.35">
      <c r="A96" t="s">
        <v>1114</v>
      </c>
      <c r="B96" t="s">
        <v>1009</v>
      </c>
      <c r="C96" t="s">
        <v>1010</v>
      </c>
      <c r="D96" t="s">
        <v>1011</v>
      </c>
      <c r="E96" t="s">
        <v>1015</v>
      </c>
      <c r="F96" t="s">
        <v>1006</v>
      </c>
      <c r="G96" s="5">
        <v>89.75</v>
      </c>
      <c r="H96">
        <v>1</v>
      </c>
      <c r="I96" s="5">
        <f t="shared" si="15"/>
        <v>4.4874999999999998</v>
      </c>
      <c r="J96" s="5">
        <f t="shared" si="8"/>
        <v>94.237499999999997</v>
      </c>
      <c r="K96" s="6">
        <v>43502</v>
      </c>
      <c r="L96" s="6" t="str">
        <f t="shared" si="9"/>
        <v>Wed</v>
      </c>
      <c r="M96" s="6" t="str">
        <f t="shared" si="10"/>
        <v>Feb</v>
      </c>
      <c r="N96" s="7">
        <v>0.83680555555555547</v>
      </c>
      <c r="O96" s="7" t="str">
        <f t="shared" si="11"/>
        <v>20</v>
      </c>
      <c r="P96" t="s">
        <v>1017</v>
      </c>
      <c r="Q96" s="5">
        <f t="shared" si="12"/>
        <v>89.75</v>
      </c>
      <c r="R96" s="8">
        <f t="shared" si="13"/>
        <v>4.7619047619047589E-2</v>
      </c>
      <c r="S96" s="5">
        <f t="shared" si="14"/>
        <v>4.4874999999999972</v>
      </c>
      <c r="T96" s="9">
        <v>6.6</v>
      </c>
    </row>
    <row r="97" spans="1:20" x14ac:dyDescent="0.35">
      <c r="A97" t="s">
        <v>1115</v>
      </c>
      <c r="B97" t="s">
        <v>1002</v>
      </c>
      <c r="C97" t="s">
        <v>1003</v>
      </c>
      <c r="D97" t="s">
        <v>1011</v>
      </c>
      <c r="E97" t="s">
        <v>1015</v>
      </c>
      <c r="F97" t="s">
        <v>1012</v>
      </c>
      <c r="G97" s="5">
        <v>97.16</v>
      </c>
      <c r="H97">
        <v>1</v>
      </c>
      <c r="I97" s="5">
        <f t="shared" si="15"/>
        <v>4.8580000000000005</v>
      </c>
      <c r="J97" s="5">
        <f t="shared" si="8"/>
        <v>102.018</v>
      </c>
      <c r="K97" s="6">
        <v>43532</v>
      </c>
      <c r="L97" s="6" t="str">
        <f t="shared" si="9"/>
        <v>Fri</v>
      </c>
      <c r="M97" s="6" t="str">
        <f t="shared" si="10"/>
        <v>Mar</v>
      </c>
      <c r="N97" s="7">
        <v>0.85972222222222217</v>
      </c>
      <c r="O97" s="7" t="str">
        <f t="shared" si="11"/>
        <v>20</v>
      </c>
      <c r="P97" t="s">
        <v>1007</v>
      </c>
      <c r="Q97" s="5">
        <f t="shared" si="12"/>
        <v>97.16</v>
      </c>
      <c r="R97" s="8">
        <f t="shared" si="13"/>
        <v>4.7619047619047658E-2</v>
      </c>
      <c r="S97" s="5">
        <f t="shared" si="14"/>
        <v>4.8580000000000041</v>
      </c>
      <c r="T97" s="9">
        <v>7.2</v>
      </c>
    </row>
    <row r="98" spans="1:20" x14ac:dyDescent="0.35">
      <c r="A98" t="s">
        <v>1116</v>
      </c>
      <c r="B98" t="s">
        <v>1026</v>
      </c>
      <c r="C98" t="s">
        <v>1027</v>
      </c>
      <c r="D98" t="s">
        <v>1011</v>
      </c>
      <c r="E98" t="s">
        <v>1015</v>
      </c>
      <c r="F98" t="s">
        <v>1006</v>
      </c>
      <c r="G98" s="5">
        <v>87.87</v>
      </c>
      <c r="H98">
        <v>10</v>
      </c>
      <c r="I98" s="5">
        <f t="shared" si="15"/>
        <v>43.935000000000002</v>
      </c>
      <c r="J98" s="5">
        <f t="shared" si="8"/>
        <v>922.63499999999999</v>
      </c>
      <c r="K98" s="6">
        <v>43553</v>
      </c>
      <c r="L98" s="6" t="str">
        <f t="shared" si="9"/>
        <v>Fri</v>
      </c>
      <c r="M98" s="6" t="str">
        <f t="shared" si="10"/>
        <v>Mar</v>
      </c>
      <c r="N98" s="7">
        <v>0.43402777777777773</v>
      </c>
      <c r="O98" s="7" t="str">
        <f t="shared" si="11"/>
        <v>10</v>
      </c>
      <c r="P98" t="s">
        <v>1007</v>
      </c>
      <c r="Q98" s="5">
        <f t="shared" si="12"/>
        <v>878.7</v>
      </c>
      <c r="R98" s="8">
        <f t="shared" si="13"/>
        <v>4.7619047619047561E-2</v>
      </c>
      <c r="S98" s="5">
        <f t="shared" si="14"/>
        <v>43.934999999999945</v>
      </c>
      <c r="T98" s="9">
        <v>5.0999999999999996</v>
      </c>
    </row>
    <row r="99" spans="1:20" x14ac:dyDescent="0.35">
      <c r="A99" t="s">
        <v>1117</v>
      </c>
      <c r="B99" t="s">
        <v>1009</v>
      </c>
      <c r="C99" t="s">
        <v>1010</v>
      </c>
      <c r="D99" t="s">
        <v>1011</v>
      </c>
      <c r="E99" t="s">
        <v>1005</v>
      </c>
      <c r="F99" t="s">
        <v>1012</v>
      </c>
      <c r="G99" s="5">
        <v>12.45</v>
      </c>
      <c r="H99">
        <v>6</v>
      </c>
      <c r="I99" s="5">
        <f t="shared" si="15"/>
        <v>3.7349999999999994</v>
      </c>
      <c r="J99" s="5">
        <f t="shared" si="8"/>
        <v>78.434999999999988</v>
      </c>
      <c r="K99" s="6">
        <v>43505</v>
      </c>
      <c r="L99" s="6" t="str">
        <f t="shared" si="9"/>
        <v>Sat</v>
      </c>
      <c r="M99" s="6" t="str">
        <f t="shared" si="10"/>
        <v>Feb</v>
      </c>
      <c r="N99" s="7">
        <v>0.5493055555555556</v>
      </c>
      <c r="O99" s="7" t="str">
        <f t="shared" si="11"/>
        <v>13</v>
      </c>
      <c r="P99" t="s">
        <v>1013</v>
      </c>
      <c r="Q99" s="5">
        <f t="shared" si="12"/>
        <v>74.699999999999989</v>
      </c>
      <c r="R99" s="8">
        <f t="shared" si="13"/>
        <v>4.7619047619047616E-2</v>
      </c>
      <c r="S99" s="5">
        <f t="shared" si="14"/>
        <v>3.7349999999999994</v>
      </c>
      <c r="T99" s="9">
        <v>4.0999999999999996</v>
      </c>
    </row>
    <row r="100" spans="1:20" x14ac:dyDescent="0.35">
      <c r="A100" t="s">
        <v>1118</v>
      </c>
      <c r="B100" t="s">
        <v>1002</v>
      </c>
      <c r="C100" t="s">
        <v>1003</v>
      </c>
      <c r="D100" t="s">
        <v>1011</v>
      </c>
      <c r="E100" t="s">
        <v>1015</v>
      </c>
      <c r="F100" t="s">
        <v>1028</v>
      </c>
      <c r="G100" s="5">
        <v>52.75</v>
      </c>
      <c r="H100">
        <v>3</v>
      </c>
      <c r="I100" s="5">
        <f t="shared" si="15"/>
        <v>7.9125000000000005</v>
      </c>
      <c r="J100" s="5">
        <f t="shared" si="8"/>
        <v>166.16249999999999</v>
      </c>
      <c r="K100" s="6">
        <v>43547</v>
      </c>
      <c r="L100" s="6" t="str">
        <f t="shared" si="9"/>
        <v>Sat</v>
      </c>
      <c r="M100" s="6" t="str">
        <f t="shared" si="10"/>
        <v>Mar</v>
      </c>
      <c r="N100" s="7">
        <v>0.42777777777777781</v>
      </c>
      <c r="O100" s="7" t="str">
        <f t="shared" si="11"/>
        <v>10</v>
      </c>
      <c r="P100" t="s">
        <v>1007</v>
      </c>
      <c r="Q100" s="5">
        <f t="shared" si="12"/>
        <v>158.25</v>
      </c>
      <c r="R100" s="8">
        <f t="shared" si="13"/>
        <v>4.7619047619047589E-2</v>
      </c>
      <c r="S100" s="5">
        <f t="shared" si="14"/>
        <v>7.9124999999999943</v>
      </c>
      <c r="T100" s="9">
        <v>9.3000000000000007</v>
      </c>
    </row>
    <row r="101" spans="1:20" x14ac:dyDescent="0.35">
      <c r="A101" t="s">
        <v>1119</v>
      </c>
      <c r="B101" t="s">
        <v>1026</v>
      </c>
      <c r="C101" t="s">
        <v>1027</v>
      </c>
      <c r="D101" t="s">
        <v>1011</v>
      </c>
      <c r="E101" t="s">
        <v>1015</v>
      </c>
      <c r="F101" t="s">
        <v>1016</v>
      </c>
      <c r="G101" s="5">
        <v>82.7</v>
      </c>
      <c r="H101">
        <v>6</v>
      </c>
      <c r="I101" s="5">
        <f t="shared" si="15"/>
        <v>24.810000000000002</v>
      </c>
      <c r="J101" s="5">
        <f t="shared" si="8"/>
        <v>521.01</v>
      </c>
      <c r="K101" s="6">
        <v>43529</v>
      </c>
      <c r="L101" s="6" t="str">
        <f t="shared" si="9"/>
        <v>Tue</v>
      </c>
      <c r="M101" s="6" t="str">
        <f t="shared" si="10"/>
        <v>Mar</v>
      </c>
      <c r="N101" s="7">
        <v>0.7597222222222223</v>
      </c>
      <c r="O101" s="7" t="str">
        <f t="shared" si="11"/>
        <v>18</v>
      </c>
      <c r="P101" t="s">
        <v>1013</v>
      </c>
      <c r="Q101" s="5">
        <f t="shared" si="12"/>
        <v>496.20000000000005</v>
      </c>
      <c r="R101" s="8">
        <f t="shared" si="13"/>
        <v>4.7619047619047512E-2</v>
      </c>
      <c r="S101" s="5">
        <f t="shared" si="14"/>
        <v>24.809999999999945</v>
      </c>
      <c r="T101" s="9">
        <v>7.4</v>
      </c>
    </row>
    <row r="102" spans="1:20" x14ac:dyDescent="0.35">
      <c r="A102" t="s">
        <v>1120</v>
      </c>
      <c r="B102" t="s">
        <v>1009</v>
      </c>
      <c r="C102" t="s">
        <v>1010</v>
      </c>
      <c r="D102" t="s">
        <v>1004</v>
      </c>
      <c r="E102" t="s">
        <v>1015</v>
      </c>
      <c r="F102" t="s">
        <v>1030</v>
      </c>
      <c r="G102" s="5">
        <v>48.71</v>
      </c>
      <c r="H102">
        <v>1</v>
      </c>
      <c r="I102" s="5">
        <f t="shared" si="15"/>
        <v>2.4355000000000002</v>
      </c>
      <c r="J102" s="5">
        <f t="shared" si="8"/>
        <v>51.145499999999998</v>
      </c>
      <c r="K102" s="6">
        <v>43550</v>
      </c>
      <c r="L102" s="6" t="str">
        <f t="shared" si="9"/>
        <v>Tue</v>
      </c>
      <c r="M102" s="6" t="str">
        <f t="shared" si="10"/>
        <v>Mar</v>
      </c>
      <c r="N102" s="7">
        <v>0.80555555555555547</v>
      </c>
      <c r="O102" s="7" t="str">
        <f t="shared" si="11"/>
        <v>19</v>
      </c>
      <c r="P102" t="s">
        <v>1013</v>
      </c>
      <c r="Q102" s="5">
        <f t="shared" si="12"/>
        <v>48.71</v>
      </c>
      <c r="R102" s="8">
        <f t="shared" si="13"/>
        <v>4.7619047619047575E-2</v>
      </c>
      <c r="S102" s="5">
        <f t="shared" si="14"/>
        <v>2.4354999999999976</v>
      </c>
      <c r="T102" s="9">
        <v>4.0999999999999996</v>
      </c>
    </row>
    <row r="103" spans="1:20" x14ac:dyDescent="0.35">
      <c r="A103" t="s">
        <v>1121</v>
      </c>
      <c r="B103" t="s">
        <v>1009</v>
      </c>
      <c r="C103" t="s">
        <v>1010</v>
      </c>
      <c r="D103" t="s">
        <v>1011</v>
      </c>
      <c r="E103" t="s">
        <v>1015</v>
      </c>
      <c r="F103" t="s">
        <v>1030</v>
      </c>
      <c r="G103" s="5">
        <v>78.55</v>
      </c>
      <c r="H103">
        <v>9</v>
      </c>
      <c r="I103" s="5">
        <f t="shared" si="15"/>
        <v>35.347499999999997</v>
      </c>
      <c r="J103" s="5">
        <f t="shared" si="8"/>
        <v>742.2974999999999</v>
      </c>
      <c r="K103" s="6">
        <v>43525</v>
      </c>
      <c r="L103" s="6" t="str">
        <f t="shared" si="9"/>
        <v>Fri</v>
      </c>
      <c r="M103" s="6" t="str">
        <f t="shared" si="10"/>
        <v>Mar</v>
      </c>
      <c r="N103" s="7">
        <v>0.55694444444444446</v>
      </c>
      <c r="O103" s="7" t="str">
        <f t="shared" si="11"/>
        <v>13</v>
      </c>
      <c r="P103" t="s">
        <v>1013</v>
      </c>
      <c r="Q103" s="5">
        <f t="shared" si="12"/>
        <v>706.94999999999993</v>
      </c>
      <c r="R103" s="8">
        <f t="shared" si="13"/>
        <v>4.7619047619047582E-2</v>
      </c>
      <c r="S103" s="5">
        <f t="shared" si="14"/>
        <v>35.347499999999968</v>
      </c>
      <c r="T103" s="9">
        <v>7.2</v>
      </c>
    </row>
    <row r="104" spans="1:20" x14ac:dyDescent="0.35">
      <c r="A104" t="s">
        <v>1122</v>
      </c>
      <c r="B104" t="s">
        <v>1009</v>
      </c>
      <c r="C104" t="s">
        <v>1010</v>
      </c>
      <c r="D104" t="s">
        <v>1011</v>
      </c>
      <c r="E104" t="s">
        <v>1005</v>
      </c>
      <c r="F104" t="s">
        <v>1012</v>
      </c>
      <c r="G104" s="5">
        <v>23.07</v>
      </c>
      <c r="H104">
        <v>9</v>
      </c>
      <c r="I104" s="5">
        <f t="shared" si="15"/>
        <v>10.381500000000001</v>
      </c>
      <c r="J104" s="5">
        <f t="shared" si="8"/>
        <v>218.01149999999998</v>
      </c>
      <c r="K104" s="6">
        <v>43497</v>
      </c>
      <c r="L104" s="6" t="str">
        <f t="shared" si="9"/>
        <v>Fri</v>
      </c>
      <c r="M104" s="6" t="str">
        <f t="shared" si="10"/>
        <v>Feb</v>
      </c>
      <c r="N104" s="7">
        <v>0.4770833333333333</v>
      </c>
      <c r="O104" s="7" t="str">
        <f t="shared" si="11"/>
        <v>11</v>
      </c>
      <c r="P104" t="s">
        <v>1013</v>
      </c>
      <c r="Q104" s="5">
        <f t="shared" si="12"/>
        <v>207.63</v>
      </c>
      <c r="R104" s="8">
        <f t="shared" si="13"/>
        <v>4.7619047619047568E-2</v>
      </c>
      <c r="S104" s="5">
        <f t="shared" si="14"/>
        <v>10.381499999999988</v>
      </c>
      <c r="T104" s="9">
        <v>4.9000000000000004</v>
      </c>
    </row>
    <row r="105" spans="1:20" x14ac:dyDescent="0.35">
      <c r="A105" t="s">
        <v>1123</v>
      </c>
      <c r="B105" t="s">
        <v>1002</v>
      </c>
      <c r="C105" t="s">
        <v>1003</v>
      </c>
      <c r="D105" t="s">
        <v>1011</v>
      </c>
      <c r="E105" t="s">
        <v>1015</v>
      </c>
      <c r="F105" t="s">
        <v>1028</v>
      </c>
      <c r="G105" s="5">
        <v>58.26</v>
      </c>
      <c r="H105">
        <v>6</v>
      </c>
      <c r="I105" s="5">
        <f t="shared" si="15"/>
        <v>17.478000000000002</v>
      </c>
      <c r="J105" s="5">
        <f t="shared" si="8"/>
        <v>367.03800000000001</v>
      </c>
      <c r="K105" s="6">
        <v>43552</v>
      </c>
      <c r="L105" s="6" t="str">
        <f t="shared" si="9"/>
        <v>Thu</v>
      </c>
      <c r="M105" s="6" t="str">
        <f t="shared" si="10"/>
        <v>Mar</v>
      </c>
      <c r="N105" s="7">
        <v>0.6972222222222223</v>
      </c>
      <c r="O105" s="7" t="str">
        <f t="shared" si="11"/>
        <v>16</v>
      </c>
      <c r="P105" t="s">
        <v>1013</v>
      </c>
      <c r="Q105" s="5">
        <f t="shared" si="12"/>
        <v>349.56</v>
      </c>
      <c r="R105" s="8">
        <f t="shared" si="13"/>
        <v>4.7619047619047644E-2</v>
      </c>
      <c r="S105" s="5">
        <f t="shared" si="14"/>
        <v>17.478000000000009</v>
      </c>
      <c r="T105" s="9">
        <v>9.9</v>
      </c>
    </row>
    <row r="106" spans="1:20" x14ac:dyDescent="0.35">
      <c r="A106" t="s">
        <v>1124</v>
      </c>
      <c r="B106" t="s">
        <v>1026</v>
      </c>
      <c r="C106" t="s">
        <v>1027</v>
      </c>
      <c r="D106" t="s">
        <v>1011</v>
      </c>
      <c r="E106" t="s">
        <v>1015</v>
      </c>
      <c r="F106" t="s">
        <v>1006</v>
      </c>
      <c r="G106" s="5">
        <v>30.35</v>
      </c>
      <c r="H106">
        <v>7</v>
      </c>
      <c r="I106" s="5">
        <f t="shared" si="15"/>
        <v>10.622500000000002</v>
      </c>
      <c r="J106" s="5">
        <f t="shared" si="8"/>
        <v>223.07250000000002</v>
      </c>
      <c r="K106" s="6">
        <v>43543</v>
      </c>
      <c r="L106" s="6" t="str">
        <f t="shared" si="9"/>
        <v>Tue</v>
      </c>
      <c r="M106" s="6" t="str">
        <f t="shared" si="10"/>
        <v>Mar</v>
      </c>
      <c r="N106" s="7">
        <v>0.7631944444444444</v>
      </c>
      <c r="O106" s="7" t="str">
        <f t="shared" si="11"/>
        <v>18</v>
      </c>
      <c r="P106" t="s">
        <v>1013</v>
      </c>
      <c r="Q106" s="5">
        <f t="shared" si="12"/>
        <v>212.45000000000002</v>
      </c>
      <c r="R106" s="8">
        <f t="shared" si="13"/>
        <v>4.7619047619047623E-2</v>
      </c>
      <c r="S106" s="5">
        <f t="shared" si="14"/>
        <v>10.622500000000002</v>
      </c>
      <c r="T106" s="9">
        <v>8</v>
      </c>
    </row>
    <row r="107" spans="1:20" x14ac:dyDescent="0.35">
      <c r="A107" t="s">
        <v>1125</v>
      </c>
      <c r="B107" t="s">
        <v>1002</v>
      </c>
      <c r="C107" t="s">
        <v>1003</v>
      </c>
      <c r="D107" t="s">
        <v>1004</v>
      </c>
      <c r="E107" t="s">
        <v>1015</v>
      </c>
      <c r="F107" t="s">
        <v>1012</v>
      </c>
      <c r="G107" s="5">
        <v>88.67</v>
      </c>
      <c r="H107">
        <v>10</v>
      </c>
      <c r="I107" s="5">
        <f t="shared" si="15"/>
        <v>44.335000000000008</v>
      </c>
      <c r="J107" s="5">
        <f t="shared" si="8"/>
        <v>931.03500000000008</v>
      </c>
      <c r="K107" s="6">
        <v>43477</v>
      </c>
      <c r="L107" s="6" t="str">
        <f t="shared" si="9"/>
        <v>Sat</v>
      </c>
      <c r="M107" s="6" t="str">
        <f t="shared" si="10"/>
        <v>Jan</v>
      </c>
      <c r="N107" s="7">
        <v>0.61805555555555558</v>
      </c>
      <c r="O107" s="7" t="str">
        <f t="shared" si="11"/>
        <v>14</v>
      </c>
      <c r="P107" t="s">
        <v>1007</v>
      </c>
      <c r="Q107" s="5">
        <f t="shared" si="12"/>
        <v>886.7</v>
      </c>
      <c r="R107" s="8">
        <f t="shared" si="13"/>
        <v>4.7619047619047651E-2</v>
      </c>
      <c r="S107" s="5">
        <f t="shared" si="14"/>
        <v>44.335000000000036</v>
      </c>
      <c r="T107" s="9">
        <v>7.3</v>
      </c>
    </row>
    <row r="108" spans="1:20" x14ac:dyDescent="0.35">
      <c r="A108" t="s">
        <v>1126</v>
      </c>
      <c r="B108" t="s">
        <v>1009</v>
      </c>
      <c r="C108" t="s">
        <v>1010</v>
      </c>
      <c r="D108" t="s">
        <v>1011</v>
      </c>
      <c r="E108" t="s">
        <v>1015</v>
      </c>
      <c r="F108" t="s">
        <v>1030</v>
      </c>
      <c r="G108" s="5">
        <v>27.38</v>
      </c>
      <c r="H108">
        <v>6</v>
      </c>
      <c r="I108" s="5">
        <f t="shared" si="15"/>
        <v>8.2140000000000004</v>
      </c>
      <c r="J108" s="5">
        <f t="shared" si="8"/>
        <v>172.494</v>
      </c>
      <c r="K108" s="6">
        <v>43470</v>
      </c>
      <c r="L108" s="6" t="str">
        <f t="shared" si="9"/>
        <v>Sat</v>
      </c>
      <c r="M108" s="6" t="str">
        <f t="shared" si="10"/>
        <v>Jan</v>
      </c>
      <c r="N108" s="7">
        <v>0.87083333333333324</v>
      </c>
      <c r="O108" s="7" t="str">
        <f t="shared" si="11"/>
        <v>20</v>
      </c>
      <c r="P108" t="s">
        <v>1017</v>
      </c>
      <c r="Q108" s="5">
        <f t="shared" si="12"/>
        <v>164.28</v>
      </c>
      <c r="R108" s="8">
        <f t="shared" si="13"/>
        <v>4.7619047619047609E-2</v>
      </c>
      <c r="S108" s="5">
        <f t="shared" si="14"/>
        <v>8.2139999999999986</v>
      </c>
      <c r="T108" s="9">
        <v>7.9</v>
      </c>
    </row>
    <row r="109" spans="1:20" x14ac:dyDescent="0.35">
      <c r="A109" t="s">
        <v>1127</v>
      </c>
      <c r="B109" t="s">
        <v>1002</v>
      </c>
      <c r="C109" t="s">
        <v>1003</v>
      </c>
      <c r="D109" t="s">
        <v>1011</v>
      </c>
      <c r="E109" t="s">
        <v>1015</v>
      </c>
      <c r="F109" t="s">
        <v>1020</v>
      </c>
      <c r="G109" s="5">
        <v>62.13</v>
      </c>
      <c r="H109">
        <v>6</v>
      </c>
      <c r="I109" s="5">
        <f t="shared" si="15"/>
        <v>18.639000000000003</v>
      </c>
      <c r="J109" s="5">
        <f t="shared" si="8"/>
        <v>391.41900000000004</v>
      </c>
      <c r="K109" s="6">
        <v>43546</v>
      </c>
      <c r="L109" s="6" t="str">
        <f t="shared" si="9"/>
        <v>Fri</v>
      </c>
      <c r="M109" s="6" t="str">
        <f t="shared" si="10"/>
        <v>Mar</v>
      </c>
      <c r="N109" s="7">
        <v>0.84652777777777777</v>
      </c>
      <c r="O109" s="7" t="str">
        <f t="shared" si="11"/>
        <v>20</v>
      </c>
      <c r="P109" t="s">
        <v>1013</v>
      </c>
      <c r="Q109" s="5">
        <f t="shared" si="12"/>
        <v>372.78000000000003</v>
      </c>
      <c r="R109" s="8">
        <f t="shared" si="13"/>
        <v>4.7619047619047637E-2</v>
      </c>
      <c r="S109" s="5">
        <f t="shared" si="14"/>
        <v>18.63900000000001</v>
      </c>
      <c r="T109" s="9">
        <v>7.4</v>
      </c>
    </row>
    <row r="110" spans="1:20" x14ac:dyDescent="0.35">
      <c r="A110" t="s">
        <v>1128</v>
      </c>
      <c r="B110" t="s">
        <v>1009</v>
      </c>
      <c r="C110" t="s">
        <v>1010</v>
      </c>
      <c r="D110" t="s">
        <v>1011</v>
      </c>
      <c r="E110" t="s">
        <v>1005</v>
      </c>
      <c r="F110" t="s">
        <v>1028</v>
      </c>
      <c r="G110" s="5">
        <v>33.979999999999997</v>
      </c>
      <c r="H110">
        <v>9</v>
      </c>
      <c r="I110" s="5">
        <f t="shared" si="15"/>
        <v>15.291</v>
      </c>
      <c r="J110" s="5">
        <f t="shared" si="8"/>
        <v>321.11099999999999</v>
      </c>
      <c r="K110" s="6">
        <v>43548</v>
      </c>
      <c r="L110" s="6" t="str">
        <f t="shared" si="9"/>
        <v>Sun</v>
      </c>
      <c r="M110" s="6" t="str">
        <f t="shared" si="10"/>
        <v>Mar</v>
      </c>
      <c r="N110" s="7">
        <v>0.4465277777777778</v>
      </c>
      <c r="O110" s="7" t="str">
        <f t="shared" si="11"/>
        <v>10</v>
      </c>
      <c r="P110" t="s">
        <v>1013</v>
      </c>
      <c r="Q110" s="5">
        <f t="shared" si="12"/>
        <v>305.82</v>
      </c>
      <c r="R110" s="8">
        <f t="shared" si="13"/>
        <v>4.7619047619047609E-2</v>
      </c>
      <c r="S110" s="5">
        <f t="shared" si="14"/>
        <v>15.290999999999997</v>
      </c>
      <c r="T110" s="9">
        <v>4.2</v>
      </c>
    </row>
    <row r="111" spans="1:20" x14ac:dyDescent="0.35">
      <c r="A111" t="s">
        <v>1129</v>
      </c>
      <c r="B111" t="s">
        <v>1009</v>
      </c>
      <c r="C111" t="s">
        <v>1010</v>
      </c>
      <c r="D111" t="s">
        <v>1004</v>
      </c>
      <c r="E111" t="s">
        <v>1015</v>
      </c>
      <c r="F111" t="s">
        <v>1012</v>
      </c>
      <c r="G111" s="5">
        <v>81.97</v>
      </c>
      <c r="H111">
        <v>10</v>
      </c>
      <c r="I111" s="5">
        <f t="shared" si="15"/>
        <v>40.985000000000007</v>
      </c>
      <c r="J111" s="5">
        <f t="shared" si="8"/>
        <v>860.68500000000006</v>
      </c>
      <c r="K111" s="6">
        <v>43527</v>
      </c>
      <c r="L111" s="6" t="str">
        <f t="shared" si="9"/>
        <v>Sun</v>
      </c>
      <c r="M111" s="6" t="str">
        <f t="shared" si="10"/>
        <v>Mar</v>
      </c>
      <c r="N111" s="7">
        <v>0.60416666666666663</v>
      </c>
      <c r="O111" s="7" t="str">
        <f t="shared" si="11"/>
        <v>14</v>
      </c>
      <c r="P111" t="s">
        <v>1013</v>
      </c>
      <c r="Q111" s="5">
        <f t="shared" si="12"/>
        <v>819.7</v>
      </c>
      <c r="R111" s="8">
        <f t="shared" si="13"/>
        <v>4.761904761904763E-2</v>
      </c>
      <c r="S111" s="5">
        <f t="shared" si="14"/>
        <v>40.985000000000014</v>
      </c>
      <c r="T111" s="9">
        <v>9.1999999999999993</v>
      </c>
    </row>
    <row r="112" spans="1:20" x14ac:dyDescent="0.35">
      <c r="A112" t="s">
        <v>1130</v>
      </c>
      <c r="B112" t="s">
        <v>1026</v>
      </c>
      <c r="C112" t="s">
        <v>1027</v>
      </c>
      <c r="D112" t="s">
        <v>1004</v>
      </c>
      <c r="E112" t="s">
        <v>1005</v>
      </c>
      <c r="F112" t="s">
        <v>1020</v>
      </c>
      <c r="G112" s="5">
        <v>16.489999999999998</v>
      </c>
      <c r="H112">
        <v>2</v>
      </c>
      <c r="I112" s="5">
        <f t="shared" si="15"/>
        <v>1.649</v>
      </c>
      <c r="J112" s="5">
        <f t="shared" si="8"/>
        <v>34.628999999999998</v>
      </c>
      <c r="K112" s="6">
        <v>43501</v>
      </c>
      <c r="L112" s="6" t="str">
        <f t="shared" si="9"/>
        <v>Tue</v>
      </c>
      <c r="M112" s="6" t="str">
        <f t="shared" si="10"/>
        <v>Feb</v>
      </c>
      <c r="N112" s="7">
        <v>0.48055555555555557</v>
      </c>
      <c r="O112" s="7" t="str">
        <f t="shared" si="11"/>
        <v>11</v>
      </c>
      <c r="P112" t="s">
        <v>1007</v>
      </c>
      <c r="Q112" s="5">
        <f t="shared" si="12"/>
        <v>32.979999999999997</v>
      </c>
      <c r="R112" s="8">
        <f t="shared" si="13"/>
        <v>4.7619047619047651E-2</v>
      </c>
      <c r="S112" s="5">
        <f t="shared" si="14"/>
        <v>1.6490000000000009</v>
      </c>
      <c r="T112" s="9">
        <v>4.5999999999999996</v>
      </c>
    </row>
    <row r="113" spans="1:20" x14ac:dyDescent="0.35">
      <c r="A113" t="s">
        <v>1131</v>
      </c>
      <c r="B113" t="s">
        <v>1009</v>
      </c>
      <c r="C113" t="s">
        <v>1010</v>
      </c>
      <c r="D113" t="s">
        <v>1004</v>
      </c>
      <c r="E113" t="s">
        <v>1005</v>
      </c>
      <c r="F113" t="s">
        <v>1006</v>
      </c>
      <c r="G113" s="5">
        <v>98.21</v>
      </c>
      <c r="H113">
        <v>3</v>
      </c>
      <c r="I113" s="5">
        <f t="shared" si="15"/>
        <v>14.7315</v>
      </c>
      <c r="J113" s="5">
        <f t="shared" si="8"/>
        <v>309.36149999999998</v>
      </c>
      <c r="K113" s="6">
        <v>43501</v>
      </c>
      <c r="L113" s="6" t="str">
        <f t="shared" si="9"/>
        <v>Tue</v>
      </c>
      <c r="M113" s="6" t="str">
        <f t="shared" si="10"/>
        <v>Feb</v>
      </c>
      <c r="N113" s="7">
        <v>0.44513888888888892</v>
      </c>
      <c r="O113" s="7" t="str">
        <f t="shared" si="11"/>
        <v>10</v>
      </c>
      <c r="P113" t="s">
        <v>1017</v>
      </c>
      <c r="Q113" s="5">
        <f t="shared" si="12"/>
        <v>294.63</v>
      </c>
      <c r="R113" s="8">
        <f t="shared" si="13"/>
        <v>4.7619047619047568E-2</v>
      </c>
      <c r="S113" s="5">
        <f t="shared" si="14"/>
        <v>14.731499999999983</v>
      </c>
      <c r="T113" s="9">
        <v>7.8</v>
      </c>
    </row>
    <row r="114" spans="1:20" x14ac:dyDescent="0.35">
      <c r="A114" t="s">
        <v>1132</v>
      </c>
      <c r="B114" t="s">
        <v>1026</v>
      </c>
      <c r="C114" t="s">
        <v>1027</v>
      </c>
      <c r="D114" t="s">
        <v>1011</v>
      </c>
      <c r="E114" t="s">
        <v>1005</v>
      </c>
      <c r="F114" t="s">
        <v>1030</v>
      </c>
      <c r="G114" s="5">
        <v>72.84</v>
      </c>
      <c r="H114">
        <v>7</v>
      </c>
      <c r="I114" s="5">
        <f t="shared" si="15"/>
        <v>25.494</v>
      </c>
      <c r="J114" s="5">
        <f t="shared" si="8"/>
        <v>535.37400000000002</v>
      </c>
      <c r="K114" s="6">
        <v>43511</v>
      </c>
      <c r="L114" s="6" t="str">
        <f t="shared" si="9"/>
        <v>Fri</v>
      </c>
      <c r="M114" s="6" t="str">
        <f t="shared" si="10"/>
        <v>Feb</v>
      </c>
      <c r="N114" s="7">
        <v>0.53055555555555556</v>
      </c>
      <c r="O114" s="7" t="str">
        <f t="shared" si="11"/>
        <v>12</v>
      </c>
      <c r="P114" t="s">
        <v>1013</v>
      </c>
      <c r="Q114" s="5">
        <f t="shared" si="12"/>
        <v>509.88</v>
      </c>
      <c r="R114" s="8">
        <f t="shared" si="13"/>
        <v>4.7619047619047672E-2</v>
      </c>
      <c r="S114" s="5">
        <f t="shared" si="14"/>
        <v>25.494000000000028</v>
      </c>
      <c r="T114" s="9">
        <v>8.4</v>
      </c>
    </row>
    <row r="115" spans="1:20" x14ac:dyDescent="0.35">
      <c r="A115" t="s">
        <v>1133</v>
      </c>
      <c r="B115" t="s">
        <v>1002</v>
      </c>
      <c r="C115" t="s">
        <v>1003</v>
      </c>
      <c r="D115" t="s">
        <v>1004</v>
      </c>
      <c r="E115" t="s">
        <v>1015</v>
      </c>
      <c r="F115" t="s">
        <v>1016</v>
      </c>
      <c r="G115" s="5">
        <v>58.07</v>
      </c>
      <c r="H115">
        <v>9</v>
      </c>
      <c r="I115" s="5">
        <f t="shared" si="15"/>
        <v>26.131500000000003</v>
      </c>
      <c r="J115" s="5">
        <f t="shared" si="8"/>
        <v>548.76149999999996</v>
      </c>
      <c r="K115" s="6">
        <v>43484</v>
      </c>
      <c r="L115" s="6" t="str">
        <f t="shared" si="9"/>
        <v>Sat</v>
      </c>
      <c r="M115" s="6" t="str">
        <f t="shared" si="10"/>
        <v>Jan</v>
      </c>
      <c r="N115" s="7">
        <v>0.83819444444444446</v>
      </c>
      <c r="O115" s="7" t="str">
        <f t="shared" si="11"/>
        <v>20</v>
      </c>
      <c r="P115" t="s">
        <v>1007</v>
      </c>
      <c r="Q115" s="5">
        <f t="shared" si="12"/>
        <v>522.63</v>
      </c>
      <c r="R115" s="8">
        <f t="shared" si="13"/>
        <v>4.7619047619047547E-2</v>
      </c>
      <c r="S115" s="5">
        <f t="shared" si="14"/>
        <v>26.13149999999996</v>
      </c>
      <c r="T115" s="9">
        <v>4.3</v>
      </c>
    </row>
    <row r="116" spans="1:20" x14ac:dyDescent="0.35">
      <c r="A116" t="s">
        <v>1134</v>
      </c>
      <c r="B116" t="s">
        <v>1009</v>
      </c>
      <c r="C116" t="s">
        <v>1010</v>
      </c>
      <c r="D116" t="s">
        <v>1004</v>
      </c>
      <c r="E116" t="s">
        <v>1005</v>
      </c>
      <c r="F116" t="s">
        <v>1016</v>
      </c>
      <c r="G116" s="5">
        <v>80.790000000000006</v>
      </c>
      <c r="H116">
        <v>9</v>
      </c>
      <c r="I116" s="5">
        <f t="shared" si="15"/>
        <v>36.355499999999999</v>
      </c>
      <c r="J116" s="5">
        <f t="shared" si="8"/>
        <v>763.46550000000002</v>
      </c>
      <c r="K116" s="6">
        <v>43497</v>
      </c>
      <c r="L116" s="6" t="str">
        <f t="shared" si="9"/>
        <v>Fri</v>
      </c>
      <c r="M116" s="6" t="str">
        <f t="shared" si="10"/>
        <v>Feb</v>
      </c>
      <c r="N116" s="7">
        <v>0.85486111111111107</v>
      </c>
      <c r="O116" s="7" t="str">
        <f t="shared" si="11"/>
        <v>20</v>
      </c>
      <c r="P116" t="s">
        <v>1017</v>
      </c>
      <c r="Q116" s="5">
        <f t="shared" si="12"/>
        <v>727.11</v>
      </c>
      <c r="R116" s="8">
        <f t="shared" si="13"/>
        <v>4.7619047619047623E-2</v>
      </c>
      <c r="S116" s="5">
        <f t="shared" si="14"/>
        <v>36.355500000000006</v>
      </c>
      <c r="T116" s="9">
        <v>9.5</v>
      </c>
    </row>
    <row r="117" spans="1:20" x14ac:dyDescent="0.35">
      <c r="A117" t="s">
        <v>1135</v>
      </c>
      <c r="B117" t="s">
        <v>1009</v>
      </c>
      <c r="C117" t="s">
        <v>1010</v>
      </c>
      <c r="D117" t="s">
        <v>1011</v>
      </c>
      <c r="E117" t="s">
        <v>1005</v>
      </c>
      <c r="F117" t="s">
        <v>1030</v>
      </c>
      <c r="G117" s="5">
        <v>27.02</v>
      </c>
      <c r="H117">
        <v>3</v>
      </c>
      <c r="I117" s="5">
        <f t="shared" si="15"/>
        <v>4.0529999999999999</v>
      </c>
      <c r="J117" s="5">
        <f t="shared" si="8"/>
        <v>85.113</v>
      </c>
      <c r="K117" s="6">
        <v>43526</v>
      </c>
      <c r="L117" s="6" t="str">
        <f t="shared" si="9"/>
        <v>Sat</v>
      </c>
      <c r="M117" s="6" t="str">
        <f t="shared" si="10"/>
        <v>Mar</v>
      </c>
      <c r="N117" s="7">
        <v>0.54236111111111118</v>
      </c>
      <c r="O117" s="7" t="str">
        <f t="shared" si="11"/>
        <v>13</v>
      </c>
      <c r="P117" t="s">
        <v>1017</v>
      </c>
      <c r="Q117" s="5">
        <f t="shared" si="12"/>
        <v>81.06</v>
      </c>
      <c r="R117" s="8">
        <f t="shared" si="13"/>
        <v>4.7619047619047589E-2</v>
      </c>
      <c r="S117" s="5">
        <f t="shared" si="14"/>
        <v>4.0529999999999973</v>
      </c>
      <c r="T117" s="9">
        <v>7.1</v>
      </c>
    </row>
    <row r="118" spans="1:20" x14ac:dyDescent="0.35">
      <c r="A118" t="s">
        <v>1136</v>
      </c>
      <c r="B118" t="s">
        <v>1026</v>
      </c>
      <c r="C118" t="s">
        <v>1027</v>
      </c>
      <c r="D118" t="s">
        <v>1004</v>
      </c>
      <c r="E118" t="s">
        <v>1015</v>
      </c>
      <c r="F118" t="s">
        <v>1030</v>
      </c>
      <c r="G118" s="5">
        <v>21.94</v>
      </c>
      <c r="H118">
        <v>5</v>
      </c>
      <c r="I118" s="5">
        <f t="shared" si="15"/>
        <v>5.4850000000000003</v>
      </c>
      <c r="J118" s="5">
        <f t="shared" si="8"/>
        <v>115.185</v>
      </c>
      <c r="K118" s="6">
        <v>43529</v>
      </c>
      <c r="L118" s="6" t="str">
        <f t="shared" si="9"/>
        <v>Tue</v>
      </c>
      <c r="M118" s="6" t="str">
        <f t="shared" si="10"/>
        <v>Mar</v>
      </c>
      <c r="N118" s="7">
        <v>0.52013888888888882</v>
      </c>
      <c r="O118" s="7" t="str">
        <f t="shared" si="11"/>
        <v>12</v>
      </c>
      <c r="P118" t="s">
        <v>1007</v>
      </c>
      <c r="Q118" s="5">
        <f t="shared" si="12"/>
        <v>109.7</v>
      </c>
      <c r="R118" s="8">
        <f t="shared" si="13"/>
        <v>4.7619047619047616E-2</v>
      </c>
      <c r="S118" s="5">
        <f t="shared" si="14"/>
        <v>5.4849999999999994</v>
      </c>
      <c r="T118" s="9">
        <v>5.3</v>
      </c>
    </row>
    <row r="119" spans="1:20" x14ac:dyDescent="0.35">
      <c r="A119" t="s">
        <v>1137</v>
      </c>
      <c r="B119" t="s">
        <v>1026</v>
      </c>
      <c r="C119" t="s">
        <v>1027</v>
      </c>
      <c r="D119" t="s">
        <v>1004</v>
      </c>
      <c r="E119" t="s">
        <v>1015</v>
      </c>
      <c r="F119" t="s">
        <v>1030</v>
      </c>
      <c r="G119" s="5">
        <v>51.36</v>
      </c>
      <c r="H119">
        <v>1</v>
      </c>
      <c r="I119" s="5">
        <f t="shared" si="15"/>
        <v>2.5680000000000001</v>
      </c>
      <c r="J119" s="5">
        <f t="shared" si="8"/>
        <v>53.927999999999997</v>
      </c>
      <c r="K119" s="6">
        <v>43481</v>
      </c>
      <c r="L119" s="6" t="str">
        <f t="shared" si="9"/>
        <v>Wed</v>
      </c>
      <c r="M119" s="6" t="str">
        <f t="shared" si="10"/>
        <v>Jan</v>
      </c>
      <c r="N119" s="7">
        <v>0.6430555555555556</v>
      </c>
      <c r="O119" s="7" t="str">
        <f t="shared" si="11"/>
        <v>15</v>
      </c>
      <c r="P119" t="s">
        <v>1007</v>
      </c>
      <c r="Q119" s="5">
        <f t="shared" si="12"/>
        <v>51.36</v>
      </c>
      <c r="R119" s="8">
        <f t="shared" si="13"/>
        <v>4.7619047619047582E-2</v>
      </c>
      <c r="S119" s="5">
        <f t="shared" si="14"/>
        <v>2.5679999999999978</v>
      </c>
      <c r="T119" s="9">
        <v>5.2</v>
      </c>
    </row>
    <row r="120" spans="1:20" x14ac:dyDescent="0.35">
      <c r="A120" t="s">
        <v>1138</v>
      </c>
      <c r="B120" t="s">
        <v>1002</v>
      </c>
      <c r="C120" t="s">
        <v>1003</v>
      </c>
      <c r="D120" t="s">
        <v>1011</v>
      </c>
      <c r="E120" t="s">
        <v>1005</v>
      </c>
      <c r="F120" t="s">
        <v>1028</v>
      </c>
      <c r="G120" s="5">
        <v>10.96</v>
      </c>
      <c r="H120">
        <v>10</v>
      </c>
      <c r="I120" s="5">
        <f t="shared" si="15"/>
        <v>5.48</v>
      </c>
      <c r="J120" s="5">
        <f t="shared" si="8"/>
        <v>115.08000000000001</v>
      </c>
      <c r="K120" s="6">
        <v>43498</v>
      </c>
      <c r="L120" s="6" t="str">
        <f t="shared" si="9"/>
        <v>Sat</v>
      </c>
      <c r="M120" s="6" t="str">
        <f t="shared" si="10"/>
        <v>Feb</v>
      </c>
      <c r="N120" s="7">
        <v>0.8666666666666667</v>
      </c>
      <c r="O120" s="7" t="str">
        <f t="shared" si="11"/>
        <v>20</v>
      </c>
      <c r="P120" t="s">
        <v>1007</v>
      </c>
      <c r="Q120" s="5">
        <f t="shared" si="12"/>
        <v>109.60000000000001</v>
      </c>
      <c r="R120" s="8">
        <f t="shared" si="13"/>
        <v>4.7619047619047651E-2</v>
      </c>
      <c r="S120" s="5">
        <f t="shared" si="14"/>
        <v>5.480000000000004</v>
      </c>
      <c r="T120" s="9">
        <v>6</v>
      </c>
    </row>
    <row r="121" spans="1:20" x14ac:dyDescent="0.35">
      <c r="A121" t="s">
        <v>1139</v>
      </c>
      <c r="B121" t="s">
        <v>1026</v>
      </c>
      <c r="C121" t="s">
        <v>1027</v>
      </c>
      <c r="D121" t="s">
        <v>1011</v>
      </c>
      <c r="E121" t="s">
        <v>1015</v>
      </c>
      <c r="F121" t="s">
        <v>1016</v>
      </c>
      <c r="G121" s="5">
        <v>53.44</v>
      </c>
      <c r="H121">
        <v>2</v>
      </c>
      <c r="I121" s="5">
        <f t="shared" si="15"/>
        <v>5.3440000000000003</v>
      </c>
      <c r="J121" s="5">
        <f t="shared" si="8"/>
        <v>112.22399999999999</v>
      </c>
      <c r="K121" s="6">
        <v>43485</v>
      </c>
      <c r="L121" s="6" t="str">
        <f t="shared" si="9"/>
        <v>Sun</v>
      </c>
      <c r="M121" s="6" t="str">
        <f t="shared" si="10"/>
        <v>Jan</v>
      </c>
      <c r="N121" s="7">
        <v>0.85972222222222217</v>
      </c>
      <c r="O121" s="7" t="str">
        <f t="shared" si="11"/>
        <v>20</v>
      </c>
      <c r="P121" t="s">
        <v>1007</v>
      </c>
      <c r="Q121" s="5">
        <f t="shared" si="12"/>
        <v>106.88</v>
      </c>
      <c r="R121" s="8">
        <f t="shared" si="13"/>
        <v>4.7619047619047568E-2</v>
      </c>
      <c r="S121" s="5">
        <f t="shared" si="14"/>
        <v>5.3439999999999941</v>
      </c>
      <c r="T121" s="9">
        <v>4.0999999999999996</v>
      </c>
    </row>
    <row r="122" spans="1:20" x14ac:dyDescent="0.35">
      <c r="A122" t="s">
        <v>1140</v>
      </c>
      <c r="B122" t="s">
        <v>1002</v>
      </c>
      <c r="C122" t="s">
        <v>1003</v>
      </c>
      <c r="D122" t="s">
        <v>1011</v>
      </c>
      <c r="E122" t="s">
        <v>1005</v>
      </c>
      <c r="F122" t="s">
        <v>1012</v>
      </c>
      <c r="G122" s="5">
        <v>99.56</v>
      </c>
      <c r="H122">
        <v>8</v>
      </c>
      <c r="I122" s="5">
        <f t="shared" si="15"/>
        <v>39.824000000000005</v>
      </c>
      <c r="J122" s="5">
        <f t="shared" si="8"/>
        <v>836.30399999999997</v>
      </c>
      <c r="K122" s="6">
        <v>43510</v>
      </c>
      <c r="L122" s="6" t="str">
        <f t="shared" si="9"/>
        <v>Thu</v>
      </c>
      <c r="M122" s="6" t="str">
        <f t="shared" si="10"/>
        <v>Feb</v>
      </c>
      <c r="N122" s="7">
        <v>0.7104166666666667</v>
      </c>
      <c r="O122" s="7" t="str">
        <f t="shared" si="11"/>
        <v>17</v>
      </c>
      <c r="P122" t="s">
        <v>1017</v>
      </c>
      <c r="Q122" s="5">
        <f t="shared" si="12"/>
        <v>796.48</v>
      </c>
      <c r="R122" s="8">
        <f t="shared" si="13"/>
        <v>4.7619047619047568E-2</v>
      </c>
      <c r="S122" s="5">
        <f t="shared" si="14"/>
        <v>39.823999999999955</v>
      </c>
      <c r="T122" s="9">
        <v>5.2</v>
      </c>
    </row>
    <row r="123" spans="1:20" x14ac:dyDescent="0.35">
      <c r="A123" t="s">
        <v>1141</v>
      </c>
      <c r="B123" t="s">
        <v>1009</v>
      </c>
      <c r="C123" t="s">
        <v>1010</v>
      </c>
      <c r="D123" t="s">
        <v>1004</v>
      </c>
      <c r="E123" t="s">
        <v>1015</v>
      </c>
      <c r="F123" t="s">
        <v>1020</v>
      </c>
      <c r="G123" s="5">
        <v>57.12</v>
      </c>
      <c r="H123">
        <v>7</v>
      </c>
      <c r="I123" s="5">
        <f t="shared" si="15"/>
        <v>19.992000000000001</v>
      </c>
      <c r="J123" s="5">
        <f t="shared" si="8"/>
        <v>419.83199999999999</v>
      </c>
      <c r="K123" s="6">
        <v>43477</v>
      </c>
      <c r="L123" s="6" t="str">
        <f t="shared" si="9"/>
        <v>Sat</v>
      </c>
      <c r="M123" s="6" t="str">
        <f t="shared" si="10"/>
        <v>Jan</v>
      </c>
      <c r="N123" s="7">
        <v>0.50138888888888888</v>
      </c>
      <c r="O123" s="7" t="str">
        <f t="shared" si="11"/>
        <v>12</v>
      </c>
      <c r="P123" t="s">
        <v>1017</v>
      </c>
      <c r="Q123" s="5">
        <f t="shared" si="12"/>
        <v>399.84</v>
      </c>
      <c r="R123" s="8">
        <f t="shared" si="13"/>
        <v>4.7619047619047665E-2</v>
      </c>
      <c r="S123" s="5">
        <f t="shared" si="14"/>
        <v>19.992000000000019</v>
      </c>
      <c r="T123" s="9">
        <v>6.5</v>
      </c>
    </row>
    <row r="124" spans="1:20" x14ac:dyDescent="0.35">
      <c r="A124" t="s">
        <v>1142</v>
      </c>
      <c r="B124" t="s">
        <v>1026</v>
      </c>
      <c r="C124" t="s">
        <v>1027</v>
      </c>
      <c r="D124" t="s">
        <v>1004</v>
      </c>
      <c r="E124" t="s">
        <v>1015</v>
      </c>
      <c r="F124" t="s">
        <v>1020</v>
      </c>
      <c r="G124" s="5">
        <v>99.96</v>
      </c>
      <c r="H124">
        <v>9</v>
      </c>
      <c r="I124" s="5">
        <f t="shared" si="15"/>
        <v>44.981999999999999</v>
      </c>
      <c r="J124" s="5">
        <f t="shared" si="8"/>
        <v>944.62199999999996</v>
      </c>
      <c r="K124" s="6">
        <v>43533</v>
      </c>
      <c r="L124" s="6" t="str">
        <f t="shared" si="9"/>
        <v>Sat</v>
      </c>
      <c r="M124" s="6" t="str">
        <f t="shared" si="10"/>
        <v>Mar</v>
      </c>
      <c r="N124" s="7">
        <v>0.72638888888888886</v>
      </c>
      <c r="O124" s="7" t="str">
        <f t="shared" si="11"/>
        <v>17</v>
      </c>
      <c r="P124" t="s">
        <v>1017</v>
      </c>
      <c r="Q124" s="5">
        <f t="shared" si="12"/>
        <v>899.64</v>
      </c>
      <c r="R124" s="8">
        <f t="shared" si="13"/>
        <v>4.7619047619047589E-2</v>
      </c>
      <c r="S124" s="5">
        <f t="shared" si="14"/>
        <v>44.981999999999971</v>
      </c>
      <c r="T124" s="9">
        <v>4.2</v>
      </c>
    </row>
    <row r="125" spans="1:20" x14ac:dyDescent="0.35">
      <c r="A125" t="s">
        <v>1143</v>
      </c>
      <c r="B125" t="s">
        <v>1009</v>
      </c>
      <c r="C125" t="s">
        <v>1010</v>
      </c>
      <c r="D125" t="s">
        <v>1004</v>
      </c>
      <c r="E125" t="s">
        <v>1015</v>
      </c>
      <c r="F125" t="s">
        <v>1016</v>
      </c>
      <c r="G125" s="5">
        <v>63.91</v>
      </c>
      <c r="H125">
        <v>8</v>
      </c>
      <c r="I125" s="5">
        <f t="shared" si="15"/>
        <v>25.564</v>
      </c>
      <c r="J125" s="5">
        <f t="shared" si="8"/>
        <v>536.84399999999994</v>
      </c>
      <c r="K125" s="6">
        <v>43537</v>
      </c>
      <c r="L125" s="6" t="str">
        <f t="shared" si="9"/>
        <v>Wed</v>
      </c>
      <c r="M125" s="6" t="str">
        <f t="shared" si="10"/>
        <v>Mar</v>
      </c>
      <c r="N125" s="7">
        <v>0.82777777777777783</v>
      </c>
      <c r="O125" s="7" t="str">
        <f t="shared" si="11"/>
        <v>19</v>
      </c>
      <c r="P125" t="s">
        <v>1017</v>
      </c>
      <c r="Q125" s="5">
        <f t="shared" si="12"/>
        <v>511.28</v>
      </c>
      <c r="R125" s="8">
        <f t="shared" si="13"/>
        <v>4.7619047619047561E-2</v>
      </c>
      <c r="S125" s="5">
        <f t="shared" si="14"/>
        <v>25.563999999999965</v>
      </c>
      <c r="T125" s="9">
        <v>4.5999999999999996</v>
      </c>
    </row>
    <row r="126" spans="1:20" x14ac:dyDescent="0.35">
      <c r="A126" t="s">
        <v>1144</v>
      </c>
      <c r="B126" t="s">
        <v>1026</v>
      </c>
      <c r="C126" t="s">
        <v>1027</v>
      </c>
      <c r="D126" t="s">
        <v>1004</v>
      </c>
      <c r="E126" t="s">
        <v>1005</v>
      </c>
      <c r="F126" t="s">
        <v>1030</v>
      </c>
      <c r="G126" s="5">
        <v>56.47</v>
      </c>
      <c r="H126">
        <v>8</v>
      </c>
      <c r="I126" s="5">
        <f t="shared" si="15"/>
        <v>22.588000000000001</v>
      </c>
      <c r="J126" s="5">
        <f t="shared" si="8"/>
        <v>474.34800000000001</v>
      </c>
      <c r="K126" s="6">
        <v>43533</v>
      </c>
      <c r="L126" s="6" t="str">
        <f t="shared" si="9"/>
        <v>Sat</v>
      </c>
      <c r="M126" s="6" t="str">
        <f t="shared" si="10"/>
        <v>Mar</v>
      </c>
      <c r="N126" s="7">
        <v>0.62291666666666667</v>
      </c>
      <c r="O126" s="7" t="str">
        <f t="shared" si="11"/>
        <v>14</v>
      </c>
      <c r="P126" t="s">
        <v>1007</v>
      </c>
      <c r="Q126" s="5">
        <f t="shared" si="12"/>
        <v>451.76</v>
      </c>
      <c r="R126" s="8">
        <f t="shared" si="13"/>
        <v>4.7619047619047665E-2</v>
      </c>
      <c r="S126" s="5">
        <f t="shared" si="14"/>
        <v>22.588000000000022</v>
      </c>
      <c r="T126" s="9">
        <v>7.3</v>
      </c>
    </row>
    <row r="127" spans="1:20" x14ac:dyDescent="0.35">
      <c r="A127" t="s">
        <v>1145</v>
      </c>
      <c r="B127" t="s">
        <v>1002</v>
      </c>
      <c r="C127" t="s">
        <v>1003</v>
      </c>
      <c r="D127" t="s">
        <v>1011</v>
      </c>
      <c r="E127" t="s">
        <v>1005</v>
      </c>
      <c r="F127" t="s">
        <v>1016</v>
      </c>
      <c r="G127" s="5">
        <v>93.69</v>
      </c>
      <c r="H127">
        <v>7</v>
      </c>
      <c r="I127" s="5">
        <f t="shared" si="15"/>
        <v>32.791499999999999</v>
      </c>
      <c r="J127" s="5">
        <f t="shared" si="8"/>
        <v>688.62149999999997</v>
      </c>
      <c r="K127" s="6">
        <v>43534</v>
      </c>
      <c r="L127" s="6" t="str">
        <f t="shared" si="9"/>
        <v>Sun</v>
      </c>
      <c r="M127" s="6" t="str">
        <f t="shared" si="10"/>
        <v>Mar</v>
      </c>
      <c r="N127" s="7">
        <v>0.78055555555555556</v>
      </c>
      <c r="O127" s="7" t="str">
        <f t="shared" si="11"/>
        <v>18</v>
      </c>
      <c r="P127" t="s">
        <v>1017</v>
      </c>
      <c r="Q127" s="5">
        <f t="shared" si="12"/>
        <v>655.82999999999993</v>
      </c>
      <c r="R127" s="8">
        <f t="shared" si="13"/>
        <v>4.7619047619047679E-2</v>
      </c>
      <c r="S127" s="5">
        <f t="shared" si="14"/>
        <v>32.791500000000042</v>
      </c>
      <c r="T127" s="9">
        <v>4.5</v>
      </c>
    </row>
    <row r="128" spans="1:20" x14ac:dyDescent="0.35">
      <c r="A128" t="s">
        <v>1146</v>
      </c>
      <c r="B128" t="s">
        <v>1002</v>
      </c>
      <c r="C128" t="s">
        <v>1003</v>
      </c>
      <c r="D128" t="s">
        <v>1011</v>
      </c>
      <c r="E128" t="s">
        <v>1005</v>
      </c>
      <c r="F128" t="s">
        <v>1020</v>
      </c>
      <c r="G128" s="5">
        <v>32.25</v>
      </c>
      <c r="H128">
        <v>5</v>
      </c>
      <c r="I128" s="5">
        <f t="shared" si="15"/>
        <v>8.0625</v>
      </c>
      <c r="J128" s="5">
        <f t="shared" si="8"/>
        <v>169.3125</v>
      </c>
      <c r="K128" s="6">
        <v>43492</v>
      </c>
      <c r="L128" s="6" t="str">
        <f t="shared" si="9"/>
        <v>Sun</v>
      </c>
      <c r="M128" s="6" t="str">
        <f t="shared" si="10"/>
        <v>Jan</v>
      </c>
      <c r="N128" s="7">
        <v>0.55972222222222223</v>
      </c>
      <c r="O128" s="7" t="str">
        <f t="shared" si="11"/>
        <v>13</v>
      </c>
      <c r="P128" t="s">
        <v>1013</v>
      </c>
      <c r="Q128" s="5">
        <f t="shared" si="12"/>
        <v>161.25</v>
      </c>
      <c r="R128" s="8">
        <f t="shared" si="13"/>
        <v>4.7619047619047616E-2</v>
      </c>
      <c r="S128" s="5">
        <f t="shared" si="14"/>
        <v>8.0625</v>
      </c>
      <c r="T128" s="9">
        <v>9</v>
      </c>
    </row>
    <row r="129" spans="1:20" x14ac:dyDescent="0.35">
      <c r="A129" t="s">
        <v>1147</v>
      </c>
      <c r="B129" t="s">
        <v>1009</v>
      </c>
      <c r="C129" t="s">
        <v>1010</v>
      </c>
      <c r="D129" t="s">
        <v>1011</v>
      </c>
      <c r="E129" t="s">
        <v>1005</v>
      </c>
      <c r="F129" t="s">
        <v>1030</v>
      </c>
      <c r="G129" s="5">
        <v>31.73</v>
      </c>
      <c r="H129">
        <v>9</v>
      </c>
      <c r="I129" s="5">
        <f t="shared" si="15"/>
        <v>14.278500000000001</v>
      </c>
      <c r="J129" s="5">
        <f t="shared" si="8"/>
        <v>299.8485</v>
      </c>
      <c r="K129" s="6">
        <v>43473</v>
      </c>
      <c r="L129" s="6" t="str">
        <f t="shared" si="9"/>
        <v>Tue</v>
      </c>
      <c r="M129" s="6" t="str">
        <f t="shared" si="10"/>
        <v>Jan</v>
      </c>
      <c r="N129" s="7">
        <v>0.67847222222222225</v>
      </c>
      <c r="O129" s="7" t="str">
        <f t="shared" si="11"/>
        <v>16</v>
      </c>
      <c r="P129" t="s">
        <v>1017</v>
      </c>
      <c r="Q129" s="5">
        <f t="shared" si="12"/>
        <v>285.57</v>
      </c>
      <c r="R129" s="8">
        <f t="shared" si="13"/>
        <v>4.7619047619047644E-2</v>
      </c>
      <c r="S129" s="5">
        <f t="shared" si="14"/>
        <v>14.278500000000008</v>
      </c>
      <c r="T129" s="9">
        <v>5.9</v>
      </c>
    </row>
    <row r="130" spans="1:20" x14ac:dyDescent="0.35">
      <c r="A130" t="s">
        <v>1148</v>
      </c>
      <c r="B130" t="s">
        <v>1009</v>
      </c>
      <c r="C130" t="s">
        <v>1010</v>
      </c>
      <c r="D130" t="s">
        <v>1004</v>
      </c>
      <c r="E130" t="s">
        <v>1005</v>
      </c>
      <c r="F130" t="s">
        <v>1028</v>
      </c>
      <c r="G130" s="5">
        <v>68.540000000000006</v>
      </c>
      <c r="H130">
        <v>8</v>
      </c>
      <c r="I130" s="5">
        <f t="shared" si="15"/>
        <v>27.416000000000004</v>
      </c>
      <c r="J130" s="5">
        <f t="shared" ref="J130:J193" si="16">Q130+I130</f>
        <v>575.7360000000001</v>
      </c>
      <c r="K130" s="6">
        <v>43473</v>
      </c>
      <c r="L130" s="6" t="str">
        <f t="shared" ref="L130:L193" si="17">TEXT(K130, "ttt")</f>
        <v>Tue</v>
      </c>
      <c r="M130" s="6" t="str">
        <f t="shared" ref="M130:M193" si="18">TEXT(K130, "MMM")</f>
        <v>Jan</v>
      </c>
      <c r="N130" s="7">
        <v>0.6645833333333333</v>
      </c>
      <c r="O130" s="7" t="str">
        <f t="shared" ref="O130:O193" si="19">TEXT(N130, "hh")</f>
        <v>15</v>
      </c>
      <c r="P130" t="s">
        <v>1007</v>
      </c>
      <c r="Q130" s="5">
        <f t="shared" ref="Q130:Q193" si="20">G130*H130</f>
        <v>548.32000000000005</v>
      </c>
      <c r="R130" s="8">
        <f t="shared" ref="R130:R193" si="21">(S130/J130)</f>
        <v>4.7619047619047707E-2</v>
      </c>
      <c r="S130" s="5">
        <f t="shared" ref="S130:S193" si="22">J130-Q130</f>
        <v>27.416000000000054</v>
      </c>
      <c r="T130" s="9">
        <v>8.5</v>
      </c>
    </row>
    <row r="131" spans="1:20" x14ac:dyDescent="0.35">
      <c r="A131" t="s">
        <v>1149</v>
      </c>
      <c r="B131" t="s">
        <v>1026</v>
      </c>
      <c r="C131" t="s">
        <v>1027</v>
      </c>
      <c r="D131" t="s">
        <v>1011</v>
      </c>
      <c r="E131" t="s">
        <v>1005</v>
      </c>
      <c r="F131" t="s">
        <v>1020</v>
      </c>
      <c r="G131" s="5">
        <v>90.28</v>
      </c>
      <c r="H131">
        <v>9</v>
      </c>
      <c r="I131" s="5">
        <f t="shared" ref="I131:I194" si="23">Q131*0.05</f>
        <v>40.626000000000005</v>
      </c>
      <c r="J131" s="5">
        <f t="shared" si="16"/>
        <v>853.14599999999996</v>
      </c>
      <c r="K131" s="6">
        <v>43504</v>
      </c>
      <c r="L131" s="6" t="str">
        <f t="shared" si="17"/>
        <v>Fri</v>
      </c>
      <c r="M131" s="6" t="str">
        <f t="shared" si="18"/>
        <v>Feb</v>
      </c>
      <c r="N131" s="7">
        <v>0.46875</v>
      </c>
      <c r="O131" s="7" t="str">
        <f t="shared" si="19"/>
        <v>11</v>
      </c>
      <c r="P131" t="s">
        <v>1007</v>
      </c>
      <c r="Q131" s="5">
        <f t="shared" si="20"/>
        <v>812.52</v>
      </c>
      <c r="R131" s="8">
        <f t="shared" si="21"/>
        <v>4.7619047619047596E-2</v>
      </c>
      <c r="S131" s="5">
        <f t="shared" si="22"/>
        <v>40.625999999999976</v>
      </c>
      <c r="T131" s="9">
        <v>7.2</v>
      </c>
    </row>
    <row r="132" spans="1:20" x14ac:dyDescent="0.35">
      <c r="A132" t="s">
        <v>1150</v>
      </c>
      <c r="B132" t="s">
        <v>1026</v>
      </c>
      <c r="C132" t="s">
        <v>1027</v>
      </c>
      <c r="D132" t="s">
        <v>1011</v>
      </c>
      <c r="E132" t="s">
        <v>1005</v>
      </c>
      <c r="F132" t="s">
        <v>1030</v>
      </c>
      <c r="G132" s="5">
        <v>39.619999999999997</v>
      </c>
      <c r="H132">
        <v>7</v>
      </c>
      <c r="I132" s="5">
        <f t="shared" si="23"/>
        <v>13.866999999999999</v>
      </c>
      <c r="J132" s="5">
        <f t="shared" si="16"/>
        <v>291.20699999999999</v>
      </c>
      <c r="K132" s="6">
        <v>43490</v>
      </c>
      <c r="L132" s="6" t="str">
        <f t="shared" si="17"/>
        <v>Fri</v>
      </c>
      <c r="M132" s="6" t="str">
        <f t="shared" si="18"/>
        <v>Jan</v>
      </c>
      <c r="N132" s="7">
        <v>0.5541666666666667</v>
      </c>
      <c r="O132" s="7" t="str">
        <f t="shared" si="19"/>
        <v>13</v>
      </c>
      <c r="P132" t="s">
        <v>1013</v>
      </c>
      <c r="Q132" s="5">
        <f t="shared" si="20"/>
        <v>277.33999999999997</v>
      </c>
      <c r="R132" s="8">
        <f t="shared" si="21"/>
        <v>4.7619047619047686E-2</v>
      </c>
      <c r="S132" s="5">
        <f t="shared" si="22"/>
        <v>13.867000000000019</v>
      </c>
      <c r="T132" s="9">
        <v>7.5</v>
      </c>
    </row>
    <row r="133" spans="1:20" x14ac:dyDescent="0.35">
      <c r="A133" t="s">
        <v>1151</v>
      </c>
      <c r="B133" t="s">
        <v>1002</v>
      </c>
      <c r="C133" t="s">
        <v>1003</v>
      </c>
      <c r="D133" t="s">
        <v>1004</v>
      </c>
      <c r="E133" t="s">
        <v>1005</v>
      </c>
      <c r="F133" t="s">
        <v>1020</v>
      </c>
      <c r="G133" s="5">
        <v>92.13</v>
      </c>
      <c r="H133">
        <v>6</v>
      </c>
      <c r="I133" s="5">
        <f t="shared" si="23"/>
        <v>27.638999999999999</v>
      </c>
      <c r="J133" s="5">
        <f t="shared" si="16"/>
        <v>580.41899999999998</v>
      </c>
      <c r="K133" s="6">
        <v>43530</v>
      </c>
      <c r="L133" s="6" t="str">
        <f t="shared" si="17"/>
        <v>Wed</v>
      </c>
      <c r="M133" s="6" t="str">
        <f t="shared" si="18"/>
        <v>Mar</v>
      </c>
      <c r="N133" s="7">
        <v>0.8569444444444444</v>
      </c>
      <c r="O133" s="7" t="str">
        <f t="shared" si="19"/>
        <v>20</v>
      </c>
      <c r="P133" t="s">
        <v>1013</v>
      </c>
      <c r="Q133" s="5">
        <f t="shared" si="20"/>
        <v>552.78</v>
      </c>
      <c r="R133" s="8">
        <f t="shared" si="21"/>
        <v>4.7619047619047637E-2</v>
      </c>
      <c r="S133" s="5">
        <f t="shared" si="22"/>
        <v>27.63900000000001</v>
      </c>
      <c r="T133" s="9">
        <v>8.3000000000000007</v>
      </c>
    </row>
    <row r="134" spans="1:20" x14ac:dyDescent="0.35">
      <c r="A134" t="s">
        <v>1152</v>
      </c>
      <c r="B134" t="s">
        <v>1026</v>
      </c>
      <c r="C134" t="s">
        <v>1027</v>
      </c>
      <c r="D134" t="s">
        <v>1011</v>
      </c>
      <c r="E134" t="s">
        <v>1005</v>
      </c>
      <c r="F134" t="s">
        <v>1020</v>
      </c>
      <c r="G134" s="5">
        <v>34.840000000000003</v>
      </c>
      <c r="H134">
        <v>4</v>
      </c>
      <c r="I134" s="5">
        <f t="shared" si="23"/>
        <v>6.9680000000000009</v>
      </c>
      <c r="J134" s="5">
        <f t="shared" si="16"/>
        <v>146.328</v>
      </c>
      <c r="K134" s="6">
        <v>43506</v>
      </c>
      <c r="L134" s="6" t="str">
        <f t="shared" si="17"/>
        <v>Sun</v>
      </c>
      <c r="M134" s="6" t="str">
        <f t="shared" si="18"/>
        <v>Feb</v>
      </c>
      <c r="N134" s="7">
        <v>0.77500000000000002</v>
      </c>
      <c r="O134" s="7" t="str">
        <f t="shared" si="19"/>
        <v>18</v>
      </c>
      <c r="P134" t="s">
        <v>1013</v>
      </c>
      <c r="Q134" s="5">
        <f t="shared" si="20"/>
        <v>139.36000000000001</v>
      </c>
      <c r="R134" s="8">
        <f t="shared" si="21"/>
        <v>4.7619047619047547E-2</v>
      </c>
      <c r="S134" s="5">
        <f t="shared" si="22"/>
        <v>6.9679999999999893</v>
      </c>
      <c r="T134" s="9">
        <v>7.4</v>
      </c>
    </row>
    <row r="135" spans="1:20" x14ac:dyDescent="0.35">
      <c r="A135" t="s">
        <v>1153</v>
      </c>
      <c r="B135" t="s">
        <v>1026</v>
      </c>
      <c r="C135" t="s">
        <v>1027</v>
      </c>
      <c r="D135" t="s">
        <v>1004</v>
      </c>
      <c r="E135" t="s">
        <v>1015</v>
      </c>
      <c r="F135" t="s">
        <v>1012</v>
      </c>
      <c r="G135" s="5">
        <v>87.45</v>
      </c>
      <c r="H135">
        <v>6</v>
      </c>
      <c r="I135" s="5">
        <f t="shared" si="23"/>
        <v>26.235000000000003</v>
      </c>
      <c r="J135" s="5">
        <f t="shared" si="16"/>
        <v>550.93500000000006</v>
      </c>
      <c r="K135" s="6">
        <v>43513</v>
      </c>
      <c r="L135" s="6" t="str">
        <f t="shared" si="17"/>
        <v>Sun</v>
      </c>
      <c r="M135" s="6" t="str">
        <f t="shared" si="18"/>
        <v>Feb</v>
      </c>
      <c r="N135" s="7">
        <v>0.61111111111111105</v>
      </c>
      <c r="O135" s="7" t="str">
        <f t="shared" si="19"/>
        <v>14</v>
      </c>
      <c r="P135" t="s">
        <v>1017</v>
      </c>
      <c r="Q135" s="5">
        <f t="shared" si="20"/>
        <v>524.70000000000005</v>
      </c>
      <c r="R135" s="8">
        <f t="shared" si="21"/>
        <v>4.7619047619047637E-2</v>
      </c>
      <c r="S135" s="5">
        <f t="shared" si="22"/>
        <v>26.235000000000014</v>
      </c>
      <c r="T135" s="9">
        <v>8.8000000000000007</v>
      </c>
    </row>
    <row r="136" spans="1:20" x14ac:dyDescent="0.35">
      <c r="A136" t="s">
        <v>1154</v>
      </c>
      <c r="B136" t="s">
        <v>1009</v>
      </c>
      <c r="C136" t="s">
        <v>1010</v>
      </c>
      <c r="D136" t="s">
        <v>1011</v>
      </c>
      <c r="E136" t="s">
        <v>1005</v>
      </c>
      <c r="F136" t="s">
        <v>1006</v>
      </c>
      <c r="G136" s="5">
        <v>81.3</v>
      </c>
      <c r="H136">
        <v>6</v>
      </c>
      <c r="I136" s="5">
        <f t="shared" si="23"/>
        <v>24.39</v>
      </c>
      <c r="J136" s="5">
        <f t="shared" si="16"/>
        <v>512.18999999999994</v>
      </c>
      <c r="K136" s="6">
        <v>43532</v>
      </c>
      <c r="L136" s="6" t="str">
        <f t="shared" si="17"/>
        <v>Fri</v>
      </c>
      <c r="M136" s="6" t="str">
        <f t="shared" si="18"/>
        <v>Mar</v>
      </c>
      <c r="N136" s="7">
        <v>0.69652777777777775</v>
      </c>
      <c r="O136" s="7" t="str">
        <f t="shared" si="19"/>
        <v>16</v>
      </c>
      <c r="P136" t="s">
        <v>1007</v>
      </c>
      <c r="Q136" s="5">
        <f t="shared" si="20"/>
        <v>487.79999999999995</v>
      </c>
      <c r="R136" s="8">
        <f t="shared" si="21"/>
        <v>4.7619047619047596E-2</v>
      </c>
      <c r="S136" s="5">
        <f t="shared" si="22"/>
        <v>24.389999999999986</v>
      </c>
      <c r="T136" s="9">
        <v>5.3</v>
      </c>
    </row>
    <row r="137" spans="1:20" x14ac:dyDescent="0.35">
      <c r="A137" t="s">
        <v>1155</v>
      </c>
      <c r="B137" t="s">
        <v>1009</v>
      </c>
      <c r="C137" t="s">
        <v>1010</v>
      </c>
      <c r="D137" t="s">
        <v>1011</v>
      </c>
      <c r="E137" t="s">
        <v>1015</v>
      </c>
      <c r="F137" t="s">
        <v>1030</v>
      </c>
      <c r="G137" s="5">
        <v>90.22</v>
      </c>
      <c r="H137">
        <v>3</v>
      </c>
      <c r="I137" s="5">
        <f t="shared" si="23"/>
        <v>13.532999999999999</v>
      </c>
      <c r="J137" s="5">
        <f t="shared" si="16"/>
        <v>284.19299999999998</v>
      </c>
      <c r="K137" s="6">
        <v>43514</v>
      </c>
      <c r="L137" s="6" t="str">
        <f t="shared" si="17"/>
        <v>Mon</v>
      </c>
      <c r="M137" s="6" t="str">
        <f t="shared" si="18"/>
        <v>Feb</v>
      </c>
      <c r="N137" s="7">
        <v>0.81874999999999998</v>
      </c>
      <c r="O137" s="7" t="str">
        <f t="shared" si="19"/>
        <v>19</v>
      </c>
      <c r="P137" t="s">
        <v>1013</v>
      </c>
      <c r="Q137" s="5">
        <f t="shared" si="20"/>
        <v>270.65999999999997</v>
      </c>
      <c r="R137" s="8">
        <f t="shared" si="21"/>
        <v>4.7619047619047679E-2</v>
      </c>
      <c r="S137" s="5">
        <f t="shared" si="22"/>
        <v>13.533000000000015</v>
      </c>
      <c r="T137" s="9">
        <v>6.2</v>
      </c>
    </row>
    <row r="138" spans="1:20" x14ac:dyDescent="0.35">
      <c r="A138" t="s">
        <v>1156</v>
      </c>
      <c r="B138" t="s">
        <v>1002</v>
      </c>
      <c r="C138" t="s">
        <v>1003</v>
      </c>
      <c r="D138" t="s">
        <v>1011</v>
      </c>
      <c r="E138" t="s">
        <v>1005</v>
      </c>
      <c r="F138" t="s">
        <v>1012</v>
      </c>
      <c r="G138" s="5">
        <v>26.31</v>
      </c>
      <c r="H138">
        <v>5</v>
      </c>
      <c r="I138" s="5">
        <f t="shared" si="23"/>
        <v>6.5774999999999997</v>
      </c>
      <c r="J138" s="5">
        <f t="shared" si="16"/>
        <v>138.12749999999997</v>
      </c>
      <c r="K138" s="6">
        <v>43483</v>
      </c>
      <c r="L138" s="6" t="str">
        <f t="shared" si="17"/>
        <v>Fri</v>
      </c>
      <c r="M138" s="6" t="str">
        <f t="shared" si="18"/>
        <v>Jan</v>
      </c>
      <c r="N138" s="7">
        <v>0.87430555555555556</v>
      </c>
      <c r="O138" s="7" t="str">
        <f t="shared" si="19"/>
        <v>20</v>
      </c>
      <c r="P138" t="s">
        <v>1017</v>
      </c>
      <c r="Q138" s="5">
        <f t="shared" si="20"/>
        <v>131.54999999999998</v>
      </c>
      <c r="R138" s="8">
        <f t="shared" si="21"/>
        <v>4.7619047619047533E-2</v>
      </c>
      <c r="S138" s="5">
        <f t="shared" si="22"/>
        <v>6.5774999999999864</v>
      </c>
      <c r="T138" s="9">
        <v>8.8000000000000007</v>
      </c>
    </row>
    <row r="139" spans="1:20" x14ac:dyDescent="0.35">
      <c r="A139" t="s">
        <v>1157</v>
      </c>
      <c r="B139" t="s">
        <v>1002</v>
      </c>
      <c r="C139" t="s">
        <v>1003</v>
      </c>
      <c r="D139" t="s">
        <v>1004</v>
      </c>
      <c r="E139" t="s">
        <v>1005</v>
      </c>
      <c r="F139" t="s">
        <v>1016</v>
      </c>
      <c r="G139" s="5">
        <v>34.42</v>
      </c>
      <c r="H139">
        <v>6</v>
      </c>
      <c r="I139" s="5">
        <f t="shared" si="23"/>
        <v>10.326000000000001</v>
      </c>
      <c r="J139" s="5">
        <f t="shared" si="16"/>
        <v>216.846</v>
      </c>
      <c r="K139" s="6">
        <v>43514</v>
      </c>
      <c r="L139" s="6" t="str">
        <f t="shared" si="17"/>
        <v>Mon</v>
      </c>
      <c r="M139" s="6" t="str">
        <f t="shared" si="18"/>
        <v>Feb</v>
      </c>
      <c r="N139" s="7">
        <v>0.65208333333333335</v>
      </c>
      <c r="O139" s="7" t="str">
        <f t="shared" si="19"/>
        <v>15</v>
      </c>
      <c r="P139" t="s">
        <v>1013</v>
      </c>
      <c r="Q139" s="5">
        <f t="shared" si="20"/>
        <v>206.52</v>
      </c>
      <c r="R139" s="8">
        <f t="shared" si="21"/>
        <v>4.7619047619047589E-2</v>
      </c>
      <c r="S139" s="5">
        <f t="shared" si="22"/>
        <v>10.325999999999993</v>
      </c>
      <c r="T139" s="9">
        <v>9.8000000000000007</v>
      </c>
    </row>
    <row r="140" spans="1:20" x14ac:dyDescent="0.35">
      <c r="A140" t="s">
        <v>1158</v>
      </c>
      <c r="B140" t="s">
        <v>1026</v>
      </c>
      <c r="C140" t="s">
        <v>1027</v>
      </c>
      <c r="D140" t="s">
        <v>1011</v>
      </c>
      <c r="E140" t="s">
        <v>1015</v>
      </c>
      <c r="F140" t="s">
        <v>1020</v>
      </c>
      <c r="G140" s="5">
        <v>51.91</v>
      </c>
      <c r="H140">
        <v>10</v>
      </c>
      <c r="I140" s="5">
        <f t="shared" si="23"/>
        <v>25.954999999999998</v>
      </c>
      <c r="J140" s="5">
        <f t="shared" si="16"/>
        <v>545.05499999999995</v>
      </c>
      <c r="K140" s="6">
        <v>43512</v>
      </c>
      <c r="L140" s="6" t="str">
        <f t="shared" si="17"/>
        <v>Sat</v>
      </c>
      <c r="M140" s="6" t="str">
        <f t="shared" si="18"/>
        <v>Feb</v>
      </c>
      <c r="N140" s="7">
        <v>0.51458333333333328</v>
      </c>
      <c r="O140" s="7" t="str">
        <f t="shared" si="19"/>
        <v>12</v>
      </c>
      <c r="P140" t="s">
        <v>1013</v>
      </c>
      <c r="Q140" s="5">
        <f t="shared" si="20"/>
        <v>519.09999999999991</v>
      </c>
      <c r="R140" s="8">
        <f t="shared" si="21"/>
        <v>4.76190476190477E-2</v>
      </c>
      <c r="S140" s="5">
        <f t="shared" si="22"/>
        <v>25.955000000000041</v>
      </c>
      <c r="T140" s="9">
        <v>8.1999999999999993</v>
      </c>
    </row>
    <row r="141" spans="1:20" x14ac:dyDescent="0.35">
      <c r="A141" t="s">
        <v>1159</v>
      </c>
      <c r="B141" t="s">
        <v>1002</v>
      </c>
      <c r="C141" t="s">
        <v>1003</v>
      </c>
      <c r="D141" t="s">
        <v>1011</v>
      </c>
      <c r="E141" t="s">
        <v>1015</v>
      </c>
      <c r="F141" t="s">
        <v>1020</v>
      </c>
      <c r="G141" s="5">
        <v>72.5</v>
      </c>
      <c r="H141">
        <v>8</v>
      </c>
      <c r="I141" s="5">
        <f t="shared" si="23"/>
        <v>29</v>
      </c>
      <c r="J141" s="5">
        <f t="shared" si="16"/>
        <v>609</v>
      </c>
      <c r="K141" s="6">
        <v>43540</v>
      </c>
      <c r="L141" s="6" t="str">
        <f t="shared" si="17"/>
        <v>Sat</v>
      </c>
      <c r="M141" s="6" t="str">
        <f t="shared" si="18"/>
        <v>Mar</v>
      </c>
      <c r="N141" s="7">
        <v>0.80902777777777779</v>
      </c>
      <c r="O141" s="7" t="str">
        <f t="shared" si="19"/>
        <v>19</v>
      </c>
      <c r="P141" t="s">
        <v>1007</v>
      </c>
      <c r="Q141" s="5">
        <f t="shared" si="20"/>
        <v>580</v>
      </c>
      <c r="R141" s="8">
        <f t="shared" si="21"/>
        <v>4.7619047619047616E-2</v>
      </c>
      <c r="S141" s="5">
        <f t="shared" si="22"/>
        <v>29</v>
      </c>
      <c r="T141" s="9">
        <v>9.1999999999999993</v>
      </c>
    </row>
    <row r="142" spans="1:20" x14ac:dyDescent="0.35">
      <c r="A142" t="s">
        <v>1160</v>
      </c>
      <c r="B142" t="s">
        <v>1009</v>
      </c>
      <c r="C142" t="s">
        <v>1010</v>
      </c>
      <c r="D142" t="s">
        <v>1004</v>
      </c>
      <c r="E142" t="s">
        <v>1005</v>
      </c>
      <c r="F142" t="s">
        <v>1020</v>
      </c>
      <c r="G142" s="5">
        <v>89.8</v>
      </c>
      <c r="H142">
        <v>10</v>
      </c>
      <c r="I142" s="5">
        <f t="shared" si="23"/>
        <v>44.900000000000006</v>
      </c>
      <c r="J142" s="5">
        <f t="shared" si="16"/>
        <v>942.9</v>
      </c>
      <c r="K142" s="6">
        <v>43488</v>
      </c>
      <c r="L142" s="6" t="str">
        <f t="shared" si="17"/>
        <v>Wed</v>
      </c>
      <c r="M142" s="6" t="str">
        <f t="shared" si="18"/>
        <v>Jan</v>
      </c>
      <c r="N142" s="7">
        <v>0.54166666666666663</v>
      </c>
      <c r="O142" s="7" t="str">
        <f t="shared" si="19"/>
        <v>13</v>
      </c>
      <c r="P142" t="s">
        <v>1017</v>
      </c>
      <c r="Q142" s="5">
        <f t="shared" si="20"/>
        <v>898</v>
      </c>
      <c r="R142" s="8">
        <f t="shared" si="21"/>
        <v>4.7619047619047596E-2</v>
      </c>
      <c r="S142" s="5">
        <f t="shared" si="22"/>
        <v>44.899999999999977</v>
      </c>
      <c r="T142" s="9">
        <v>5.4</v>
      </c>
    </row>
    <row r="143" spans="1:20" x14ac:dyDescent="0.35">
      <c r="A143" t="s">
        <v>1161</v>
      </c>
      <c r="B143" t="s">
        <v>1009</v>
      </c>
      <c r="C143" t="s">
        <v>1010</v>
      </c>
      <c r="D143" t="s">
        <v>1004</v>
      </c>
      <c r="E143" t="s">
        <v>1015</v>
      </c>
      <c r="F143" t="s">
        <v>1006</v>
      </c>
      <c r="G143" s="5">
        <v>90.5</v>
      </c>
      <c r="H143">
        <v>10</v>
      </c>
      <c r="I143" s="5">
        <f t="shared" si="23"/>
        <v>45.25</v>
      </c>
      <c r="J143" s="5">
        <f t="shared" si="16"/>
        <v>950.25</v>
      </c>
      <c r="K143" s="6">
        <v>43490</v>
      </c>
      <c r="L143" s="6" t="str">
        <f t="shared" si="17"/>
        <v>Fri</v>
      </c>
      <c r="M143" s="6" t="str">
        <f t="shared" si="18"/>
        <v>Jan</v>
      </c>
      <c r="N143" s="7">
        <v>0.57500000000000007</v>
      </c>
      <c r="O143" s="7" t="str">
        <f t="shared" si="19"/>
        <v>13</v>
      </c>
      <c r="P143" t="s">
        <v>1013</v>
      </c>
      <c r="Q143" s="5">
        <f t="shared" si="20"/>
        <v>905</v>
      </c>
      <c r="R143" s="8">
        <f t="shared" si="21"/>
        <v>4.7619047619047616E-2</v>
      </c>
      <c r="S143" s="5">
        <f t="shared" si="22"/>
        <v>45.25</v>
      </c>
      <c r="T143" s="9">
        <v>8.1</v>
      </c>
    </row>
    <row r="144" spans="1:20" x14ac:dyDescent="0.35">
      <c r="A144" t="s">
        <v>1162</v>
      </c>
      <c r="B144" t="s">
        <v>1009</v>
      </c>
      <c r="C144" t="s">
        <v>1010</v>
      </c>
      <c r="D144" t="s">
        <v>1004</v>
      </c>
      <c r="E144" t="s">
        <v>1005</v>
      </c>
      <c r="F144" t="s">
        <v>1006</v>
      </c>
      <c r="G144" s="5">
        <v>68.599999999999994</v>
      </c>
      <c r="H144">
        <v>10</v>
      </c>
      <c r="I144" s="5">
        <f t="shared" si="23"/>
        <v>34.300000000000004</v>
      </c>
      <c r="J144" s="5">
        <f t="shared" si="16"/>
        <v>720.3</v>
      </c>
      <c r="K144" s="6">
        <v>43501</v>
      </c>
      <c r="L144" s="6" t="str">
        <f t="shared" si="17"/>
        <v>Tue</v>
      </c>
      <c r="M144" s="6" t="str">
        <f t="shared" si="18"/>
        <v>Feb</v>
      </c>
      <c r="N144" s="7">
        <v>0.83124999999999993</v>
      </c>
      <c r="O144" s="7" t="str">
        <f t="shared" si="19"/>
        <v>19</v>
      </c>
      <c r="P144" t="s">
        <v>1013</v>
      </c>
      <c r="Q144" s="5">
        <f t="shared" si="20"/>
        <v>686</v>
      </c>
      <c r="R144" s="8">
        <f t="shared" si="21"/>
        <v>4.7619047619047561E-2</v>
      </c>
      <c r="S144" s="5">
        <f t="shared" si="22"/>
        <v>34.299999999999955</v>
      </c>
      <c r="T144" s="9">
        <v>9.1</v>
      </c>
    </row>
    <row r="145" spans="1:20" x14ac:dyDescent="0.35">
      <c r="A145" t="s">
        <v>1163</v>
      </c>
      <c r="B145" t="s">
        <v>1009</v>
      </c>
      <c r="C145" t="s">
        <v>1010</v>
      </c>
      <c r="D145" t="s">
        <v>1004</v>
      </c>
      <c r="E145" t="s">
        <v>1005</v>
      </c>
      <c r="F145" t="s">
        <v>1028</v>
      </c>
      <c r="G145" s="5">
        <v>30.41</v>
      </c>
      <c r="H145">
        <v>1</v>
      </c>
      <c r="I145" s="5">
        <f t="shared" si="23"/>
        <v>1.5205000000000002</v>
      </c>
      <c r="J145" s="5">
        <f t="shared" si="16"/>
        <v>31.930500000000002</v>
      </c>
      <c r="K145" s="6">
        <v>43518</v>
      </c>
      <c r="L145" s="6" t="str">
        <f t="shared" si="17"/>
        <v>Fri</v>
      </c>
      <c r="M145" s="6" t="str">
        <f t="shared" si="18"/>
        <v>Feb</v>
      </c>
      <c r="N145" s="7">
        <v>0.44166666666666665</v>
      </c>
      <c r="O145" s="7" t="str">
        <f t="shared" si="19"/>
        <v>10</v>
      </c>
      <c r="P145" t="s">
        <v>1017</v>
      </c>
      <c r="Q145" s="5">
        <f t="shared" si="20"/>
        <v>30.41</v>
      </c>
      <c r="R145" s="8">
        <f t="shared" si="21"/>
        <v>4.7619047619047679E-2</v>
      </c>
      <c r="S145" s="5">
        <f t="shared" si="22"/>
        <v>1.520500000000002</v>
      </c>
      <c r="T145" s="9">
        <v>8.4</v>
      </c>
    </row>
    <row r="146" spans="1:20" x14ac:dyDescent="0.35">
      <c r="A146" t="s">
        <v>1164</v>
      </c>
      <c r="B146" t="s">
        <v>1002</v>
      </c>
      <c r="C146" t="s">
        <v>1003</v>
      </c>
      <c r="D146" t="s">
        <v>1011</v>
      </c>
      <c r="E146" t="s">
        <v>1005</v>
      </c>
      <c r="F146" t="s">
        <v>1016</v>
      </c>
      <c r="G146" s="5">
        <v>77.95</v>
      </c>
      <c r="H146">
        <v>6</v>
      </c>
      <c r="I146" s="5">
        <f t="shared" si="23"/>
        <v>23.385000000000005</v>
      </c>
      <c r="J146" s="5">
        <f t="shared" si="16"/>
        <v>491.08500000000004</v>
      </c>
      <c r="K146" s="6">
        <v>43486</v>
      </c>
      <c r="L146" s="6" t="str">
        <f t="shared" si="17"/>
        <v>Mon</v>
      </c>
      <c r="M146" s="6" t="str">
        <f t="shared" si="18"/>
        <v>Jan</v>
      </c>
      <c r="N146" s="7">
        <v>0.69236111111111109</v>
      </c>
      <c r="O146" s="7" t="str">
        <f t="shared" si="19"/>
        <v>16</v>
      </c>
      <c r="P146" t="s">
        <v>1007</v>
      </c>
      <c r="Q146" s="5">
        <f t="shared" si="20"/>
        <v>467.70000000000005</v>
      </c>
      <c r="R146" s="8">
        <f t="shared" si="21"/>
        <v>4.7619047619047596E-2</v>
      </c>
      <c r="S146" s="5">
        <f t="shared" si="22"/>
        <v>23.384999999999991</v>
      </c>
      <c r="T146" s="9">
        <v>8</v>
      </c>
    </row>
    <row r="147" spans="1:20" x14ac:dyDescent="0.35">
      <c r="A147" t="s">
        <v>1165</v>
      </c>
      <c r="B147" t="s">
        <v>1009</v>
      </c>
      <c r="C147" t="s">
        <v>1010</v>
      </c>
      <c r="D147" t="s">
        <v>1011</v>
      </c>
      <c r="E147" t="s">
        <v>1005</v>
      </c>
      <c r="F147" t="s">
        <v>1006</v>
      </c>
      <c r="G147" s="5">
        <v>46.26</v>
      </c>
      <c r="H147">
        <v>6</v>
      </c>
      <c r="I147" s="5">
        <f t="shared" si="23"/>
        <v>13.878</v>
      </c>
      <c r="J147" s="5">
        <f t="shared" si="16"/>
        <v>291.43799999999999</v>
      </c>
      <c r="K147" s="6">
        <v>43532</v>
      </c>
      <c r="L147" s="6" t="str">
        <f t="shared" si="17"/>
        <v>Fri</v>
      </c>
      <c r="M147" s="6" t="str">
        <f t="shared" si="18"/>
        <v>Mar</v>
      </c>
      <c r="N147" s="7">
        <v>0.71597222222222223</v>
      </c>
      <c r="O147" s="7" t="str">
        <f t="shared" si="19"/>
        <v>17</v>
      </c>
      <c r="P147" t="s">
        <v>1017</v>
      </c>
      <c r="Q147" s="5">
        <f t="shared" si="20"/>
        <v>277.56</v>
      </c>
      <c r="R147" s="8">
        <f t="shared" si="21"/>
        <v>4.7619047619047575E-2</v>
      </c>
      <c r="S147" s="5">
        <f t="shared" si="22"/>
        <v>13.877999999999986</v>
      </c>
      <c r="T147" s="9">
        <v>9.5</v>
      </c>
    </row>
    <row r="148" spans="1:20" x14ac:dyDescent="0.35">
      <c r="A148" t="s">
        <v>1166</v>
      </c>
      <c r="B148" t="s">
        <v>1002</v>
      </c>
      <c r="C148" t="s">
        <v>1003</v>
      </c>
      <c r="D148" t="s">
        <v>1004</v>
      </c>
      <c r="E148" t="s">
        <v>1005</v>
      </c>
      <c r="F148" t="s">
        <v>1030</v>
      </c>
      <c r="G148" s="5">
        <v>30.14</v>
      </c>
      <c r="H148">
        <v>10</v>
      </c>
      <c r="I148" s="5">
        <f t="shared" si="23"/>
        <v>15.07</v>
      </c>
      <c r="J148" s="5">
        <f t="shared" si="16"/>
        <v>316.46999999999997</v>
      </c>
      <c r="K148" s="6">
        <v>43506</v>
      </c>
      <c r="L148" s="6" t="str">
        <f t="shared" si="17"/>
        <v>Sun</v>
      </c>
      <c r="M148" s="6" t="str">
        <f t="shared" si="18"/>
        <v>Feb</v>
      </c>
      <c r="N148" s="7">
        <v>0.51944444444444449</v>
      </c>
      <c r="O148" s="7" t="str">
        <f t="shared" si="19"/>
        <v>12</v>
      </c>
      <c r="P148" t="s">
        <v>1007</v>
      </c>
      <c r="Q148" s="5">
        <f t="shared" si="20"/>
        <v>301.39999999999998</v>
      </c>
      <c r="R148" s="8">
        <f t="shared" si="21"/>
        <v>4.7619047619047603E-2</v>
      </c>
      <c r="S148" s="5">
        <f t="shared" si="22"/>
        <v>15.069999999999993</v>
      </c>
      <c r="T148" s="9">
        <v>9.1999999999999993</v>
      </c>
    </row>
    <row r="149" spans="1:20" x14ac:dyDescent="0.35">
      <c r="A149" t="s">
        <v>1167</v>
      </c>
      <c r="B149" t="s">
        <v>1009</v>
      </c>
      <c r="C149" t="s">
        <v>1010</v>
      </c>
      <c r="D149" t="s">
        <v>1011</v>
      </c>
      <c r="E149" t="s">
        <v>1015</v>
      </c>
      <c r="F149" t="s">
        <v>1006</v>
      </c>
      <c r="G149" s="5">
        <v>66.14</v>
      </c>
      <c r="H149">
        <v>4</v>
      </c>
      <c r="I149" s="5">
        <f t="shared" si="23"/>
        <v>13.228000000000002</v>
      </c>
      <c r="J149" s="5">
        <f t="shared" si="16"/>
        <v>277.78800000000001</v>
      </c>
      <c r="K149" s="6">
        <v>43543</v>
      </c>
      <c r="L149" s="6" t="str">
        <f t="shared" si="17"/>
        <v>Tue</v>
      </c>
      <c r="M149" s="6" t="str">
        <f t="shared" si="18"/>
        <v>Mar</v>
      </c>
      <c r="N149" s="7">
        <v>0.53194444444444444</v>
      </c>
      <c r="O149" s="7" t="str">
        <f t="shared" si="19"/>
        <v>12</v>
      </c>
      <c r="P149" t="s">
        <v>1017</v>
      </c>
      <c r="Q149" s="5">
        <f t="shared" si="20"/>
        <v>264.56</v>
      </c>
      <c r="R149" s="8">
        <f t="shared" si="21"/>
        <v>4.7619047619047651E-2</v>
      </c>
      <c r="S149" s="5">
        <f t="shared" si="22"/>
        <v>13.228000000000009</v>
      </c>
      <c r="T149" s="9">
        <v>5.6</v>
      </c>
    </row>
    <row r="150" spans="1:20" x14ac:dyDescent="0.35">
      <c r="A150" t="s">
        <v>1168</v>
      </c>
      <c r="B150" t="s">
        <v>1026</v>
      </c>
      <c r="C150" t="s">
        <v>1027</v>
      </c>
      <c r="D150" t="s">
        <v>1004</v>
      </c>
      <c r="E150" t="s">
        <v>1015</v>
      </c>
      <c r="F150" t="s">
        <v>1016</v>
      </c>
      <c r="G150" s="5">
        <v>71.86</v>
      </c>
      <c r="H150">
        <v>8</v>
      </c>
      <c r="I150" s="5">
        <f t="shared" si="23"/>
        <v>28.744</v>
      </c>
      <c r="J150" s="5">
        <f t="shared" si="16"/>
        <v>603.62400000000002</v>
      </c>
      <c r="K150" s="6">
        <v>43530</v>
      </c>
      <c r="L150" s="6" t="str">
        <f t="shared" si="17"/>
        <v>Wed</v>
      </c>
      <c r="M150" s="6" t="str">
        <f t="shared" si="18"/>
        <v>Mar</v>
      </c>
      <c r="N150" s="7">
        <v>0.62986111111111109</v>
      </c>
      <c r="O150" s="7" t="str">
        <f t="shared" si="19"/>
        <v>15</v>
      </c>
      <c r="P150" t="s">
        <v>1017</v>
      </c>
      <c r="Q150" s="5">
        <f t="shared" si="20"/>
        <v>574.88</v>
      </c>
      <c r="R150" s="8">
        <f t="shared" si="21"/>
        <v>4.7619047619047665E-2</v>
      </c>
      <c r="S150" s="5">
        <f t="shared" si="22"/>
        <v>28.744000000000028</v>
      </c>
      <c r="T150" s="9">
        <v>6.2</v>
      </c>
    </row>
    <row r="151" spans="1:20" x14ac:dyDescent="0.35">
      <c r="A151" t="s">
        <v>1169</v>
      </c>
      <c r="B151" t="s">
        <v>1002</v>
      </c>
      <c r="C151" t="s">
        <v>1003</v>
      </c>
      <c r="D151" t="s">
        <v>1011</v>
      </c>
      <c r="E151" t="s">
        <v>1015</v>
      </c>
      <c r="F151" t="s">
        <v>1006</v>
      </c>
      <c r="G151" s="5">
        <v>32.46</v>
      </c>
      <c r="H151">
        <v>8</v>
      </c>
      <c r="I151" s="5">
        <f t="shared" si="23"/>
        <v>12.984000000000002</v>
      </c>
      <c r="J151" s="5">
        <f t="shared" si="16"/>
        <v>272.66399999999999</v>
      </c>
      <c r="K151" s="6">
        <v>43551</v>
      </c>
      <c r="L151" s="6" t="str">
        <f t="shared" si="17"/>
        <v>Wed</v>
      </c>
      <c r="M151" s="6" t="str">
        <f t="shared" si="18"/>
        <v>Mar</v>
      </c>
      <c r="N151" s="7">
        <v>0.57500000000000007</v>
      </c>
      <c r="O151" s="7" t="str">
        <f t="shared" si="19"/>
        <v>13</v>
      </c>
      <c r="P151" t="s">
        <v>1017</v>
      </c>
      <c r="Q151" s="5">
        <f t="shared" si="20"/>
        <v>259.68</v>
      </c>
      <c r="R151" s="8">
        <f t="shared" si="21"/>
        <v>4.7619047619047547E-2</v>
      </c>
      <c r="S151" s="5">
        <f t="shared" si="22"/>
        <v>12.98399999999998</v>
      </c>
      <c r="T151" s="9">
        <v>4.9000000000000004</v>
      </c>
    </row>
    <row r="152" spans="1:20" x14ac:dyDescent="0.35">
      <c r="A152" t="s">
        <v>1170</v>
      </c>
      <c r="B152" t="s">
        <v>1026</v>
      </c>
      <c r="C152" t="s">
        <v>1027</v>
      </c>
      <c r="D152" t="s">
        <v>1004</v>
      </c>
      <c r="E152" t="s">
        <v>1005</v>
      </c>
      <c r="F152" t="s">
        <v>1030</v>
      </c>
      <c r="G152" s="5">
        <v>91.54</v>
      </c>
      <c r="H152">
        <v>4</v>
      </c>
      <c r="I152" s="5">
        <f t="shared" si="23"/>
        <v>18.308000000000003</v>
      </c>
      <c r="J152" s="5">
        <f t="shared" si="16"/>
        <v>384.46800000000002</v>
      </c>
      <c r="K152" s="6">
        <v>43547</v>
      </c>
      <c r="L152" s="6" t="str">
        <f t="shared" si="17"/>
        <v>Sat</v>
      </c>
      <c r="M152" s="6" t="str">
        <f t="shared" si="18"/>
        <v>Mar</v>
      </c>
      <c r="N152" s="7">
        <v>0.80555555555555547</v>
      </c>
      <c r="O152" s="7" t="str">
        <f t="shared" si="19"/>
        <v>19</v>
      </c>
      <c r="P152" t="s">
        <v>1017</v>
      </c>
      <c r="Q152" s="5">
        <f t="shared" si="20"/>
        <v>366.16</v>
      </c>
      <c r="R152" s="8">
        <f t="shared" si="21"/>
        <v>4.7619047619047596E-2</v>
      </c>
      <c r="S152" s="5">
        <f t="shared" si="22"/>
        <v>18.307999999999993</v>
      </c>
      <c r="T152" s="9">
        <v>4.8</v>
      </c>
    </row>
    <row r="153" spans="1:20" x14ac:dyDescent="0.35">
      <c r="A153" t="s">
        <v>1171</v>
      </c>
      <c r="B153" t="s">
        <v>1009</v>
      </c>
      <c r="C153" t="s">
        <v>1010</v>
      </c>
      <c r="D153" t="s">
        <v>1004</v>
      </c>
      <c r="E153" t="s">
        <v>1015</v>
      </c>
      <c r="F153" t="s">
        <v>1020</v>
      </c>
      <c r="G153" s="5">
        <v>34.56</v>
      </c>
      <c r="H153">
        <v>7</v>
      </c>
      <c r="I153" s="5">
        <f t="shared" si="23"/>
        <v>12.096000000000002</v>
      </c>
      <c r="J153" s="5">
        <f t="shared" si="16"/>
        <v>254.01600000000002</v>
      </c>
      <c r="K153" s="6">
        <v>43535</v>
      </c>
      <c r="L153" s="6" t="str">
        <f t="shared" si="17"/>
        <v>Mon</v>
      </c>
      <c r="M153" s="6" t="str">
        <f t="shared" si="18"/>
        <v>Mar</v>
      </c>
      <c r="N153" s="7">
        <v>0.67152777777777783</v>
      </c>
      <c r="O153" s="7" t="str">
        <f t="shared" si="19"/>
        <v>16</v>
      </c>
      <c r="P153" t="s">
        <v>1017</v>
      </c>
      <c r="Q153" s="5">
        <f t="shared" si="20"/>
        <v>241.92000000000002</v>
      </c>
      <c r="R153" s="8">
        <f t="shared" si="21"/>
        <v>4.761904761904763E-2</v>
      </c>
      <c r="S153" s="5">
        <f t="shared" si="22"/>
        <v>12.096000000000004</v>
      </c>
      <c r="T153" s="9">
        <v>7.3</v>
      </c>
    </row>
    <row r="154" spans="1:20" x14ac:dyDescent="0.35">
      <c r="A154" t="s">
        <v>1172</v>
      </c>
      <c r="B154" t="s">
        <v>1002</v>
      </c>
      <c r="C154" t="s">
        <v>1003</v>
      </c>
      <c r="D154" t="s">
        <v>1011</v>
      </c>
      <c r="E154" t="s">
        <v>1015</v>
      </c>
      <c r="F154" t="s">
        <v>1030</v>
      </c>
      <c r="G154" s="5">
        <v>83.24</v>
      </c>
      <c r="H154">
        <v>9</v>
      </c>
      <c r="I154" s="5">
        <f t="shared" si="23"/>
        <v>37.457999999999998</v>
      </c>
      <c r="J154" s="5">
        <f t="shared" si="16"/>
        <v>786.61799999999994</v>
      </c>
      <c r="K154" s="6">
        <v>43494</v>
      </c>
      <c r="L154" s="6" t="str">
        <f t="shared" si="17"/>
        <v>Tue</v>
      </c>
      <c r="M154" s="6" t="str">
        <f t="shared" si="18"/>
        <v>Jan</v>
      </c>
      <c r="N154" s="7">
        <v>0.49722222222222223</v>
      </c>
      <c r="O154" s="7" t="str">
        <f t="shared" si="19"/>
        <v>11</v>
      </c>
      <c r="P154" t="s">
        <v>1017</v>
      </c>
      <c r="Q154" s="5">
        <f t="shared" si="20"/>
        <v>749.16</v>
      </c>
      <c r="R154" s="8">
        <f t="shared" si="21"/>
        <v>4.7619047619047582E-2</v>
      </c>
      <c r="S154" s="5">
        <f t="shared" si="22"/>
        <v>37.45799999999997</v>
      </c>
      <c r="T154" s="9">
        <v>7.4</v>
      </c>
    </row>
    <row r="155" spans="1:20" x14ac:dyDescent="0.35">
      <c r="A155" t="s">
        <v>1173</v>
      </c>
      <c r="B155" t="s">
        <v>1009</v>
      </c>
      <c r="C155" t="s">
        <v>1010</v>
      </c>
      <c r="D155" t="s">
        <v>1011</v>
      </c>
      <c r="E155" t="s">
        <v>1005</v>
      </c>
      <c r="F155" t="s">
        <v>1028</v>
      </c>
      <c r="G155" s="5">
        <v>16.48</v>
      </c>
      <c r="H155">
        <v>6</v>
      </c>
      <c r="I155" s="5">
        <f t="shared" si="23"/>
        <v>4.944</v>
      </c>
      <c r="J155" s="5">
        <f t="shared" si="16"/>
        <v>103.824</v>
      </c>
      <c r="K155" s="6">
        <v>43503</v>
      </c>
      <c r="L155" s="6" t="str">
        <f t="shared" si="17"/>
        <v>Thu</v>
      </c>
      <c r="M155" s="6" t="str">
        <f t="shared" si="18"/>
        <v>Feb</v>
      </c>
      <c r="N155" s="7">
        <v>0.76597222222222217</v>
      </c>
      <c r="O155" s="7" t="str">
        <f t="shared" si="19"/>
        <v>18</v>
      </c>
      <c r="P155" t="s">
        <v>1007</v>
      </c>
      <c r="Q155" s="5">
        <f t="shared" si="20"/>
        <v>98.88</v>
      </c>
      <c r="R155" s="8">
        <f t="shared" si="21"/>
        <v>4.7619047619047644E-2</v>
      </c>
      <c r="S155" s="5">
        <f t="shared" si="22"/>
        <v>4.9440000000000026</v>
      </c>
      <c r="T155" s="9">
        <v>9.9</v>
      </c>
    </row>
    <row r="156" spans="1:20" x14ac:dyDescent="0.35">
      <c r="A156" t="s">
        <v>1174</v>
      </c>
      <c r="B156" t="s">
        <v>1009</v>
      </c>
      <c r="C156" t="s">
        <v>1010</v>
      </c>
      <c r="D156" t="s">
        <v>1011</v>
      </c>
      <c r="E156" t="s">
        <v>1005</v>
      </c>
      <c r="F156" t="s">
        <v>1020</v>
      </c>
      <c r="G156" s="5">
        <v>80.97</v>
      </c>
      <c r="H156">
        <v>8</v>
      </c>
      <c r="I156" s="5">
        <f t="shared" si="23"/>
        <v>32.387999999999998</v>
      </c>
      <c r="J156" s="5">
        <f t="shared" si="16"/>
        <v>680.14800000000002</v>
      </c>
      <c r="K156" s="6">
        <v>43493</v>
      </c>
      <c r="L156" s="6" t="str">
        <f t="shared" si="17"/>
        <v>Mon</v>
      </c>
      <c r="M156" s="6" t="str">
        <f t="shared" si="18"/>
        <v>Jan</v>
      </c>
      <c r="N156" s="7">
        <v>0.54513888888888895</v>
      </c>
      <c r="O156" s="7" t="str">
        <f t="shared" si="19"/>
        <v>13</v>
      </c>
      <c r="P156" t="s">
        <v>1013</v>
      </c>
      <c r="Q156" s="5">
        <f t="shared" si="20"/>
        <v>647.76</v>
      </c>
      <c r="R156" s="8">
        <f t="shared" si="21"/>
        <v>4.7619047619047665E-2</v>
      </c>
      <c r="S156" s="5">
        <f t="shared" si="22"/>
        <v>32.388000000000034</v>
      </c>
      <c r="T156" s="9">
        <v>9.3000000000000007</v>
      </c>
    </row>
    <row r="157" spans="1:20" x14ac:dyDescent="0.35">
      <c r="A157" t="s">
        <v>1175</v>
      </c>
      <c r="B157" t="s">
        <v>1002</v>
      </c>
      <c r="C157" t="s">
        <v>1003</v>
      </c>
      <c r="D157" t="s">
        <v>1004</v>
      </c>
      <c r="E157" t="s">
        <v>1015</v>
      </c>
      <c r="F157" t="s">
        <v>1028</v>
      </c>
      <c r="G157" s="5">
        <v>92.29</v>
      </c>
      <c r="H157">
        <v>5</v>
      </c>
      <c r="I157" s="5">
        <f t="shared" si="23"/>
        <v>23.072500000000005</v>
      </c>
      <c r="J157" s="5">
        <f t="shared" si="16"/>
        <v>484.52250000000004</v>
      </c>
      <c r="K157" s="6">
        <v>43516</v>
      </c>
      <c r="L157" s="6" t="str">
        <f t="shared" si="17"/>
        <v>Wed</v>
      </c>
      <c r="M157" s="6" t="str">
        <f t="shared" si="18"/>
        <v>Feb</v>
      </c>
      <c r="N157" s="7">
        <v>0.66319444444444442</v>
      </c>
      <c r="O157" s="7" t="str">
        <f t="shared" si="19"/>
        <v>15</v>
      </c>
      <c r="P157" t="s">
        <v>1017</v>
      </c>
      <c r="Q157" s="5">
        <f t="shared" si="20"/>
        <v>461.45000000000005</v>
      </c>
      <c r="R157" s="8">
        <f t="shared" si="21"/>
        <v>4.7619047619047596E-2</v>
      </c>
      <c r="S157" s="5">
        <f t="shared" si="22"/>
        <v>23.072499999999991</v>
      </c>
      <c r="T157" s="9">
        <v>9</v>
      </c>
    </row>
    <row r="158" spans="1:20" x14ac:dyDescent="0.35">
      <c r="A158" t="s">
        <v>1176</v>
      </c>
      <c r="B158" t="s">
        <v>1026</v>
      </c>
      <c r="C158" t="s">
        <v>1027</v>
      </c>
      <c r="D158" t="s">
        <v>1004</v>
      </c>
      <c r="E158" t="s">
        <v>1015</v>
      </c>
      <c r="F158" t="s">
        <v>1012</v>
      </c>
      <c r="G158" s="5">
        <v>72.17</v>
      </c>
      <c r="H158">
        <v>1</v>
      </c>
      <c r="I158" s="5">
        <f t="shared" si="23"/>
        <v>3.6085000000000003</v>
      </c>
      <c r="J158" s="5">
        <f t="shared" si="16"/>
        <v>75.778500000000008</v>
      </c>
      <c r="K158" s="6">
        <v>43469</v>
      </c>
      <c r="L158" s="6" t="str">
        <f t="shared" si="17"/>
        <v>Fri</v>
      </c>
      <c r="M158" s="6" t="str">
        <f t="shared" si="18"/>
        <v>Jan</v>
      </c>
      <c r="N158" s="7">
        <v>0.81944444444444453</v>
      </c>
      <c r="O158" s="7" t="str">
        <f t="shared" si="19"/>
        <v>19</v>
      </c>
      <c r="P158" t="s">
        <v>1013</v>
      </c>
      <c r="Q158" s="5">
        <f t="shared" si="20"/>
        <v>72.17</v>
      </c>
      <c r="R158" s="8">
        <f t="shared" si="21"/>
        <v>4.76190476190477E-2</v>
      </c>
      <c r="S158" s="5">
        <f t="shared" si="22"/>
        <v>3.6085000000000065</v>
      </c>
      <c r="T158" s="9">
        <v>6.1</v>
      </c>
    </row>
    <row r="159" spans="1:20" x14ac:dyDescent="0.35">
      <c r="A159" t="s">
        <v>1177</v>
      </c>
      <c r="B159" t="s">
        <v>1026</v>
      </c>
      <c r="C159" t="s">
        <v>1027</v>
      </c>
      <c r="D159" t="s">
        <v>1011</v>
      </c>
      <c r="E159" t="s">
        <v>1015</v>
      </c>
      <c r="F159" t="s">
        <v>1016</v>
      </c>
      <c r="G159" s="5">
        <v>50.28</v>
      </c>
      <c r="H159">
        <v>5</v>
      </c>
      <c r="I159" s="5">
        <f t="shared" si="23"/>
        <v>12.57</v>
      </c>
      <c r="J159" s="5">
        <f t="shared" si="16"/>
        <v>263.97000000000003</v>
      </c>
      <c r="K159" s="6">
        <v>43531</v>
      </c>
      <c r="L159" s="6" t="str">
        <f t="shared" si="17"/>
        <v>Thu</v>
      </c>
      <c r="M159" s="6" t="str">
        <f t="shared" si="18"/>
        <v>Mar</v>
      </c>
      <c r="N159" s="7">
        <v>0.58194444444444449</v>
      </c>
      <c r="O159" s="7" t="str">
        <f t="shared" si="19"/>
        <v>13</v>
      </c>
      <c r="P159" t="s">
        <v>1007</v>
      </c>
      <c r="Q159" s="5">
        <f t="shared" si="20"/>
        <v>251.4</v>
      </c>
      <c r="R159" s="8">
        <f t="shared" si="21"/>
        <v>4.7619047619047693E-2</v>
      </c>
      <c r="S159" s="5">
        <f t="shared" si="22"/>
        <v>12.570000000000022</v>
      </c>
      <c r="T159" s="9">
        <v>9.6999999999999993</v>
      </c>
    </row>
    <row r="160" spans="1:20" x14ac:dyDescent="0.35">
      <c r="A160" t="s">
        <v>1178</v>
      </c>
      <c r="B160" t="s">
        <v>1026</v>
      </c>
      <c r="C160" t="s">
        <v>1027</v>
      </c>
      <c r="D160" t="s">
        <v>1004</v>
      </c>
      <c r="E160" t="s">
        <v>1015</v>
      </c>
      <c r="F160" t="s">
        <v>1006</v>
      </c>
      <c r="G160" s="5">
        <v>97.22</v>
      </c>
      <c r="H160">
        <v>9</v>
      </c>
      <c r="I160" s="5">
        <f t="shared" si="23"/>
        <v>43.749000000000002</v>
      </c>
      <c r="J160" s="5">
        <f t="shared" si="16"/>
        <v>918.72900000000004</v>
      </c>
      <c r="K160" s="6">
        <v>43554</v>
      </c>
      <c r="L160" s="6" t="str">
        <f t="shared" si="17"/>
        <v>Sat</v>
      </c>
      <c r="M160" s="6" t="str">
        <f t="shared" si="18"/>
        <v>Mar</v>
      </c>
      <c r="N160" s="7">
        <v>0.61319444444444449</v>
      </c>
      <c r="O160" s="7" t="str">
        <f t="shared" si="19"/>
        <v>14</v>
      </c>
      <c r="P160" t="s">
        <v>1007</v>
      </c>
      <c r="Q160" s="5">
        <f t="shared" si="20"/>
        <v>874.98</v>
      </c>
      <c r="R160" s="8">
        <f t="shared" si="21"/>
        <v>4.7619047619047644E-2</v>
      </c>
      <c r="S160" s="5">
        <f t="shared" si="22"/>
        <v>43.749000000000024</v>
      </c>
      <c r="T160" s="9">
        <v>6</v>
      </c>
    </row>
    <row r="161" spans="1:20" x14ac:dyDescent="0.35">
      <c r="A161" t="s">
        <v>1179</v>
      </c>
      <c r="B161" t="s">
        <v>1026</v>
      </c>
      <c r="C161" t="s">
        <v>1027</v>
      </c>
      <c r="D161" t="s">
        <v>1011</v>
      </c>
      <c r="E161" t="s">
        <v>1015</v>
      </c>
      <c r="F161" t="s">
        <v>1020</v>
      </c>
      <c r="G161" s="5">
        <v>93.39</v>
      </c>
      <c r="H161">
        <v>6</v>
      </c>
      <c r="I161" s="5">
        <f t="shared" si="23"/>
        <v>28.017000000000003</v>
      </c>
      <c r="J161" s="5">
        <f t="shared" si="16"/>
        <v>588.35700000000008</v>
      </c>
      <c r="K161" s="6">
        <v>43551</v>
      </c>
      <c r="L161" s="6" t="str">
        <f t="shared" si="17"/>
        <v>Wed</v>
      </c>
      <c r="M161" s="6" t="str">
        <f t="shared" si="18"/>
        <v>Mar</v>
      </c>
      <c r="N161" s="7">
        <v>0.8041666666666667</v>
      </c>
      <c r="O161" s="7" t="str">
        <f t="shared" si="19"/>
        <v>19</v>
      </c>
      <c r="P161" t="s">
        <v>1007</v>
      </c>
      <c r="Q161" s="5">
        <f t="shared" si="20"/>
        <v>560.34</v>
      </c>
      <c r="R161" s="8">
        <f t="shared" si="21"/>
        <v>4.76190476190477E-2</v>
      </c>
      <c r="S161" s="5">
        <f t="shared" si="22"/>
        <v>28.017000000000053</v>
      </c>
      <c r="T161" s="9">
        <v>10</v>
      </c>
    </row>
    <row r="162" spans="1:20" x14ac:dyDescent="0.35">
      <c r="A162" t="s">
        <v>1180</v>
      </c>
      <c r="B162" t="s">
        <v>1009</v>
      </c>
      <c r="C162" t="s">
        <v>1010</v>
      </c>
      <c r="D162" t="s">
        <v>1011</v>
      </c>
      <c r="E162" t="s">
        <v>1005</v>
      </c>
      <c r="F162" t="s">
        <v>1028</v>
      </c>
      <c r="G162" s="5">
        <v>43.18</v>
      </c>
      <c r="H162">
        <v>8</v>
      </c>
      <c r="I162" s="5">
        <f t="shared" si="23"/>
        <v>17.272000000000002</v>
      </c>
      <c r="J162" s="5">
        <f t="shared" si="16"/>
        <v>362.71199999999999</v>
      </c>
      <c r="K162" s="6">
        <v>43484</v>
      </c>
      <c r="L162" s="6" t="str">
        <f t="shared" si="17"/>
        <v>Sat</v>
      </c>
      <c r="M162" s="6" t="str">
        <f t="shared" si="18"/>
        <v>Jan</v>
      </c>
      <c r="N162" s="7">
        <v>0.81874999999999998</v>
      </c>
      <c r="O162" s="7" t="str">
        <f t="shared" si="19"/>
        <v>19</v>
      </c>
      <c r="P162" t="s">
        <v>1017</v>
      </c>
      <c r="Q162" s="5">
        <f t="shared" si="20"/>
        <v>345.44</v>
      </c>
      <c r="R162" s="8">
        <f t="shared" si="21"/>
        <v>4.7619047619047596E-2</v>
      </c>
      <c r="S162" s="5">
        <f t="shared" si="22"/>
        <v>17.271999999999991</v>
      </c>
      <c r="T162" s="9">
        <v>8.3000000000000007</v>
      </c>
    </row>
    <row r="163" spans="1:20" x14ac:dyDescent="0.35">
      <c r="A163" t="s">
        <v>1181</v>
      </c>
      <c r="B163" t="s">
        <v>1002</v>
      </c>
      <c r="C163" t="s">
        <v>1003</v>
      </c>
      <c r="D163" t="s">
        <v>1011</v>
      </c>
      <c r="E163" t="s">
        <v>1015</v>
      </c>
      <c r="F163" t="s">
        <v>1020</v>
      </c>
      <c r="G163" s="5">
        <v>63.69</v>
      </c>
      <c r="H163">
        <v>1</v>
      </c>
      <c r="I163" s="5">
        <f t="shared" si="23"/>
        <v>3.1844999999999999</v>
      </c>
      <c r="J163" s="5">
        <f t="shared" si="16"/>
        <v>66.874499999999998</v>
      </c>
      <c r="K163" s="6">
        <v>43521</v>
      </c>
      <c r="L163" s="6" t="str">
        <f t="shared" si="17"/>
        <v>Mon</v>
      </c>
      <c r="M163" s="6" t="str">
        <f t="shared" si="18"/>
        <v>Feb</v>
      </c>
      <c r="N163" s="7">
        <v>0.68125000000000002</v>
      </c>
      <c r="O163" s="7" t="str">
        <f t="shared" si="19"/>
        <v>16</v>
      </c>
      <c r="P163" t="s">
        <v>1013</v>
      </c>
      <c r="Q163" s="5">
        <f t="shared" si="20"/>
        <v>63.69</v>
      </c>
      <c r="R163" s="8">
        <f t="shared" si="21"/>
        <v>4.7619047619047616E-2</v>
      </c>
      <c r="S163" s="5">
        <f t="shared" si="22"/>
        <v>3.1844999999999999</v>
      </c>
      <c r="T163" s="9">
        <v>6</v>
      </c>
    </row>
    <row r="164" spans="1:20" x14ac:dyDescent="0.35">
      <c r="A164" t="s">
        <v>1182</v>
      </c>
      <c r="B164" t="s">
        <v>1002</v>
      </c>
      <c r="C164" t="s">
        <v>1003</v>
      </c>
      <c r="D164" t="s">
        <v>1011</v>
      </c>
      <c r="E164" t="s">
        <v>1015</v>
      </c>
      <c r="F164" t="s">
        <v>1028</v>
      </c>
      <c r="G164" s="5">
        <v>45.79</v>
      </c>
      <c r="H164">
        <v>7</v>
      </c>
      <c r="I164" s="5">
        <f t="shared" si="23"/>
        <v>16.026499999999999</v>
      </c>
      <c r="J164" s="5">
        <f t="shared" si="16"/>
        <v>336.55649999999997</v>
      </c>
      <c r="K164" s="6">
        <v>43537</v>
      </c>
      <c r="L164" s="6" t="str">
        <f t="shared" si="17"/>
        <v>Wed</v>
      </c>
      <c r="M164" s="6" t="str">
        <f t="shared" si="18"/>
        <v>Mar</v>
      </c>
      <c r="N164" s="7">
        <v>0.8222222222222223</v>
      </c>
      <c r="O164" s="7" t="str">
        <f t="shared" si="19"/>
        <v>19</v>
      </c>
      <c r="P164" t="s">
        <v>1017</v>
      </c>
      <c r="Q164" s="5">
        <f t="shared" si="20"/>
        <v>320.52999999999997</v>
      </c>
      <c r="R164" s="8">
        <f t="shared" si="21"/>
        <v>4.7619047619047616E-2</v>
      </c>
      <c r="S164" s="5">
        <f t="shared" si="22"/>
        <v>16.026499999999999</v>
      </c>
      <c r="T164" s="9">
        <v>7</v>
      </c>
    </row>
    <row r="165" spans="1:20" x14ac:dyDescent="0.35">
      <c r="A165" t="s">
        <v>1183</v>
      </c>
      <c r="B165" t="s">
        <v>1009</v>
      </c>
      <c r="C165" t="s">
        <v>1010</v>
      </c>
      <c r="D165" t="s">
        <v>1011</v>
      </c>
      <c r="E165" t="s">
        <v>1015</v>
      </c>
      <c r="F165" t="s">
        <v>1020</v>
      </c>
      <c r="G165" s="5">
        <v>76.400000000000006</v>
      </c>
      <c r="H165">
        <v>2</v>
      </c>
      <c r="I165" s="5">
        <f t="shared" si="23"/>
        <v>7.6400000000000006</v>
      </c>
      <c r="J165" s="5">
        <f t="shared" si="16"/>
        <v>160.44</v>
      </c>
      <c r="K165" s="6">
        <v>43495</v>
      </c>
      <c r="L165" s="6" t="str">
        <f t="shared" si="17"/>
        <v>Wed</v>
      </c>
      <c r="M165" s="6" t="str">
        <f t="shared" si="18"/>
        <v>Jan</v>
      </c>
      <c r="N165" s="7">
        <v>0.8208333333333333</v>
      </c>
      <c r="O165" s="7" t="str">
        <f t="shared" si="19"/>
        <v>19</v>
      </c>
      <c r="P165" t="s">
        <v>1007</v>
      </c>
      <c r="Q165" s="5">
        <f t="shared" si="20"/>
        <v>152.80000000000001</v>
      </c>
      <c r="R165" s="8">
        <f t="shared" si="21"/>
        <v>4.7619047619047533E-2</v>
      </c>
      <c r="S165" s="5">
        <f t="shared" si="22"/>
        <v>7.6399999999999864</v>
      </c>
      <c r="T165" s="9">
        <v>6.5</v>
      </c>
    </row>
    <row r="166" spans="1:20" x14ac:dyDescent="0.35">
      <c r="A166" t="s">
        <v>1184</v>
      </c>
      <c r="B166" t="s">
        <v>1026</v>
      </c>
      <c r="C166" t="s">
        <v>1027</v>
      </c>
      <c r="D166" t="s">
        <v>1011</v>
      </c>
      <c r="E166" t="s">
        <v>1015</v>
      </c>
      <c r="F166" t="s">
        <v>1028</v>
      </c>
      <c r="G166" s="5">
        <v>39.9</v>
      </c>
      <c r="H166">
        <v>10</v>
      </c>
      <c r="I166" s="5">
        <f t="shared" si="23"/>
        <v>19.950000000000003</v>
      </c>
      <c r="J166" s="5">
        <f t="shared" si="16"/>
        <v>418.95</v>
      </c>
      <c r="K166" s="6">
        <v>43516</v>
      </c>
      <c r="L166" s="6" t="str">
        <f t="shared" si="17"/>
        <v>Wed</v>
      </c>
      <c r="M166" s="6" t="str">
        <f t="shared" si="18"/>
        <v>Feb</v>
      </c>
      <c r="N166" s="7">
        <v>0.64166666666666672</v>
      </c>
      <c r="O166" s="7" t="str">
        <f t="shared" si="19"/>
        <v>15</v>
      </c>
      <c r="P166" t="s">
        <v>1017</v>
      </c>
      <c r="Q166" s="5">
        <f t="shared" si="20"/>
        <v>399</v>
      </c>
      <c r="R166" s="8">
        <f t="shared" si="21"/>
        <v>4.7619047619047596E-2</v>
      </c>
      <c r="S166" s="5">
        <f t="shared" si="22"/>
        <v>19.949999999999989</v>
      </c>
      <c r="T166" s="9">
        <v>5.9</v>
      </c>
    </row>
    <row r="167" spans="1:20" x14ac:dyDescent="0.35">
      <c r="A167" t="s">
        <v>1185</v>
      </c>
      <c r="B167" t="s">
        <v>1026</v>
      </c>
      <c r="C167" t="s">
        <v>1027</v>
      </c>
      <c r="D167" t="s">
        <v>1004</v>
      </c>
      <c r="E167" t="s">
        <v>1015</v>
      </c>
      <c r="F167" t="s">
        <v>1006</v>
      </c>
      <c r="G167" s="5">
        <v>42.57</v>
      </c>
      <c r="H167">
        <v>8</v>
      </c>
      <c r="I167" s="5">
        <f t="shared" si="23"/>
        <v>17.028000000000002</v>
      </c>
      <c r="J167" s="5">
        <f t="shared" si="16"/>
        <v>357.58800000000002</v>
      </c>
      <c r="K167" s="6">
        <v>43521</v>
      </c>
      <c r="L167" s="6" t="str">
        <f t="shared" si="17"/>
        <v>Mon</v>
      </c>
      <c r="M167" s="6" t="str">
        <f t="shared" si="18"/>
        <v>Feb</v>
      </c>
      <c r="N167" s="7">
        <v>0.59166666666666667</v>
      </c>
      <c r="O167" s="7" t="str">
        <f t="shared" si="19"/>
        <v>14</v>
      </c>
      <c r="P167" t="s">
        <v>1007</v>
      </c>
      <c r="Q167" s="5">
        <f t="shared" si="20"/>
        <v>340.56</v>
      </c>
      <c r="R167" s="8">
        <f t="shared" si="21"/>
        <v>4.7619047619047672E-2</v>
      </c>
      <c r="S167" s="5">
        <f t="shared" si="22"/>
        <v>17.02800000000002</v>
      </c>
      <c r="T167" s="9">
        <v>5.6</v>
      </c>
    </row>
    <row r="168" spans="1:20" x14ac:dyDescent="0.35">
      <c r="A168" t="s">
        <v>1186</v>
      </c>
      <c r="B168" t="s">
        <v>1009</v>
      </c>
      <c r="C168" t="s">
        <v>1010</v>
      </c>
      <c r="D168" t="s">
        <v>1011</v>
      </c>
      <c r="E168" t="s">
        <v>1015</v>
      </c>
      <c r="F168" t="s">
        <v>1016</v>
      </c>
      <c r="G168" s="5">
        <v>95.58</v>
      </c>
      <c r="H168">
        <v>10</v>
      </c>
      <c r="I168" s="5">
        <f t="shared" si="23"/>
        <v>47.79</v>
      </c>
      <c r="J168" s="5">
        <f t="shared" si="16"/>
        <v>1003.5899999999999</v>
      </c>
      <c r="K168" s="6">
        <v>43481</v>
      </c>
      <c r="L168" s="6" t="str">
        <f t="shared" si="17"/>
        <v>Wed</v>
      </c>
      <c r="M168" s="6" t="str">
        <f t="shared" si="18"/>
        <v>Jan</v>
      </c>
      <c r="N168" s="7">
        <v>0.56388888888888888</v>
      </c>
      <c r="O168" s="7" t="str">
        <f t="shared" si="19"/>
        <v>13</v>
      </c>
      <c r="P168" t="s">
        <v>1013</v>
      </c>
      <c r="Q168" s="5">
        <f t="shared" si="20"/>
        <v>955.8</v>
      </c>
      <c r="R168" s="8">
        <f t="shared" si="21"/>
        <v>4.7619047619047589E-2</v>
      </c>
      <c r="S168" s="5">
        <f t="shared" si="22"/>
        <v>47.789999999999964</v>
      </c>
      <c r="T168" s="9">
        <v>4.8</v>
      </c>
    </row>
    <row r="169" spans="1:20" x14ac:dyDescent="0.35">
      <c r="A169" t="s">
        <v>1187</v>
      </c>
      <c r="B169" t="s">
        <v>1002</v>
      </c>
      <c r="C169" t="s">
        <v>1003</v>
      </c>
      <c r="D169" t="s">
        <v>1011</v>
      </c>
      <c r="E169" t="s">
        <v>1015</v>
      </c>
      <c r="F169" t="s">
        <v>1030</v>
      </c>
      <c r="G169" s="5">
        <v>98.98</v>
      </c>
      <c r="H169">
        <v>10</v>
      </c>
      <c r="I169" s="5">
        <f t="shared" si="23"/>
        <v>49.490000000000009</v>
      </c>
      <c r="J169" s="5">
        <f t="shared" si="16"/>
        <v>1039.29</v>
      </c>
      <c r="K169" s="6">
        <v>43504</v>
      </c>
      <c r="L169" s="6" t="str">
        <f t="shared" si="17"/>
        <v>Fri</v>
      </c>
      <c r="M169" s="6" t="str">
        <f t="shared" si="18"/>
        <v>Feb</v>
      </c>
      <c r="N169" s="7">
        <v>0.68055555555555547</v>
      </c>
      <c r="O169" s="7" t="str">
        <f t="shared" si="19"/>
        <v>16</v>
      </c>
      <c r="P169" t="s">
        <v>1017</v>
      </c>
      <c r="Q169" s="5">
        <f t="shared" si="20"/>
        <v>989.80000000000007</v>
      </c>
      <c r="R169" s="8">
        <f t="shared" si="21"/>
        <v>4.7619047619047519E-2</v>
      </c>
      <c r="S169" s="5">
        <f t="shared" si="22"/>
        <v>49.489999999999895</v>
      </c>
      <c r="T169" s="9">
        <v>8.6999999999999993</v>
      </c>
    </row>
    <row r="170" spans="1:20" x14ac:dyDescent="0.35">
      <c r="A170" t="s">
        <v>1188</v>
      </c>
      <c r="B170" t="s">
        <v>1002</v>
      </c>
      <c r="C170" t="s">
        <v>1003</v>
      </c>
      <c r="D170" t="s">
        <v>1011</v>
      </c>
      <c r="E170" t="s">
        <v>1015</v>
      </c>
      <c r="F170" t="s">
        <v>1028</v>
      </c>
      <c r="G170" s="5">
        <v>51.28</v>
      </c>
      <c r="H170">
        <v>6</v>
      </c>
      <c r="I170" s="5">
        <f t="shared" si="23"/>
        <v>15.384</v>
      </c>
      <c r="J170" s="5">
        <f t="shared" si="16"/>
        <v>323.06400000000002</v>
      </c>
      <c r="K170" s="6">
        <v>43484</v>
      </c>
      <c r="L170" s="6" t="str">
        <f t="shared" si="17"/>
        <v>Sat</v>
      </c>
      <c r="M170" s="6" t="str">
        <f t="shared" si="18"/>
        <v>Jan</v>
      </c>
      <c r="N170" s="7">
        <v>0.68819444444444444</v>
      </c>
      <c r="O170" s="7" t="str">
        <f t="shared" si="19"/>
        <v>16</v>
      </c>
      <c r="P170" t="s">
        <v>1013</v>
      </c>
      <c r="Q170" s="5">
        <f t="shared" si="20"/>
        <v>307.68</v>
      </c>
      <c r="R170" s="8">
        <f t="shared" si="21"/>
        <v>4.7619047619047658E-2</v>
      </c>
      <c r="S170" s="5">
        <f t="shared" si="22"/>
        <v>15.384000000000015</v>
      </c>
      <c r="T170" s="9">
        <v>6.5</v>
      </c>
    </row>
    <row r="171" spans="1:20" x14ac:dyDescent="0.35">
      <c r="A171" t="s">
        <v>1189</v>
      </c>
      <c r="B171" t="s">
        <v>1002</v>
      </c>
      <c r="C171" t="s">
        <v>1003</v>
      </c>
      <c r="D171" t="s">
        <v>1004</v>
      </c>
      <c r="E171" t="s">
        <v>1015</v>
      </c>
      <c r="F171" t="s">
        <v>1020</v>
      </c>
      <c r="G171" s="5">
        <v>69.52</v>
      </c>
      <c r="H171">
        <v>7</v>
      </c>
      <c r="I171" s="5">
        <f t="shared" si="23"/>
        <v>24.332000000000001</v>
      </c>
      <c r="J171" s="5">
        <f t="shared" si="16"/>
        <v>510.97199999999998</v>
      </c>
      <c r="K171" s="6">
        <v>43497</v>
      </c>
      <c r="L171" s="6" t="str">
        <f t="shared" si="17"/>
        <v>Fri</v>
      </c>
      <c r="M171" s="6" t="str">
        <f t="shared" si="18"/>
        <v>Feb</v>
      </c>
      <c r="N171" s="7">
        <v>0.63194444444444442</v>
      </c>
      <c r="O171" s="7" t="str">
        <f t="shared" si="19"/>
        <v>15</v>
      </c>
      <c r="P171" t="s">
        <v>1017</v>
      </c>
      <c r="Q171" s="5">
        <f t="shared" si="20"/>
        <v>486.64</v>
      </c>
      <c r="R171" s="8">
        <f t="shared" si="21"/>
        <v>4.7619047619047609E-2</v>
      </c>
      <c r="S171" s="5">
        <f t="shared" si="22"/>
        <v>24.331999999999994</v>
      </c>
      <c r="T171" s="9">
        <v>8.5</v>
      </c>
    </row>
    <row r="172" spans="1:20" x14ac:dyDescent="0.35">
      <c r="A172" t="s">
        <v>1190</v>
      </c>
      <c r="B172" t="s">
        <v>1002</v>
      </c>
      <c r="C172" t="s">
        <v>1003</v>
      </c>
      <c r="D172" t="s">
        <v>1011</v>
      </c>
      <c r="E172" t="s">
        <v>1015</v>
      </c>
      <c r="F172" t="s">
        <v>1006</v>
      </c>
      <c r="G172" s="5">
        <v>70.010000000000005</v>
      </c>
      <c r="H172">
        <v>5</v>
      </c>
      <c r="I172" s="5">
        <f t="shared" si="23"/>
        <v>17.502500000000001</v>
      </c>
      <c r="J172" s="5">
        <f t="shared" si="16"/>
        <v>367.55250000000001</v>
      </c>
      <c r="K172" s="6">
        <v>43468</v>
      </c>
      <c r="L172" s="6" t="str">
        <f t="shared" si="17"/>
        <v>Thu</v>
      </c>
      <c r="M172" s="6" t="str">
        <f t="shared" si="18"/>
        <v>Jan</v>
      </c>
      <c r="N172" s="7">
        <v>0.48333333333333334</v>
      </c>
      <c r="O172" s="7" t="str">
        <f t="shared" si="19"/>
        <v>11</v>
      </c>
      <c r="P172" t="s">
        <v>1007</v>
      </c>
      <c r="Q172" s="5">
        <f t="shared" si="20"/>
        <v>350.05</v>
      </c>
      <c r="R172" s="8">
        <f t="shared" si="21"/>
        <v>4.7619047619047609E-2</v>
      </c>
      <c r="S172" s="5">
        <f t="shared" si="22"/>
        <v>17.502499999999998</v>
      </c>
      <c r="T172" s="9">
        <v>5.5</v>
      </c>
    </row>
    <row r="173" spans="1:20" x14ac:dyDescent="0.35">
      <c r="A173" t="s">
        <v>1191</v>
      </c>
      <c r="B173" t="s">
        <v>1026</v>
      </c>
      <c r="C173" t="s">
        <v>1027</v>
      </c>
      <c r="D173" t="s">
        <v>1004</v>
      </c>
      <c r="E173" t="s">
        <v>1015</v>
      </c>
      <c r="F173" t="s">
        <v>1028</v>
      </c>
      <c r="G173" s="5">
        <v>80.05</v>
      </c>
      <c r="H173">
        <v>5</v>
      </c>
      <c r="I173" s="5">
        <f t="shared" si="23"/>
        <v>20.012500000000003</v>
      </c>
      <c r="J173" s="5">
        <f t="shared" si="16"/>
        <v>420.26249999999999</v>
      </c>
      <c r="K173" s="6">
        <v>43491</v>
      </c>
      <c r="L173" s="6" t="str">
        <f t="shared" si="17"/>
        <v>Sat</v>
      </c>
      <c r="M173" s="6" t="str">
        <f t="shared" si="18"/>
        <v>Jan</v>
      </c>
      <c r="N173" s="7">
        <v>0.53125</v>
      </c>
      <c r="O173" s="7" t="str">
        <f t="shared" si="19"/>
        <v>12</v>
      </c>
      <c r="P173" t="s">
        <v>1017</v>
      </c>
      <c r="Q173" s="5">
        <f t="shared" si="20"/>
        <v>400.25</v>
      </c>
      <c r="R173" s="8">
        <f t="shared" si="21"/>
        <v>4.7619047619047596E-2</v>
      </c>
      <c r="S173" s="5">
        <f t="shared" si="22"/>
        <v>20.012499999999989</v>
      </c>
      <c r="T173" s="9">
        <v>9.4</v>
      </c>
    </row>
    <row r="174" spans="1:20" x14ac:dyDescent="0.35">
      <c r="A174" t="s">
        <v>1192</v>
      </c>
      <c r="B174" t="s">
        <v>1009</v>
      </c>
      <c r="C174" t="s">
        <v>1010</v>
      </c>
      <c r="D174" t="s">
        <v>1011</v>
      </c>
      <c r="E174" t="s">
        <v>1015</v>
      </c>
      <c r="F174" t="s">
        <v>1012</v>
      </c>
      <c r="G174" s="5">
        <v>20.85</v>
      </c>
      <c r="H174">
        <v>8</v>
      </c>
      <c r="I174" s="5">
        <f t="shared" si="23"/>
        <v>8.3400000000000016</v>
      </c>
      <c r="J174" s="5">
        <f t="shared" si="16"/>
        <v>175.14000000000001</v>
      </c>
      <c r="K174" s="6">
        <v>43527</v>
      </c>
      <c r="L174" s="6" t="str">
        <f t="shared" si="17"/>
        <v>Sun</v>
      </c>
      <c r="M174" s="6" t="str">
        <f t="shared" si="18"/>
        <v>Mar</v>
      </c>
      <c r="N174" s="7">
        <v>0.80347222222222225</v>
      </c>
      <c r="O174" s="7" t="str">
        <f t="shared" si="19"/>
        <v>19</v>
      </c>
      <c r="P174" t="s">
        <v>1013</v>
      </c>
      <c r="Q174" s="5">
        <f t="shared" si="20"/>
        <v>166.8</v>
      </c>
      <c r="R174" s="8">
        <f t="shared" si="21"/>
        <v>4.7619047619047637E-2</v>
      </c>
      <c r="S174" s="5">
        <f t="shared" si="22"/>
        <v>8.3400000000000034</v>
      </c>
      <c r="T174" s="9">
        <v>6.3</v>
      </c>
    </row>
    <row r="175" spans="1:20" x14ac:dyDescent="0.35">
      <c r="A175" t="s">
        <v>1193</v>
      </c>
      <c r="B175" t="s">
        <v>1026</v>
      </c>
      <c r="C175" t="s">
        <v>1027</v>
      </c>
      <c r="D175" t="s">
        <v>1004</v>
      </c>
      <c r="E175" t="s">
        <v>1015</v>
      </c>
      <c r="F175" t="s">
        <v>1012</v>
      </c>
      <c r="G175" s="5">
        <v>52.89</v>
      </c>
      <c r="H175">
        <v>6</v>
      </c>
      <c r="I175" s="5">
        <f t="shared" si="23"/>
        <v>15.867000000000003</v>
      </c>
      <c r="J175" s="5">
        <f t="shared" si="16"/>
        <v>333.20700000000005</v>
      </c>
      <c r="K175" s="6">
        <v>43484</v>
      </c>
      <c r="L175" s="6" t="str">
        <f t="shared" si="17"/>
        <v>Sat</v>
      </c>
      <c r="M175" s="6" t="str">
        <f t="shared" si="18"/>
        <v>Jan</v>
      </c>
      <c r="N175" s="7">
        <v>0.7319444444444444</v>
      </c>
      <c r="O175" s="7" t="str">
        <f t="shared" si="19"/>
        <v>17</v>
      </c>
      <c r="P175" t="s">
        <v>1017</v>
      </c>
      <c r="Q175" s="5">
        <f t="shared" si="20"/>
        <v>317.34000000000003</v>
      </c>
      <c r="R175" s="8">
        <f t="shared" si="21"/>
        <v>4.7619047619047665E-2</v>
      </c>
      <c r="S175" s="5">
        <f t="shared" si="22"/>
        <v>15.867000000000019</v>
      </c>
      <c r="T175" s="9">
        <v>9.8000000000000007</v>
      </c>
    </row>
    <row r="176" spans="1:20" x14ac:dyDescent="0.35">
      <c r="A176" t="s">
        <v>1194</v>
      </c>
      <c r="B176" t="s">
        <v>1026</v>
      </c>
      <c r="C176" t="s">
        <v>1027</v>
      </c>
      <c r="D176" t="s">
        <v>1011</v>
      </c>
      <c r="E176" t="s">
        <v>1015</v>
      </c>
      <c r="F176" t="s">
        <v>1028</v>
      </c>
      <c r="G176" s="5">
        <v>19.79</v>
      </c>
      <c r="H176">
        <v>8</v>
      </c>
      <c r="I176" s="5">
        <f t="shared" si="23"/>
        <v>7.9160000000000004</v>
      </c>
      <c r="J176" s="5">
        <f t="shared" si="16"/>
        <v>166.23599999999999</v>
      </c>
      <c r="K176" s="6">
        <v>43483</v>
      </c>
      <c r="L176" s="6" t="str">
        <f t="shared" si="17"/>
        <v>Fri</v>
      </c>
      <c r="M176" s="6" t="str">
        <f t="shared" si="18"/>
        <v>Jan</v>
      </c>
      <c r="N176" s="7">
        <v>0.50277777777777777</v>
      </c>
      <c r="O176" s="7" t="str">
        <f t="shared" si="19"/>
        <v>12</v>
      </c>
      <c r="P176" t="s">
        <v>1007</v>
      </c>
      <c r="Q176" s="5">
        <f t="shared" si="20"/>
        <v>158.32</v>
      </c>
      <c r="R176" s="8">
        <f t="shared" si="21"/>
        <v>4.7619047619047603E-2</v>
      </c>
      <c r="S176" s="5">
        <f t="shared" si="22"/>
        <v>7.9159999999999968</v>
      </c>
      <c r="T176" s="9">
        <v>8.6999999999999993</v>
      </c>
    </row>
    <row r="177" spans="1:20" x14ac:dyDescent="0.35">
      <c r="A177" t="s">
        <v>1195</v>
      </c>
      <c r="B177" t="s">
        <v>1002</v>
      </c>
      <c r="C177" t="s">
        <v>1003</v>
      </c>
      <c r="D177" t="s">
        <v>1004</v>
      </c>
      <c r="E177" t="s">
        <v>1015</v>
      </c>
      <c r="F177" t="s">
        <v>1016</v>
      </c>
      <c r="G177" s="5">
        <v>33.840000000000003</v>
      </c>
      <c r="H177">
        <v>9</v>
      </c>
      <c r="I177" s="5">
        <f t="shared" si="23"/>
        <v>15.228000000000003</v>
      </c>
      <c r="J177" s="5">
        <f t="shared" si="16"/>
        <v>319.78800000000007</v>
      </c>
      <c r="K177" s="6">
        <v>43545</v>
      </c>
      <c r="L177" s="6" t="str">
        <f t="shared" si="17"/>
        <v>Thu</v>
      </c>
      <c r="M177" s="6" t="str">
        <f t="shared" si="18"/>
        <v>Mar</v>
      </c>
      <c r="N177" s="7">
        <v>0.68125000000000002</v>
      </c>
      <c r="O177" s="7" t="str">
        <f t="shared" si="19"/>
        <v>16</v>
      </c>
      <c r="P177" t="s">
        <v>1007</v>
      </c>
      <c r="Q177" s="5">
        <f t="shared" si="20"/>
        <v>304.56000000000006</v>
      </c>
      <c r="R177" s="8">
        <f t="shared" si="21"/>
        <v>4.7619047619047637E-2</v>
      </c>
      <c r="S177" s="5">
        <f t="shared" si="22"/>
        <v>15.228000000000009</v>
      </c>
      <c r="T177" s="9">
        <v>8.8000000000000007</v>
      </c>
    </row>
    <row r="178" spans="1:20" x14ac:dyDescent="0.35">
      <c r="A178" t="s">
        <v>1196</v>
      </c>
      <c r="B178" t="s">
        <v>1002</v>
      </c>
      <c r="C178" t="s">
        <v>1003</v>
      </c>
      <c r="D178" t="s">
        <v>1004</v>
      </c>
      <c r="E178" t="s">
        <v>1015</v>
      </c>
      <c r="F178" t="s">
        <v>1028</v>
      </c>
      <c r="G178" s="5">
        <v>22.17</v>
      </c>
      <c r="H178">
        <v>8</v>
      </c>
      <c r="I178" s="5">
        <f t="shared" si="23"/>
        <v>8.8680000000000003</v>
      </c>
      <c r="J178" s="5">
        <f t="shared" si="16"/>
        <v>186.22800000000001</v>
      </c>
      <c r="K178" s="6">
        <v>43527</v>
      </c>
      <c r="L178" s="6" t="str">
        <f t="shared" si="17"/>
        <v>Sun</v>
      </c>
      <c r="M178" s="6" t="str">
        <f t="shared" si="18"/>
        <v>Mar</v>
      </c>
      <c r="N178" s="7">
        <v>0.7090277777777777</v>
      </c>
      <c r="O178" s="7" t="str">
        <f t="shared" si="19"/>
        <v>17</v>
      </c>
      <c r="P178" t="s">
        <v>1017</v>
      </c>
      <c r="Q178" s="5">
        <f t="shared" si="20"/>
        <v>177.36</v>
      </c>
      <c r="R178" s="8">
        <f t="shared" si="21"/>
        <v>4.7619047619047589E-2</v>
      </c>
      <c r="S178" s="5">
        <f t="shared" si="22"/>
        <v>8.867999999999995</v>
      </c>
      <c r="T178" s="9">
        <v>9.6</v>
      </c>
    </row>
    <row r="179" spans="1:20" x14ac:dyDescent="0.35">
      <c r="A179" t="s">
        <v>1197</v>
      </c>
      <c r="B179" t="s">
        <v>1009</v>
      </c>
      <c r="C179" t="s">
        <v>1010</v>
      </c>
      <c r="D179" t="s">
        <v>1011</v>
      </c>
      <c r="E179" t="s">
        <v>1005</v>
      </c>
      <c r="F179" t="s">
        <v>1030</v>
      </c>
      <c r="G179" s="5">
        <v>22.51</v>
      </c>
      <c r="H179">
        <v>7</v>
      </c>
      <c r="I179" s="5">
        <f t="shared" si="23"/>
        <v>7.8785000000000016</v>
      </c>
      <c r="J179" s="5">
        <f t="shared" si="16"/>
        <v>165.44850000000002</v>
      </c>
      <c r="K179" s="6">
        <v>43509</v>
      </c>
      <c r="L179" s="6" t="str">
        <f t="shared" si="17"/>
        <v>Wed</v>
      </c>
      <c r="M179" s="6" t="str">
        <f t="shared" si="18"/>
        <v>Feb</v>
      </c>
      <c r="N179" s="7">
        <v>0.4513888888888889</v>
      </c>
      <c r="O179" s="7" t="str">
        <f t="shared" si="19"/>
        <v>10</v>
      </c>
      <c r="P179" t="s">
        <v>1017</v>
      </c>
      <c r="Q179" s="5">
        <f t="shared" si="20"/>
        <v>157.57000000000002</v>
      </c>
      <c r="R179" s="8">
        <f t="shared" si="21"/>
        <v>4.761904761904763E-2</v>
      </c>
      <c r="S179" s="5">
        <f t="shared" si="22"/>
        <v>7.8785000000000025</v>
      </c>
      <c r="T179" s="9">
        <v>4.8</v>
      </c>
    </row>
    <row r="180" spans="1:20" x14ac:dyDescent="0.35">
      <c r="A180" t="s">
        <v>1198</v>
      </c>
      <c r="B180" t="s">
        <v>1002</v>
      </c>
      <c r="C180" t="s">
        <v>1003</v>
      </c>
      <c r="D180" t="s">
        <v>1011</v>
      </c>
      <c r="E180" t="s">
        <v>1015</v>
      </c>
      <c r="F180" t="s">
        <v>1028</v>
      </c>
      <c r="G180" s="5">
        <v>73.88</v>
      </c>
      <c r="H180">
        <v>6</v>
      </c>
      <c r="I180" s="5">
        <f t="shared" si="23"/>
        <v>22.164000000000001</v>
      </c>
      <c r="J180" s="5">
        <f t="shared" si="16"/>
        <v>465.44399999999996</v>
      </c>
      <c r="K180" s="6">
        <v>43547</v>
      </c>
      <c r="L180" s="6" t="str">
        <f t="shared" si="17"/>
        <v>Sat</v>
      </c>
      <c r="M180" s="6" t="str">
        <f t="shared" si="18"/>
        <v>Mar</v>
      </c>
      <c r="N180" s="7">
        <v>0.8027777777777777</v>
      </c>
      <c r="O180" s="7" t="str">
        <f t="shared" si="19"/>
        <v>19</v>
      </c>
      <c r="P180" t="s">
        <v>1007</v>
      </c>
      <c r="Q180" s="5">
        <f t="shared" si="20"/>
        <v>443.28</v>
      </c>
      <c r="R180" s="8">
        <f t="shared" si="21"/>
        <v>4.7619047619047596E-2</v>
      </c>
      <c r="S180" s="5">
        <f t="shared" si="22"/>
        <v>22.163999999999987</v>
      </c>
      <c r="T180" s="9">
        <v>4.4000000000000004</v>
      </c>
    </row>
    <row r="181" spans="1:20" x14ac:dyDescent="0.35">
      <c r="A181" t="s">
        <v>1199</v>
      </c>
      <c r="B181" t="s">
        <v>1009</v>
      </c>
      <c r="C181" t="s">
        <v>1010</v>
      </c>
      <c r="D181" t="s">
        <v>1004</v>
      </c>
      <c r="E181" t="s">
        <v>1015</v>
      </c>
      <c r="F181" t="s">
        <v>1006</v>
      </c>
      <c r="G181" s="5">
        <v>86.8</v>
      </c>
      <c r="H181">
        <v>3</v>
      </c>
      <c r="I181" s="5">
        <f t="shared" si="23"/>
        <v>13.02</v>
      </c>
      <c r="J181" s="5">
        <f t="shared" si="16"/>
        <v>273.41999999999996</v>
      </c>
      <c r="K181" s="6">
        <v>43493</v>
      </c>
      <c r="L181" s="6" t="str">
        <f t="shared" si="17"/>
        <v>Mon</v>
      </c>
      <c r="M181" s="6" t="str">
        <f t="shared" si="18"/>
        <v>Jan</v>
      </c>
      <c r="N181" s="7">
        <v>0.69930555555555562</v>
      </c>
      <c r="O181" s="7" t="str">
        <f t="shared" si="19"/>
        <v>16</v>
      </c>
      <c r="P181" t="s">
        <v>1007</v>
      </c>
      <c r="Q181" s="5">
        <f t="shared" si="20"/>
        <v>260.39999999999998</v>
      </c>
      <c r="R181" s="8">
        <f t="shared" si="21"/>
        <v>4.7619047619047561E-2</v>
      </c>
      <c r="S181" s="5">
        <f t="shared" si="22"/>
        <v>13.019999999999982</v>
      </c>
      <c r="T181" s="9">
        <v>9.9</v>
      </c>
    </row>
    <row r="182" spans="1:20" x14ac:dyDescent="0.35">
      <c r="A182" t="s">
        <v>1200</v>
      </c>
      <c r="B182" t="s">
        <v>1009</v>
      </c>
      <c r="C182" t="s">
        <v>1010</v>
      </c>
      <c r="D182" t="s">
        <v>1011</v>
      </c>
      <c r="E182" t="s">
        <v>1015</v>
      </c>
      <c r="F182" t="s">
        <v>1030</v>
      </c>
      <c r="G182" s="5">
        <v>64.260000000000005</v>
      </c>
      <c r="H182">
        <v>7</v>
      </c>
      <c r="I182" s="5">
        <f t="shared" si="23"/>
        <v>22.491000000000003</v>
      </c>
      <c r="J182" s="5">
        <f t="shared" si="16"/>
        <v>472.31100000000004</v>
      </c>
      <c r="K182" s="6">
        <v>43505</v>
      </c>
      <c r="L182" s="6" t="str">
        <f t="shared" si="17"/>
        <v>Sat</v>
      </c>
      <c r="M182" s="6" t="str">
        <f t="shared" si="18"/>
        <v>Feb</v>
      </c>
      <c r="N182" s="7">
        <v>0.41666666666666669</v>
      </c>
      <c r="O182" s="7" t="str">
        <f t="shared" si="19"/>
        <v>10</v>
      </c>
      <c r="P182" t="s">
        <v>1013</v>
      </c>
      <c r="Q182" s="5">
        <f t="shared" si="20"/>
        <v>449.82000000000005</v>
      </c>
      <c r="R182" s="8">
        <f t="shared" si="21"/>
        <v>4.7619047619047582E-2</v>
      </c>
      <c r="S182" s="5">
        <f t="shared" si="22"/>
        <v>22.490999999999985</v>
      </c>
      <c r="T182" s="9">
        <v>5.7</v>
      </c>
    </row>
    <row r="183" spans="1:20" x14ac:dyDescent="0.35">
      <c r="A183" t="s">
        <v>1201</v>
      </c>
      <c r="B183" t="s">
        <v>1009</v>
      </c>
      <c r="C183" t="s">
        <v>1010</v>
      </c>
      <c r="D183" t="s">
        <v>1004</v>
      </c>
      <c r="E183" t="s">
        <v>1015</v>
      </c>
      <c r="F183" t="s">
        <v>1028</v>
      </c>
      <c r="G183" s="5">
        <v>38.47</v>
      </c>
      <c r="H183">
        <v>8</v>
      </c>
      <c r="I183" s="5">
        <f t="shared" si="23"/>
        <v>15.388</v>
      </c>
      <c r="J183" s="5">
        <f t="shared" si="16"/>
        <v>323.14799999999997</v>
      </c>
      <c r="K183" s="6">
        <v>43488</v>
      </c>
      <c r="L183" s="6" t="str">
        <f t="shared" si="17"/>
        <v>Wed</v>
      </c>
      <c r="M183" s="6" t="str">
        <f t="shared" si="18"/>
        <v>Jan</v>
      </c>
      <c r="N183" s="7">
        <v>0.49374999999999997</v>
      </c>
      <c r="O183" s="7" t="str">
        <f t="shared" si="19"/>
        <v>11</v>
      </c>
      <c r="P183" t="s">
        <v>1013</v>
      </c>
      <c r="Q183" s="5">
        <f t="shared" si="20"/>
        <v>307.76</v>
      </c>
      <c r="R183" s="8">
        <f t="shared" si="21"/>
        <v>4.7619047619047554E-2</v>
      </c>
      <c r="S183" s="5">
        <f t="shared" si="22"/>
        <v>15.387999999999977</v>
      </c>
      <c r="T183" s="9">
        <v>7.7</v>
      </c>
    </row>
    <row r="184" spans="1:20" x14ac:dyDescent="0.35">
      <c r="A184" t="s">
        <v>1202</v>
      </c>
      <c r="B184" t="s">
        <v>1002</v>
      </c>
      <c r="C184" t="s">
        <v>1003</v>
      </c>
      <c r="D184" t="s">
        <v>1004</v>
      </c>
      <c r="E184" t="s">
        <v>1015</v>
      </c>
      <c r="F184" t="s">
        <v>1020</v>
      </c>
      <c r="G184" s="5">
        <v>15.5</v>
      </c>
      <c r="H184">
        <v>10</v>
      </c>
      <c r="I184" s="5">
        <f t="shared" si="23"/>
        <v>7.75</v>
      </c>
      <c r="J184" s="5">
        <f t="shared" si="16"/>
        <v>162.75</v>
      </c>
      <c r="K184" s="6">
        <v>43547</v>
      </c>
      <c r="L184" s="6" t="str">
        <f t="shared" si="17"/>
        <v>Sat</v>
      </c>
      <c r="M184" s="6" t="str">
        <f t="shared" si="18"/>
        <v>Mar</v>
      </c>
      <c r="N184" s="7">
        <v>0.4548611111111111</v>
      </c>
      <c r="O184" s="7" t="str">
        <f t="shared" si="19"/>
        <v>10</v>
      </c>
      <c r="P184" t="s">
        <v>1007</v>
      </c>
      <c r="Q184" s="5">
        <f t="shared" si="20"/>
        <v>155</v>
      </c>
      <c r="R184" s="8">
        <f t="shared" si="21"/>
        <v>4.7619047619047616E-2</v>
      </c>
      <c r="S184" s="5">
        <f t="shared" si="22"/>
        <v>7.75</v>
      </c>
      <c r="T184" s="9">
        <v>8</v>
      </c>
    </row>
    <row r="185" spans="1:20" x14ac:dyDescent="0.35">
      <c r="A185" t="s">
        <v>1203</v>
      </c>
      <c r="B185" t="s">
        <v>1009</v>
      </c>
      <c r="C185" t="s">
        <v>1010</v>
      </c>
      <c r="D185" t="s">
        <v>1011</v>
      </c>
      <c r="E185" t="s">
        <v>1015</v>
      </c>
      <c r="F185" t="s">
        <v>1006</v>
      </c>
      <c r="G185" s="5">
        <v>34.31</v>
      </c>
      <c r="H185">
        <v>8</v>
      </c>
      <c r="I185" s="5">
        <f t="shared" si="23"/>
        <v>13.724000000000002</v>
      </c>
      <c r="J185" s="5">
        <f t="shared" si="16"/>
        <v>288.20400000000001</v>
      </c>
      <c r="K185" s="6">
        <v>43490</v>
      </c>
      <c r="L185" s="6" t="str">
        <f t="shared" si="17"/>
        <v>Fri</v>
      </c>
      <c r="M185" s="6" t="str">
        <f t="shared" si="18"/>
        <v>Jan</v>
      </c>
      <c r="N185" s="7">
        <v>0.625</v>
      </c>
      <c r="O185" s="7" t="str">
        <f t="shared" si="19"/>
        <v>15</v>
      </c>
      <c r="P185" t="s">
        <v>1007</v>
      </c>
      <c r="Q185" s="5">
        <f t="shared" si="20"/>
        <v>274.48</v>
      </c>
      <c r="R185" s="8">
        <f t="shared" si="21"/>
        <v>4.7619047619047582E-2</v>
      </c>
      <c r="S185" s="5">
        <f t="shared" si="22"/>
        <v>13.72399999999999</v>
      </c>
      <c r="T185" s="9">
        <v>5.7</v>
      </c>
    </row>
    <row r="186" spans="1:20" x14ac:dyDescent="0.35">
      <c r="A186" t="s">
        <v>1204</v>
      </c>
      <c r="B186" t="s">
        <v>1002</v>
      </c>
      <c r="C186" t="s">
        <v>1003</v>
      </c>
      <c r="D186" t="s">
        <v>1011</v>
      </c>
      <c r="E186" t="s">
        <v>1005</v>
      </c>
      <c r="F186" t="s">
        <v>1020</v>
      </c>
      <c r="G186" s="5">
        <v>12.34</v>
      </c>
      <c r="H186">
        <v>7</v>
      </c>
      <c r="I186" s="5">
        <f t="shared" si="23"/>
        <v>4.319</v>
      </c>
      <c r="J186" s="5">
        <f t="shared" si="16"/>
        <v>90.698999999999998</v>
      </c>
      <c r="K186" s="6">
        <v>43528</v>
      </c>
      <c r="L186" s="6" t="str">
        <f t="shared" si="17"/>
        <v>Mon</v>
      </c>
      <c r="M186" s="6" t="str">
        <f t="shared" si="18"/>
        <v>Mar</v>
      </c>
      <c r="N186" s="7">
        <v>0.47152777777777777</v>
      </c>
      <c r="O186" s="7" t="str">
        <f t="shared" si="19"/>
        <v>11</v>
      </c>
      <c r="P186" t="s">
        <v>1017</v>
      </c>
      <c r="Q186" s="5">
        <f t="shared" si="20"/>
        <v>86.38</v>
      </c>
      <c r="R186" s="8">
        <f t="shared" si="21"/>
        <v>4.7619047619047651E-2</v>
      </c>
      <c r="S186" s="5">
        <f t="shared" si="22"/>
        <v>4.3190000000000026</v>
      </c>
      <c r="T186" s="9">
        <v>6.7</v>
      </c>
    </row>
    <row r="187" spans="1:20" x14ac:dyDescent="0.35">
      <c r="A187" t="s">
        <v>1205</v>
      </c>
      <c r="B187" t="s">
        <v>1026</v>
      </c>
      <c r="C187" t="s">
        <v>1027</v>
      </c>
      <c r="D187" t="s">
        <v>1004</v>
      </c>
      <c r="E187" t="s">
        <v>1015</v>
      </c>
      <c r="F187" t="s">
        <v>1028</v>
      </c>
      <c r="G187" s="5">
        <v>18.079999999999998</v>
      </c>
      <c r="H187">
        <v>3</v>
      </c>
      <c r="I187" s="5">
        <f t="shared" si="23"/>
        <v>2.7119999999999997</v>
      </c>
      <c r="J187" s="5">
        <f t="shared" si="16"/>
        <v>56.951999999999998</v>
      </c>
      <c r="K187" s="6">
        <v>43529</v>
      </c>
      <c r="L187" s="6" t="str">
        <f t="shared" si="17"/>
        <v>Tue</v>
      </c>
      <c r="M187" s="6" t="str">
        <f t="shared" si="18"/>
        <v>Mar</v>
      </c>
      <c r="N187" s="7">
        <v>0.82361111111111107</v>
      </c>
      <c r="O187" s="7" t="str">
        <f t="shared" si="19"/>
        <v>19</v>
      </c>
      <c r="P187" t="s">
        <v>1007</v>
      </c>
      <c r="Q187" s="5">
        <f t="shared" si="20"/>
        <v>54.239999999999995</v>
      </c>
      <c r="R187" s="8">
        <f t="shared" si="21"/>
        <v>4.7619047619047679E-2</v>
      </c>
      <c r="S187" s="5">
        <f t="shared" si="22"/>
        <v>2.7120000000000033</v>
      </c>
      <c r="T187" s="9">
        <v>8</v>
      </c>
    </row>
    <row r="188" spans="1:20" x14ac:dyDescent="0.35">
      <c r="A188" t="s">
        <v>1206</v>
      </c>
      <c r="B188" t="s">
        <v>1026</v>
      </c>
      <c r="C188" t="s">
        <v>1027</v>
      </c>
      <c r="D188" t="s">
        <v>1004</v>
      </c>
      <c r="E188" t="s">
        <v>1005</v>
      </c>
      <c r="F188" t="s">
        <v>1016</v>
      </c>
      <c r="G188" s="5">
        <v>94.49</v>
      </c>
      <c r="H188">
        <v>8</v>
      </c>
      <c r="I188" s="5">
        <f t="shared" si="23"/>
        <v>37.795999999999999</v>
      </c>
      <c r="J188" s="5">
        <f t="shared" si="16"/>
        <v>793.71600000000001</v>
      </c>
      <c r="K188" s="6">
        <v>43527</v>
      </c>
      <c r="L188" s="6" t="str">
        <f t="shared" si="17"/>
        <v>Sun</v>
      </c>
      <c r="M188" s="6" t="str">
        <f t="shared" si="18"/>
        <v>Mar</v>
      </c>
      <c r="N188" s="7">
        <v>0.79166666666666663</v>
      </c>
      <c r="O188" s="7" t="str">
        <f t="shared" si="19"/>
        <v>19</v>
      </c>
      <c r="P188" t="s">
        <v>1007</v>
      </c>
      <c r="Q188" s="5">
        <f t="shared" si="20"/>
        <v>755.92</v>
      </c>
      <c r="R188" s="8">
        <f t="shared" si="21"/>
        <v>4.7619047619047679E-2</v>
      </c>
      <c r="S188" s="5">
        <f t="shared" si="22"/>
        <v>37.796000000000049</v>
      </c>
      <c r="T188" s="9">
        <v>7.5</v>
      </c>
    </row>
    <row r="189" spans="1:20" x14ac:dyDescent="0.35">
      <c r="A189" t="s">
        <v>1207</v>
      </c>
      <c r="B189" t="s">
        <v>1026</v>
      </c>
      <c r="C189" t="s">
        <v>1027</v>
      </c>
      <c r="D189" t="s">
        <v>1004</v>
      </c>
      <c r="E189" t="s">
        <v>1015</v>
      </c>
      <c r="F189" t="s">
        <v>1016</v>
      </c>
      <c r="G189" s="5">
        <v>46.47</v>
      </c>
      <c r="H189">
        <v>4</v>
      </c>
      <c r="I189" s="5">
        <f t="shared" si="23"/>
        <v>9.2940000000000005</v>
      </c>
      <c r="J189" s="5">
        <f t="shared" si="16"/>
        <v>195.17400000000001</v>
      </c>
      <c r="K189" s="6">
        <v>43504</v>
      </c>
      <c r="L189" s="6" t="str">
        <f t="shared" si="17"/>
        <v>Fri</v>
      </c>
      <c r="M189" s="6" t="str">
        <f t="shared" si="18"/>
        <v>Feb</v>
      </c>
      <c r="N189" s="7">
        <v>0.45347222222222222</v>
      </c>
      <c r="O189" s="7" t="str">
        <f t="shared" si="19"/>
        <v>10</v>
      </c>
      <c r="P189" t="s">
        <v>1013</v>
      </c>
      <c r="Q189" s="5">
        <f t="shared" si="20"/>
        <v>185.88</v>
      </c>
      <c r="R189" s="8">
        <f t="shared" si="21"/>
        <v>4.7619047619047672E-2</v>
      </c>
      <c r="S189" s="5">
        <f t="shared" si="22"/>
        <v>9.2940000000000111</v>
      </c>
      <c r="T189" s="9">
        <v>7</v>
      </c>
    </row>
    <row r="190" spans="1:20" x14ac:dyDescent="0.35">
      <c r="A190" t="s">
        <v>1208</v>
      </c>
      <c r="B190" t="s">
        <v>1002</v>
      </c>
      <c r="C190" t="s">
        <v>1003</v>
      </c>
      <c r="D190" t="s">
        <v>1011</v>
      </c>
      <c r="E190" t="s">
        <v>1015</v>
      </c>
      <c r="F190" t="s">
        <v>1016</v>
      </c>
      <c r="G190" s="5">
        <v>74.069999999999993</v>
      </c>
      <c r="H190">
        <v>1</v>
      </c>
      <c r="I190" s="5">
        <f t="shared" si="23"/>
        <v>3.7035</v>
      </c>
      <c r="J190" s="5">
        <f t="shared" si="16"/>
        <v>77.773499999999999</v>
      </c>
      <c r="K190" s="6">
        <v>43506</v>
      </c>
      <c r="L190" s="6" t="str">
        <f t="shared" si="17"/>
        <v>Sun</v>
      </c>
      <c r="M190" s="6" t="str">
        <f t="shared" si="18"/>
        <v>Feb</v>
      </c>
      <c r="N190" s="7">
        <v>0.53472222222222221</v>
      </c>
      <c r="O190" s="7" t="str">
        <f t="shared" si="19"/>
        <v>12</v>
      </c>
      <c r="P190" t="s">
        <v>1007</v>
      </c>
      <c r="Q190" s="5">
        <f t="shared" si="20"/>
        <v>74.069999999999993</v>
      </c>
      <c r="R190" s="8">
        <f t="shared" si="21"/>
        <v>4.7619047619047686E-2</v>
      </c>
      <c r="S190" s="5">
        <f t="shared" si="22"/>
        <v>3.7035000000000053</v>
      </c>
      <c r="T190" s="9">
        <v>9.9</v>
      </c>
    </row>
    <row r="191" spans="1:20" x14ac:dyDescent="0.35">
      <c r="A191" t="s">
        <v>1209</v>
      </c>
      <c r="B191" t="s">
        <v>1009</v>
      </c>
      <c r="C191" t="s">
        <v>1010</v>
      </c>
      <c r="D191" t="s">
        <v>1011</v>
      </c>
      <c r="E191" t="s">
        <v>1005</v>
      </c>
      <c r="F191" t="s">
        <v>1016</v>
      </c>
      <c r="G191" s="5">
        <v>69.81</v>
      </c>
      <c r="H191">
        <v>4</v>
      </c>
      <c r="I191" s="5">
        <f t="shared" si="23"/>
        <v>13.962000000000002</v>
      </c>
      <c r="J191" s="5">
        <f t="shared" si="16"/>
        <v>293.202</v>
      </c>
      <c r="K191" s="6">
        <v>43493</v>
      </c>
      <c r="L191" s="6" t="str">
        <f t="shared" si="17"/>
        <v>Mon</v>
      </c>
      <c r="M191" s="6" t="str">
        <f t="shared" si="18"/>
        <v>Jan</v>
      </c>
      <c r="N191" s="7">
        <v>0.86805555555555547</v>
      </c>
      <c r="O191" s="7" t="str">
        <f t="shared" si="19"/>
        <v>20</v>
      </c>
      <c r="P191" t="s">
        <v>1017</v>
      </c>
      <c r="Q191" s="5">
        <f t="shared" si="20"/>
        <v>279.24</v>
      </c>
      <c r="R191" s="8">
        <f t="shared" si="21"/>
        <v>4.7619047619047582E-2</v>
      </c>
      <c r="S191" s="5">
        <f t="shared" si="22"/>
        <v>13.961999999999989</v>
      </c>
      <c r="T191" s="9">
        <v>5.9</v>
      </c>
    </row>
    <row r="192" spans="1:20" x14ac:dyDescent="0.35">
      <c r="A192" t="s">
        <v>1210</v>
      </c>
      <c r="B192" t="s">
        <v>1026</v>
      </c>
      <c r="C192" t="s">
        <v>1027</v>
      </c>
      <c r="D192" t="s">
        <v>1011</v>
      </c>
      <c r="E192" t="s">
        <v>1005</v>
      </c>
      <c r="F192" t="s">
        <v>1016</v>
      </c>
      <c r="G192" s="5">
        <v>77.040000000000006</v>
      </c>
      <c r="H192">
        <v>3</v>
      </c>
      <c r="I192" s="5">
        <f t="shared" si="23"/>
        <v>11.556000000000001</v>
      </c>
      <c r="J192" s="5">
        <f t="shared" si="16"/>
        <v>242.67600000000002</v>
      </c>
      <c r="K192" s="6">
        <v>43507</v>
      </c>
      <c r="L192" s="6" t="str">
        <f t="shared" si="17"/>
        <v>Mon</v>
      </c>
      <c r="M192" s="6" t="str">
        <f t="shared" si="18"/>
        <v>Feb</v>
      </c>
      <c r="N192" s="7">
        <v>0.44375000000000003</v>
      </c>
      <c r="O192" s="7" t="str">
        <f t="shared" si="19"/>
        <v>10</v>
      </c>
      <c r="P192" t="s">
        <v>1017</v>
      </c>
      <c r="Q192" s="5">
        <f t="shared" si="20"/>
        <v>231.12</v>
      </c>
      <c r="R192" s="8">
        <f t="shared" si="21"/>
        <v>4.7619047619047665E-2</v>
      </c>
      <c r="S192" s="5">
        <f t="shared" si="22"/>
        <v>11.556000000000012</v>
      </c>
      <c r="T192" s="9">
        <v>7.2</v>
      </c>
    </row>
    <row r="193" spans="1:20" x14ac:dyDescent="0.35">
      <c r="A193" t="s">
        <v>1211</v>
      </c>
      <c r="B193" t="s">
        <v>1026</v>
      </c>
      <c r="C193" t="s">
        <v>1027</v>
      </c>
      <c r="D193" t="s">
        <v>1011</v>
      </c>
      <c r="E193" t="s">
        <v>1005</v>
      </c>
      <c r="F193" t="s">
        <v>1030</v>
      </c>
      <c r="G193" s="5">
        <v>73.52</v>
      </c>
      <c r="H193">
        <v>2</v>
      </c>
      <c r="I193" s="5">
        <f t="shared" si="23"/>
        <v>7.3520000000000003</v>
      </c>
      <c r="J193" s="5">
        <f t="shared" si="16"/>
        <v>154.392</v>
      </c>
      <c r="K193" s="6">
        <v>43480</v>
      </c>
      <c r="L193" s="6" t="str">
        <f t="shared" si="17"/>
        <v>Tue</v>
      </c>
      <c r="M193" s="6" t="str">
        <f t="shared" si="18"/>
        <v>Jan</v>
      </c>
      <c r="N193" s="7">
        <v>0.57013888888888886</v>
      </c>
      <c r="O193" s="7" t="str">
        <f t="shared" si="19"/>
        <v>13</v>
      </c>
      <c r="P193" t="s">
        <v>1007</v>
      </c>
      <c r="Q193" s="5">
        <f t="shared" si="20"/>
        <v>147.04</v>
      </c>
      <c r="R193" s="8">
        <f t="shared" si="21"/>
        <v>4.7619047619047644E-2</v>
      </c>
      <c r="S193" s="5">
        <f t="shared" si="22"/>
        <v>7.3520000000000039</v>
      </c>
      <c r="T193" s="9">
        <v>4.5999999999999996</v>
      </c>
    </row>
    <row r="194" spans="1:20" x14ac:dyDescent="0.35">
      <c r="A194" t="s">
        <v>1212</v>
      </c>
      <c r="B194" t="s">
        <v>1009</v>
      </c>
      <c r="C194" t="s">
        <v>1010</v>
      </c>
      <c r="D194" t="s">
        <v>1011</v>
      </c>
      <c r="E194" t="s">
        <v>1005</v>
      </c>
      <c r="F194" t="s">
        <v>1028</v>
      </c>
      <c r="G194" s="5">
        <v>87.8</v>
      </c>
      <c r="H194">
        <v>9</v>
      </c>
      <c r="I194" s="5">
        <f t="shared" si="23"/>
        <v>39.51</v>
      </c>
      <c r="J194" s="5">
        <f t="shared" ref="J194:J257" si="24">Q194+I194</f>
        <v>829.70999999999992</v>
      </c>
      <c r="K194" s="6">
        <v>43540</v>
      </c>
      <c r="L194" s="6" t="str">
        <f t="shared" ref="L194:L257" si="25">TEXT(K194, "ttt")</f>
        <v>Sat</v>
      </c>
      <c r="M194" s="6" t="str">
        <f t="shared" ref="M194:M257" si="26">TEXT(K194, "MMM")</f>
        <v>Mar</v>
      </c>
      <c r="N194" s="7">
        <v>0.79722222222222217</v>
      </c>
      <c r="O194" s="7" t="str">
        <f t="shared" ref="O194:O257" si="27">TEXT(N194, "hh")</f>
        <v>19</v>
      </c>
      <c r="P194" t="s">
        <v>1013</v>
      </c>
      <c r="Q194" s="5">
        <f t="shared" ref="Q194:Q257" si="28">G194*H194</f>
        <v>790.19999999999993</v>
      </c>
      <c r="R194" s="8">
        <f t="shared" ref="R194:R257" si="29">(S194/J194)</f>
        <v>4.7619047619047609E-2</v>
      </c>
      <c r="S194" s="5">
        <f t="shared" ref="S194:S257" si="30">J194-Q194</f>
        <v>39.509999999999991</v>
      </c>
      <c r="T194" s="9">
        <v>9.1999999999999993</v>
      </c>
    </row>
    <row r="195" spans="1:20" x14ac:dyDescent="0.35">
      <c r="A195" t="s">
        <v>1213</v>
      </c>
      <c r="B195" t="s">
        <v>1026</v>
      </c>
      <c r="C195" t="s">
        <v>1027</v>
      </c>
      <c r="D195" t="s">
        <v>1011</v>
      </c>
      <c r="E195" t="s">
        <v>1015</v>
      </c>
      <c r="F195" t="s">
        <v>1016</v>
      </c>
      <c r="G195" s="5">
        <v>25.55</v>
      </c>
      <c r="H195">
        <v>4</v>
      </c>
      <c r="I195" s="5">
        <f t="shared" ref="I195:I258" si="31">Q195*0.05</f>
        <v>5.1100000000000003</v>
      </c>
      <c r="J195" s="5">
        <f t="shared" si="24"/>
        <v>107.31</v>
      </c>
      <c r="K195" s="6">
        <v>43491</v>
      </c>
      <c r="L195" s="6" t="str">
        <f t="shared" si="25"/>
        <v>Sat</v>
      </c>
      <c r="M195" s="6" t="str">
        <f t="shared" si="26"/>
        <v>Jan</v>
      </c>
      <c r="N195" s="7">
        <v>0.84930555555555554</v>
      </c>
      <c r="O195" s="7" t="str">
        <f t="shared" si="27"/>
        <v>20</v>
      </c>
      <c r="P195" t="s">
        <v>1007</v>
      </c>
      <c r="Q195" s="5">
        <f t="shared" si="28"/>
        <v>102.2</v>
      </c>
      <c r="R195" s="8">
        <f t="shared" si="29"/>
        <v>4.7619047619047609E-2</v>
      </c>
      <c r="S195" s="5">
        <f t="shared" si="30"/>
        <v>5.1099999999999994</v>
      </c>
      <c r="T195" s="9">
        <v>5.7</v>
      </c>
    </row>
    <row r="196" spans="1:20" x14ac:dyDescent="0.35">
      <c r="A196" t="s">
        <v>1214</v>
      </c>
      <c r="B196" t="s">
        <v>1002</v>
      </c>
      <c r="C196" t="s">
        <v>1003</v>
      </c>
      <c r="D196" t="s">
        <v>1011</v>
      </c>
      <c r="E196" t="s">
        <v>1015</v>
      </c>
      <c r="F196" t="s">
        <v>1012</v>
      </c>
      <c r="G196" s="5">
        <v>32.71</v>
      </c>
      <c r="H196">
        <v>5</v>
      </c>
      <c r="I196" s="5">
        <f t="shared" si="31"/>
        <v>8.1775000000000002</v>
      </c>
      <c r="J196" s="5">
        <f t="shared" si="24"/>
        <v>171.72750000000002</v>
      </c>
      <c r="K196" s="6">
        <v>43543</v>
      </c>
      <c r="L196" s="6" t="str">
        <f t="shared" si="25"/>
        <v>Tue</v>
      </c>
      <c r="M196" s="6" t="str">
        <f t="shared" si="26"/>
        <v>Mar</v>
      </c>
      <c r="N196" s="7">
        <v>0.47916666666666669</v>
      </c>
      <c r="O196" s="7" t="str">
        <f t="shared" si="27"/>
        <v>11</v>
      </c>
      <c r="P196" t="s">
        <v>1017</v>
      </c>
      <c r="Q196" s="5">
        <f t="shared" si="28"/>
        <v>163.55000000000001</v>
      </c>
      <c r="R196" s="8">
        <f t="shared" si="29"/>
        <v>4.7619047619047665E-2</v>
      </c>
      <c r="S196" s="5">
        <f t="shared" si="30"/>
        <v>8.1775000000000091</v>
      </c>
      <c r="T196" s="9">
        <v>9.9</v>
      </c>
    </row>
    <row r="197" spans="1:20" x14ac:dyDescent="0.35">
      <c r="A197" t="s">
        <v>1215</v>
      </c>
      <c r="B197" t="s">
        <v>1009</v>
      </c>
      <c r="C197" t="s">
        <v>1010</v>
      </c>
      <c r="D197" t="s">
        <v>1004</v>
      </c>
      <c r="E197" t="s">
        <v>1005</v>
      </c>
      <c r="F197" t="s">
        <v>1030</v>
      </c>
      <c r="G197" s="5">
        <v>74.290000000000006</v>
      </c>
      <c r="H197">
        <v>1</v>
      </c>
      <c r="I197" s="5">
        <f t="shared" si="31"/>
        <v>3.7145000000000006</v>
      </c>
      <c r="J197" s="5">
        <f t="shared" si="24"/>
        <v>78.004500000000007</v>
      </c>
      <c r="K197" s="6">
        <v>43478</v>
      </c>
      <c r="L197" s="6" t="str">
        <f t="shared" si="25"/>
        <v>Sun</v>
      </c>
      <c r="M197" s="6" t="str">
        <f t="shared" si="26"/>
        <v>Jan</v>
      </c>
      <c r="N197" s="7">
        <v>0.8125</v>
      </c>
      <c r="O197" s="7" t="str">
        <f t="shared" si="27"/>
        <v>19</v>
      </c>
      <c r="P197" t="s">
        <v>1013</v>
      </c>
      <c r="Q197" s="5">
        <f t="shared" si="28"/>
        <v>74.290000000000006</v>
      </c>
      <c r="R197" s="8">
        <f t="shared" si="29"/>
        <v>4.761904761904763E-2</v>
      </c>
      <c r="S197" s="5">
        <f t="shared" si="30"/>
        <v>3.714500000000001</v>
      </c>
      <c r="T197" s="9">
        <v>5</v>
      </c>
    </row>
    <row r="198" spans="1:20" x14ac:dyDescent="0.35">
      <c r="A198" t="s">
        <v>1216</v>
      </c>
      <c r="B198" t="s">
        <v>1009</v>
      </c>
      <c r="C198" t="s">
        <v>1010</v>
      </c>
      <c r="D198" t="s">
        <v>1004</v>
      </c>
      <c r="E198" t="s">
        <v>1015</v>
      </c>
      <c r="F198" t="s">
        <v>1006</v>
      </c>
      <c r="G198" s="5">
        <v>43.7</v>
      </c>
      <c r="H198">
        <v>2</v>
      </c>
      <c r="I198" s="5">
        <f t="shared" si="31"/>
        <v>4.37</v>
      </c>
      <c r="J198" s="5">
        <f t="shared" si="24"/>
        <v>91.77000000000001</v>
      </c>
      <c r="K198" s="6">
        <v>43550</v>
      </c>
      <c r="L198" s="6" t="str">
        <f t="shared" si="25"/>
        <v>Tue</v>
      </c>
      <c r="M198" s="6" t="str">
        <f t="shared" si="26"/>
        <v>Mar</v>
      </c>
      <c r="N198" s="7">
        <v>0.75208333333333333</v>
      </c>
      <c r="O198" s="7" t="str">
        <f t="shared" si="27"/>
        <v>18</v>
      </c>
      <c r="P198" t="s">
        <v>1013</v>
      </c>
      <c r="Q198" s="5">
        <f t="shared" si="28"/>
        <v>87.4</v>
      </c>
      <c r="R198" s="8">
        <f t="shared" si="29"/>
        <v>4.7619047619047665E-2</v>
      </c>
      <c r="S198" s="5">
        <f t="shared" si="30"/>
        <v>4.3700000000000045</v>
      </c>
      <c r="T198" s="9">
        <v>4.9000000000000004</v>
      </c>
    </row>
    <row r="199" spans="1:20" x14ac:dyDescent="0.35">
      <c r="A199" t="s">
        <v>1217</v>
      </c>
      <c r="B199" t="s">
        <v>1002</v>
      </c>
      <c r="C199" t="s">
        <v>1003</v>
      </c>
      <c r="D199" t="s">
        <v>1011</v>
      </c>
      <c r="E199" t="s">
        <v>1005</v>
      </c>
      <c r="F199" t="s">
        <v>1016</v>
      </c>
      <c r="G199" s="5">
        <v>25.29</v>
      </c>
      <c r="H199">
        <v>1</v>
      </c>
      <c r="I199" s="5">
        <f t="shared" si="31"/>
        <v>1.2645</v>
      </c>
      <c r="J199" s="5">
        <f t="shared" si="24"/>
        <v>26.554499999999997</v>
      </c>
      <c r="K199" s="6">
        <v>43547</v>
      </c>
      <c r="L199" s="6" t="str">
        <f t="shared" si="25"/>
        <v>Sat</v>
      </c>
      <c r="M199" s="6" t="str">
        <f t="shared" si="26"/>
        <v>Mar</v>
      </c>
      <c r="N199" s="7">
        <v>0.42569444444444443</v>
      </c>
      <c r="O199" s="7" t="str">
        <f t="shared" si="27"/>
        <v>10</v>
      </c>
      <c r="P199" t="s">
        <v>1007</v>
      </c>
      <c r="Q199" s="5">
        <f t="shared" si="28"/>
        <v>25.29</v>
      </c>
      <c r="R199" s="8">
        <f t="shared" si="29"/>
        <v>4.7619047619047554E-2</v>
      </c>
      <c r="S199" s="5">
        <f t="shared" si="30"/>
        <v>1.2644999999999982</v>
      </c>
      <c r="T199" s="9">
        <v>6.1</v>
      </c>
    </row>
    <row r="200" spans="1:20" x14ac:dyDescent="0.35">
      <c r="A200" t="s">
        <v>1218</v>
      </c>
      <c r="B200" t="s">
        <v>1009</v>
      </c>
      <c r="C200" t="s">
        <v>1010</v>
      </c>
      <c r="D200" t="s">
        <v>1011</v>
      </c>
      <c r="E200" t="s">
        <v>1015</v>
      </c>
      <c r="F200" t="s">
        <v>1006</v>
      </c>
      <c r="G200" s="5">
        <v>41.5</v>
      </c>
      <c r="H200">
        <v>4</v>
      </c>
      <c r="I200" s="5">
        <f t="shared" si="31"/>
        <v>8.3000000000000007</v>
      </c>
      <c r="J200" s="5">
        <f t="shared" si="24"/>
        <v>174.3</v>
      </c>
      <c r="K200" s="6">
        <v>43536</v>
      </c>
      <c r="L200" s="6" t="str">
        <f t="shared" si="25"/>
        <v>Tue</v>
      </c>
      <c r="M200" s="6" t="str">
        <f t="shared" si="26"/>
        <v>Mar</v>
      </c>
      <c r="N200" s="7">
        <v>0.83194444444444438</v>
      </c>
      <c r="O200" s="7" t="str">
        <f t="shared" si="27"/>
        <v>19</v>
      </c>
      <c r="P200" t="s">
        <v>1017</v>
      </c>
      <c r="Q200" s="5">
        <f t="shared" si="28"/>
        <v>166</v>
      </c>
      <c r="R200" s="8">
        <f t="shared" si="29"/>
        <v>4.7619047619047679E-2</v>
      </c>
      <c r="S200" s="5">
        <f t="shared" si="30"/>
        <v>8.3000000000000114</v>
      </c>
      <c r="T200" s="9">
        <v>8.1999999999999993</v>
      </c>
    </row>
    <row r="201" spans="1:20" x14ac:dyDescent="0.35">
      <c r="A201" t="s">
        <v>1219</v>
      </c>
      <c r="B201" t="s">
        <v>1009</v>
      </c>
      <c r="C201" t="s">
        <v>1010</v>
      </c>
      <c r="D201" t="s">
        <v>1004</v>
      </c>
      <c r="E201" t="s">
        <v>1005</v>
      </c>
      <c r="F201" t="s">
        <v>1028</v>
      </c>
      <c r="G201" s="5">
        <v>71.39</v>
      </c>
      <c r="H201">
        <v>5</v>
      </c>
      <c r="I201" s="5">
        <f t="shared" si="31"/>
        <v>17.8475</v>
      </c>
      <c r="J201" s="5">
        <f t="shared" si="24"/>
        <v>374.79750000000001</v>
      </c>
      <c r="K201" s="6">
        <v>43513</v>
      </c>
      <c r="L201" s="6" t="str">
        <f t="shared" si="25"/>
        <v>Sun</v>
      </c>
      <c r="M201" s="6" t="str">
        <f t="shared" si="26"/>
        <v>Feb</v>
      </c>
      <c r="N201" s="7">
        <v>0.83124999999999993</v>
      </c>
      <c r="O201" s="7" t="str">
        <f t="shared" si="27"/>
        <v>19</v>
      </c>
      <c r="P201" t="s">
        <v>1017</v>
      </c>
      <c r="Q201" s="5">
        <f t="shared" si="28"/>
        <v>356.95</v>
      </c>
      <c r="R201" s="8">
        <f t="shared" si="29"/>
        <v>4.7619047619047686E-2</v>
      </c>
      <c r="S201" s="5">
        <f t="shared" si="30"/>
        <v>17.847500000000025</v>
      </c>
      <c r="T201" s="9">
        <v>5.5</v>
      </c>
    </row>
    <row r="202" spans="1:20" x14ac:dyDescent="0.35">
      <c r="A202" t="s">
        <v>1220</v>
      </c>
      <c r="B202" t="s">
        <v>1009</v>
      </c>
      <c r="C202" t="s">
        <v>1010</v>
      </c>
      <c r="D202" t="s">
        <v>1004</v>
      </c>
      <c r="E202" t="s">
        <v>1005</v>
      </c>
      <c r="F202" t="s">
        <v>1020</v>
      </c>
      <c r="G202" s="5">
        <v>19.149999999999999</v>
      </c>
      <c r="H202">
        <v>6</v>
      </c>
      <c r="I202" s="5">
        <f t="shared" si="31"/>
        <v>5.7450000000000001</v>
      </c>
      <c r="J202" s="5">
        <f t="shared" si="24"/>
        <v>120.645</v>
      </c>
      <c r="K202" s="6">
        <v>43494</v>
      </c>
      <c r="L202" s="6" t="str">
        <f t="shared" si="25"/>
        <v>Tue</v>
      </c>
      <c r="M202" s="6" t="str">
        <f t="shared" si="26"/>
        <v>Jan</v>
      </c>
      <c r="N202" s="7">
        <v>0.41736111111111113</v>
      </c>
      <c r="O202" s="7" t="str">
        <f t="shared" si="27"/>
        <v>10</v>
      </c>
      <c r="P202" t="s">
        <v>1017</v>
      </c>
      <c r="Q202" s="5">
        <f t="shared" si="28"/>
        <v>114.89999999999999</v>
      </c>
      <c r="R202" s="8">
        <f t="shared" si="29"/>
        <v>4.7619047619047658E-2</v>
      </c>
      <c r="S202" s="5">
        <f t="shared" si="30"/>
        <v>5.7450000000000045</v>
      </c>
      <c r="T202" s="9">
        <v>6.8</v>
      </c>
    </row>
    <row r="203" spans="1:20" x14ac:dyDescent="0.35">
      <c r="A203" t="s">
        <v>1221</v>
      </c>
      <c r="B203" t="s">
        <v>1026</v>
      </c>
      <c r="C203" t="s">
        <v>1027</v>
      </c>
      <c r="D203" t="s">
        <v>1004</v>
      </c>
      <c r="E203" t="s">
        <v>1005</v>
      </c>
      <c r="F203" t="s">
        <v>1012</v>
      </c>
      <c r="G203" s="5">
        <v>57.49</v>
      </c>
      <c r="H203">
        <v>4</v>
      </c>
      <c r="I203" s="5">
        <f t="shared" si="31"/>
        <v>11.498000000000001</v>
      </c>
      <c r="J203" s="5">
        <f t="shared" si="24"/>
        <v>241.458</v>
      </c>
      <c r="K203" s="6">
        <v>43539</v>
      </c>
      <c r="L203" s="6" t="str">
        <f t="shared" si="25"/>
        <v>Fri</v>
      </c>
      <c r="M203" s="6" t="str">
        <f t="shared" si="26"/>
        <v>Mar</v>
      </c>
      <c r="N203" s="7">
        <v>0.49791666666666662</v>
      </c>
      <c r="O203" s="7" t="str">
        <f t="shared" si="27"/>
        <v>11</v>
      </c>
      <c r="P203" t="s">
        <v>1013</v>
      </c>
      <c r="Q203" s="5">
        <f t="shared" si="28"/>
        <v>229.96</v>
      </c>
      <c r="R203" s="8">
        <f t="shared" si="29"/>
        <v>4.7619047619047582E-2</v>
      </c>
      <c r="S203" s="5">
        <f t="shared" si="30"/>
        <v>11.49799999999999</v>
      </c>
      <c r="T203" s="9">
        <v>6.6</v>
      </c>
    </row>
    <row r="204" spans="1:20" x14ac:dyDescent="0.35">
      <c r="A204" t="s">
        <v>1222</v>
      </c>
      <c r="B204" t="s">
        <v>1009</v>
      </c>
      <c r="C204" t="s">
        <v>1010</v>
      </c>
      <c r="D204" t="s">
        <v>1011</v>
      </c>
      <c r="E204" t="s">
        <v>1015</v>
      </c>
      <c r="F204" t="s">
        <v>1012</v>
      </c>
      <c r="G204" s="5">
        <v>61.41</v>
      </c>
      <c r="H204">
        <v>7</v>
      </c>
      <c r="I204" s="5">
        <f t="shared" si="31"/>
        <v>21.493500000000001</v>
      </c>
      <c r="J204" s="5">
        <f t="shared" si="24"/>
        <v>451.36349999999999</v>
      </c>
      <c r="K204" s="6">
        <v>43479</v>
      </c>
      <c r="L204" s="6" t="str">
        <f t="shared" si="25"/>
        <v>Mon</v>
      </c>
      <c r="M204" s="6" t="str">
        <f t="shared" si="26"/>
        <v>Jan</v>
      </c>
      <c r="N204" s="7">
        <v>0.41805555555555557</v>
      </c>
      <c r="O204" s="7" t="str">
        <f t="shared" si="27"/>
        <v>10</v>
      </c>
      <c r="P204" t="s">
        <v>1013</v>
      </c>
      <c r="Q204" s="5">
        <f t="shared" si="28"/>
        <v>429.87</v>
      </c>
      <c r="R204" s="8">
        <f t="shared" si="29"/>
        <v>4.7619047619047582E-2</v>
      </c>
      <c r="S204" s="5">
        <f t="shared" si="30"/>
        <v>21.493499999999983</v>
      </c>
      <c r="T204" s="9">
        <v>9.8000000000000007</v>
      </c>
    </row>
    <row r="205" spans="1:20" x14ac:dyDescent="0.35">
      <c r="A205" t="s">
        <v>1223</v>
      </c>
      <c r="B205" t="s">
        <v>1026</v>
      </c>
      <c r="C205" t="s">
        <v>1027</v>
      </c>
      <c r="D205" t="s">
        <v>1004</v>
      </c>
      <c r="E205" t="s">
        <v>1015</v>
      </c>
      <c r="F205" t="s">
        <v>1006</v>
      </c>
      <c r="G205" s="5">
        <v>25.9</v>
      </c>
      <c r="H205">
        <v>10</v>
      </c>
      <c r="I205" s="5">
        <f t="shared" si="31"/>
        <v>12.950000000000001</v>
      </c>
      <c r="J205" s="5">
        <f t="shared" si="24"/>
        <v>271.95</v>
      </c>
      <c r="K205" s="6">
        <v>43502</v>
      </c>
      <c r="L205" s="6" t="str">
        <f t="shared" si="25"/>
        <v>Wed</v>
      </c>
      <c r="M205" s="6" t="str">
        <f t="shared" si="26"/>
        <v>Feb</v>
      </c>
      <c r="N205" s="7">
        <v>0.61875000000000002</v>
      </c>
      <c r="O205" s="7" t="str">
        <f t="shared" si="27"/>
        <v>14</v>
      </c>
      <c r="P205" t="s">
        <v>1007</v>
      </c>
      <c r="Q205" s="5">
        <f t="shared" si="28"/>
        <v>259</v>
      </c>
      <c r="R205" s="8">
        <f t="shared" si="29"/>
        <v>4.7619047619047582E-2</v>
      </c>
      <c r="S205" s="5">
        <f t="shared" si="30"/>
        <v>12.949999999999989</v>
      </c>
      <c r="T205" s="9">
        <v>8.6999999999999993</v>
      </c>
    </row>
    <row r="206" spans="1:20" x14ac:dyDescent="0.35">
      <c r="A206" t="s">
        <v>1224</v>
      </c>
      <c r="B206" t="s">
        <v>1026</v>
      </c>
      <c r="C206" t="s">
        <v>1027</v>
      </c>
      <c r="D206" t="s">
        <v>1004</v>
      </c>
      <c r="E206" t="s">
        <v>1015</v>
      </c>
      <c r="F206" t="s">
        <v>1016</v>
      </c>
      <c r="G206" s="5">
        <v>17.77</v>
      </c>
      <c r="H206">
        <v>5</v>
      </c>
      <c r="I206" s="5">
        <f t="shared" si="31"/>
        <v>4.4424999999999999</v>
      </c>
      <c r="J206" s="5">
        <f t="shared" si="24"/>
        <v>93.29249999999999</v>
      </c>
      <c r="K206" s="6">
        <v>43511</v>
      </c>
      <c r="L206" s="6" t="str">
        <f t="shared" si="25"/>
        <v>Fri</v>
      </c>
      <c r="M206" s="6" t="str">
        <f t="shared" si="26"/>
        <v>Feb</v>
      </c>
      <c r="N206" s="7">
        <v>0.52916666666666667</v>
      </c>
      <c r="O206" s="7" t="str">
        <f t="shared" si="27"/>
        <v>12</v>
      </c>
      <c r="P206" t="s">
        <v>1017</v>
      </c>
      <c r="Q206" s="5">
        <f t="shared" si="28"/>
        <v>88.85</v>
      </c>
      <c r="R206" s="8">
        <f t="shared" si="29"/>
        <v>4.7619047619047575E-2</v>
      </c>
      <c r="S206" s="5">
        <f t="shared" si="30"/>
        <v>4.4424999999999955</v>
      </c>
      <c r="T206" s="9">
        <v>5.4</v>
      </c>
    </row>
    <row r="207" spans="1:20" x14ac:dyDescent="0.35">
      <c r="A207" t="s">
        <v>1225</v>
      </c>
      <c r="B207" t="s">
        <v>1002</v>
      </c>
      <c r="C207" t="s">
        <v>1003</v>
      </c>
      <c r="D207" t="s">
        <v>1011</v>
      </c>
      <c r="E207" t="s">
        <v>1005</v>
      </c>
      <c r="F207" t="s">
        <v>1006</v>
      </c>
      <c r="G207" s="5">
        <v>23.03</v>
      </c>
      <c r="H207">
        <v>9</v>
      </c>
      <c r="I207" s="5">
        <f t="shared" si="31"/>
        <v>10.363500000000002</v>
      </c>
      <c r="J207" s="5">
        <f t="shared" si="24"/>
        <v>217.63350000000003</v>
      </c>
      <c r="K207" s="6">
        <v>43468</v>
      </c>
      <c r="L207" s="6" t="str">
        <f t="shared" si="25"/>
        <v>Thu</v>
      </c>
      <c r="M207" s="6" t="str">
        <f t="shared" si="26"/>
        <v>Jan</v>
      </c>
      <c r="N207" s="7">
        <v>0.50138888888888888</v>
      </c>
      <c r="O207" s="7" t="str">
        <f t="shared" si="27"/>
        <v>12</v>
      </c>
      <c r="P207" t="s">
        <v>1007</v>
      </c>
      <c r="Q207" s="5">
        <f t="shared" si="28"/>
        <v>207.27</v>
      </c>
      <c r="R207" s="8">
        <f t="shared" si="29"/>
        <v>4.7619047619047686E-2</v>
      </c>
      <c r="S207" s="5">
        <f t="shared" si="30"/>
        <v>10.363500000000016</v>
      </c>
      <c r="T207" s="9">
        <v>7.9</v>
      </c>
    </row>
    <row r="208" spans="1:20" x14ac:dyDescent="0.35">
      <c r="A208" t="s">
        <v>1226</v>
      </c>
      <c r="B208" t="s">
        <v>1009</v>
      </c>
      <c r="C208" t="s">
        <v>1010</v>
      </c>
      <c r="D208" t="s">
        <v>1004</v>
      </c>
      <c r="E208" t="s">
        <v>1005</v>
      </c>
      <c r="F208" t="s">
        <v>1012</v>
      </c>
      <c r="G208" s="5">
        <v>66.650000000000006</v>
      </c>
      <c r="H208">
        <v>9</v>
      </c>
      <c r="I208" s="5">
        <f t="shared" si="31"/>
        <v>29.992500000000003</v>
      </c>
      <c r="J208" s="5">
        <f t="shared" si="24"/>
        <v>629.84249999999997</v>
      </c>
      <c r="K208" s="6">
        <v>43469</v>
      </c>
      <c r="L208" s="6" t="str">
        <f t="shared" si="25"/>
        <v>Fri</v>
      </c>
      <c r="M208" s="6" t="str">
        <f t="shared" si="26"/>
        <v>Jan</v>
      </c>
      <c r="N208" s="7">
        <v>0.7631944444444444</v>
      </c>
      <c r="O208" s="7" t="str">
        <f t="shared" si="27"/>
        <v>18</v>
      </c>
      <c r="P208" t="s">
        <v>1017</v>
      </c>
      <c r="Q208" s="5">
        <f t="shared" si="28"/>
        <v>599.85</v>
      </c>
      <c r="R208" s="8">
        <f t="shared" si="29"/>
        <v>4.761904761904754E-2</v>
      </c>
      <c r="S208" s="5">
        <f t="shared" si="30"/>
        <v>29.99249999999995</v>
      </c>
      <c r="T208" s="9">
        <v>9.6999999999999993</v>
      </c>
    </row>
    <row r="209" spans="1:20" x14ac:dyDescent="0.35">
      <c r="A209" t="s">
        <v>1227</v>
      </c>
      <c r="B209" t="s">
        <v>1009</v>
      </c>
      <c r="C209" t="s">
        <v>1010</v>
      </c>
      <c r="D209" t="s">
        <v>1004</v>
      </c>
      <c r="E209" t="s">
        <v>1005</v>
      </c>
      <c r="F209" t="s">
        <v>1016</v>
      </c>
      <c r="G209" s="5">
        <v>28.53</v>
      </c>
      <c r="H209">
        <v>10</v>
      </c>
      <c r="I209" s="5">
        <f t="shared" si="31"/>
        <v>14.265000000000001</v>
      </c>
      <c r="J209" s="5">
        <f t="shared" si="24"/>
        <v>299.565</v>
      </c>
      <c r="K209" s="6">
        <v>43542</v>
      </c>
      <c r="L209" s="6" t="str">
        <f t="shared" si="25"/>
        <v>Mon</v>
      </c>
      <c r="M209" s="6" t="str">
        <f t="shared" si="26"/>
        <v>Mar</v>
      </c>
      <c r="N209" s="7">
        <v>0.73472222222222217</v>
      </c>
      <c r="O209" s="7" t="str">
        <f t="shared" si="27"/>
        <v>17</v>
      </c>
      <c r="P209" t="s">
        <v>1007</v>
      </c>
      <c r="Q209" s="5">
        <f t="shared" si="28"/>
        <v>285.3</v>
      </c>
      <c r="R209" s="8">
        <f t="shared" si="29"/>
        <v>4.7619047619047575E-2</v>
      </c>
      <c r="S209" s="5">
        <f t="shared" si="30"/>
        <v>14.264999999999986</v>
      </c>
      <c r="T209" s="9">
        <v>7.8</v>
      </c>
    </row>
    <row r="210" spans="1:20" x14ac:dyDescent="0.35">
      <c r="A210" t="s">
        <v>1228</v>
      </c>
      <c r="B210" t="s">
        <v>1026</v>
      </c>
      <c r="C210" t="s">
        <v>1027</v>
      </c>
      <c r="D210" t="s">
        <v>1011</v>
      </c>
      <c r="E210" t="s">
        <v>1005</v>
      </c>
      <c r="F210" t="s">
        <v>1030</v>
      </c>
      <c r="G210" s="5">
        <v>30.37</v>
      </c>
      <c r="H210">
        <v>3</v>
      </c>
      <c r="I210" s="5">
        <f t="shared" si="31"/>
        <v>4.5555000000000003</v>
      </c>
      <c r="J210" s="5">
        <f t="shared" si="24"/>
        <v>95.665499999999994</v>
      </c>
      <c r="K210" s="6">
        <v>43552</v>
      </c>
      <c r="L210" s="6" t="str">
        <f t="shared" si="25"/>
        <v>Thu</v>
      </c>
      <c r="M210" s="6" t="str">
        <f t="shared" si="26"/>
        <v>Mar</v>
      </c>
      <c r="N210" s="7">
        <v>0.57013888888888886</v>
      </c>
      <c r="O210" s="7" t="str">
        <f t="shared" si="27"/>
        <v>13</v>
      </c>
      <c r="P210" t="s">
        <v>1007</v>
      </c>
      <c r="Q210" s="5">
        <f t="shared" si="28"/>
        <v>91.11</v>
      </c>
      <c r="R210" s="8">
        <f t="shared" si="29"/>
        <v>4.7619047619047568E-2</v>
      </c>
      <c r="S210" s="5">
        <f t="shared" si="30"/>
        <v>4.555499999999995</v>
      </c>
      <c r="T210" s="9">
        <v>5.0999999999999996</v>
      </c>
    </row>
    <row r="211" spans="1:20" x14ac:dyDescent="0.35">
      <c r="A211" t="s">
        <v>1229</v>
      </c>
      <c r="B211" t="s">
        <v>1026</v>
      </c>
      <c r="C211" t="s">
        <v>1027</v>
      </c>
      <c r="D211" t="s">
        <v>1011</v>
      </c>
      <c r="E211" t="s">
        <v>1005</v>
      </c>
      <c r="F211" t="s">
        <v>1012</v>
      </c>
      <c r="G211" s="5">
        <v>99.73</v>
      </c>
      <c r="H211">
        <v>9</v>
      </c>
      <c r="I211" s="5">
        <f t="shared" si="31"/>
        <v>44.878500000000003</v>
      </c>
      <c r="J211" s="5">
        <f t="shared" si="24"/>
        <v>942.44850000000008</v>
      </c>
      <c r="K211" s="6">
        <v>43526</v>
      </c>
      <c r="L211" s="6" t="str">
        <f t="shared" si="25"/>
        <v>Sat</v>
      </c>
      <c r="M211" s="6" t="str">
        <f t="shared" si="26"/>
        <v>Mar</v>
      </c>
      <c r="N211" s="7">
        <v>0.8208333333333333</v>
      </c>
      <c r="O211" s="7" t="str">
        <f t="shared" si="27"/>
        <v>19</v>
      </c>
      <c r="P211" t="s">
        <v>1017</v>
      </c>
      <c r="Q211" s="5">
        <f t="shared" si="28"/>
        <v>897.57</v>
      </c>
      <c r="R211" s="8">
        <f t="shared" si="29"/>
        <v>4.7619047619047651E-2</v>
      </c>
      <c r="S211" s="5">
        <f t="shared" si="30"/>
        <v>44.878500000000031</v>
      </c>
      <c r="T211" s="9">
        <v>6.5</v>
      </c>
    </row>
    <row r="212" spans="1:20" x14ac:dyDescent="0.35">
      <c r="A212" t="s">
        <v>1230</v>
      </c>
      <c r="B212" t="s">
        <v>1002</v>
      </c>
      <c r="C212" t="s">
        <v>1003</v>
      </c>
      <c r="D212" t="s">
        <v>1011</v>
      </c>
      <c r="E212" t="s">
        <v>1015</v>
      </c>
      <c r="F212" t="s">
        <v>1012</v>
      </c>
      <c r="G212" s="5">
        <v>26.23</v>
      </c>
      <c r="H212">
        <v>9</v>
      </c>
      <c r="I212" s="5">
        <f t="shared" si="31"/>
        <v>11.8035</v>
      </c>
      <c r="J212" s="5">
        <f t="shared" si="24"/>
        <v>247.87349999999998</v>
      </c>
      <c r="K212" s="6">
        <v>43490</v>
      </c>
      <c r="L212" s="6" t="str">
        <f t="shared" si="25"/>
        <v>Fri</v>
      </c>
      <c r="M212" s="6" t="str">
        <f t="shared" si="26"/>
        <v>Jan</v>
      </c>
      <c r="N212" s="7">
        <v>0.85</v>
      </c>
      <c r="O212" s="7" t="str">
        <f t="shared" si="27"/>
        <v>20</v>
      </c>
      <c r="P212" t="s">
        <v>1007</v>
      </c>
      <c r="Q212" s="5">
        <f t="shared" si="28"/>
        <v>236.07</v>
      </c>
      <c r="R212" s="8">
        <f t="shared" si="29"/>
        <v>4.7619047619047568E-2</v>
      </c>
      <c r="S212" s="5">
        <f t="shared" si="30"/>
        <v>11.803499999999985</v>
      </c>
      <c r="T212" s="9">
        <v>5.9</v>
      </c>
    </row>
    <row r="213" spans="1:20" x14ac:dyDescent="0.35">
      <c r="A213" t="s">
        <v>1231</v>
      </c>
      <c r="B213" t="s">
        <v>1009</v>
      </c>
      <c r="C213" t="s">
        <v>1010</v>
      </c>
      <c r="D213" t="s">
        <v>1011</v>
      </c>
      <c r="E213" t="s">
        <v>1005</v>
      </c>
      <c r="F213" t="s">
        <v>1028</v>
      </c>
      <c r="G213" s="5">
        <v>93.26</v>
      </c>
      <c r="H213">
        <v>9</v>
      </c>
      <c r="I213" s="5">
        <f t="shared" si="31"/>
        <v>41.967000000000006</v>
      </c>
      <c r="J213" s="5">
        <f t="shared" si="24"/>
        <v>881.30700000000002</v>
      </c>
      <c r="K213" s="6">
        <v>43481</v>
      </c>
      <c r="L213" s="6" t="str">
        <f t="shared" si="25"/>
        <v>Wed</v>
      </c>
      <c r="M213" s="6" t="str">
        <f t="shared" si="26"/>
        <v>Jan</v>
      </c>
      <c r="N213" s="7">
        <v>0.75555555555555554</v>
      </c>
      <c r="O213" s="7" t="str">
        <f t="shared" si="27"/>
        <v>18</v>
      </c>
      <c r="P213" t="s">
        <v>1013</v>
      </c>
      <c r="Q213" s="5">
        <f t="shared" si="28"/>
        <v>839.34</v>
      </c>
      <c r="R213" s="8">
        <f t="shared" si="29"/>
        <v>4.7619047619047603E-2</v>
      </c>
      <c r="S213" s="5">
        <f t="shared" si="30"/>
        <v>41.966999999999985</v>
      </c>
      <c r="T213" s="9">
        <v>8.8000000000000007</v>
      </c>
    </row>
    <row r="214" spans="1:20" x14ac:dyDescent="0.35">
      <c r="A214" t="s">
        <v>1232</v>
      </c>
      <c r="B214" t="s">
        <v>1026</v>
      </c>
      <c r="C214" t="s">
        <v>1027</v>
      </c>
      <c r="D214" t="s">
        <v>1011</v>
      </c>
      <c r="E214" t="s">
        <v>1015</v>
      </c>
      <c r="F214" t="s">
        <v>1016</v>
      </c>
      <c r="G214" s="5">
        <v>92.36</v>
      </c>
      <c r="H214">
        <v>5</v>
      </c>
      <c r="I214" s="5">
        <f t="shared" si="31"/>
        <v>23.090000000000003</v>
      </c>
      <c r="J214" s="5">
        <f t="shared" si="24"/>
        <v>484.89</v>
      </c>
      <c r="K214" s="6">
        <v>43544</v>
      </c>
      <c r="L214" s="6" t="str">
        <f t="shared" si="25"/>
        <v>Wed</v>
      </c>
      <c r="M214" s="6" t="str">
        <f t="shared" si="26"/>
        <v>Mar</v>
      </c>
      <c r="N214" s="7">
        <v>0.80347222222222225</v>
      </c>
      <c r="O214" s="7" t="str">
        <f t="shared" si="27"/>
        <v>19</v>
      </c>
      <c r="P214" t="s">
        <v>1007</v>
      </c>
      <c r="Q214" s="5">
        <f t="shared" si="28"/>
        <v>461.8</v>
      </c>
      <c r="R214" s="8">
        <f t="shared" si="29"/>
        <v>4.7619047619047568E-2</v>
      </c>
      <c r="S214" s="5">
        <f t="shared" si="30"/>
        <v>23.089999999999975</v>
      </c>
      <c r="T214" s="9">
        <v>4.9000000000000004</v>
      </c>
    </row>
    <row r="215" spans="1:20" x14ac:dyDescent="0.35">
      <c r="A215" t="s">
        <v>1233</v>
      </c>
      <c r="B215" t="s">
        <v>1026</v>
      </c>
      <c r="C215" t="s">
        <v>1027</v>
      </c>
      <c r="D215" t="s">
        <v>1011</v>
      </c>
      <c r="E215" t="s">
        <v>1015</v>
      </c>
      <c r="F215" t="s">
        <v>1020</v>
      </c>
      <c r="G215" s="5">
        <v>46.42</v>
      </c>
      <c r="H215">
        <v>3</v>
      </c>
      <c r="I215" s="5">
        <f t="shared" si="31"/>
        <v>6.9630000000000001</v>
      </c>
      <c r="J215" s="5">
        <f t="shared" si="24"/>
        <v>146.22299999999998</v>
      </c>
      <c r="K215" s="6">
        <v>43469</v>
      </c>
      <c r="L215" s="6" t="str">
        <f t="shared" si="25"/>
        <v>Fri</v>
      </c>
      <c r="M215" s="6" t="str">
        <f t="shared" si="26"/>
        <v>Jan</v>
      </c>
      <c r="N215" s="7">
        <v>0.55833333333333335</v>
      </c>
      <c r="O215" s="7" t="str">
        <f t="shared" si="27"/>
        <v>13</v>
      </c>
      <c r="P215" t="s">
        <v>1017</v>
      </c>
      <c r="Q215" s="5">
        <f t="shared" si="28"/>
        <v>139.26</v>
      </c>
      <c r="R215" s="8">
        <f t="shared" si="29"/>
        <v>4.7619047619047582E-2</v>
      </c>
      <c r="S215" s="5">
        <f t="shared" si="30"/>
        <v>6.9629999999999939</v>
      </c>
      <c r="T215" s="9">
        <v>4.4000000000000004</v>
      </c>
    </row>
    <row r="216" spans="1:20" x14ac:dyDescent="0.35">
      <c r="A216" t="s">
        <v>1234</v>
      </c>
      <c r="B216" t="s">
        <v>1026</v>
      </c>
      <c r="C216" t="s">
        <v>1027</v>
      </c>
      <c r="D216" t="s">
        <v>1004</v>
      </c>
      <c r="E216" t="s">
        <v>1005</v>
      </c>
      <c r="F216" t="s">
        <v>1020</v>
      </c>
      <c r="G216" s="5">
        <v>29.61</v>
      </c>
      <c r="H216">
        <v>7</v>
      </c>
      <c r="I216" s="5">
        <f t="shared" si="31"/>
        <v>10.3635</v>
      </c>
      <c r="J216" s="5">
        <f t="shared" si="24"/>
        <v>217.63349999999997</v>
      </c>
      <c r="K216" s="6">
        <v>43535</v>
      </c>
      <c r="L216" s="6" t="str">
        <f t="shared" si="25"/>
        <v>Mon</v>
      </c>
      <c r="M216" s="6" t="str">
        <f t="shared" si="26"/>
        <v>Mar</v>
      </c>
      <c r="N216" s="7">
        <v>0.66180555555555554</v>
      </c>
      <c r="O216" s="7" t="str">
        <f t="shared" si="27"/>
        <v>15</v>
      </c>
      <c r="P216" t="s">
        <v>1013</v>
      </c>
      <c r="Q216" s="5">
        <f t="shared" si="28"/>
        <v>207.26999999999998</v>
      </c>
      <c r="R216" s="8">
        <f t="shared" si="29"/>
        <v>4.7619047619047568E-2</v>
      </c>
      <c r="S216" s="5">
        <f t="shared" si="30"/>
        <v>10.363499999999988</v>
      </c>
      <c r="T216" s="9">
        <v>6.5</v>
      </c>
    </row>
    <row r="217" spans="1:20" x14ac:dyDescent="0.35">
      <c r="A217" t="s">
        <v>1235</v>
      </c>
      <c r="B217" t="s">
        <v>1002</v>
      </c>
      <c r="C217" t="s">
        <v>1003</v>
      </c>
      <c r="D217" t="s">
        <v>1011</v>
      </c>
      <c r="E217" t="s">
        <v>1015</v>
      </c>
      <c r="F217" t="s">
        <v>1016</v>
      </c>
      <c r="G217" s="5">
        <v>18.28</v>
      </c>
      <c r="H217">
        <v>1</v>
      </c>
      <c r="I217" s="5">
        <f t="shared" si="31"/>
        <v>0.91400000000000015</v>
      </c>
      <c r="J217" s="5">
        <f t="shared" si="24"/>
        <v>19.194000000000003</v>
      </c>
      <c r="K217" s="6">
        <v>43546</v>
      </c>
      <c r="L217" s="6" t="str">
        <f t="shared" si="25"/>
        <v>Fri</v>
      </c>
      <c r="M217" s="6" t="str">
        <f t="shared" si="26"/>
        <v>Mar</v>
      </c>
      <c r="N217" s="7">
        <v>0.62847222222222221</v>
      </c>
      <c r="O217" s="7" t="str">
        <f t="shared" si="27"/>
        <v>15</v>
      </c>
      <c r="P217" t="s">
        <v>1017</v>
      </c>
      <c r="Q217" s="5">
        <f t="shared" si="28"/>
        <v>18.28</v>
      </c>
      <c r="R217" s="8">
        <f t="shared" si="29"/>
        <v>4.7619047619047693E-2</v>
      </c>
      <c r="S217" s="5">
        <f t="shared" si="30"/>
        <v>0.91400000000000148</v>
      </c>
      <c r="T217" s="9">
        <v>8.3000000000000007</v>
      </c>
    </row>
    <row r="218" spans="1:20" x14ac:dyDescent="0.35">
      <c r="A218" t="s">
        <v>1236</v>
      </c>
      <c r="B218" t="s">
        <v>1026</v>
      </c>
      <c r="C218" t="s">
        <v>1027</v>
      </c>
      <c r="D218" t="s">
        <v>1011</v>
      </c>
      <c r="E218" t="s">
        <v>1005</v>
      </c>
      <c r="F218" t="s">
        <v>1020</v>
      </c>
      <c r="G218" s="5">
        <v>24.77</v>
      </c>
      <c r="H218">
        <v>5</v>
      </c>
      <c r="I218" s="5">
        <f t="shared" si="31"/>
        <v>6.1924999999999999</v>
      </c>
      <c r="J218" s="5">
        <f t="shared" si="24"/>
        <v>130.04249999999999</v>
      </c>
      <c r="K218" s="6">
        <v>43548</v>
      </c>
      <c r="L218" s="6" t="str">
        <f t="shared" si="25"/>
        <v>Sun</v>
      </c>
      <c r="M218" s="6" t="str">
        <f t="shared" si="26"/>
        <v>Mar</v>
      </c>
      <c r="N218" s="7">
        <v>0.76874999999999993</v>
      </c>
      <c r="O218" s="7" t="str">
        <f t="shared" si="27"/>
        <v>18</v>
      </c>
      <c r="P218" t="s">
        <v>1013</v>
      </c>
      <c r="Q218" s="5">
        <f t="shared" si="28"/>
        <v>123.85</v>
      </c>
      <c r="R218" s="8">
        <f t="shared" si="29"/>
        <v>4.7619047619047589E-2</v>
      </c>
      <c r="S218" s="5">
        <f t="shared" si="30"/>
        <v>6.1924999999999955</v>
      </c>
      <c r="T218" s="9">
        <v>8.5</v>
      </c>
    </row>
    <row r="219" spans="1:20" x14ac:dyDescent="0.35">
      <c r="A219" t="s">
        <v>1237</v>
      </c>
      <c r="B219" t="s">
        <v>1002</v>
      </c>
      <c r="C219" t="s">
        <v>1003</v>
      </c>
      <c r="D219" t="s">
        <v>1004</v>
      </c>
      <c r="E219" t="s">
        <v>1005</v>
      </c>
      <c r="F219" t="s">
        <v>1012</v>
      </c>
      <c r="G219" s="5">
        <v>94.64</v>
      </c>
      <c r="H219">
        <v>3</v>
      </c>
      <c r="I219" s="5">
        <f t="shared" si="31"/>
        <v>14.196000000000002</v>
      </c>
      <c r="J219" s="5">
        <f t="shared" si="24"/>
        <v>298.11600000000004</v>
      </c>
      <c r="K219" s="6">
        <v>43517</v>
      </c>
      <c r="L219" s="6" t="str">
        <f t="shared" si="25"/>
        <v>Thu</v>
      </c>
      <c r="M219" s="6" t="str">
        <f t="shared" si="26"/>
        <v>Feb</v>
      </c>
      <c r="N219" s="7">
        <v>0.70486111111111116</v>
      </c>
      <c r="O219" s="7" t="str">
        <f t="shared" si="27"/>
        <v>16</v>
      </c>
      <c r="P219" t="s">
        <v>1013</v>
      </c>
      <c r="Q219" s="5">
        <f t="shared" si="28"/>
        <v>283.92</v>
      </c>
      <c r="R219" s="8">
        <f t="shared" si="29"/>
        <v>4.76190476190477E-2</v>
      </c>
      <c r="S219" s="5">
        <f t="shared" si="30"/>
        <v>14.196000000000026</v>
      </c>
      <c r="T219" s="9">
        <v>5.5</v>
      </c>
    </row>
    <row r="220" spans="1:20" x14ac:dyDescent="0.35">
      <c r="A220" t="s">
        <v>1238</v>
      </c>
      <c r="B220" t="s">
        <v>1026</v>
      </c>
      <c r="C220" t="s">
        <v>1027</v>
      </c>
      <c r="D220" t="s">
        <v>1011</v>
      </c>
      <c r="E220" t="s">
        <v>1015</v>
      </c>
      <c r="F220" t="s">
        <v>1030</v>
      </c>
      <c r="G220" s="5">
        <v>94.87</v>
      </c>
      <c r="H220">
        <v>8</v>
      </c>
      <c r="I220" s="5">
        <f t="shared" si="31"/>
        <v>37.948</v>
      </c>
      <c r="J220" s="5">
        <f t="shared" si="24"/>
        <v>796.90800000000002</v>
      </c>
      <c r="K220" s="6">
        <v>43508</v>
      </c>
      <c r="L220" s="6" t="str">
        <f t="shared" si="25"/>
        <v>Tue</v>
      </c>
      <c r="M220" s="6" t="str">
        <f t="shared" si="26"/>
        <v>Feb</v>
      </c>
      <c r="N220" s="7">
        <v>0.54027777777777775</v>
      </c>
      <c r="O220" s="7" t="str">
        <f t="shared" si="27"/>
        <v>12</v>
      </c>
      <c r="P220" t="s">
        <v>1007</v>
      </c>
      <c r="Q220" s="5">
        <f t="shared" si="28"/>
        <v>758.96</v>
      </c>
      <c r="R220" s="8">
        <f t="shared" si="29"/>
        <v>4.7619047619047589E-2</v>
      </c>
      <c r="S220" s="5">
        <f t="shared" si="30"/>
        <v>37.947999999999979</v>
      </c>
      <c r="T220" s="9">
        <v>8.6999999999999993</v>
      </c>
    </row>
    <row r="221" spans="1:20" x14ac:dyDescent="0.35">
      <c r="A221" t="s">
        <v>1239</v>
      </c>
      <c r="B221" t="s">
        <v>1026</v>
      </c>
      <c r="C221" t="s">
        <v>1027</v>
      </c>
      <c r="D221" t="s">
        <v>1011</v>
      </c>
      <c r="E221" t="s">
        <v>1005</v>
      </c>
      <c r="F221" t="s">
        <v>1028</v>
      </c>
      <c r="G221" s="5">
        <v>57.34</v>
      </c>
      <c r="H221">
        <v>3</v>
      </c>
      <c r="I221" s="5">
        <f t="shared" si="31"/>
        <v>8.6010000000000009</v>
      </c>
      <c r="J221" s="5">
        <f t="shared" si="24"/>
        <v>180.62100000000001</v>
      </c>
      <c r="K221" s="6">
        <v>43534</v>
      </c>
      <c r="L221" s="6" t="str">
        <f t="shared" si="25"/>
        <v>Sun</v>
      </c>
      <c r="M221" s="6" t="str">
        <f t="shared" si="26"/>
        <v>Mar</v>
      </c>
      <c r="N221" s="7">
        <v>0.7909722222222223</v>
      </c>
      <c r="O221" s="7" t="str">
        <f t="shared" si="27"/>
        <v>18</v>
      </c>
      <c r="P221" t="s">
        <v>1017</v>
      </c>
      <c r="Q221" s="5">
        <f t="shared" si="28"/>
        <v>172.02</v>
      </c>
      <c r="R221" s="8">
        <f t="shared" si="29"/>
        <v>4.7619047619047609E-2</v>
      </c>
      <c r="S221" s="5">
        <f t="shared" si="30"/>
        <v>8.6009999999999991</v>
      </c>
      <c r="T221" s="9">
        <v>7.9</v>
      </c>
    </row>
    <row r="222" spans="1:20" x14ac:dyDescent="0.35">
      <c r="A222" t="s">
        <v>1240</v>
      </c>
      <c r="B222" t="s">
        <v>1026</v>
      </c>
      <c r="C222" t="s">
        <v>1027</v>
      </c>
      <c r="D222" t="s">
        <v>1011</v>
      </c>
      <c r="E222" t="s">
        <v>1015</v>
      </c>
      <c r="F222" t="s">
        <v>1012</v>
      </c>
      <c r="G222" s="5">
        <v>45.35</v>
      </c>
      <c r="H222">
        <v>6</v>
      </c>
      <c r="I222" s="5">
        <f t="shared" si="31"/>
        <v>13.605000000000002</v>
      </c>
      <c r="J222" s="5">
        <f t="shared" si="24"/>
        <v>285.70500000000004</v>
      </c>
      <c r="K222" s="6">
        <v>43496</v>
      </c>
      <c r="L222" s="6" t="str">
        <f t="shared" si="25"/>
        <v>Thu</v>
      </c>
      <c r="M222" s="6" t="str">
        <f t="shared" si="26"/>
        <v>Jan</v>
      </c>
      <c r="N222" s="7">
        <v>0.57222222222222219</v>
      </c>
      <c r="O222" s="7" t="str">
        <f t="shared" si="27"/>
        <v>13</v>
      </c>
      <c r="P222" t="s">
        <v>1007</v>
      </c>
      <c r="Q222" s="5">
        <f t="shared" si="28"/>
        <v>272.10000000000002</v>
      </c>
      <c r="R222" s="8">
        <f t="shared" si="29"/>
        <v>4.7619047619047679E-2</v>
      </c>
      <c r="S222" s="5">
        <f t="shared" si="30"/>
        <v>13.605000000000018</v>
      </c>
      <c r="T222" s="9">
        <v>6.1</v>
      </c>
    </row>
    <row r="223" spans="1:20" x14ac:dyDescent="0.35">
      <c r="A223" t="s">
        <v>1241</v>
      </c>
      <c r="B223" t="s">
        <v>1026</v>
      </c>
      <c r="C223" t="s">
        <v>1027</v>
      </c>
      <c r="D223" t="s">
        <v>1011</v>
      </c>
      <c r="E223" t="s">
        <v>1015</v>
      </c>
      <c r="F223" t="s">
        <v>1028</v>
      </c>
      <c r="G223" s="5">
        <v>62.08</v>
      </c>
      <c r="H223">
        <v>7</v>
      </c>
      <c r="I223" s="5">
        <f t="shared" si="31"/>
        <v>21.728000000000002</v>
      </c>
      <c r="J223" s="5">
        <f t="shared" si="24"/>
        <v>456.28800000000001</v>
      </c>
      <c r="K223" s="6">
        <v>43530</v>
      </c>
      <c r="L223" s="6" t="str">
        <f t="shared" si="25"/>
        <v>Wed</v>
      </c>
      <c r="M223" s="6" t="str">
        <f t="shared" si="26"/>
        <v>Mar</v>
      </c>
      <c r="N223" s="7">
        <v>0.57361111111111118</v>
      </c>
      <c r="O223" s="7" t="str">
        <f t="shared" si="27"/>
        <v>13</v>
      </c>
      <c r="P223" t="s">
        <v>1007</v>
      </c>
      <c r="Q223" s="5">
        <f t="shared" si="28"/>
        <v>434.56</v>
      </c>
      <c r="R223" s="8">
        <f t="shared" si="29"/>
        <v>4.7619047619047637E-2</v>
      </c>
      <c r="S223" s="5">
        <f t="shared" si="30"/>
        <v>21.728000000000009</v>
      </c>
      <c r="T223" s="9">
        <v>5.4</v>
      </c>
    </row>
    <row r="224" spans="1:20" x14ac:dyDescent="0.35">
      <c r="A224" t="s">
        <v>1242</v>
      </c>
      <c r="B224" t="s">
        <v>1009</v>
      </c>
      <c r="C224" t="s">
        <v>1010</v>
      </c>
      <c r="D224" t="s">
        <v>1011</v>
      </c>
      <c r="E224" t="s">
        <v>1015</v>
      </c>
      <c r="F224" t="s">
        <v>1012</v>
      </c>
      <c r="G224" s="5">
        <v>11.81</v>
      </c>
      <c r="H224">
        <v>5</v>
      </c>
      <c r="I224" s="5">
        <f t="shared" si="31"/>
        <v>2.9525000000000006</v>
      </c>
      <c r="J224" s="5">
        <f t="shared" si="24"/>
        <v>62.002500000000005</v>
      </c>
      <c r="K224" s="6">
        <v>43513</v>
      </c>
      <c r="L224" s="6" t="str">
        <f t="shared" si="25"/>
        <v>Sun</v>
      </c>
      <c r="M224" s="6" t="str">
        <f t="shared" si="26"/>
        <v>Feb</v>
      </c>
      <c r="N224" s="7">
        <v>0.75416666666666676</v>
      </c>
      <c r="O224" s="7" t="str">
        <f t="shared" si="27"/>
        <v>18</v>
      </c>
      <c r="P224" t="s">
        <v>1013</v>
      </c>
      <c r="Q224" s="5">
        <f t="shared" si="28"/>
        <v>59.050000000000004</v>
      </c>
      <c r="R224" s="8">
        <f t="shared" si="29"/>
        <v>4.7619047619047623E-2</v>
      </c>
      <c r="S224" s="5">
        <f t="shared" si="30"/>
        <v>2.9525000000000006</v>
      </c>
      <c r="T224" s="9">
        <v>9.4</v>
      </c>
    </row>
    <row r="225" spans="1:20" x14ac:dyDescent="0.35">
      <c r="A225" t="s">
        <v>1243</v>
      </c>
      <c r="B225" t="s">
        <v>1009</v>
      </c>
      <c r="C225" t="s">
        <v>1010</v>
      </c>
      <c r="D225" t="s">
        <v>1004</v>
      </c>
      <c r="E225" t="s">
        <v>1005</v>
      </c>
      <c r="F225" t="s">
        <v>1030</v>
      </c>
      <c r="G225" s="5">
        <v>12.54</v>
      </c>
      <c r="H225">
        <v>1</v>
      </c>
      <c r="I225" s="5">
        <f t="shared" si="31"/>
        <v>0.627</v>
      </c>
      <c r="J225" s="5">
        <f t="shared" si="24"/>
        <v>13.167</v>
      </c>
      <c r="K225" s="6">
        <v>43517</v>
      </c>
      <c r="L225" s="6" t="str">
        <f t="shared" si="25"/>
        <v>Thu</v>
      </c>
      <c r="M225" s="6" t="str">
        <f t="shared" si="26"/>
        <v>Feb</v>
      </c>
      <c r="N225" s="7">
        <v>0.52638888888888891</v>
      </c>
      <c r="O225" s="7" t="str">
        <f t="shared" si="27"/>
        <v>12</v>
      </c>
      <c r="P225" t="s">
        <v>1013</v>
      </c>
      <c r="Q225" s="5">
        <f t="shared" si="28"/>
        <v>12.54</v>
      </c>
      <c r="R225" s="8">
        <f t="shared" si="29"/>
        <v>4.7619047619047672E-2</v>
      </c>
      <c r="S225" s="5">
        <f t="shared" si="30"/>
        <v>0.62700000000000067</v>
      </c>
      <c r="T225" s="9">
        <v>8.1999999999999993</v>
      </c>
    </row>
    <row r="226" spans="1:20" x14ac:dyDescent="0.35">
      <c r="A226" t="s">
        <v>1244</v>
      </c>
      <c r="B226" t="s">
        <v>1002</v>
      </c>
      <c r="C226" t="s">
        <v>1003</v>
      </c>
      <c r="D226" t="s">
        <v>1011</v>
      </c>
      <c r="E226" t="s">
        <v>1015</v>
      </c>
      <c r="F226" t="s">
        <v>1028</v>
      </c>
      <c r="G226" s="5">
        <v>43.25</v>
      </c>
      <c r="H226">
        <v>2</v>
      </c>
      <c r="I226" s="5">
        <f t="shared" si="31"/>
        <v>4.3250000000000002</v>
      </c>
      <c r="J226" s="5">
        <f t="shared" si="24"/>
        <v>90.825000000000003</v>
      </c>
      <c r="K226" s="6">
        <v>43544</v>
      </c>
      <c r="L226" s="6" t="str">
        <f t="shared" si="25"/>
        <v>Wed</v>
      </c>
      <c r="M226" s="6" t="str">
        <f t="shared" si="26"/>
        <v>Mar</v>
      </c>
      <c r="N226" s="7">
        <v>0.66388888888888886</v>
      </c>
      <c r="O226" s="7" t="str">
        <f t="shared" si="27"/>
        <v>15</v>
      </c>
      <c r="P226" t="s">
        <v>1013</v>
      </c>
      <c r="Q226" s="5">
        <f t="shared" si="28"/>
        <v>86.5</v>
      </c>
      <c r="R226" s="8">
        <f t="shared" si="29"/>
        <v>4.7619047619047651E-2</v>
      </c>
      <c r="S226" s="5">
        <f t="shared" si="30"/>
        <v>4.3250000000000028</v>
      </c>
      <c r="T226" s="9">
        <v>6.2</v>
      </c>
    </row>
    <row r="227" spans="1:20" x14ac:dyDescent="0.35">
      <c r="A227" t="s">
        <v>1245</v>
      </c>
      <c r="B227" t="s">
        <v>1009</v>
      </c>
      <c r="C227" t="s">
        <v>1010</v>
      </c>
      <c r="D227" t="s">
        <v>1004</v>
      </c>
      <c r="E227" t="s">
        <v>1005</v>
      </c>
      <c r="F227" t="s">
        <v>1020</v>
      </c>
      <c r="G227" s="5">
        <v>87.16</v>
      </c>
      <c r="H227">
        <v>2</v>
      </c>
      <c r="I227" s="5">
        <f t="shared" si="31"/>
        <v>8.7159999999999993</v>
      </c>
      <c r="J227" s="5">
        <f t="shared" si="24"/>
        <v>183.036</v>
      </c>
      <c r="K227" s="6">
        <v>43476</v>
      </c>
      <c r="L227" s="6" t="str">
        <f t="shared" si="25"/>
        <v>Fri</v>
      </c>
      <c r="M227" s="6" t="str">
        <f t="shared" si="26"/>
        <v>Jan</v>
      </c>
      <c r="N227" s="7">
        <v>0.60347222222222219</v>
      </c>
      <c r="O227" s="7" t="str">
        <f t="shared" si="27"/>
        <v>14</v>
      </c>
      <c r="P227" t="s">
        <v>1017</v>
      </c>
      <c r="Q227" s="5">
        <f t="shared" si="28"/>
        <v>174.32</v>
      </c>
      <c r="R227" s="8">
        <f t="shared" si="29"/>
        <v>4.7619047619047665E-2</v>
      </c>
      <c r="S227" s="5">
        <f t="shared" si="30"/>
        <v>8.7160000000000082</v>
      </c>
      <c r="T227" s="9">
        <v>9.6999999999999993</v>
      </c>
    </row>
    <row r="228" spans="1:20" x14ac:dyDescent="0.35">
      <c r="A228" t="s">
        <v>1246</v>
      </c>
      <c r="B228" t="s">
        <v>1026</v>
      </c>
      <c r="C228" t="s">
        <v>1027</v>
      </c>
      <c r="D228" t="s">
        <v>1004</v>
      </c>
      <c r="E228" t="s">
        <v>1015</v>
      </c>
      <c r="F228" t="s">
        <v>1006</v>
      </c>
      <c r="G228" s="5">
        <v>69.37</v>
      </c>
      <c r="H228">
        <v>9</v>
      </c>
      <c r="I228" s="5">
        <f t="shared" si="31"/>
        <v>31.216500000000003</v>
      </c>
      <c r="J228" s="5">
        <f t="shared" si="24"/>
        <v>655.54650000000004</v>
      </c>
      <c r="K228" s="6">
        <v>43491</v>
      </c>
      <c r="L228" s="6" t="str">
        <f t="shared" si="25"/>
        <v>Sat</v>
      </c>
      <c r="M228" s="6" t="str">
        <f t="shared" si="26"/>
        <v>Jan</v>
      </c>
      <c r="N228" s="7">
        <v>0.80138888888888893</v>
      </c>
      <c r="O228" s="7" t="str">
        <f t="shared" si="27"/>
        <v>19</v>
      </c>
      <c r="P228" t="s">
        <v>1007</v>
      </c>
      <c r="Q228" s="5">
        <f t="shared" si="28"/>
        <v>624.33000000000004</v>
      </c>
      <c r="R228" s="8">
        <f t="shared" si="29"/>
        <v>4.7619047619047609E-2</v>
      </c>
      <c r="S228" s="5">
        <f t="shared" si="30"/>
        <v>31.216499999999996</v>
      </c>
      <c r="T228" s="9">
        <v>4</v>
      </c>
    </row>
    <row r="229" spans="1:20" x14ac:dyDescent="0.35">
      <c r="A229" t="s">
        <v>1247</v>
      </c>
      <c r="B229" t="s">
        <v>1009</v>
      </c>
      <c r="C229" t="s">
        <v>1010</v>
      </c>
      <c r="D229" t="s">
        <v>1004</v>
      </c>
      <c r="E229" t="s">
        <v>1015</v>
      </c>
      <c r="F229" t="s">
        <v>1012</v>
      </c>
      <c r="G229" s="5">
        <v>37.06</v>
      </c>
      <c r="H229">
        <v>4</v>
      </c>
      <c r="I229" s="5">
        <f t="shared" si="31"/>
        <v>7.4120000000000008</v>
      </c>
      <c r="J229" s="5">
        <f t="shared" si="24"/>
        <v>155.65200000000002</v>
      </c>
      <c r="K229" s="6">
        <v>43496</v>
      </c>
      <c r="L229" s="6" t="str">
        <f t="shared" si="25"/>
        <v>Thu</v>
      </c>
      <c r="M229" s="6" t="str">
        <f t="shared" si="26"/>
        <v>Jan</v>
      </c>
      <c r="N229" s="7">
        <v>0.68333333333333324</v>
      </c>
      <c r="O229" s="7" t="str">
        <f t="shared" si="27"/>
        <v>16</v>
      </c>
      <c r="P229" t="s">
        <v>1007</v>
      </c>
      <c r="Q229" s="5">
        <f t="shared" si="28"/>
        <v>148.24</v>
      </c>
      <c r="R229" s="8">
        <f t="shared" si="29"/>
        <v>4.7619047619047651E-2</v>
      </c>
      <c r="S229" s="5">
        <f t="shared" si="30"/>
        <v>7.4120000000000061</v>
      </c>
      <c r="T229" s="9">
        <v>9.6999999999999993</v>
      </c>
    </row>
    <row r="230" spans="1:20" x14ac:dyDescent="0.35">
      <c r="A230" t="s">
        <v>1248</v>
      </c>
      <c r="B230" t="s">
        <v>1026</v>
      </c>
      <c r="C230" t="s">
        <v>1027</v>
      </c>
      <c r="D230" t="s">
        <v>1004</v>
      </c>
      <c r="E230" t="s">
        <v>1005</v>
      </c>
      <c r="F230" t="s">
        <v>1012</v>
      </c>
      <c r="G230" s="5">
        <v>90.7</v>
      </c>
      <c r="H230">
        <v>6</v>
      </c>
      <c r="I230" s="5">
        <f t="shared" si="31"/>
        <v>27.210000000000004</v>
      </c>
      <c r="J230" s="5">
        <f t="shared" si="24"/>
        <v>571.41000000000008</v>
      </c>
      <c r="K230" s="6">
        <v>43522</v>
      </c>
      <c r="L230" s="6" t="str">
        <f t="shared" si="25"/>
        <v>Tue</v>
      </c>
      <c r="M230" s="6" t="str">
        <f t="shared" si="26"/>
        <v>Feb</v>
      </c>
      <c r="N230" s="7">
        <v>0.45277777777777778</v>
      </c>
      <c r="O230" s="7" t="str">
        <f t="shared" si="27"/>
        <v>10</v>
      </c>
      <c r="P230" t="s">
        <v>1013</v>
      </c>
      <c r="Q230" s="5">
        <f t="shared" si="28"/>
        <v>544.20000000000005</v>
      </c>
      <c r="R230" s="8">
        <f t="shared" si="29"/>
        <v>4.7619047619047679E-2</v>
      </c>
      <c r="S230" s="5">
        <f t="shared" si="30"/>
        <v>27.210000000000036</v>
      </c>
      <c r="T230" s="9">
        <v>5.3</v>
      </c>
    </row>
    <row r="231" spans="1:20" x14ac:dyDescent="0.35">
      <c r="A231" t="s">
        <v>1249</v>
      </c>
      <c r="B231" t="s">
        <v>1002</v>
      </c>
      <c r="C231" t="s">
        <v>1003</v>
      </c>
      <c r="D231" t="s">
        <v>1011</v>
      </c>
      <c r="E231" t="s">
        <v>1005</v>
      </c>
      <c r="F231" t="s">
        <v>1016</v>
      </c>
      <c r="G231" s="5">
        <v>63.42</v>
      </c>
      <c r="H231">
        <v>8</v>
      </c>
      <c r="I231" s="5">
        <f t="shared" si="31"/>
        <v>25.368000000000002</v>
      </c>
      <c r="J231" s="5">
        <f t="shared" si="24"/>
        <v>532.72800000000007</v>
      </c>
      <c r="K231" s="6">
        <v>43535</v>
      </c>
      <c r="L231" s="6" t="str">
        <f t="shared" si="25"/>
        <v>Mon</v>
      </c>
      <c r="M231" s="6" t="str">
        <f t="shared" si="26"/>
        <v>Mar</v>
      </c>
      <c r="N231" s="7">
        <v>0.53819444444444442</v>
      </c>
      <c r="O231" s="7" t="str">
        <f t="shared" si="27"/>
        <v>12</v>
      </c>
      <c r="P231" t="s">
        <v>1007</v>
      </c>
      <c r="Q231" s="5">
        <f t="shared" si="28"/>
        <v>507.36</v>
      </c>
      <c r="R231" s="8">
        <f t="shared" si="29"/>
        <v>4.7619047619047714E-2</v>
      </c>
      <c r="S231" s="5">
        <f t="shared" si="30"/>
        <v>25.368000000000052</v>
      </c>
      <c r="T231" s="9">
        <v>7.4</v>
      </c>
    </row>
    <row r="232" spans="1:20" x14ac:dyDescent="0.35">
      <c r="A232" t="s">
        <v>1250</v>
      </c>
      <c r="B232" t="s">
        <v>1026</v>
      </c>
      <c r="C232" t="s">
        <v>1027</v>
      </c>
      <c r="D232" t="s">
        <v>1011</v>
      </c>
      <c r="E232" t="s">
        <v>1005</v>
      </c>
      <c r="F232" t="s">
        <v>1030</v>
      </c>
      <c r="G232" s="5">
        <v>81.37</v>
      </c>
      <c r="H232">
        <v>2</v>
      </c>
      <c r="I232" s="5">
        <f t="shared" si="31"/>
        <v>8.1370000000000005</v>
      </c>
      <c r="J232" s="5">
        <f t="shared" si="24"/>
        <v>170.87700000000001</v>
      </c>
      <c r="K232" s="6">
        <v>43491</v>
      </c>
      <c r="L232" s="6" t="str">
        <f t="shared" si="25"/>
        <v>Sat</v>
      </c>
      <c r="M232" s="6" t="str">
        <f t="shared" si="26"/>
        <v>Jan</v>
      </c>
      <c r="N232" s="7">
        <v>0.81111111111111101</v>
      </c>
      <c r="O232" s="7" t="str">
        <f t="shared" si="27"/>
        <v>19</v>
      </c>
      <c r="P232" t="s">
        <v>1013</v>
      </c>
      <c r="Q232" s="5">
        <f t="shared" si="28"/>
        <v>162.74</v>
      </c>
      <c r="R232" s="8">
        <f t="shared" si="29"/>
        <v>4.7619047619047616E-2</v>
      </c>
      <c r="S232" s="5">
        <f t="shared" si="30"/>
        <v>8.1370000000000005</v>
      </c>
      <c r="T232" s="9">
        <v>6.5</v>
      </c>
    </row>
    <row r="233" spans="1:20" x14ac:dyDescent="0.35">
      <c r="A233" t="s">
        <v>1251</v>
      </c>
      <c r="B233" t="s">
        <v>1026</v>
      </c>
      <c r="C233" t="s">
        <v>1027</v>
      </c>
      <c r="D233" t="s">
        <v>1004</v>
      </c>
      <c r="E233" t="s">
        <v>1005</v>
      </c>
      <c r="F233" t="s">
        <v>1012</v>
      </c>
      <c r="G233" s="5">
        <v>10.59</v>
      </c>
      <c r="H233">
        <v>3</v>
      </c>
      <c r="I233" s="5">
        <f t="shared" si="31"/>
        <v>1.5885</v>
      </c>
      <c r="J233" s="5">
        <f t="shared" si="24"/>
        <v>33.358499999999999</v>
      </c>
      <c r="K233" s="6">
        <v>43536</v>
      </c>
      <c r="L233" s="6" t="str">
        <f t="shared" si="25"/>
        <v>Tue</v>
      </c>
      <c r="M233" s="6" t="str">
        <f t="shared" si="26"/>
        <v>Mar</v>
      </c>
      <c r="N233" s="7">
        <v>0.57777777777777783</v>
      </c>
      <c r="O233" s="7" t="str">
        <f t="shared" si="27"/>
        <v>13</v>
      </c>
      <c r="P233" t="s">
        <v>1017</v>
      </c>
      <c r="Q233" s="5">
        <f t="shared" si="28"/>
        <v>31.77</v>
      </c>
      <c r="R233" s="8">
        <f t="shared" si="29"/>
        <v>4.7619047619047616E-2</v>
      </c>
      <c r="S233" s="5">
        <f t="shared" si="30"/>
        <v>1.5884999999999998</v>
      </c>
      <c r="T233" s="9">
        <v>8.6999999999999993</v>
      </c>
    </row>
    <row r="234" spans="1:20" x14ac:dyDescent="0.35">
      <c r="A234" t="s">
        <v>1252</v>
      </c>
      <c r="B234" t="s">
        <v>1026</v>
      </c>
      <c r="C234" t="s">
        <v>1027</v>
      </c>
      <c r="D234" t="s">
        <v>1011</v>
      </c>
      <c r="E234" t="s">
        <v>1005</v>
      </c>
      <c r="F234" t="s">
        <v>1006</v>
      </c>
      <c r="G234" s="5">
        <v>84.09</v>
      </c>
      <c r="H234">
        <v>9</v>
      </c>
      <c r="I234" s="5">
        <f t="shared" si="31"/>
        <v>37.840500000000006</v>
      </c>
      <c r="J234" s="5">
        <f t="shared" si="24"/>
        <v>794.65050000000008</v>
      </c>
      <c r="K234" s="6">
        <v>43507</v>
      </c>
      <c r="L234" s="6" t="str">
        <f t="shared" si="25"/>
        <v>Mon</v>
      </c>
      <c r="M234" s="6" t="str">
        <f t="shared" si="26"/>
        <v>Feb</v>
      </c>
      <c r="N234" s="7">
        <v>0.45416666666666666</v>
      </c>
      <c r="O234" s="7" t="str">
        <f t="shared" si="27"/>
        <v>10</v>
      </c>
      <c r="P234" t="s">
        <v>1013</v>
      </c>
      <c r="Q234" s="5">
        <f t="shared" si="28"/>
        <v>756.81000000000006</v>
      </c>
      <c r="R234" s="8">
        <f t="shared" si="29"/>
        <v>4.7619047619047637E-2</v>
      </c>
      <c r="S234" s="5">
        <f t="shared" si="30"/>
        <v>37.84050000000002</v>
      </c>
      <c r="T234" s="9">
        <v>8</v>
      </c>
    </row>
    <row r="235" spans="1:20" x14ac:dyDescent="0.35">
      <c r="A235" t="s">
        <v>1253</v>
      </c>
      <c r="B235" t="s">
        <v>1026</v>
      </c>
      <c r="C235" t="s">
        <v>1027</v>
      </c>
      <c r="D235" t="s">
        <v>1004</v>
      </c>
      <c r="E235" t="s">
        <v>1015</v>
      </c>
      <c r="F235" t="s">
        <v>1030</v>
      </c>
      <c r="G235" s="5">
        <v>73.819999999999993</v>
      </c>
      <c r="H235">
        <v>4</v>
      </c>
      <c r="I235" s="5">
        <f t="shared" si="31"/>
        <v>14.763999999999999</v>
      </c>
      <c r="J235" s="5">
        <f t="shared" si="24"/>
        <v>310.04399999999998</v>
      </c>
      <c r="K235" s="6">
        <v>43517</v>
      </c>
      <c r="L235" s="6" t="str">
        <f t="shared" si="25"/>
        <v>Thu</v>
      </c>
      <c r="M235" s="6" t="str">
        <f t="shared" si="26"/>
        <v>Feb</v>
      </c>
      <c r="N235" s="7">
        <v>0.7715277777777777</v>
      </c>
      <c r="O235" s="7" t="str">
        <f t="shared" si="27"/>
        <v>18</v>
      </c>
      <c r="P235" t="s">
        <v>1013</v>
      </c>
      <c r="Q235" s="5">
        <f t="shared" si="28"/>
        <v>295.27999999999997</v>
      </c>
      <c r="R235" s="8">
        <f t="shared" si="29"/>
        <v>4.7619047619047651E-2</v>
      </c>
      <c r="S235" s="5">
        <f t="shared" si="30"/>
        <v>14.76400000000001</v>
      </c>
      <c r="T235" s="9">
        <v>6.7</v>
      </c>
    </row>
    <row r="236" spans="1:20" x14ac:dyDescent="0.35">
      <c r="A236" t="s">
        <v>1254</v>
      </c>
      <c r="B236" t="s">
        <v>1002</v>
      </c>
      <c r="C236" t="s">
        <v>1003</v>
      </c>
      <c r="D236" t="s">
        <v>1004</v>
      </c>
      <c r="E236" t="s">
        <v>1015</v>
      </c>
      <c r="F236" t="s">
        <v>1006</v>
      </c>
      <c r="G236" s="5">
        <v>51.94</v>
      </c>
      <c r="H236">
        <v>10</v>
      </c>
      <c r="I236" s="5">
        <f t="shared" si="31"/>
        <v>25.97</v>
      </c>
      <c r="J236" s="5">
        <f t="shared" si="24"/>
        <v>545.37</v>
      </c>
      <c r="K236" s="6">
        <v>43533</v>
      </c>
      <c r="L236" s="6" t="str">
        <f t="shared" si="25"/>
        <v>Sat</v>
      </c>
      <c r="M236" s="6" t="str">
        <f t="shared" si="26"/>
        <v>Mar</v>
      </c>
      <c r="N236" s="7">
        <v>0.76666666666666661</v>
      </c>
      <c r="O236" s="7" t="str">
        <f t="shared" si="27"/>
        <v>18</v>
      </c>
      <c r="P236" t="s">
        <v>1007</v>
      </c>
      <c r="Q236" s="5">
        <f t="shared" si="28"/>
        <v>519.4</v>
      </c>
      <c r="R236" s="8">
        <f t="shared" si="29"/>
        <v>4.7619047619047672E-2</v>
      </c>
      <c r="S236" s="5">
        <f t="shared" si="30"/>
        <v>25.970000000000027</v>
      </c>
      <c r="T236" s="9">
        <v>6.5</v>
      </c>
    </row>
    <row r="237" spans="1:20" x14ac:dyDescent="0.35">
      <c r="A237" t="s">
        <v>1255</v>
      </c>
      <c r="B237" t="s">
        <v>1002</v>
      </c>
      <c r="C237" t="s">
        <v>1003</v>
      </c>
      <c r="D237" t="s">
        <v>1011</v>
      </c>
      <c r="E237" t="s">
        <v>1005</v>
      </c>
      <c r="F237" t="s">
        <v>1020</v>
      </c>
      <c r="G237" s="5">
        <v>93.14</v>
      </c>
      <c r="H237">
        <v>2</v>
      </c>
      <c r="I237" s="5">
        <f t="shared" si="31"/>
        <v>9.3140000000000001</v>
      </c>
      <c r="J237" s="5">
        <f t="shared" si="24"/>
        <v>195.59399999999999</v>
      </c>
      <c r="K237" s="6">
        <v>43485</v>
      </c>
      <c r="L237" s="6" t="str">
        <f t="shared" si="25"/>
        <v>Sun</v>
      </c>
      <c r="M237" s="6" t="str">
        <f t="shared" si="26"/>
        <v>Jan</v>
      </c>
      <c r="N237" s="7">
        <v>0.75624999999999998</v>
      </c>
      <c r="O237" s="7" t="str">
        <f t="shared" si="27"/>
        <v>18</v>
      </c>
      <c r="P237" t="s">
        <v>1007</v>
      </c>
      <c r="Q237" s="5">
        <f t="shared" si="28"/>
        <v>186.28</v>
      </c>
      <c r="R237" s="8">
        <f t="shared" si="29"/>
        <v>4.7619047619047582E-2</v>
      </c>
      <c r="S237" s="5">
        <f t="shared" si="30"/>
        <v>9.313999999999993</v>
      </c>
      <c r="T237" s="9">
        <v>4.0999999999999996</v>
      </c>
    </row>
    <row r="238" spans="1:20" x14ac:dyDescent="0.35">
      <c r="A238" t="s">
        <v>1256</v>
      </c>
      <c r="B238" t="s">
        <v>1009</v>
      </c>
      <c r="C238" t="s">
        <v>1010</v>
      </c>
      <c r="D238" t="s">
        <v>1011</v>
      </c>
      <c r="E238" t="s">
        <v>1015</v>
      </c>
      <c r="F238" t="s">
        <v>1006</v>
      </c>
      <c r="G238" s="5">
        <v>17.41</v>
      </c>
      <c r="H238">
        <v>5</v>
      </c>
      <c r="I238" s="5">
        <f t="shared" si="31"/>
        <v>4.3525</v>
      </c>
      <c r="J238" s="5">
        <f t="shared" si="24"/>
        <v>91.402500000000003</v>
      </c>
      <c r="K238" s="6">
        <v>43493</v>
      </c>
      <c r="L238" s="6" t="str">
        <f t="shared" si="25"/>
        <v>Mon</v>
      </c>
      <c r="M238" s="6" t="str">
        <f t="shared" si="26"/>
        <v>Jan</v>
      </c>
      <c r="N238" s="7">
        <v>0.63611111111111118</v>
      </c>
      <c r="O238" s="7" t="str">
        <f t="shared" si="27"/>
        <v>15</v>
      </c>
      <c r="P238" t="s">
        <v>1017</v>
      </c>
      <c r="Q238" s="5">
        <f t="shared" si="28"/>
        <v>87.05</v>
      </c>
      <c r="R238" s="8">
        <f t="shared" si="29"/>
        <v>4.7619047619047686E-2</v>
      </c>
      <c r="S238" s="5">
        <f t="shared" si="30"/>
        <v>4.3525000000000063</v>
      </c>
      <c r="T238" s="9">
        <v>4.9000000000000004</v>
      </c>
    </row>
    <row r="239" spans="1:20" x14ac:dyDescent="0.35">
      <c r="A239" t="s">
        <v>1257</v>
      </c>
      <c r="B239" t="s">
        <v>1009</v>
      </c>
      <c r="C239" t="s">
        <v>1010</v>
      </c>
      <c r="D239" t="s">
        <v>1004</v>
      </c>
      <c r="E239" t="s">
        <v>1005</v>
      </c>
      <c r="F239" t="s">
        <v>1030</v>
      </c>
      <c r="G239" s="5">
        <v>44.22</v>
      </c>
      <c r="H239">
        <v>5</v>
      </c>
      <c r="I239" s="5">
        <f t="shared" si="31"/>
        <v>11.055</v>
      </c>
      <c r="J239" s="5">
        <f t="shared" si="24"/>
        <v>232.155</v>
      </c>
      <c r="K239" s="6">
        <v>43529</v>
      </c>
      <c r="L239" s="6" t="str">
        <f t="shared" si="25"/>
        <v>Tue</v>
      </c>
      <c r="M239" s="6" t="str">
        <f t="shared" si="26"/>
        <v>Mar</v>
      </c>
      <c r="N239" s="7">
        <v>0.71319444444444446</v>
      </c>
      <c r="O239" s="7" t="str">
        <f t="shared" si="27"/>
        <v>17</v>
      </c>
      <c r="P239" t="s">
        <v>1017</v>
      </c>
      <c r="Q239" s="5">
        <f t="shared" si="28"/>
        <v>221.1</v>
      </c>
      <c r="R239" s="8">
        <f t="shared" si="29"/>
        <v>4.7619047619047651E-2</v>
      </c>
      <c r="S239" s="5">
        <f t="shared" si="30"/>
        <v>11.055000000000007</v>
      </c>
      <c r="T239" s="9">
        <v>8.6</v>
      </c>
    </row>
    <row r="240" spans="1:20" x14ac:dyDescent="0.35">
      <c r="A240" t="s">
        <v>1258</v>
      </c>
      <c r="B240" t="s">
        <v>1026</v>
      </c>
      <c r="C240" t="s">
        <v>1027</v>
      </c>
      <c r="D240" t="s">
        <v>1004</v>
      </c>
      <c r="E240" t="s">
        <v>1005</v>
      </c>
      <c r="F240" t="s">
        <v>1012</v>
      </c>
      <c r="G240" s="5">
        <v>13.22</v>
      </c>
      <c r="H240">
        <v>5</v>
      </c>
      <c r="I240" s="5">
        <f t="shared" si="31"/>
        <v>3.3050000000000006</v>
      </c>
      <c r="J240" s="5">
        <f t="shared" si="24"/>
        <v>69.405000000000015</v>
      </c>
      <c r="K240" s="6">
        <v>43526</v>
      </c>
      <c r="L240" s="6" t="str">
        <f t="shared" si="25"/>
        <v>Sat</v>
      </c>
      <c r="M240" s="6" t="str">
        <f t="shared" si="26"/>
        <v>Mar</v>
      </c>
      <c r="N240" s="7">
        <v>0.80972222222222223</v>
      </c>
      <c r="O240" s="7" t="str">
        <f t="shared" si="27"/>
        <v>19</v>
      </c>
      <c r="P240" t="s">
        <v>1013</v>
      </c>
      <c r="Q240" s="5">
        <f t="shared" si="28"/>
        <v>66.100000000000009</v>
      </c>
      <c r="R240" s="8">
        <f t="shared" si="29"/>
        <v>4.7619047619047707E-2</v>
      </c>
      <c r="S240" s="5">
        <f t="shared" si="30"/>
        <v>3.3050000000000068</v>
      </c>
      <c r="T240" s="9">
        <v>4.3</v>
      </c>
    </row>
    <row r="241" spans="1:20" x14ac:dyDescent="0.35">
      <c r="A241" t="s">
        <v>1259</v>
      </c>
      <c r="B241" t="s">
        <v>1002</v>
      </c>
      <c r="C241" t="s">
        <v>1003</v>
      </c>
      <c r="D241" t="s">
        <v>1011</v>
      </c>
      <c r="E241" t="s">
        <v>1015</v>
      </c>
      <c r="F241" t="s">
        <v>1030</v>
      </c>
      <c r="G241" s="5">
        <v>89.69</v>
      </c>
      <c r="H241">
        <v>1</v>
      </c>
      <c r="I241" s="5">
        <f t="shared" si="31"/>
        <v>4.4844999999999997</v>
      </c>
      <c r="J241" s="5">
        <f t="shared" si="24"/>
        <v>94.174499999999995</v>
      </c>
      <c r="K241" s="6">
        <v>43476</v>
      </c>
      <c r="L241" s="6" t="str">
        <f t="shared" si="25"/>
        <v>Fri</v>
      </c>
      <c r="M241" s="6" t="str">
        <f t="shared" si="26"/>
        <v>Jan</v>
      </c>
      <c r="N241" s="7">
        <v>0.47222222222222227</v>
      </c>
      <c r="O241" s="7" t="str">
        <f t="shared" si="27"/>
        <v>11</v>
      </c>
      <c r="P241" t="s">
        <v>1007</v>
      </c>
      <c r="Q241" s="5">
        <f t="shared" si="28"/>
        <v>89.69</v>
      </c>
      <c r="R241" s="8">
        <f t="shared" si="29"/>
        <v>4.7619047619047589E-2</v>
      </c>
      <c r="S241" s="5">
        <f t="shared" si="30"/>
        <v>4.484499999999997</v>
      </c>
      <c r="T241" s="9">
        <v>4.9000000000000004</v>
      </c>
    </row>
    <row r="242" spans="1:20" x14ac:dyDescent="0.35">
      <c r="A242" t="s">
        <v>1260</v>
      </c>
      <c r="B242" t="s">
        <v>1002</v>
      </c>
      <c r="C242" t="s">
        <v>1003</v>
      </c>
      <c r="D242" t="s">
        <v>1011</v>
      </c>
      <c r="E242" t="s">
        <v>1015</v>
      </c>
      <c r="F242" t="s">
        <v>1028</v>
      </c>
      <c r="G242" s="5">
        <v>24.94</v>
      </c>
      <c r="H242">
        <v>9</v>
      </c>
      <c r="I242" s="5">
        <f t="shared" si="31"/>
        <v>11.223000000000001</v>
      </c>
      <c r="J242" s="5">
        <f t="shared" si="24"/>
        <v>235.68300000000002</v>
      </c>
      <c r="K242" s="6">
        <v>43476</v>
      </c>
      <c r="L242" s="6" t="str">
        <f t="shared" si="25"/>
        <v>Fri</v>
      </c>
      <c r="M242" s="6" t="str">
        <f t="shared" si="26"/>
        <v>Jan</v>
      </c>
      <c r="N242" s="7">
        <v>0.7006944444444444</v>
      </c>
      <c r="O242" s="7" t="str">
        <f t="shared" si="27"/>
        <v>16</v>
      </c>
      <c r="P242" t="s">
        <v>1017</v>
      </c>
      <c r="Q242" s="5">
        <f t="shared" si="28"/>
        <v>224.46</v>
      </c>
      <c r="R242" s="8">
        <f t="shared" si="29"/>
        <v>4.7619047619047672E-2</v>
      </c>
      <c r="S242" s="5">
        <f t="shared" si="30"/>
        <v>11.223000000000013</v>
      </c>
      <c r="T242" s="9">
        <v>5.6</v>
      </c>
    </row>
    <row r="243" spans="1:20" x14ac:dyDescent="0.35">
      <c r="A243" t="s">
        <v>1261</v>
      </c>
      <c r="B243" t="s">
        <v>1002</v>
      </c>
      <c r="C243" t="s">
        <v>1003</v>
      </c>
      <c r="D243" t="s">
        <v>1011</v>
      </c>
      <c r="E243" t="s">
        <v>1015</v>
      </c>
      <c r="F243" t="s">
        <v>1006</v>
      </c>
      <c r="G243" s="5">
        <v>59.77</v>
      </c>
      <c r="H243">
        <v>2</v>
      </c>
      <c r="I243" s="5">
        <f t="shared" si="31"/>
        <v>5.9770000000000003</v>
      </c>
      <c r="J243" s="5">
        <f t="shared" si="24"/>
        <v>125.51700000000001</v>
      </c>
      <c r="K243" s="6">
        <v>43535</v>
      </c>
      <c r="L243" s="6" t="str">
        <f t="shared" si="25"/>
        <v>Mon</v>
      </c>
      <c r="M243" s="6" t="str">
        <f t="shared" si="26"/>
        <v>Mar</v>
      </c>
      <c r="N243" s="7">
        <v>0.50069444444444444</v>
      </c>
      <c r="O243" s="7" t="str">
        <f t="shared" si="27"/>
        <v>12</v>
      </c>
      <c r="P243" t="s">
        <v>1017</v>
      </c>
      <c r="Q243" s="5">
        <f t="shared" si="28"/>
        <v>119.54</v>
      </c>
      <c r="R243" s="8">
        <f t="shared" si="29"/>
        <v>4.7619047619047644E-2</v>
      </c>
      <c r="S243" s="5">
        <f t="shared" si="30"/>
        <v>5.9770000000000039</v>
      </c>
      <c r="T243" s="9">
        <v>5.8</v>
      </c>
    </row>
    <row r="244" spans="1:20" x14ac:dyDescent="0.35">
      <c r="A244" t="s">
        <v>1262</v>
      </c>
      <c r="B244" t="s">
        <v>1009</v>
      </c>
      <c r="C244" t="s">
        <v>1010</v>
      </c>
      <c r="D244" t="s">
        <v>1004</v>
      </c>
      <c r="E244" t="s">
        <v>1015</v>
      </c>
      <c r="F244" t="s">
        <v>1030</v>
      </c>
      <c r="G244" s="5">
        <v>93.2</v>
      </c>
      <c r="H244">
        <v>2</v>
      </c>
      <c r="I244" s="5">
        <f t="shared" si="31"/>
        <v>9.32</v>
      </c>
      <c r="J244" s="5">
        <f t="shared" si="24"/>
        <v>195.72</v>
      </c>
      <c r="K244" s="6">
        <v>43524</v>
      </c>
      <c r="L244" s="6" t="str">
        <f t="shared" si="25"/>
        <v>Thu</v>
      </c>
      <c r="M244" s="6" t="str">
        <f t="shared" si="26"/>
        <v>Feb</v>
      </c>
      <c r="N244" s="7">
        <v>0.77569444444444446</v>
      </c>
      <c r="O244" s="7" t="str">
        <f t="shared" si="27"/>
        <v>18</v>
      </c>
      <c r="P244" t="s">
        <v>1017</v>
      </c>
      <c r="Q244" s="5">
        <f t="shared" si="28"/>
        <v>186.4</v>
      </c>
      <c r="R244" s="8">
        <f t="shared" si="29"/>
        <v>4.7619047619047582E-2</v>
      </c>
      <c r="S244" s="5">
        <f t="shared" si="30"/>
        <v>9.3199999999999932</v>
      </c>
      <c r="T244" s="9">
        <v>6</v>
      </c>
    </row>
    <row r="245" spans="1:20" x14ac:dyDescent="0.35">
      <c r="A245" t="s">
        <v>1263</v>
      </c>
      <c r="B245" t="s">
        <v>1002</v>
      </c>
      <c r="C245" t="s">
        <v>1003</v>
      </c>
      <c r="D245" t="s">
        <v>1004</v>
      </c>
      <c r="E245" t="s">
        <v>1015</v>
      </c>
      <c r="F245" t="s">
        <v>1016</v>
      </c>
      <c r="G245" s="5">
        <v>62.65</v>
      </c>
      <c r="H245">
        <v>4</v>
      </c>
      <c r="I245" s="5">
        <f t="shared" si="31"/>
        <v>12.530000000000001</v>
      </c>
      <c r="J245" s="5">
        <f t="shared" si="24"/>
        <v>263.13</v>
      </c>
      <c r="K245" s="6">
        <v>43470</v>
      </c>
      <c r="L245" s="6" t="str">
        <f t="shared" si="25"/>
        <v>Sat</v>
      </c>
      <c r="M245" s="6" t="str">
        <f t="shared" si="26"/>
        <v>Jan</v>
      </c>
      <c r="N245" s="7">
        <v>0.47569444444444442</v>
      </c>
      <c r="O245" s="7" t="str">
        <f t="shared" si="27"/>
        <v>11</v>
      </c>
      <c r="P245" t="s">
        <v>1013</v>
      </c>
      <c r="Q245" s="5">
        <f t="shared" si="28"/>
        <v>250.6</v>
      </c>
      <c r="R245" s="8">
        <f t="shared" si="29"/>
        <v>4.7619047619047623E-2</v>
      </c>
      <c r="S245" s="5">
        <f t="shared" si="30"/>
        <v>12.530000000000001</v>
      </c>
      <c r="T245" s="9">
        <v>4.2</v>
      </c>
    </row>
    <row r="246" spans="1:20" x14ac:dyDescent="0.35">
      <c r="A246" t="s">
        <v>1264</v>
      </c>
      <c r="B246" t="s">
        <v>1026</v>
      </c>
      <c r="C246" t="s">
        <v>1027</v>
      </c>
      <c r="D246" t="s">
        <v>1011</v>
      </c>
      <c r="E246" t="s">
        <v>1015</v>
      </c>
      <c r="F246" t="s">
        <v>1016</v>
      </c>
      <c r="G246" s="5">
        <v>93.87</v>
      </c>
      <c r="H246">
        <v>8</v>
      </c>
      <c r="I246" s="5">
        <f t="shared" si="31"/>
        <v>37.548000000000002</v>
      </c>
      <c r="J246" s="5">
        <f t="shared" si="24"/>
        <v>788.50800000000004</v>
      </c>
      <c r="K246" s="6">
        <v>43498</v>
      </c>
      <c r="L246" s="6" t="str">
        <f t="shared" si="25"/>
        <v>Sat</v>
      </c>
      <c r="M246" s="6" t="str">
        <f t="shared" si="26"/>
        <v>Feb</v>
      </c>
      <c r="N246" s="7">
        <v>0.77916666666666667</v>
      </c>
      <c r="O246" s="7" t="str">
        <f t="shared" si="27"/>
        <v>18</v>
      </c>
      <c r="P246" t="s">
        <v>1017</v>
      </c>
      <c r="Q246" s="5">
        <f t="shared" si="28"/>
        <v>750.96</v>
      </c>
      <c r="R246" s="8">
        <f t="shared" si="29"/>
        <v>4.7619047619047616E-2</v>
      </c>
      <c r="S246" s="5">
        <f t="shared" si="30"/>
        <v>37.548000000000002</v>
      </c>
      <c r="T246" s="9">
        <v>8.3000000000000007</v>
      </c>
    </row>
    <row r="247" spans="1:20" x14ac:dyDescent="0.35">
      <c r="A247" t="s">
        <v>1265</v>
      </c>
      <c r="B247" t="s">
        <v>1002</v>
      </c>
      <c r="C247" t="s">
        <v>1003</v>
      </c>
      <c r="D247" t="s">
        <v>1004</v>
      </c>
      <c r="E247" t="s">
        <v>1015</v>
      </c>
      <c r="F247" t="s">
        <v>1016</v>
      </c>
      <c r="G247" s="5">
        <v>47.59</v>
      </c>
      <c r="H247">
        <v>8</v>
      </c>
      <c r="I247" s="5">
        <f t="shared" si="31"/>
        <v>19.036000000000001</v>
      </c>
      <c r="J247" s="5">
        <f t="shared" si="24"/>
        <v>399.75600000000003</v>
      </c>
      <c r="K247" s="6">
        <v>43466</v>
      </c>
      <c r="L247" s="6" t="str">
        <f t="shared" si="25"/>
        <v>Tue</v>
      </c>
      <c r="M247" s="6" t="str">
        <f t="shared" si="26"/>
        <v>Jan</v>
      </c>
      <c r="N247" s="7">
        <v>0.61597222222222225</v>
      </c>
      <c r="O247" s="7" t="str">
        <f t="shared" si="27"/>
        <v>14</v>
      </c>
      <c r="P247" t="s">
        <v>1013</v>
      </c>
      <c r="Q247" s="5">
        <f t="shared" si="28"/>
        <v>380.72</v>
      </c>
      <c r="R247" s="8">
        <f t="shared" si="29"/>
        <v>4.7619047619047616E-2</v>
      </c>
      <c r="S247" s="5">
        <f t="shared" si="30"/>
        <v>19.036000000000001</v>
      </c>
      <c r="T247" s="9">
        <v>5.7</v>
      </c>
    </row>
    <row r="248" spans="1:20" x14ac:dyDescent="0.35">
      <c r="A248" t="s">
        <v>1266</v>
      </c>
      <c r="B248" t="s">
        <v>1026</v>
      </c>
      <c r="C248" t="s">
        <v>1027</v>
      </c>
      <c r="D248" t="s">
        <v>1004</v>
      </c>
      <c r="E248" t="s">
        <v>1005</v>
      </c>
      <c r="F248" t="s">
        <v>1012</v>
      </c>
      <c r="G248" s="5">
        <v>81.400000000000006</v>
      </c>
      <c r="H248">
        <v>3</v>
      </c>
      <c r="I248" s="5">
        <f t="shared" si="31"/>
        <v>12.21</v>
      </c>
      <c r="J248" s="5">
        <f t="shared" si="24"/>
        <v>256.41000000000003</v>
      </c>
      <c r="K248" s="6">
        <v>43505</v>
      </c>
      <c r="L248" s="6" t="str">
        <f t="shared" si="25"/>
        <v>Sat</v>
      </c>
      <c r="M248" s="6" t="str">
        <f t="shared" si="26"/>
        <v>Feb</v>
      </c>
      <c r="N248" s="7">
        <v>0.82152777777777775</v>
      </c>
      <c r="O248" s="7" t="str">
        <f t="shared" si="27"/>
        <v>19</v>
      </c>
      <c r="P248" t="s">
        <v>1013</v>
      </c>
      <c r="Q248" s="5">
        <f t="shared" si="28"/>
        <v>244.20000000000002</v>
      </c>
      <c r="R248" s="8">
        <f t="shared" si="29"/>
        <v>4.7619047619047644E-2</v>
      </c>
      <c r="S248" s="5">
        <f t="shared" si="30"/>
        <v>12.210000000000008</v>
      </c>
      <c r="T248" s="9">
        <v>4.8</v>
      </c>
    </row>
    <row r="249" spans="1:20" x14ac:dyDescent="0.35">
      <c r="A249" t="s">
        <v>1267</v>
      </c>
      <c r="B249" t="s">
        <v>1002</v>
      </c>
      <c r="C249" t="s">
        <v>1003</v>
      </c>
      <c r="D249" t="s">
        <v>1004</v>
      </c>
      <c r="E249" t="s">
        <v>1015</v>
      </c>
      <c r="F249" t="s">
        <v>1030</v>
      </c>
      <c r="G249" s="5">
        <v>17.940000000000001</v>
      </c>
      <c r="H249">
        <v>5</v>
      </c>
      <c r="I249" s="5">
        <f t="shared" si="31"/>
        <v>4.4850000000000003</v>
      </c>
      <c r="J249" s="5">
        <f t="shared" si="24"/>
        <v>94.185000000000002</v>
      </c>
      <c r="K249" s="6">
        <v>43488</v>
      </c>
      <c r="L249" s="6" t="str">
        <f t="shared" si="25"/>
        <v>Wed</v>
      </c>
      <c r="M249" s="6" t="str">
        <f t="shared" si="26"/>
        <v>Jan</v>
      </c>
      <c r="N249" s="7">
        <v>0.58611111111111114</v>
      </c>
      <c r="O249" s="7" t="str">
        <f t="shared" si="27"/>
        <v>14</v>
      </c>
      <c r="P249" t="s">
        <v>1007</v>
      </c>
      <c r="Q249" s="5">
        <f t="shared" si="28"/>
        <v>89.7</v>
      </c>
      <c r="R249" s="8">
        <f t="shared" si="29"/>
        <v>4.7619047619047609E-2</v>
      </c>
      <c r="S249" s="5">
        <f t="shared" si="30"/>
        <v>4.4849999999999994</v>
      </c>
      <c r="T249" s="9">
        <v>6.8</v>
      </c>
    </row>
    <row r="250" spans="1:20" x14ac:dyDescent="0.35">
      <c r="A250" t="s">
        <v>1268</v>
      </c>
      <c r="B250" t="s">
        <v>1002</v>
      </c>
      <c r="C250" t="s">
        <v>1003</v>
      </c>
      <c r="D250" t="s">
        <v>1004</v>
      </c>
      <c r="E250" t="s">
        <v>1015</v>
      </c>
      <c r="F250" t="s">
        <v>1012</v>
      </c>
      <c r="G250" s="5">
        <v>77.72</v>
      </c>
      <c r="H250">
        <v>4</v>
      </c>
      <c r="I250" s="5">
        <f t="shared" si="31"/>
        <v>15.544</v>
      </c>
      <c r="J250" s="5">
        <f t="shared" si="24"/>
        <v>326.42399999999998</v>
      </c>
      <c r="K250" s="6">
        <v>43472</v>
      </c>
      <c r="L250" s="6" t="str">
        <f t="shared" si="25"/>
        <v>Mon</v>
      </c>
      <c r="M250" s="6" t="str">
        <f t="shared" si="26"/>
        <v>Jan</v>
      </c>
      <c r="N250" s="7">
        <v>0.6743055555555556</v>
      </c>
      <c r="O250" s="7" t="str">
        <f t="shared" si="27"/>
        <v>16</v>
      </c>
      <c r="P250" t="s">
        <v>1017</v>
      </c>
      <c r="Q250" s="5">
        <f t="shared" si="28"/>
        <v>310.88</v>
      </c>
      <c r="R250" s="8">
        <f t="shared" si="29"/>
        <v>4.7619047619047568E-2</v>
      </c>
      <c r="S250" s="5">
        <f t="shared" si="30"/>
        <v>15.543999999999983</v>
      </c>
      <c r="T250" s="9">
        <v>8.8000000000000007</v>
      </c>
    </row>
    <row r="251" spans="1:20" x14ac:dyDescent="0.35">
      <c r="A251" t="s">
        <v>1269</v>
      </c>
      <c r="B251" t="s">
        <v>1026</v>
      </c>
      <c r="C251" t="s">
        <v>1027</v>
      </c>
      <c r="D251" t="s">
        <v>1011</v>
      </c>
      <c r="E251" t="s">
        <v>1015</v>
      </c>
      <c r="F251" t="s">
        <v>1028</v>
      </c>
      <c r="G251" s="5">
        <v>73.06</v>
      </c>
      <c r="H251">
        <v>7</v>
      </c>
      <c r="I251" s="5">
        <f t="shared" si="31"/>
        <v>25.571000000000002</v>
      </c>
      <c r="J251" s="5">
        <f t="shared" si="24"/>
        <v>536.99099999999999</v>
      </c>
      <c r="K251" s="6">
        <v>43479</v>
      </c>
      <c r="L251" s="6" t="str">
        <f t="shared" si="25"/>
        <v>Mon</v>
      </c>
      <c r="M251" s="6" t="str">
        <f t="shared" si="26"/>
        <v>Jan</v>
      </c>
      <c r="N251" s="7">
        <v>0.79583333333333339</v>
      </c>
      <c r="O251" s="7" t="str">
        <f t="shared" si="27"/>
        <v>19</v>
      </c>
      <c r="P251" t="s">
        <v>1017</v>
      </c>
      <c r="Q251" s="5">
        <f t="shared" si="28"/>
        <v>511.42</v>
      </c>
      <c r="R251" s="8">
        <f t="shared" si="29"/>
        <v>4.7619047619047561E-2</v>
      </c>
      <c r="S251" s="5">
        <f t="shared" si="30"/>
        <v>25.57099999999997</v>
      </c>
      <c r="T251" s="9">
        <v>4.2</v>
      </c>
    </row>
    <row r="252" spans="1:20" x14ac:dyDescent="0.35">
      <c r="A252" t="s">
        <v>1270</v>
      </c>
      <c r="B252" t="s">
        <v>1026</v>
      </c>
      <c r="C252" t="s">
        <v>1027</v>
      </c>
      <c r="D252" t="s">
        <v>1004</v>
      </c>
      <c r="E252" t="s">
        <v>1015</v>
      </c>
      <c r="F252" t="s">
        <v>1028</v>
      </c>
      <c r="G252" s="5">
        <v>46.55</v>
      </c>
      <c r="H252">
        <v>9</v>
      </c>
      <c r="I252" s="5">
        <f t="shared" si="31"/>
        <v>20.947500000000002</v>
      </c>
      <c r="J252" s="5">
        <f t="shared" si="24"/>
        <v>439.89749999999998</v>
      </c>
      <c r="K252" s="6">
        <v>43498</v>
      </c>
      <c r="L252" s="6" t="str">
        <f t="shared" si="25"/>
        <v>Sat</v>
      </c>
      <c r="M252" s="6" t="str">
        <f t="shared" si="26"/>
        <v>Feb</v>
      </c>
      <c r="N252" s="7">
        <v>0.64861111111111114</v>
      </c>
      <c r="O252" s="7" t="str">
        <f t="shared" si="27"/>
        <v>15</v>
      </c>
      <c r="P252" t="s">
        <v>1007</v>
      </c>
      <c r="Q252" s="5">
        <f t="shared" si="28"/>
        <v>418.95</v>
      </c>
      <c r="R252" s="8">
        <f t="shared" si="29"/>
        <v>4.7619047619047603E-2</v>
      </c>
      <c r="S252" s="5">
        <f t="shared" si="30"/>
        <v>20.947499999999991</v>
      </c>
      <c r="T252" s="9">
        <v>6.4</v>
      </c>
    </row>
    <row r="253" spans="1:20" x14ac:dyDescent="0.35">
      <c r="A253" t="s">
        <v>1271</v>
      </c>
      <c r="B253" t="s">
        <v>1009</v>
      </c>
      <c r="C253" t="s">
        <v>1010</v>
      </c>
      <c r="D253" t="s">
        <v>1004</v>
      </c>
      <c r="E253" t="s">
        <v>1015</v>
      </c>
      <c r="F253" t="s">
        <v>1030</v>
      </c>
      <c r="G253" s="5">
        <v>35.19</v>
      </c>
      <c r="H253">
        <v>10</v>
      </c>
      <c r="I253" s="5">
        <f t="shared" si="31"/>
        <v>17.594999999999999</v>
      </c>
      <c r="J253" s="5">
        <f t="shared" si="24"/>
        <v>369.495</v>
      </c>
      <c r="K253" s="6">
        <v>43541</v>
      </c>
      <c r="L253" s="6" t="str">
        <f t="shared" si="25"/>
        <v>Sun</v>
      </c>
      <c r="M253" s="6" t="str">
        <f t="shared" si="26"/>
        <v>Mar</v>
      </c>
      <c r="N253" s="7">
        <v>0.79583333333333339</v>
      </c>
      <c r="O253" s="7" t="str">
        <f t="shared" si="27"/>
        <v>19</v>
      </c>
      <c r="P253" t="s">
        <v>1017</v>
      </c>
      <c r="Q253" s="5">
        <f t="shared" si="28"/>
        <v>351.9</v>
      </c>
      <c r="R253" s="8">
        <f t="shared" si="29"/>
        <v>4.7619047619047693E-2</v>
      </c>
      <c r="S253" s="5">
        <f t="shared" si="30"/>
        <v>17.595000000000027</v>
      </c>
      <c r="T253" s="9">
        <v>8.4</v>
      </c>
    </row>
    <row r="254" spans="1:20" x14ac:dyDescent="0.35">
      <c r="A254" t="s">
        <v>1272</v>
      </c>
      <c r="B254" t="s">
        <v>1009</v>
      </c>
      <c r="C254" t="s">
        <v>1010</v>
      </c>
      <c r="D254" t="s">
        <v>1011</v>
      </c>
      <c r="E254" t="s">
        <v>1005</v>
      </c>
      <c r="F254" t="s">
        <v>1020</v>
      </c>
      <c r="G254" s="5">
        <v>14.39</v>
      </c>
      <c r="H254">
        <v>2</v>
      </c>
      <c r="I254" s="5">
        <f t="shared" si="31"/>
        <v>1.4390000000000001</v>
      </c>
      <c r="J254" s="5">
        <f t="shared" si="24"/>
        <v>30.219000000000001</v>
      </c>
      <c r="K254" s="6">
        <v>43526</v>
      </c>
      <c r="L254" s="6" t="str">
        <f t="shared" si="25"/>
        <v>Sat</v>
      </c>
      <c r="M254" s="6" t="str">
        <f t="shared" si="26"/>
        <v>Mar</v>
      </c>
      <c r="N254" s="7">
        <v>0.8222222222222223</v>
      </c>
      <c r="O254" s="7" t="str">
        <f t="shared" si="27"/>
        <v>19</v>
      </c>
      <c r="P254" t="s">
        <v>1017</v>
      </c>
      <c r="Q254" s="5">
        <f t="shared" si="28"/>
        <v>28.78</v>
      </c>
      <c r="R254" s="8">
        <f t="shared" si="29"/>
        <v>4.7619047619047616E-2</v>
      </c>
      <c r="S254" s="5">
        <f t="shared" si="30"/>
        <v>1.4390000000000001</v>
      </c>
      <c r="T254" s="9">
        <v>7.2</v>
      </c>
    </row>
    <row r="255" spans="1:20" x14ac:dyDescent="0.35">
      <c r="A255" t="s">
        <v>1273</v>
      </c>
      <c r="B255" t="s">
        <v>1002</v>
      </c>
      <c r="C255" t="s">
        <v>1003</v>
      </c>
      <c r="D255" t="s">
        <v>1011</v>
      </c>
      <c r="E255" t="s">
        <v>1015</v>
      </c>
      <c r="F255" t="s">
        <v>1016</v>
      </c>
      <c r="G255" s="5">
        <v>23.75</v>
      </c>
      <c r="H255">
        <v>4</v>
      </c>
      <c r="I255" s="5">
        <f t="shared" si="31"/>
        <v>4.75</v>
      </c>
      <c r="J255" s="5">
        <f t="shared" si="24"/>
        <v>99.75</v>
      </c>
      <c r="K255" s="6">
        <v>43540</v>
      </c>
      <c r="L255" s="6" t="str">
        <f t="shared" si="25"/>
        <v>Sat</v>
      </c>
      <c r="M255" s="6" t="str">
        <f t="shared" si="26"/>
        <v>Mar</v>
      </c>
      <c r="N255" s="7">
        <v>0.47361111111111115</v>
      </c>
      <c r="O255" s="7" t="str">
        <f t="shared" si="27"/>
        <v>11</v>
      </c>
      <c r="P255" t="s">
        <v>1013</v>
      </c>
      <c r="Q255" s="5">
        <f t="shared" si="28"/>
        <v>95</v>
      </c>
      <c r="R255" s="8">
        <f t="shared" si="29"/>
        <v>4.7619047619047616E-2</v>
      </c>
      <c r="S255" s="5">
        <f t="shared" si="30"/>
        <v>4.75</v>
      </c>
      <c r="T255" s="9">
        <v>5.2</v>
      </c>
    </row>
    <row r="256" spans="1:20" x14ac:dyDescent="0.35">
      <c r="A256" t="s">
        <v>1274</v>
      </c>
      <c r="B256" t="s">
        <v>1002</v>
      </c>
      <c r="C256" t="s">
        <v>1003</v>
      </c>
      <c r="D256" t="s">
        <v>1004</v>
      </c>
      <c r="E256" t="s">
        <v>1015</v>
      </c>
      <c r="F256" t="s">
        <v>1016</v>
      </c>
      <c r="G256" s="5">
        <v>58.9</v>
      </c>
      <c r="H256">
        <v>8</v>
      </c>
      <c r="I256" s="5">
        <f t="shared" si="31"/>
        <v>23.560000000000002</v>
      </c>
      <c r="J256" s="5">
        <f t="shared" si="24"/>
        <v>494.76</v>
      </c>
      <c r="K256" s="6">
        <v>43471</v>
      </c>
      <c r="L256" s="6" t="str">
        <f t="shared" si="25"/>
        <v>Sun</v>
      </c>
      <c r="M256" s="6" t="str">
        <f t="shared" si="26"/>
        <v>Jan</v>
      </c>
      <c r="N256" s="7">
        <v>0.47430555555555554</v>
      </c>
      <c r="O256" s="7" t="str">
        <f t="shared" si="27"/>
        <v>11</v>
      </c>
      <c r="P256" t="s">
        <v>1013</v>
      </c>
      <c r="Q256" s="5">
        <f t="shared" si="28"/>
        <v>471.2</v>
      </c>
      <c r="R256" s="8">
        <f t="shared" si="29"/>
        <v>4.7619047619047623E-2</v>
      </c>
      <c r="S256" s="5">
        <f t="shared" si="30"/>
        <v>23.560000000000002</v>
      </c>
      <c r="T256" s="9">
        <v>8.9</v>
      </c>
    </row>
    <row r="257" spans="1:20" x14ac:dyDescent="0.35">
      <c r="A257" t="s">
        <v>1275</v>
      </c>
      <c r="B257" t="s">
        <v>1026</v>
      </c>
      <c r="C257" t="s">
        <v>1027</v>
      </c>
      <c r="D257" t="s">
        <v>1004</v>
      </c>
      <c r="E257" t="s">
        <v>1015</v>
      </c>
      <c r="F257" t="s">
        <v>1030</v>
      </c>
      <c r="G257" s="5">
        <v>32.619999999999997</v>
      </c>
      <c r="H257">
        <v>4</v>
      </c>
      <c r="I257" s="5">
        <f t="shared" si="31"/>
        <v>6.524</v>
      </c>
      <c r="J257" s="5">
        <f t="shared" si="24"/>
        <v>137.00399999999999</v>
      </c>
      <c r="K257" s="6">
        <v>43494</v>
      </c>
      <c r="L257" s="6" t="str">
        <f t="shared" si="25"/>
        <v>Tue</v>
      </c>
      <c r="M257" s="6" t="str">
        <f t="shared" si="26"/>
        <v>Jan</v>
      </c>
      <c r="N257" s="7">
        <v>0.59166666666666667</v>
      </c>
      <c r="O257" s="7" t="str">
        <f t="shared" si="27"/>
        <v>14</v>
      </c>
      <c r="P257" t="s">
        <v>1013</v>
      </c>
      <c r="Q257" s="5">
        <f t="shared" si="28"/>
        <v>130.47999999999999</v>
      </c>
      <c r="R257" s="8">
        <f t="shared" si="29"/>
        <v>4.761904761904763E-2</v>
      </c>
      <c r="S257" s="5">
        <f t="shared" si="30"/>
        <v>6.5240000000000009</v>
      </c>
      <c r="T257" s="9">
        <v>9</v>
      </c>
    </row>
    <row r="258" spans="1:20" x14ac:dyDescent="0.35">
      <c r="A258" t="s">
        <v>1276</v>
      </c>
      <c r="B258" t="s">
        <v>1002</v>
      </c>
      <c r="C258" t="s">
        <v>1003</v>
      </c>
      <c r="D258" t="s">
        <v>1004</v>
      </c>
      <c r="E258" t="s">
        <v>1015</v>
      </c>
      <c r="F258" t="s">
        <v>1012</v>
      </c>
      <c r="G258" s="5">
        <v>66.349999999999994</v>
      </c>
      <c r="H258">
        <v>1</v>
      </c>
      <c r="I258" s="5">
        <f t="shared" si="31"/>
        <v>3.3174999999999999</v>
      </c>
      <c r="J258" s="5">
        <f t="shared" ref="J258:J321" si="32">Q258+I258</f>
        <v>69.66749999999999</v>
      </c>
      <c r="K258" s="6">
        <v>43496</v>
      </c>
      <c r="L258" s="6" t="str">
        <f t="shared" ref="L258:L321" si="33">TEXT(K258, "ttt")</f>
        <v>Thu</v>
      </c>
      <c r="M258" s="6" t="str">
        <f t="shared" ref="M258:M321" si="34">TEXT(K258, "MMM")</f>
        <v>Jan</v>
      </c>
      <c r="N258" s="7">
        <v>0.44861111111111113</v>
      </c>
      <c r="O258" s="7" t="str">
        <f t="shared" ref="O258:O321" si="35">TEXT(N258, "hh")</f>
        <v>10</v>
      </c>
      <c r="P258" t="s">
        <v>1017</v>
      </c>
      <c r="Q258" s="5">
        <f t="shared" ref="Q258:Q321" si="36">G258*H258</f>
        <v>66.349999999999994</v>
      </c>
      <c r="R258" s="8">
        <f t="shared" ref="R258:R321" si="37">(S258/J258)</f>
        <v>4.7619047619047561E-2</v>
      </c>
      <c r="S258" s="5">
        <f t="shared" ref="S258:S321" si="38">J258-Q258</f>
        <v>3.3174999999999955</v>
      </c>
      <c r="T258" s="9">
        <v>9.6999999999999993</v>
      </c>
    </row>
    <row r="259" spans="1:20" x14ac:dyDescent="0.35">
      <c r="A259" t="s">
        <v>1277</v>
      </c>
      <c r="B259" t="s">
        <v>1002</v>
      </c>
      <c r="C259" t="s">
        <v>1003</v>
      </c>
      <c r="D259" t="s">
        <v>1004</v>
      </c>
      <c r="E259" t="s">
        <v>1015</v>
      </c>
      <c r="F259" t="s">
        <v>1016</v>
      </c>
      <c r="G259" s="5">
        <v>25.91</v>
      </c>
      <c r="H259">
        <v>6</v>
      </c>
      <c r="I259" s="5">
        <f t="shared" ref="I259:I322" si="39">Q259*0.05</f>
        <v>7.7730000000000006</v>
      </c>
      <c r="J259" s="5">
        <f t="shared" si="32"/>
        <v>163.233</v>
      </c>
      <c r="K259" s="6">
        <v>43501</v>
      </c>
      <c r="L259" s="6" t="str">
        <f t="shared" si="33"/>
        <v>Tue</v>
      </c>
      <c r="M259" s="6" t="str">
        <f t="shared" si="34"/>
        <v>Feb</v>
      </c>
      <c r="N259" s="7">
        <v>0.42777777777777781</v>
      </c>
      <c r="O259" s="7" t="str">
        <f t="shared" si="35"/>
        <v>10</v>
      </c>
      <c r="P259" t="s">
        <v>1007</v>
      </c>
      <c r="Q259" s="5">
        <f t="shared" si="36"/>
        <v>155.46</v>
      </c>
      <c r="R259" s="8">
        <f t="shared" si="37"/>
        <v>4.7619047619047596E-2</v>
      </c>
      <c r="S259" s="5">
        <f t="shared" si="38"/>
        <v>7.7729999999999961</v>
      </c>
      <c r="T259" s="9">
        <v>8.6999999999999993</v>
      </c>
    </row>
    <row r="260" spans="1:20" x14ac:dyDescent="0.35">
      <c r="A260" t="s">
        <v>1278</v>
      </c>
      <c r="B260" t="s">
        <v>1002</v>
      </c>
      <c r="C260" t="s">
        <v>1003</v>
      </c>
      <c r="D260" t="s">
        <v>1004</v>
      </c>
      <c r="E260" t="s">
        <v>1015</v>
      </c>
      <c r="F260" t="s">
        <v>1012</v>
      </c>
      <c r="G260" s="5">
        <v>32.25</v>
      </c>
      <c r="H260">
        <v>4</v>
      </c>
      <c r="I260" s="5">
        <f t="shared" si="39"/>
        <v>6.45</v>
      </c>
      <c r="J260" s="5">
        <f t="shared" si="32"/>
        <v>135.44999999999999</v>
      </c>
      <c r="K260" s="6">
        <v>43509</v>
      </c>
      <c r="L260" s="6" t="str">
        <f t="shared" si="33"/>
        <v>Wed</v>
      </c>
      <c r="M260" s="6" t="str">
        <f t="shared" si="34"/>
        <v>Feb</v>
      </c>
      <c r="N260" s="7">
        <v>0.52638888888888891</v>
      </c>
      <c r="O260" s="7" t="str">
        <f t="shared" si="35"/>
        <v>12</v>
      </c>
      <c r="P260" t="s">
        <v>1007</v>
      </c>
      <c r="Q260" s="5">
        <f t="shared" si="36"/>
        <v>129</v>
      </c>
      <c r="R260" s="8">
        <f t="shared" si="37"/>
        <v>4.761904761904754E-2</v>
      </c>
      <c r="S260" s="5">
        <f t="shared" si="38"/>
        <v>6.4499999999999886</v>
      </c>
      <c r="T260" s="9">
        <v>6.5</v>
      </c>
    </row>
    <row r="261" spans="1:20" x14ac:dyDescent="0.35">
      <c r="A261" t="s">
        <v>1279</v>
      </c>
      <c r="B261" t="s">
        <v>1009</v>
      </c>
      <c r="C261" t="s">
        <v>1010</v>
      </c>
      <c r="D261" t="s">
        <v>1004</v>
      </c>
      <c r="E261" t="s">
        <v>1015</v>
      </c>
      <c r="F261" t="s">
        <v>1012</v>
      </c>
      <c r="G261" s="5">
        <v>65.94</v>
      </c>
      <c r="H261">
        <v>4</v>
      </c>
      <c r="I261" s="5">
        <f t="shared" si="39"/>
        <v>13.188000000000001</v>
      </c>
      <c r="J261" s="5">
        <f t="shared" si="32"/>
        <v>276.94799999999998</v>
      </c>
      <c r="K261" s="6">
        <v>43503</v>
      </c>
      <c r="L261" s="6" t="str">
        <f t="shared" si="33"/>
        <v>Thu</v>
      </c>
      <c r="M261" s="6" t="str">
        <f t="shared" si="34"/>
        <v>Feb</v>
      </c>
      <c r="N261" s="7">
        <v>0.54513888888888895</v>
      </c>
      <c r="O261" s="7" t="str">
        <f t="shared" si="35"/>
        <v>13</v>
      </c>
      <c r="P261" t="s">
        <v>1017</v>
      </c>
      <c r="Q261" s="5">
        <f t="shared" si="36"/>
        <v>263.76</v>
      </c>
      <c r="R261" s="8">
        <f t="shared" si="37"/>
        <v>4.7619047619047582E-2</v>
      </c>
      <c r="S261" s="5">
        <f t="shared" si="38"/>
        <v>13.187999999999988</v>
      </c>
      <c r="T261" s="9">
        <v>6.9</v>
      </c>
    </row>
    <row r="262" spans="1:20" x14ac:dyDescent="0.35">
      <c r="A262" t="s">
        <v>1280</v>
      </c>
      <c r="B262" t="s">
        <v>1002</v>
      </c>
      <c r="C262" t="s">
        <v>1003</v>
      </c>
      <c r="D262" t="s">
        <v>1011</v>
      </c>
      <c r="E262" t="s">
        <v>1005</v>
      </c>
      <c r="F262" t="s">
        <v>1012</v>
      </c>
      <c r="G262" s="5">
        <v>75.06</v>
      </c>
      <c r="H262">
        <v>9</v>
      </c>
      <c r="I262" s="5">
        <f t="shared" si="39"/>
        <v>33.777000000000001</v>
      </c>
      <c r="J262" s="5">
        <f t="shared" si="32"/>
        <v>709.31700000000001</v>
      </c>
      <c r="K262" s="6">
        <v>43543</v>
      </c>
      <c r="L262" s="6" t="str">
        <f t="shared" si="33"/>
        <v>Tue</v>
      </c>
      <c r="M262" s="6" t="str">
        <f t="shared" si="34"/>
        <v>Mar</v>
      </c>
      <c r="N262" s="7">
        <v>0.55902777777777779</v>
      </c>
      <c r="O262" s="7" t="str">
        <f t="shared" si="35"/>
        <v>13</v>
      </c>
      <c r="P262" t="s">
        <v>1007</v>
      </c>
      <c r="Q262" s="5">
        <f t="shared" si="36"/>
        <v>675.54</v>
      </c>
      <c r="R262" s="8">
        <f t="shared" si="37"/>
        <v>4.7619047619047679E-2</v>
      </c>
      <c r="S262" s="5">
        <f t="shared" si="38"/>
        <v>33.777000000000044</v>
      </c>
      <c r="T262" s="9">
        <v>6.2</v>
      </c>
    </row>
    <row r="263" spans="1:20" x14ac:dyDescent="0.35">
      <c r="A263" t="s">
        <v>1281</v>
      </c>
      <c r="B263" t="s">
        <v>1009</v>
      </c>
      <c r="C263" t="s">
        <v>1010</v>
      </c>
      <c r="D263" t="s">
        <v>1011</v>
      </c>
      <c r="E263" t="s">
        <v>1005</v>
      </c>
      <c r="F263" t="s">
        <v>1030</v>
      </c>
      <c r="G263" s="5">
        <v>16.45</v>
      </c>
      <c r="H263">
        <v>4</v>
      </c>
      <c r="I263" s="5">
        <f t="shared" si="39"/>
        <v>3.29</v>
      </c>
      <c r="J263" s="5">
        <f t="shared" si="32"/>
        <v>69.09</v>
      </c>
      <c r="K263" s="6">
        <v>43531</v>
      </c>
      <c r="L263" s="6" t="str">
        <f t="shared" si="33"/>
        <v>Thu</v>
      </c>
      <c r="M263" s="6" t="str">
        <f t="shared" si="34"/>
        <v>Mar</v>
      </c>
      <c r="N263" s="7">
        <v>0.62013888888888891</v>
      </c>
      <c r="O263" s="7" t="str">
        <f t="shared" si="35"/>
        <v>14</v>
      </c>
      <c r="P263" t="s">
        <v>1007</v>
      </c>
      <c r="Q263" s="5">
        <f t="shared" si="36"/>
        <v>65.8</v>
      </c>
      <c r="R263" s="8">
        <f t="shared" si="37"/>
        <v>4.7619047619047707E-2</v>
      </c>
      <c r="S263" s="5">
        <f t="shared" si="38"/>
        <v>3.2900000000000063</v>
      </c>
      <c r="T263" s="9">
        <v>5.6</v>
      </c>
    </row>
    <row r="264" spans="1:20" x14ac:dyDescent="0.35">
      <c r="A264" t="s">
        <v>1282</v>
      </c>
      <c r="B264" t="s">
        <v>1026</v>
      </c>
      <c r="C264" t="s">
        <v>1027</v>
      </c>
      <c r="D264" t="s">
        <v>1004</v>
      </c>
      <c r="E264" t="s">
        <v>1005</v>
      </c>
      <c r="F264" t="s">
        <v>1030</v>
      </c>
      <c r="G264" s="5">
        <v>38.299999999999997</v>
      </c>
      <c r="H264">
        <v>4</v>
      </c>
      <c r="I264" s="5">
        <f t="shared" si="39"/>
        <v>7.66</v>
      </c>
      <c r="J264" s="5">
        <f t="shared" si="32"/>
        <v>160.85999999999999</v>
      </c>
      <c r="K264" s="6">
        <v>43537</v>
      </c>
      <c r="L264" s="6" t="str">
        <f t="shared" si="33"/>
        <v>Wed</v>
      </c>
      <c r="M264" s="6" t="str">
        <f t="shared" si="34"/>
        <v>Mar</v>
      </c>
      <c r="N264" s="7">
        <v>0.80694444444444446</v>
      </c>
      <c r="O264" s="7" t="str">
        <f t="shared" si="35"/>
        <v>19</v>
      </c>
      <c r="P264" t="s">
        <v>1013</v>
      </c>
      <c r="Q264" s="5">
        <f t="shared" si="36"/>
        <v>153.19999999999999</v>
      </c>
      <c r="R264" s="8">
        <f t="shared" si="37"/>
        <v>4.7619047619047603E-2</v>
      </c>
      <c r="S264" s="5">
        <f t="shared" si="38"/>
        <v>7.6599999999999966</v>
      </c>
      <c r="T264" s="9">
        <v>5.7</v>
      </c>
    </row>
    <row r="265" spans="1:20" x14ac:dyDescent="0.35">
      <c r="A265" t="s">
        <v>1283</v>
      </c>
      <c r="B265" t="s">
        <v>1002</v>
      </c>
      <c r="C265" t="s">
        <v>1003</v>
      </c>
      <c r="D265" t="s">
        <v>1004</v>
      </c>
      <c r="E265" t="s">
        <v>1005</v>
      </c>
      <c r="F265" t="s">
        <v>1020</v>
      </c>
      <c r="G265" s="5">
        <v>22.24</v>
      </c>
      <c r="H265">
        <v>10</v>
      </c>
      <c r="I265" s="5">
        <f t="shared" si="39"/>
        <v>11.12</v>
      </c>
      <c r="J265" s="5">
        <f t="shared" si="32"/>
        <v>233.51999999999998</v>
      </c>
      <c r="K265" s="6">
        <v>43505</v>
      </c>
      <c r="L265" s="6" t="str">
        <f t="shared" si="33"/>
        <v>Sat</v>
      </c>
      <c r="M265" s="6" t="str">
        <f t="shared" si="34"/>
        <v>Feb</v>
      </c>
      <c r="N265" s="7">
        <v>0.45833333333333331</v>
      </c>
      <c r="O265" s="7" t="str">
        <f t="shared" si="35"/>
        <v>11</v>
      </c>
      <c r="P265" t="s">
        <v>1013</v>
      </c>
      <c r="Q265" s="5">
        <f t="shared" si="36"/>
        <v>222.39999999999998</v>
      </c>
      <c r="R265" s="8">
        <f t="shared" si="37"/>
        <v>4.7619047619047644E-2</v>
      </c>
      <c r="S265" s="5">
        <f t="shared" si="38"/>
        <v>11.120000000000005</v>
      </c>
      <c r="T265" s="9">
        <v>4.2</v>
      </c>
    </row>
    <row r="266" spans="1:20" x14ac:dyDescent="0.35">
      <c r="A266" t="s">
        <v>1284</v>
      </c>
      <c r="B266" t="s">
        <v>1026</v>
      </c>
      <c r="C266" t="s">
        <v>1027</v>
      </c>
      <c r="D266" t="s">
        <v>1011</v>
      </c>
      <c r="E266" t="s">
        <v>1015</v>
      </c>
      <c r="F266" t="s">
        <v>1020</v>
      </c>
      <c r="G266" s="5">
        <v>54.45</v>
      </c>
      <c r="H266">
        <v>1</v>
      </c>
      <c r="I266" s="5">
        <f t="shared" si="39"/>
        <v>2.7225000000000001</v>
      </c>
      <c r="J266" s="5">
        <f t="shared" si="32"/>
        <v>57.172499999999999</v>
      </c>
      <c r="K266" s="6">
        <v>43522</v>
      </c>
      <c r="L266" s="6" t="str">
        <f t="shared" si="33"/>
        <v>Tue</v>
      </c>
      <c r="M266" s="6" t="str">
        <f t="shared" si="34"/>
        <v>Feb</v>
      </c>
      <c r="N266" s="7">
        <v>0.80833333333333324</v>
      </c>
      <c r="O266" s="7" t="str">
        <f t="shared" si="35"/>
        <v>19</v>
      </c>
      <c r="P266" t="s">
        <v>1007</v>
      </c>
      <c r="Q266" s="5">
        <f t="shared" si="36"/>
        <v>54.45</v>
      </c>
      <c r="R266" s="8">
        <f t="shared" si="37"/>
        <v>4.7619047619047561E-2</v>
      </c>
      <c r="S266" s="5">
        <f t="shared" si="38"/>
        <v>2.7224999999999966</v>
      </c>
      <c r="T266" s="9">
        <v>7.9</v>
      </c>
    </row>
    <row r="267" spans="1:20" x14ac:dyDescent="0.35">
      <c r="A267" t="s">
        <v>1285</v>
      </c>
      <c r="B267" t="s">
        <v>1002</v>
      </c>
      <c r="C267" t="s">
        <v>1003</v>
      </c>
      <c r="D267" t="s">
        <v>1004</v>
      </c>
      <c r="E267" t="s">
        <v>1005</v>
      </c>
      <c r="F267" t="s">
        <v>1020</v>
      </c>
      <c r="G267" s="5">
        <v>98.4</v>
      </c>
      <c r="H267">
        <v>7</v>
      </c>
      <c r="I267" s="5">
        <f t="shared" si="39"/>
        <v>34.440000000000005</v>
      </c>
      <c r="J267" s="5">
        <f t="shared" si="32"/>
        <v>723.24000000000012</v>
      </c>
      <c r="K267" s="6">
        <v>43536</v>
      </c>
      <c r="L267" s="6" t="str">
        <f t="shared" si="33"/>
        <v>Tue</v>
      </c>
      <c r="M267" s="6" t="str">
        <f t="shared" si="34"/>
        <v>Mar</v>
      </c>
      <c r="N267" s="7">
        <v>0.52986111111111112</v>
      </c>
      <c r="O267" s="7" t="str">
        <f t="shared" si="35"/>
        <v>12</v>
      </c>
      <c r="P267" t="s">
        <v>1017</v>
      </c>
      <c r="Q267" s="5">
        <f t="shared" si="36"/>
        <v>688.80000000000007</v>
      </c>
      <c r="R267" s="8">
        <f t="shared" si="37"/>
        <v>4.7619047619047686E-2</v>
      </c>
      <c r="S267" s="5">
        <f t="shared" si="38"/>
        <v>34.440000000000055</v>
      </c>
      <c r="T267" s="9">
        <v>8.6999999999999993</v>
      </c>
    </row>
    <row r="268" spans="1:20" x14ac:dyDescent="0.35">
      <c r="A268" t="s">
        <v>1286</v>
      </c>
      <c r="B268" t="s">
        <v>1009</v>
      </c>
      <c r="C268" t="s">
        <v>1010</v>
      </c>
      <c r="D268" t="s">
        <v>1011</v>
      </c>
      <c r="E268" t="s">
        <v>1015</v>
      </c>
      <c r="F268" t="s">
        <v>1016</v>
      </c>
      <c r="G268" s="5">
        <v>35.47</v>
      </c>
      <c r="H268">
        <v>4</v>
      </c>
      <c r="I268" s="5">
        <f t="shared" si="39"/>
        <v>7.0940000000000003</v>
      </c>
      <c r="J268" s="5">
        <f t="shared" si="32"/>
        <v>148.97399999999999</v>
      </c>
      <c r="K268" s="6">
        <v>43538</v>
      </c>
      <c r="L268" s="6" t="str">
        <f t="shared" si="33"/>
        <v>Thu</v>
      </c>
      <c r="M268" s="6" t="str">
        <f t="shared" si="34"/>
        <v>Mar</v>
      </c>
      <c r="N268" s="7">
        <v>0.72361111111111109</v>
      </c>
      <c r="O268" s="7" t="str">
        <f t="shared" si="35"/>
        <v>17</v>
      </c>
      <c r="P268" t="s">
        <v>1017</v>
      </c>
      <c r="Q268" s="5">
        <f t="shared" si="36"/>
        <v>141.88</v>
      </c>
      <c r="R268" s="8">
        <f t="shared" si="37"/>
        <v>4.7619047619047582E-2</v>
      </c>
      <c r="S268" s="5">
        <f t="shared" si="38"/>
        <v>7.0939999999999941</v>
      </c>
      <c r="T268" s="9">
        <v>6.9</v>
      </c>
    </row>
    <row r="269" spans="1:20" x14ac:dyDescent="0.35">
      <c r="A269" t="s">
        <v>1287</v>
      </c>
      <c r="B269" t="s">
        <v>1026</v>
      </c>
      <c r="C269" t="s">
        <v>1027</v>
      </c>
      <c r="D269" t="s">
        <v>1004</v>
      </c>
      <c r="E269" t="s">
        <v>1005</v>
      </c>
      <c r="F269" t="s">
        <v>1028</v>
      </c>
      <c r="G269" s="5">
        <v>74.599999999999994</v>
      </c>
      <c r="H269">
        <v>10</v>
      </c>
      <c r="I269" s="5">
        <f t="shared" si="39"/>
        <v>37.300000000000004</v>
      </c>
      <c r="J269" s="5">
        <f t="shared" si="32"/>
        <v>783.3</v>
      </c>
      <c r="K269" s="6">
        <v>43473</v>
      </c>
      <c r="L269" s="6" t="str">
        <f t="shared" si="33"/>
        <v>Tue</v>
      </c>
      <c r="M269" s="6" t="str">
        <f t="shared" si="34"/>
        <v>Jan</v>
      </c>
      <c r="N269" s="7">
        <v>0.87152777777777779</v>
      </c>
      <c r="O269" s="7" t="str">
        <f t="shared" si="35"/>
        <v>20</v>
      </c>
      <c r="P269" t="s">
        <v>1013</v>
      </c>
      <c r="Q269" s="5">
        <f t="shared" si="36"/>
        <v>746</v>
      </c>
      <c r="R269" s="8">
        <f t="shared" si="37"/>
        <v>4.7619047619047561E-2</v>
      </c>
      <c r="S269" s="5">
        <f t="shared" si="38"/>
        <v>37.299999999999955</v>
      </c>
      <c r="T269" s="9">
        <v>9.5</v>
      </c>
    </row>
    <row r="270" spans="1:20" x14ac:dyDescent="0.35">
      <c r="A270" t="s">
        <v>1288</v>
      </c>
      <c r="B270" t="s">
        <v>1002</v>
      </c>
      <c r="C270" t="s">
        <v>1003</v>
      </c>
      <c r="D270" t="s">
        <v>1004</v>
      </c>
      <c r="E270" t="s">
        <v>1015</v>
      </c>
      <c r="F270" t="s">
        <v>1016</v>
      </c>
      <c r="G270" s="5">
        <v>70.739999999999995</v>
      </c>
      <c r="H270">
        <v>4</v>
      </c>
      <c r="I270" s="5">
        <f t="shared" si="39"/>
        <v>14.148</v>
      </c>
      <c r="J270" s="5">
        <f t="shared" si="32"/>
        <v>297.108</v>
      </c>
      <c r="K270" s="6">
        <v>43470</v>
      </c>
      <c r="L270" s="6" t="str">
        <f t="shared" si="33"/>
        <v>Sat</v>
      </c>
      <c r="M270" s="6" t="str">
        <f t="shared" si="34"/>
        <v>Jan</v>
      </c>
      <c r="N270" s="7">
        <v>0.67013888888888884</v>
      </c>
      <c r="O270" s="7" t="str">
        <f t="shared" si="35"/>
        <v>16</v>
      </c>
      <c r="P270" t="s">
        <v>1017</v>
      </c>
      <c r="Q270" s="5">
        <f t="shared" si="36"/>
        <v>282.95999999999998</v>
      </c>
      <c r="R270" s="8">
        <f t="shared" si="37"/>
        <v>4.76190476190477E-2</v>
      </c>
      <c r="S270" s="5">
        <f t="shared" si="38"/>
        <v>14.148000000000025</v>
      </c>
      <c r="T270" s="9">
        <v>4.4000000000000004</v>
      </c>
    </row>
    <row r="271" spans="1:20" x14ac:dyDescent="0.35">
      <c r="A271" t="s">
        <v>1289</v>
      </c>
      <c r="B271" t="s">
        <v>1002</v>
      </c>
      <c r="C271" t="s">
        <v>1003</v>
      </c>
      <c r="D271" t="s">
        <v>1004</v>
      </c>
      <c r="E271" t="s">
        <v>1005</v>
      </c>
      <c r="F271" t="s">
        <v>1016</v>
      </c>
      <c r="G271" s="5">
        <v>35.54</v>
      </c>
      <c r="H271">
        <v>10</v>
      </c>
      <c r="I271" s="5">
        <f t="shared" si="39"/>
        <v>17.77</v>
      </c>
      <c r="J271" s="5">
        <f t="shared" si="32"/>
        <v>373.16999999999996</v>
      </c>
      <c r="K271" s="6">
        <v>43469</v>
      </c>
      <c r="L271" s="6" t="str">
        <f t="shared" si="33"/>
        <v>Fri</v>
      </c>
      <c r="M271" s="6" t="str">
        <f t="shared" si="34"/>
        <v>Jan</v>
      </c>
      <c r="N271" s="7">
        <v>0.56527777777777777</v>
      </c>
      <c r="O271" s="7" t="str">
        <f t="shared" si="35"/>
        <v>13</v>
      </c>
      <c r="P271" t="s">
        <v>1007</v>
      </c>
      <c r="Q271" s="5">
        <f t="shared" si="36"/>
        <v>355.4</v>
      </c>
      <c r="R271" s="8">
        <f t="shared" si="37"/>
        <v>4.7619047619047575E-2</v>
      </c>
      <c r="S271" s="5">
        <f t="shared" si="38"/>
        <v>17.769999999999982</v>
      </c>
      <c r="T271" s="9">
        <v>7</v>
      </c>
    </row>
    <row r="272" spans="1:20" x14ac:dyDescent="0.35">
      <c r="A272" t="s">
        <v>1290</v>
      </c>
      <c r="B272" t="s">
        <v>1026</v>
      </c>
      <c r="C272" t="s">
        <v>1027</v>
      </c>
      <c r="D272" t="s">
        <v>1011</v>
      </c>
      <c r="E272" t="s">
        <v>1005</v>
      </c>
      <c r="F272" t="s">
        <v>1020</v>
      </c>
      <c r="G272" s="5">
        <v>67.430000000000007</v>
      </c>
      <c r="H272">
        <v>5</v>
      </c>
      <c r="I272" s="5">
        <f t="shared" si="39"/>
        <v>16.857500000000002</v>
      </c>
      <c r="J272" s="5">
        <f t="shared" si="32"/>
        <v>354.00750000000005</v>
      </c>
      <c r="K272" s="6">
        <v>43530</v>
      </c>
      <c r="L272" s="6" t="str">
        <f t="shared" si="33"/>
        <v>Wed</v>
      </c>
      <c r="M272" s="6" t="str">
        <f t="shared" si="34"/>
        <v>Mar</v>
      </c>
      <c r="N272" s="7">
        <v>0.75902777777777775</v>
      </c>
      <c r="O272" s="7" t="str">
        <f t="shared" si="35"/>
        <v>18</v>
      </c>
      <c r="P272" t="s">
        <v>1007</v>
      </c>
      <c r="Q272" s="5">
        <f t="shared" si="36"/>
        <v>337.15000000000003</v>
      </c>
      <c r="R272" s="8">
        <f t="shared" si="37"/>
        <v>4.7619047619047658E-2</v>
      </c>
      <c r="S272" s="5">
        <f t="shared" si="38"/>
        <v>16.857500000000016</v>
      </c>
      <c r="T272" s="9">
        <v>6.3</v>
      </c>
    </row>
    <row r="273" spans="1:20" x14ac:dyDescent="0.35">
      <c r="A273" t="s">
        <v>1291</v>
      </c>
      <c r="B273" t="s">
        <v>1009</v>
      </c>
      <c r="C273" t="s">
        <v>1010</v>
      </c>
      <c r="D273" t="s">
        <v>1004</v>
      </c>
      <c r="E273" t="s">
        <v>1005</v>
      </c>
      <c r="F273" t="s">
        <v>1006</v>
      </c>
      <c r="G273" s="5">
        <v>21.12</v>
      </c>
      <c r="H273">
        <v>2</v>
      </c>
      <c r="I273" s="5">
        <f t="shared" si="39"/>
        <v>2.1120000000000001</v>
      </c>
      <c r="J273" s="5">
        <f t="shared" si="32"/>
        <v>44.352000000000004</v>
      </c>
      <c r="K273" s="6">
        <v>43468</v>
      </c>
      <c r="L273" s="6" t="str">
        <f t="shared" si="33"/>
        <v>Thu</v>
      </c>
      <c r="M273" s="6" t="str">
        <f t="shared" si="34"/>
        <v>Jan</v>
      </c>
      <c r="N273" s="7">
        <v>0.80347222222222225</v>
      </c>
      <c r="O273" s="7" t="str">
        <f t="shared" si="35"/>
        <v>19</v>
      </c>
      <c r="P273" t="s">
        <v>1013</v>
      </c>
      <c r="Q273" s="5">
        <f t="shared" si="36"/>
        <v>42.24</v>
      </c>
      <c r="R273" s="8">
        <f t="shared" si="37"/>
        <v>4.7619047619047658E-2</v>
      </c>
      <c r="S273" s="5">
        <f t="shared" si="38"/>
        <v>2.1120000000000019</v>
      </c>
      <c r="T273" s="9">
        <v>9.6999999999999993</v>
      </c>
    </row>
    <row r="274" spans="1:20" x14ac:dyDescent="0.35">
      <c r="A274" t="s">
        <v>1292</v>
      </c>
      <c r="B274" t="s">
        <v>1002</v>
      </c>
      <c r="C274" t="s">
        <v>1003</v>
      </c>
      <c r="D274" t="s">
        <v>1004</v>
      </c>
      <c r="E274" t="s">
        <v>1005</v>
      </c>
      <c r="F274" t="s">
        <v>1016</v>
      </c>
      <c r="G274" s="5">
        <v>21.54</v>
      </c>
      <c r="H274">
        <v>9</v>
      </c>
      <c r="I274" s="5">
        <f t="shared" si="39"/>
        <v>9.6929999999999996</v>
      </c>
      <c r="J274" s="5">
        <f t="shared" si="32"/>
        <v>203.553</v>
      </c>
      <c r="K274" s="6">
        <v>43472</v>
      </c>
      <c r="L274" s="6" t="str">
        <f t="shared" si="33"/>
        <v>Mon</v>
      </c>
      <c r="M274" s="6" t="str">
        <f t="shared" si="34"/>
        <v>Jan</v>
      </c>
      <c r="N274" s="7">
        <v>0.48888888888888887</v>
      </c>
      <c r="O274" s="7" t="str">
        <f t="shared" si="35"/>
        <v>11</v>
      </c>
      <c r="P274" t="s">
        <v>1017</v>
      </c>
      <c r="Q274" s="5">
        <f t="shared" si="36"/>
        <v>193.85999999999999</v>
      </c>
      <c r="R274" s="8">
        <f t="shared" si="37"/>
        <v>4.7619047619047679E-2</v>
      </c>
      <c r="S274" s="5">
        <f t="shared" si="38"/>
        <v>9.6930000000000121</v>
      </c>
      <c r="T274" s="9">
        <v>8.8000000000000007</v>
      </c>
    </row>
    <row r="275" spans="1:20" x14ac:dyDescent="0.35">
      <c r="A275" t="s">
        <v>1293</v>
      </c>
      <c r="B275" t="s">
        <v>1002</v>
      </c>
      <c r="C275" t="s">
        <v>1003</v>
      </c>
      <c r="D275" t="s">
        <v>1011</v>
      </c>
      <c r="E275" t="s">
        <v>1005</v>
      </c>
      <c r="F275" t="s">
        <v>1016</v>
      </c>
      <c r="G275" s="5">
        <v>12.03</v>
      </c>
      <c r="H275">
        <v>2</v>
      </c>
      <c r="I275" s="5">
        <f t="shared" si="39"/>
        <v>1.2030000000000001</v>
      </c>
      <c r="J275" s="5">
        <f t="shared" si="32"/>
        <v>25.262999999999998</v>
      </c>
      <c r="K275" s="6">
        <v>43492</v>
      </c>
      <c r="L275" s="6" t="str">
        <f t="shared" si="33"/>
        <v>Sun</v>
      </c>
      <c r="M275" s="6" t="str">
        <f t="shared" si="34"/>
        <v>Jan</v>
      </c>
      <c r="N275" s="7">
        <v>0.66041666666666665</v>
      </c>
      <c r="O275" s="7" t="str">
        <f t="shared" si="35"/>
        <v>15</v>
      </c>
      <c r="P275" t="s">
        <v>1013</v>
      </c>
      <c r="Q275" s="5">
        <f t="shared" si="36"/>
        <v>24.06</v>
      </c>
      <c r="R275" s="8">
        <f t="shared" si="37"/>
        <v>4.7619047619047596E-2</v>
      </c>
      <c r="S275" s="5">
        <f t="shared" si="38"/>
        <v>1.2029999999999994</v>
      </c>
      <c r="T275" s="9">
        <v>5.0999999999999996</v>
      </c>
    </row>
    <row r="276" spans="1:20" x14ac:dyDescent="0.35">
      <c r="A276" t="s">
        <v>1294</v>
      </c>
      <c r="B276" t="s">
        <v>1026</v>
      </c>
      <c r="C276" t="s">
        <v>1027</v>
      </c>
      <c r="D276" t="s">
        <v>1011</v>
      </c>
      <c r="E276" t="s">
        <v>1005</v>
      </c>
      <c r="F276" t="s">
        <v>1006</v>
      </c>
      <c r="G276" s="5">
        <v>99.71</v>
      </c>
      <c r="H276">
        <v>6</v>
      </c>
      <c r="I276" s="5">
        <f t="shared" si="39"/>
        <v>29.913</v>
      </c>
      <c r="J276" s="5">
        <f t="shared" si="32"/>
        <v>628.173</v>
      </c>
      <c r="K276" s="6">
        <v>43522</v>
      </c>
      <c r="L276" s="6" t="str">
        <f t="shared" si="33"/>
        <v>Tue</v>
      </c>
      <c r="M276" s="6" t="str">
        <f t="shared" si="34"/>
        <v>Feb</v>
      </c>
      <c r="N276" s="7">
        <v>0.70277777777777783</v>
      </c>
      <c r="O276" s="7" t="str">
        <f t="shared" si="35"/>
        <v>16</v>
      </c>
      <c r="P276" t="s">
        <v>1007</v>
      </c>
      <c r="Q276" s="5">
        <f t="shared" si="36"/>
        <v>598.26</v>
      </c>
      <c r="R276" s="8">
        <f t="shared" si="37"/>
        <v>4.7619047619047637E-2</v>
      </c>
      <c r="S276" s="5">
        <f t="shared" si="38"/>
        <v>29.913000000000011</v>
      </c>
      <c r="T276" s="9">
        <v>7.9</v>
      </c>
    </row>
    <row r="277" spans="1:20" x14ac:dyDescent="0.35">
      <c r="A277" t="s">
        <v>1295</v>
      </c>
      <c r="B277" t="s">
        <v>1026</v>
      </c>
      <c r="C277" t="s">
        <v>1027</v>
      </c>
      <c r="D277" t="s">
        <v>1011</v>
      </c>
      <c r="E277" t="s">
        <v>1015</v>
      </c>
      <c r="F277" t="s">
        <v>1030</v>
      </c>
      <c r="G277" s="5">
        <v>47.97</v>
      </c>
      <c r="H277">
        <v>7</v>
      </c>
      <c r="I277" s="5">
        <f t="shared" si="39"/>
        <v>16.7895</v>
      </c>
      <c r="J277" s="5">
        <f t="shared" si="32"/>
        <v>352.57949999999994</v>
      </c>
      <c r="K277" s="6">
        <v>43472</v>
      </c>
      <c r="L277" s="6" t="str">
        <f t="shared" si="33"/>
        <v>Mon</v>
      </c>
      <c r="M277" s="6" t="str">
        <f t="shared" si="34"/>
        <v>Jan</v>
      </c>
      <c r="N277" s="7">
        <v>0.86944444444444446</v>
      </c>
      <c r="O277" s="7" t="str">
        <f t="shared" si="35"/>
        <v>20</v>
      </c>
      <c r="P277" t="s">
        <v>1013</v>
      </c>
      <c r="Q277" s="5">
        <f t="shared" si="36"/>
        <v>335.78999999999996</v>
      </c>
      <c r="R277" s="8">
        <f t="shared" si="37"/>
        <v>4.7619047619047561E-2</v>
      </c>
      <c r="S277" s="5">
        <f t="shared" si="38"/>
        <v>16.789499999999975</v>
      </c>
      <c r="T277" s="9">
        <v>6.2</v>
      </c>
    </row>
    <row r="278" spans="1:20" x14ac:dyDescent="0.35">
      <c r="A278" t="s">
        <v>1296</v>
      </c>
      <c r="B278" t="s">
        <v>1009</v>
      </c>
      <c r="C278" t="s">
        <v>1010</v>
      </c>
      <c r="D278" t="s">
        <v>1004</v>
      </c>
      <c r="E278" t="s">
        <v>1005</v>
      </c>
      <c r="F278" t="s">
        <v>1016</v>
      </c>
      <c r="G278" s="5">
        <v>21.82</v>
      </c>
      <c r="H278">
        <v>10</v>
      </c>
      <c r="I278" s="5">
        <f t="shared" si="39"/>
        <v>10.91</v>
      </c>
      <c r="J278" s="5">
        <f t="shared" si="32"/>
        <v>229.10999999999999</v>
      </c>
      <c r="K278" s="6">
        <v>43472</v>
      </c>
      <c r="L278" s="6" t="str">
        <f t="shared" si="33"/>
        <v>Mon</v>
      </c>
      <c r="M278" s="6" t="str">
        <f t="shared" si="34"/>
        <v>Jan</v>
      </c>
      <c r="N278" s="7">
        <v>0.73333333333333339</v>
      </c>
      <c r="O278" s="7" t="str">
        <f t="shared" si="35"/>
        <v>17</v>
      </c>
      <c r="P278" t="s">
        <v>1013</v>
      </c>
      <c r="Q278" s="5">
        <f t="shared" si="36"/>
        <v>218.2</v>
      </c>
      <c r="R278" s="8">
        <f t="shared" si="37"/>
        <v>4.7619047619047609E-2</v>
      </c>
      <c r="S278" s="5">
        <f t="shared" si="38"/>
        <v>10.909999999999997</v>
      </c>
      <c r="T278" s="9">
        <v>7.1</v>
      </c>
    </row>
    <row r="279" spans="1:20" x14ac:dyDescent="0.35">
      <c r="A279" t="s">
        <v>1297</v>
      </c>
      <c r="B279" t="s">
        <v>1009</v>
      </c>
      <c r="C279" t="s">
        <v>1010</v>
      </c>
      <c r="D279" t="s">
        <v>1011</v>
      </c>
      <c r="E279" t="s">
        <v>1005</v>
      </c>
      <c r="F279" t="s">
        <v>1030</v>
      </c>
      <c r="G279" s="5">
        <v>95.42</v>
      </c>
      <c r="H279">
        <v>4</v>
      </c>
      <c r="I279" s="5">
        <f t="shared" si="39"/>
        <v>19.084</v>
      </c>
      <c r="J279" s="5">
        <f t="shared" si="32"/>
        <v>400.76400000000001</v>
      </c>
      <c r="K279" s="6">
        <v>43498</v>
      </c>
      <c r="L279" s="6" t="str">
        <f t="shared" si="33"/>
        <v>Sat</v>
      </c>
      <c r="M279" s="6" t="str">
        <f t="shared" si="34"/>
        <v>Feb</v>
      </c>
      <c r="N279" s="7">
        <v>0.55763888888888891</v>
      </c>
      <c r="O279" s="7" t="str">
        <f t="shared" si="35"/>
        <v>13</v>
      </c>
      <c r="P279" t="s">
        <v>1007</v>
      </c>
      <c r="Q279" s="5">
        <f t="shared" si="36"/>
        <v>381.68</v>
      </c>
      <c r="R279" s="8">
        <f t="shared" si="37"/>
        <v>4.7619047619047623E-2</v>
      </c>
      <c r="S279" s="5">
        <f t="shared" si="38"/>
        <v>19.084000000000003</v>
      </c>
      <c r="T279" s="9">
        <v>6.4</v>
      </c>
    </row>
    <row r="280" spans="1:20" x14ac:dyDescent="0.35">
      <c r="A280" t="s">
        <v>1298</v>
      </c>
      <c r="B280" t="s">
        <v>1009</v>
      </c>
      <c r="C280" t="s">
        <v>1010</v>
      </c>
      <c r="D280" t="s">
        <v>1004</v>
      </c>
      <c r="E280" t="s">
        <v>1015</v>
      </c>
      <c r="F280" t="s">
        <v>1030</v>
      </c>
      <c r="G280" s="5">
        <v>70.989999999999995</v>
      </c>
      <c r="H280">
        <v>10</v>
      </c>
      <c r="I280" s="5">
        <f t="shared" si="39"/>
        <v>35.494999999999997</v>
      </c>
      <c r="J280" s="5">
        <f t="shared" si="32"/>
        <v>745.39499999999998</v>
      </c>
      <c r="K280" s="6">
        <v>43544</v>
      </c>
      <c r="L280" s="6" t="str">
        <f t="shared" si="33"/>
        <v>Wed</v>
      </c>
      <c r="M280" s="6" t="str">
        <f t="shared" si="34"/>
        <v>Mar</v>
      </c>
      <c r="N280" s="7">
        <v>0.68611111111111101</v>
      </c>
      <c r="O280" s="7" t="str">
        <f t="shared" si="35"/>
        <v>16</v>
      </c>
      <c r="P280" t="s">
        <v>1013</v>
      </c>
      <c r="Q280" s="5">
        <f t="shared" si="36"/>
        <v>709.9</v>
      </c>
      <c r="R280" s="8">
        <f t="shared" si="37"/>
        <v>4.7619047619047623E-2</v>
      </c>
      <c r="S280" s="5">
        <f t="shared" si="38"/>
        <v>35.495000000000005</v>
      </c>
      <c r="T280" s="9">
        <v>5.7</v>
      </c>
    </row>
    <row r="281" spans="1:20" x14ac:dyDescent="0.35">
      <c r="A281" t="s">
        <v>1299</v>
      </c>
      <c r="B281" t="s">
        <v>1002</v>
      </c>
      <c r="C281" t="s">
        <v>1003</v>
      </c>
      <c r="D281" t="s">
        <v>1004</v>
      </c>
      <c r="E281" t="s">
        <v>1015</v>
      </c>
      <c r="F281" t="s">
        <v>1020</v>
      </c>
      <c r="G281" s="5">
        <v>44.02</v>
      </c>
      <c r="H281">
        <v>10</v>
      </c>
      <c r="I281" s="5">
        <f t="shared" si="39"/>
        <v>22.010000000000005</v>
      </c>
      <c r="J281" s="5">
        <f t="shared" si="32"/>
        <v>462.21000000000004</v>
      </c>
      <c r="K281" s="6">
        <v>43544</v>
      </c>
      <c r="L281" s="6" t="str">
        <f t="shared" si="33"/>
        <v>Wed</v>
      </c>
      <c r="M281" s="6" t="str">
        <f t="shared" si="34"/>
        <v>Mar</v>
      </c>
      <c r="N281" s="7">
        <v>0.83124999999999993</v>
      </c>
      <c r="O281" s="7" t="str">
        <f t="shared" si="35"/>
        <v>19</v>
      </c>
      <c r="P281" t="s">
        <v>1017</v>
      </c>
      <c r="Q281" s="5">
        <f t="shared" si="36"/>
        <v>440.20000000000005</v>
      </c>
      <c r="R281" s="8">
        <f t="shared" si="37"/>
        <v>4.7619047619047596E-2</v>
      </c>
      <c r="S281" s="5">
        <f t="shared" si="38"/>
        <v>22.009999999999991</v>
      </c>
      <c r="T281" s="9">
        <v>9.6</v>
      </c>
    </row>
    <row r="282" spans="1:20" x14ac:dyDescent="0.35">
      <c r="A282" t="s">
        <v>1300</v>
      </c>
      <c r="B282" t="s">
        <v>1002</v>
      </c>
      <c r="C282" t="s">
        <v>1003</v>
      </c>
      <c r="D282" t="s">
        <v>1011</v>
      </c>
      <c r="E282" t="s">
        <v>1005</v>
      </c>
      <c r="F282" t="s">
        <v>1016</v>
      </c>
      <c r="G282" s="5">
        <v>69.959999999999994</v>
      </c>
      <c r="H282">
        <v>8</v>
      </c>
      <c r="I282" s="5">
        <f t="shared" si="39"/>
        <v>27.983999999999998</v>
      </c>
      <c r="J282" s="5">
        <f t="shared" si="32"/>
        <v>587.66399999999999</v>
      </c>
      <c r="K282" s="6">
        <v>43511</v>
      </c>
      <c r="L282" s="6" t="str">
        <f t="shared" si="33"/>
        <v>Fri</v>
      </c>
      <c r="M282" s="6" t="str">
        <f t="shared" si="34"/>
        <v>Feb</v>
      </c>
      <c r="N282" s="7">
        <v>0.7090277777777777</v>
      </c>
      <c r="O282" s="7" t="str">
        <f t="shared" si="35"/>
        <v>17</v>
      </c>
      <c r="P282" t="s">
        <v>1017</v>
      </c>
      <c r="Q282" s="5">
        <f t="shared" si="36"/>
        <v>559.67999999999995</v>
      </c>
      <c r="R282" s="8">
        <f t="shared" si="37"/>
        <v>4.7619047619047686E-2</v>
      </c>
      <c r="S282" s="5">
        <f t="shared" si="38"/>
        <v>27.984000000000037</v>
      </c>
      <c r="T282" s="9">
        <v>6.4</v>
      </c>
    </row>
    <row r="283" spans="1:20" x14ac:dyDescent="0.35">
      <c r="A283" t="s">
        <v>1301</v>
      </c>
      <c r="B283" t="s">
        <v>1009</v>
      </c>
      <c r="C283" t="s">
        <v>1010</v>
      </c>
      <c r="D283" t="s">
        <v>1011</v>
      </c>
      <c r="E283" t="s">
        <v>1015</v>
      </c>
      <c r="F283" t="s">
        <v>1016</v>
      </c>
      <c r="G283" s="5">
        <v>37</v>
      </c>
      <c r="H283">
        <v>1</v>
      </c>
      <c r="I283" s="5">
        <f t="shared" si="39"/>
        <v>1.85</v>
      </c>
      <c r="J283" s="5">
        <f t="shared" si="32"/>
        <v>38.85</v>
      </c>
      <c r="K283" s="6">
        <v>43530</v>
      </c>
      <c r="L283" s="6" t="str">
        <f t="shared" si="33"/>
        <v>Wed</v>
      </c>
      <c r="M283" s="6" t="str">
        <f t="shared" si="34"/>
        <v>Mar</v>
      </c>
      <c r="N283" s="7">
        <v>0.56180555555555556</v>
      </c>
      <c r="O283" s="7" t="str">
        <f t="shared" si="35"/>
        <v>13</v>
      </c>
      <c r="P283" t="s">
        <v>1017</v>
      </c>
      <c r="Q283" s="5">
        <f t="shared" si="36"/>
        <v>37</v>
      </c>
      <c r="R283" s="8">
        <f t="shared" si="37"/>
        <v>4.7619047619047651E-2</v>
      </c>
      <c r="S283" s="5">
        <f t="shared" si="38"/>
        <v>1.8500000000000014</v>
      </c>
      <c r="T283" s="9">
        <v>7.9</v>
      </c>
    </row>
    <row r="284" spans="1:20" x14ac:dyDescent="0.35">
      <c r="A284" t="s">
        <v>1302</v>
      </c>
      <c r="B284" t="s">
        <v>1002</v>
      </c>
      <c r="C284" t="s">
        <v>1003</v>
      </c>
      <c r="D284" t="s">
        <v>1011</v>
      </c>
      <c r="E284" t="s">
        <v>1005</v>
      </c>
      <c r="F284" t="s">
        <v>1020</v>
      </c>
      <c r="G284" s="5">
        <v>15.34</v>
      </c>
      <c r="H284">
        <v>1</v>
      </c>
      <c r="I284" s="5">
        <f t="shared" si="39"/>
        <v>0.76700000000000002</v>
      </c>
      <c r="J284" s="5">
        <f t="shared" si="32"/>
        <v>16.106999999999999</v>
      </c>
      <c r="K284" s="6">
        <v>43471</v>
      </c>
      <c r="L284" s="6" t="str">
        <f t="shared" si="33"/>
        <v>Sun</v>
      </c>
      <c r="M284" s="6" t="str">
        <f t="shared" si="34"/>
        <v>Jan</v>
      </c>
      <c r="N284" s="7">
        <v>0.46458333333333335</v>
      </c>
      <c r="O284" s="7" t="str">
        <f t="shared" si="35"/>
        <v>11</v>
      </c>
      <c r="P284" t="s">
        <v>1013</v>
      </c>
      <c r="Q284" s="5">
        <f t="shared" si="36"/>
        <v>15.34</v>
      </c>
      <c r="R284" s="8">
        <f t="shared" si="37"/>
        <v>4.7619047619047589E-2</v>
      </c>
      <c r="S284" s="5">
        <f t="shared" si="38"/>
        <v>0.76699999999999946</v>
      </c>
      <c r="T284" s="9">
        <v>6.5</v>
      </c>
    </row>
    <row r="285" spans="1:20" x14ac:dyDescent="0.35">
      <c r="A285" t="s">
        <v>1303</v>
      </c>
      <c r="B285" t="s">
        <v>1002</v>
      </c>
      <c r="C285" t="s">
        <v>1003</v>
      </c>
      <c r="D285" t="s">
        <v>1004</v>
      </c>
      <c r="E285" t="s">
        <v>1015</v>
      </c>
      <c r="F285" t="s">
        <v>1006</v>
      </c>
      <c r="G285" s="5">
        <v>99.83</v>
      </c>
      <c r="H285">
        <v>6</v>
      </c>
      <c r="I285" s="5">
        <f t="shared" si="39"/>
        <v>29.949000000000002</v>
      </c>
      <c r="J285" s="5">
        <f t="shared" si="32"/>
        <v>628.92899999999997</v>
      </c>
      <c r="K285" s="6">
        <v>43528</v>
      </c>
      <c r="L285" s="6" t="str">
        <f t="shared" si="33"/>
        <v>Mon</v>
      </c>
      <c r="M285" s="6" t="str">
        <f t="shared" si="34"/>
        <v>Mar</v>
      </c>
      <c r="N285" s="7">
        <v>0.62638888888888888</v>
      </c>
      <c r="O285" s="7" t="str">
        <f t="shared" si="35"/>
        <v>15</v>
      </c>
      <c r="P285" t="s">
        <v>1007</v>
      </c>
      <c r="Q285" s="5">
        <f t="shared" si="36"/>
        <v>598.98</v>
      </c>
      <c r="R285" s="8">
        <f t="shared" si="37"/>
        <v>4.7619047619047547E-2</v>
      </c>
      <c r="S285" s="5">
        <f t="shared" si="38"/>
        <v>29.948999999999955</v>
      </c>
      <c r="T285" s="9">
        <v>8.5</v>
      </c>
    </row>
    <row r="286" spans="1:20" x14ac:dyDescent="0.35">
      <c r="A286" t="s">
        <v>1304</v>
      </c>
      <c r="B286" t="s">
        <v>1002</v>
      </c>
      <c r="C286" t="s">
        <v>1003</v>
      </c>
      <c r="D286" t="s">
        <v>1004</v>
      </c>
      <c r="E286" t="s">
        <v>1005</v>
      </c>
      <c r="F286" t="s">
        <v>1006</v>
      </c>
      <c r="G286" s="5">
        <v>47.67</v>
      </c>
      <c r="H286">
        <v>4</v>
      </c>
      <c r="I286" s="5">
        <f t="shared" si="39"/>
        <v>9.5340000000000007</v>
      </c>
      <c r="J286" s="5">
        <f t="shared" si="32"/>
        <v>200.214</v>
      </c>
      <c r="K286" s="6">
        <v>43536</v>
      </c>
      <c r="L286" s="6" t="str">
        <f t="shared" si="33"/>
        <v>Tue</v>
      </c>
      <c r="M286" s="6" t="str">
        <f t="shared" si="34"/>
        <v>Mar</v>
      </c>
      <c r="N286" s="7">
        <v>0.59791666666666665</v>
      </c>
      <c r="O286" s="7" t="str">
        <f t="shared" si="35"/>
        <v>14</v>
      </c>
      <c r="P286" t="s">
        <v>1013</v>
      </c>
      <c r="Q286" s="5">
        <f t="shared" si="36"/>
        <v>190.68</v>
      </c>
      <c r="R286" s="8">
        <f t="shared" si="37"/>
        <v>4.7619047619047582E-2</v>
      </c>
      <c r="S286" s="5">
        <f t="shared" si="38"/>
        <v>9.5339999999999918</v>
      </c>
      <c r="T286" s="9">
        <v>9.1</v>
      </c>
    </row>
    <row r="287" spans="1:20" x14ac:dyDescent="0.35">
      <c r="A287" t="s">
        <v>1305</v>
      </c>
      <c r="B287" t="s">
        <v>1026</v>
      </c>
      <c r="C287" t="s">
        <v>1027</v>
      </c>
      <c r="D287" t="s">
        <v>1011</v>
      </c>
      <c r="E287" t="s">
        <v>1015</v>
      </c>
      <c r="F287" t="s">
        <v>1006</v>
      </c>
      <c r="G287" s="5">
        <v>66.680000000000007</v>
      </c>
      <c r="H287">
        <v>5</v>
      </c>
      <c r="I287" s="5">
        <f t="shared" si="39"/>
        <v>16.670000000000002</v>
      </c>
      <c r="J287" s="5">
        <f t="shared" si="32"/>
        <v>350.07000000000005</v>
      </c>
      <c r="K287" s="6">
        <v>43516</v>
      </c>
      <c r="L287" s="6" t="str">
        <f t="shared" si="33"/>
        <v>Wed</v>
      </c>
      <c r="M287" s="6" t="str">
        <f t="shared" si="34"/>
        <v>Feb</v>
      </c>
      <c r="N287" s="7">
        <v>0.75069444444444444</v>
      </c>
      <c r="O287" s="7" t="str">
        <f t="shared" si="35"/>
        <v>18</v>
      </c>
      <c r="P287" t="s">
        <v>1013</v>
      </c>
      <c r="Q287" s="5">
        <f t="shared" si="36"/>
        <v>333.40000000000003</v>
      </c>
      <c r="R287" s="8">
        <f t="shared" si="37"/>
        <v>4.7619047619047658E-2</v>
      </c>
      <c r="S287" s="5">
        <f t="shared" si="38"/>
        <v>16.670000000000016</v>
      </c>
      <c r="T287" s="9">
        <v>7.6</v>
      </c>
    </row>
    <row r="288" spans="1:20" x14ac:dyDescent="0.35">
      <c r="A288" t="s">
        <v>1306</v>
      </c>
      <c r="B288" t="s">
        <v>1009</v>
      </c>
      <c r="C288" t="s">
        <v>1010</v>
      </c>
      <c r="D288" t="s">
        <v>1004</v>
      </c>
      <c r="E288" t="s">
        <v>1015</v>
      </c>
      <c r="F288" t="s">
        <v>1016</v>
      </c>
      <c r="G288" s="5">
        <v>74.86</v>
      </c>
      <c r="H288">
        <v>1</v>
      </c>
      <c r="I288" s="5">
        <f t="shared" si="39"/>
        <v>3.7430000000000003</v>
      </c>
      <c r="J288" s="5">
        <f t="shared" si="32"/>
        <v>78.602999999999994</v>
      </c>
      <c r="K288" s="6">
        <v>43548</v>
      </c>
      <c r="L288" s="6" t="str">
        <f t="shared" si="33"/>
        <v>Sun</v>
      </c>
      <c r="M288" s="6" t="str">
        <f t="shared" si="34"/>
        <v>Mar</v>
      </c>
      <c r="N288" s="7">
        <v>0.61736111111111114</v>
      </c>
      <c r="O288" s="7" t="str">
        <f t="shared" si="35"/>
        <v>14</v>
      </c>
      <c r="P288" t="s">
        <v>1013</v>
      </c>
      <c r="Q288" s="5">
        <f t="shared" si="36"/>
        <v>74.86</v>
      </c>
      <c r="R288" s="8">
        <f t="shared" si="37"/>
        <v>4.7619047619047561E-2</v>
      </c>
      <c r="S288" s="5">
        <f t="shared" si="38"/>
        <v>3.742999999999995</v>
      </c>
      <c r="T288" s="9">
        <v>6.9</v>
      </c>
    </row>
    <row r="289" spans="1:20" x14ac:dyDescent="0.35">
      <c r="A289" t="s">
        <v>1307</v>
      </c>
      <c r="B289" t="s">
        <v>1009</v>
      </c>
      <c r="C289" t="s">
        <v>1010</v>
      </c>
      <c r="D289" t="s">
        <v>1011</v>
      </c>
      <c r="E289" t="s">
        <v>1005</v>
      </c>
      <c r="F289" t="s">
        <v>1020</v>
      </c>
      <c r="G289" s="5">
        <v>23.75</v>
      </c>
      <c r="H289">
        <v>9</v>
      </c>
      <c r="I289" s="5">
        <f t="shared" si="39"/>
        <v>10.6875</v>
      </c>
      <c r="J289" s="5">
        <f t="shared" si="32"/>
        <v>224.4375</v>
      </c>
      <c r="K289" s="6">
        <v>43496</v>
      </c>
      <c r="L289" s="6" t="str">
        <f t="shared" si="33"/>
        <v>Thu</v>
      </c>
      <c r="M289" s="6" t="str">
        <f t="shared" si="34"/>
        <v>Jan</v>
      </c>
      <c r="N289" s="7">
        <v>0.50138888888888888</v>
      </c>
      <c r="O289" s="7" t="str">
        <f t="shared" si="35"/>
        <v>12</v>
      </c>
      <c r="P289" t="s">
        <v>1013</v>
      </c>
      <c r="Q289" s="5">
        <f t="shared" si="36"/>
        <v>213.75</v>
      </c>
      <c r="R289" s="8">
        <f t="shared" si="37"/>
        <v>4.7619047619047616E-2</v>
      </c>
      <c r="S289" s="5">
        <f t="shared" si="38"/>
        <v>10.6875</v>
      </c>
      <c r="T289" s="9">
        <v>9.5</v>
      </c>
    </row>
    <row r="290" spans="1:20" x14ac:dyDescent="0.35">
      <c r="A290" t="s">
        <v>1308</v>
      </c>
      <c r="B290" t="s">
        <v>1026</v>
      </c>
      <c r="C290" t="s">
        <v>1027</v>
      </c>
      <c r="D290" t="s">
        <v>1011</v>
      </c>
      <c r="E290" t="s">
        <v>1005</v>
      </c>
      <c r="F290" t="s">
        <v>1028</v>
      </c>
      <c r="G290" s="5">
        <v>48.51</v>
      </c>
      <c r="H290">
        <v>7</v>
      </c>
      <c r="I290" s="5">
        <f t="shared" si="39"/>
        <v>16.9785</v>
      </c>
      <c r="J290" s="5">
        <f t="shared" si="32"/>
        <v>356.54849999999999</v>
      </c>
      <c r="K290" s="6">
        <v>43490</v>
      </c>
      <c r="L290" s="6" t="str">
        <f t="shared" si="33"/>
        <v>Fri</v>
      </c>
      <c r="M290" s="6" t="str">
        <f t="shared" si="34"/>
        <v>Jan</v>
      </c>
      <c r="N290" s="7">
        <v>0.5625</v>
      </c>
      <c r="O290" s="7" t="str">
        <f t="shared" si="35"/>
        <v>13</v>
      </c>
      <c r="P290" t="s">
        <v>1017</v>
      </c>
      <c r="Q290" s="5">
        <f t="shared" si="36"/>
        <v>339.57</v>
      </c>
      <c r="R290" s="8">
        <f t="shared" si="37"/>
        <v>4.7619047619047609E-2</v>
      </c>
      <c r="S290" s="5">
        <f t="shared" si="38"/>
        <v>16.978499999999997</v>
      </c>
      <c r="T290" s="9">
        <v>5.2</v>
      </c>
    </row>
    <row r="291" spans="1:20" x14ac:dyDescent="0.35">
      <c r="A291" t="s">
        <v>1309</v>
      </c>
      <c r="B291" t="s">
        <v>1002</v>
      </c>
      <c r="C291" t="s">
        <v>1003</v>
      </c>
      <c r="D291" t="s">
        <v>1004</v>
      </c>
      <c r="E291" t="s">
        <v>1005</v>
      </c>
      <c r="F291" t="s">
        <v>1016</v>
      </c>
      <c r="G291" s="5">
        <v>94.88</v>
      </c>
      <c r="H291">
        <v>7</v>
      </c>
      <c r="I291" s="5">
        <f t="shared" si="39"/>
        <v>33.207999999999998</v>
      </c>
      <c r="J291" s="5">
        <f t="shared" si="32"/>
        <v>697.36799999999994</v>
      </c>
      <c r="K291" s="6">
        <v>43499</v>
      </c>
      <c r="L291" s="6" t="str">
        <f t="shared" si="33"/>
        <v>Sun</v>
      </c>
      <c r="M291" s="6" t="str">
        <f t="shared" si="34"/>
        <v>Feb</v>
      </c>
      <c r="N291" s="7">
        <v>0.60972222222222217</v>
      </c>
      <c r="O291" s="7" t="str">
        <f t="shared" si="35"/>
        <v>14</v>
      </c>
      <c r="P291" t="s">
        <v>1013</v>
      </c>
      <c r="Q291" s="5">
        <f t="shared" si="36"/>
        <v>664.16</v>
      </c>
      <c r="R291" s="8">
        <f t="shared" si="37"/>
        <v>4.7619047619047582E-2</v>
      </c>
      <c r="S291" s="5">
        <f t="shared" si="38"/>
        <v>33.20799999999997</v>
      </c>
      <c r="T291" s="9">
        <v>4.2</v>
      </c>
    </row>
    <row r="292" spans="1:20" x14ac:dyDescent="0.35">
      <c r="A292" t="s">
        <v>1310</v>
      </c>
      <c r="B292" t="s">
        <v>1026</v>
      </c>
      <c r="C292" t="s">
        <v>1027</v>
      </c>
      <c r="D292" t="s">
        <v>1004</v>
      </c>
      <c r="E292" t="s">
        <v>1015</v>
      </c>
      <c r="F292" t="s">
        <v>1012</v>
      </c>
      <c r="G292" s="5">
        <v>40.299999999999997</v>
      </c>
      <c r="H292">
        <v>10</v>
      </c>
      <c r="I292" s="5">
        <f t="shared" si="39"/>
        <v>20.150000000000002</v>
      </c>
      <c r="J292" s="5">
        <f t="shared" si="32"/>
        <v>423.15</v>
      </c>
      <c r="K292" s="6">
        <v>43489</v>
      </c>
      <c r="L292" s="6" t="str">
        <f t="shared" si="33"/>
        <v>Thu</v>
      </c>
      <c r="M292" s="6" t="str">
        <f t="shared" si="34"/>
        <v>Jan</v>
      </c>
      <c r="N292" s="7">
        <v>0.73402777777777783</v>
      </c>
      <c r="O292" s="7" t="str">
        <f t="shared" si="35"/>
        <v>17</v>
      </c>
      <c r="P292" t="s">
        <v>1017</v>
      </c>
      <c r="Q292" s="5">
        <f t="shared" si="36"/>
        <v>403</v>
      </c>
      <c r="R292" s="8">
        <f t="shared" si="37"/>
        <v>4.7619047619047568E-2</v>
      </c>
      <c r="S292" s="5">
        <f t="shared" si="38"/>
        <v>20.149999999999977</v>
      </c>
      <c r="T292" s="9">
        <v>7</v>
      </c>
    </row>
    <row r="293" spans="1:20" x14ac:dyDescent="0.35">
      <c r="A293" t="s">
        <v>1311</v>
      </c>
      <c r="B293" t="s">
        <v>1009</v>
      </c>
      <c r="C293" t="s">
        <v>1010</v>
      </c>
      <c r="D293" t="s">
        <v>1011</v>
      </c>
      <c r="E293" t="s">
        <v>1015</v>
      </c>
      <c r="F293" t="s">
        <v>1012</v>
      </c>
      <c r="G293" s="5">
        <v>27.85</v>
      </c>
      <c r="H293">
        <v>7</v>
      </c>
      <c r="I293" s="5">
        <f t="shared" si="39"/>
        <v>9.7475000000000023</v>
      </c>
      <c r="J293" s="5">
        <f t="shared" si="32"/>
        <v>204.69750000000002</v>
      </c>
      <c r="K293" s="6">
        <v>43538</v>
      </c>
      <c r="L293" s="6" t="str">
        <f t="shared" si="33"/>
        <v>Thu</v>
      </c>
      <c r="M293" s="6" t="str">
        <f t="shared" si="34"/>
        <v>Mar</v>
      </c>
      <c r="N293" s="7">
        <v>0.72222222222222221</v>
      </c>
      <c r="O293" s="7" t="str">
        <f t="shared" si="35"/>
        <v>17</v>
      </c>
      <c r="P293" t="s">
        <v>1007</v>
      </c>
      <c r="Q293" s="5">
        <f t="shared" si="36"/>
        <v>194.95000000000002</v>
      </c>
      <c r="R293" s="8">
        <f t="shared" si="37"/>
        <v>4.7619047619047623E-2</v>
      </c>
      <c r="S293" s="5">
        <f t="shared" si="38"/>
        <v>9.7475000000000023</v>
      </c>
      <c r="T293" s="9">
        <v>6</v>
      </c>
    </row>
    <row r="294" spans="1:20" x14ac:dyDescent="0.35">
      <c r="A294" t="s">
        <v>1312</v>
      </c>
      <c r="B294" t="s">
        <v>1002</v>
      </c>
      <c r="C294" t="s">
        <v>1003</v>
      </c>
      <c r="D294" t="s">
        <v>1004</v>
      </c>
      <c r="E294" t="s">
        <v>1005</v>
      </c>
      <c r="F294" t="s">
        <v>1012</v>
      </c>
      <c r="G294" s="5">
        <v>62.48</v>
      </c>
      <c r="H294">
        <v>1</v>
      </c>
      <c r="I294" s="5">
        <f t="shared" si="39"/>
        <v>3.1240000000000001</v>
      </c>
      <c r="J294" s="5">
        <f t="shared" si="32"/>
        <v>65.603999999999999</v>
      </c>
      <c r="K294" s="6">
        <v>43514</v>
      </c>
      <c r="L294" s="6" t="str">
        <f t="shared" si="33"/>
        <v>Mon</v>
      </c>
      <c r="M294" s="6" t="str">
        <f t="shared" si="34"/>
        <v>Feb</v>
      </c>
      <c r="N294" s="7">
        <v>0.8534722222222223</v>
      </c>
      <c r="O294" s="7" t="str">
        <f t="shared" si="35"/>
        <v>20</v>
      </c>
      <c r="P294" t="s">
        <v>1013</v>
      </c>
      <c r="Q294" s="5">
        <f t="shared" si="36"/>
        <v>62.48</v>
      </c>
      <c r="R294" s="8">
        <f t="shared" si="37"/>
        <v>4.7619047619047658E-2</v>
      </c>
      <c r="S294" s="5">
        <f t="shared" si="38"/>
        <v>3.1240000000000023</v>
      </c>
      <c r="T294" s="9">
        <v>4.7</v>
      </c>
    </row>
    <row r="295" spans="1:20" x14ac:dyDescent="0.35">
      <c r="A295" t="s">
        <v>1313</v>
      </c>
      <c r="B295" t="s">
        <v>1002</v>
      </c>
      <c r="C295" t="s">
        <v>1003</v>
      </c>
      <c r="D295" t="s">
        <v>1004</v>
      </c>
      <c r="E295" t="s">
        <v>1005</v>
      </c>
      <c r="F295" t="s">
        <v>1028</v>
      </c>
      <c r="G295" s="5">
        <v>36.36</v>
      </c>
      <c r="H295">
        <v>2</v>
      </c>
      <c r="I295" s="5">
        <f t="shared" si="39"/>
        <v>3.6360000000000001</v>
      </c>
      <c r="J295" s="5">
        <f t="shared" si="32"/>
        <v>76.355999999999995</v>
      </c>
      <c r="K295" s="6">
        <v>43486</v>
      </c>
      <c r="L295" s="6" t="str">
        <f t="shared" si="33"/>
        <v>Mon</v>
      </c>
      <c r="M295" s="6" t="str">
        <f t="shared" si="34"/>
        <v>Jan</v>
      </c>
      <c r="N295" s="7">
        <v>0.41666666666666669</v>
      </c>
      <c r="O295" s="7" t="str">
        <f t="shared" si="35"/>
        <v>10</v>
      </c>
      <c r="P295" t="s">
        <v>1013</v>
      </c>
      <c r="Q295" s="5">
        <f t="shared" si="36"/>
        <v>72.72</v>
      </c>
      <c r="R295" s="8">
        <f t="shared" si="37"/>
        <v>4.7619047619047568E-2</v>
      </c>
      <c r="S295" s="5">
        <f t="shared" si="38"/>
        <v>3.6359999999999957</v>
      </c>
      <c r="T295" s="9">
        <v>7.1</v>
      </c>
    </row>
    <row r="296" spans="1:20" x14ac:dyDescent="0.35">
      <c r="A296" t="s">
        <v>1314</v>
      </c>
      <c r="B296" t="s">
        <v>1026</v>
      </c>
      <c r="C296" t="s">
        <v>1027</v>
      </c>
      <c r="D296" t="s">
        <v>1011</v>
      </c>
      <c r="E296" t="s">
        <v>1015</v>
      </c>
      <c r="F296" t="s">
        <v>1006</v>
      </c>
      <c r="G296" s="5">
        <v>18.11</v>
      </c>
      <c r="H296">
        <v>10</v>
      </c>
      <c r="I296" s="5">
        <f t="shared" si="39"/>
        <v>9.0549999999999997</v>
      </c>
      <c r="J296" s="5">
        <f t="shared" si="32"/>
        <v>190.155</v>
      </c>
      <c r="K296" s="6">
        <v>43537</v>
      </c>
      <c r="L296" s="6" t="str">
        <f t="shared" si="33"/>
        <v>Wed</v>
      </c>
      <c r="M296" s="6" t="str">
        <f t="shared" si="34"/>
        <v>Mar</v>
      </c>
      <c r="N296" s="7">
        <v>0.49027777777777781</v>
      </c>
      <c r="O296" s="7" t="str">
        <f t="shared" si="35"/>
        <v>11</v>
      </c>
      <c r="P296" t="s">
        <v>1007</v>
      </c>
      <c r="Q296" s="5">
        <f t="shared" si="36"/>
        <v>181.1</v>
      </c>
      <c r="R296" s="8">
        <f t="shared" si="37"/>
        <v>4.7619047619047658E-2</v>
      </c>
      <c r="S296" s="5">
        <f t="shared" si="38"/>
        <v>9.0550000000000068</v>
      </c>
      <c r="T296" s="9">
        <v>5.9</v>
      </c>
    </row>
    <row r="297" spans="1:20" x14ac:dyDescent="0.35">
      <c r="A297" t="s">
        <v>1315</v>
      </c>
      <c r="B297" t="s">
        <v>1009</v>
      </c>
      <c r="C297" t="s">
        <v>1010</v>
      </c>
      <c r="D297" t="s">
        <v>1004</v>
      </c>
      <c r="E297" t="s">
        <v>1005</v>
      </c>
      <c r="F297" t="s">
        <v>1012</v>
      </c>
      <c r="G297" s="5">
        <v>51.92</v>
      </c>
      <c r="H297">
        <v>5</v>
      </c>
      <c r="I297" s="5">
        <f t="shared" si="39"/>
        <v>12.980000000000002</v>
      </c>
      <c r="J297" s="5">
        <f t="shared" si="32"/>
        <v>272.58000000000004</v>
      </c>
      <c r="K297" s="6">
        <v>43527</v>
      </c>
      <c r="L297" s="6" t="str">
        <f t="shared" si="33"/>
        <v>Sun</v>
      </c>
      <c r="M297" s="6" t="str">
        <f t="shared" si="34"/>
        <v>Mar</v>
      </c>
      <c r="N297" s="7">
        <v>0.5708333333333333</v>
      </c>
      <c r="O297" s="7" t="str">
        <f t="shared" si="35"/>
        <v>13</v>
      </c>
      <c r="P297" t="s">
        <v>1013</v>
      </c>
      <c r="Q297" s="5">
        <f t="shared" si="36"/>
        <v>259.60000000000002</v>
      </c>
      <c r="R297" s="8">
        <f t="shared" si="37"/>
        <v>4.7619047619047679E-2</v>
      </c>
      <c r="S297" s="5">
        <f t="shared" si="38"/>
        <v>12.980000000000018</v>
      </c>
      <c r="T297" s="9">
        <v>7.5</v>
      </c>
    </row>
    <row r="298" spans="1:20" x14ac:dyDescent="0.35">
      <c r="A298" t="s">
        <v>1316</v>
      </c>
      <c r="B298" t="s">
        <v>1009</v>
      </c>
      <c r="C298" t="s">
        <v>1010</v>
      </c>
      <c r="D298" t="s">
        <v>1011</v>
      </c>
      <c r="E298" t="s">
        <v>1015</v>
      </c>
      <c r="F298" t="s">
        <v>1012</v>
      </c>
      <c r="G298" s="5">
        <v>28.84</v>
      </c>
      <c r="H298">
        <v>4</v>
      </c>
      <c r="I298" s="5">
        <f t="shared" si="39"/>
        <v>5.7680000000000007</v>
      </c>
      <c r="J298" s="5">
        <f t="shared" si="32"/>
        <v>121.128</v>
      </c>
      <c r="K298" s="6">
        <v>43553</v>
      </c>
      <c r="L298" s="6" t="str">
        <f t="shared" si="33"/>
        <v>Fri</v>
      </c>
      <c r="M298" s="6" t="str">
        <f t="shared" si="34"/>
        <v>Mar</v>
      </c>
      <c r="N298" s="7">
        <v>0.61388888888888882</v>
      </c>
      <c r="O298" s="7" t="str">
        <f t="shared" si="35"/>
        <v>14</v>
      </c>
      <c r="P298" t="s">
        <v>1013</v>
      </c>
      <c r="Q298" s="5">
        <f t="shared" si="36"/>
        <v>115.36</v>
      </c>
      <c r="R298" s="8">
        <f t="shared" si="37"/>
        <v>4.7619047619047623E-2</v>
      </c>
      <c r="S298" s="5">
        <f t="shared" si="38"/>
        <v>5.7680000000000007</v>
      </c>
      <c r="T298" s="9">
        <v>6.4</v>
      </c>
    </row>
    <row r="299" spans="1:20" x14ac:dyDescent="0.35">
      <c r="A299" t="s">
        <v>1317</v>
      </c>
      <c r="B299" t="s">
        <v>1002</v>
      </c>
      <c r="C299" t="s">
        <v>1003</v>
      </c>
      <c r="D299" t="s">
        <v>1004</v>
      </c>
      <c r="E299" t="s">
        <v>1015</v>
      </c>
      <c r="F299" t="s">
        <v>1016</v>
      </c>
      <c r="G299" s="5">
        <v>78.38</v>
      </c>
      <c r="H299">
        <v>6</v>
      </c>
      <c r="I299" s="5">
        <f t="shared" si="39"/>
        <v>23.513999999999999</v>
      </c>
      <c r="J299" s="5">
        <f t="shared" si="32"/>
        <v>493.79399999999998</v>
      </c>
      <c r="K299" s="6">
        <v>43475</v>
      </c>
      <c r="L299" s="6" t="str">
        <f t="shared" si="33"/>
        <v>Thu</v>
      </c>
      <c r="M299" s="6" t="str">
        <f t="shared" si="34"/>
        <v>Jan</v>
      </c>
      <c r="N299" s="7">
        <v>0.59444444444444444</v>
      </c>
      <c r="O299" s="7" t="str">
        <f t="shared" si="35"/>
        <v>14</v>
      </c>
      <c r="P299" t="s">
        <v>1007</v>
      </c>
      <c r="Q299" s="5">
        <f t="shared" si="36"/>
        <v>470.28</v>
      </c>
      <c r="R299" s="8">
        <f t="shared" si="37"/>
        <v>4.7619047619047644E-2</v>
      </c>
      <c r="S299" s="5">
        <f t="shared" si="38"/>
        <v>23.51400000000001</v>
      </c>
      <c r="T299" s="9">
        <v>5.8</v>
      </c>
    </row>
    <row r="300" spans="1:20" x14ac:dyDescent="0.35">
      <c r="A300" t="s">
        <v>1318</v>
      </c>
      <c r="B300" t="s">
        <v>1002</v>
      </c>
      <c r="C300" t="s">
        <v>1003</v>
      </c>
      <c r="D300" t="s">
        <v>1004</v>
      </c>
      <c r="E300" t="s">
        <v>1015</v>
      </c>
      <c r="F300" t="s">
        <v>1016</v>
      </c>
      <c r="G300" s="5">
        <v>60.01</v>
      </c>
      <c r="H300">
        <v>4</v>
      </c>
      <c r="I300" s="5">
        <f t="shared" si="39"/>
        <v>12.002000000000001</v>
      </c>
      <c r="J300" s="5">
        <f t="shared" si="32"/>
        <v>252.042</v>
      </c>
      <c r="K300" s="6">
        <v>43490</v>
      </c>
      <c r="L300" s="6" t="str">
        <f t="shared" si="33"/>
        <v>Fri</v>
      </c>
      <c r="M300" s="6" t="str">
        <f t="shared" si="34"/>
        <v>Jan</v>
      </c>
      <c r="N300" s="7">
        <v>0.66249999999999998</v>
      </c>
      <c r="O300" s="7" t="str">
        <f t="shared" si="35"/>
        <v>15</v>
      </c>
      <c r="P300" t="s">
        <v>1013</v>
      </c>
      <c r="Q300" s="5">
        <f t="shared" si="36"/>
        <v>240.04</v>
      </c>
      <c r="R300" s="8">
        <f t="shared" si="37"/>
        <v>4.7619047619047658E-2</v>
      </c>
      <c r="S300" s="5">
        <f t="shared" si="38"/>
        <v>12.00200000000001</v>
      </c>
      <c r="T300" s="9">
        <v>4.5</v>
      </c>
    </row>
    <row r="301" spans="1:20" x14ac:dyDescent="0.35">
      <c r="A301" t="s">
        <v>1319</v>
      </c>
      <c r="B301" t="s">
        <v>1009</v>
      </c>
      <c r="C301" t="s">
        <v>1010</v>
      </c>
      <c r="D301" t="s">
        <v>1004</v>
      </c>
      <c r="E301" t="s">
        <v>1005</v>
      </c>
      <c r="F301" t="s">
        <v>1016</v>
      </c>
      <c r="G301" s="5">
        <v>88.61</v>
      </c>
      <c r="H301">
        <v>1</v>
      </c>
      <c r="I301" s="5">
        <f t="shared" si="39"/>
        <v>4.4305000000000003</v>
      </c>
      <c r="J301" s="5">
        <f t="shared" si="32"/>
        <v>93.040499999999994</v>
      </c>
      <c r="K301" s="6">
        <v>43484</v>
      </c>
      <c r="L301" s="6" t="str">
        <f t="shared" si="33"/>
        <v>Sat</v>
      </c>
      <c r="M301" s="6" t="str">
        <f t="shared" si="34"/>
        <v>Jan</v>
      </c>
      <c r="N301" s="7">
        <v>0.43124999999999997</v>
      </c>
      <c r="O301" s="7" t="str">
        <f t="shared" si="35"/>
        <v>10</v>
      </c>
      <c r="P301" t="s">
        <v>1013</v>
      </c>
      <c r="Q301" s="5">
        <f t="shared" si="36"/>
        <v>88.61</v>
      </c>
      <c r="R301" s="8">
        <f t="shared" si="37"/>
        <v>4.7619047619047568E-2</v>
      </c>
      <c r="S301" s="5">
        <f t="shared" si="38"/>
        <v>4.430499999999995</v>
      </c>
      <c r="T301" s="9">
        <v>7.7</v>
      </c>
    </row>
    <row r="302" spans="1:20" x14ac:dyDescent="0.35">
      <c r="A302" t="s">
        <v>1320</v>
      </c>
      <c r="B302" t="s">
        <v>1009</v>
      </c>
      <c r="C302" t="s">
        <v>1010</v>
      </c>
      <c r="D302" t="s">
        <v>1011</v>
      </c>
      <c r="E302" t="s">
        <v>1015</v>
      </c>
      <c r="F302" t="s">
        <v>1030</v>
      </c>
      <c r="G302" s="5">
        <v>99.82</v>
      </c>
      <c r="H302">
        <v>2</v>
      </c>
      <c r="I302" s="5">
        <f t="shared" si="39"/>
        <v>9.9819999999999993</v>
      </c>
      <c r="J302" s="5">
        <f t="shared" si="32"/>
        <v>209.62199999999999</v>
      </c>
      <c r="K302" s="6">
        <v>43467</v>
      </c>
      <c r="L302" s="6" t="str">
        <f t="shared" si="33"/>
        <v>Wed</v>
      </c>
      <c r="M302" s="6" t="str">
        <f t="shared" si="34"/>
        <v>Jan</v>
      </c>
      <c r="N302" s="7">
        <v>0.75624999999999998</v>
      </c>
      <c r="O302" s="7" t="str">
        <f t="shared" si="35"/>
        <v>18</v>
      </c>
      <c r="P302" t="s">
        <v>1017</v>
      </c>
      <c r="Q302" s="5">
        <f t="shared" si="36"/>
        <v>199.64</v>
      </c>
      <c r="R302" s="8">
        <f t="shared" si="37"/>
        <v>4.7619047619047616E-2</v>
      </c>
      <c r="S302" s="5">
        <f t="shared" si="38"/>
        <v>9.9819999999999993</v>
      </c>
      <c r="T302" s="9">
        <v>6.7</v>
      </c>
    </row>
    <row r="303" spans="1:20" x14ac:dyDescent="0.35">
      <c r="A303" t="s">
        <v>1321</v>
      </c>
      <c r="B303" t="s">
        <v>1026</v>
      </c>
      <c r="C303" t="s">
        <v>1027</v>
      </c>
      <c r="D303" t="s">
        <v>1004</v>
      </c>
      <c r="E303" t="s">
        <v>1015</v>
      </c>
      <c r="F303" t="s">
        <v>1006</v>
      </c>
      <c r="G303" s="5">
        <v>39.01</v>
      </c>
      <c r="H303">
        <v>1</v>
      </c>
      <c r="I303" s="5">
        <f t="shared" si="39"/>
        <v>1.9504999999999999</v>
      </c>
      <c r="J303" s="5">
        <f t="shared" si="32"/>
        <v>40.960499999999996</v>
      </c>
      <c r="K303" s="6">
        <v>43536</v>
      </c>
      <c r="L303" s="6" t="str">
        <f t="shared" si="33"/>
        <v>Tue</v>
      </c>
      <c r="M303" s="6" t="str">
        <f t="shared" si="34"/>
        <v>Mar</v>
      </c>
      <c r="N303" s="7">
        <v>0.69861111111111107</v>
      </c>
      <c r="O303" s="7" t="str">
        <f t="shared" si="35"/>
        <v>16</v>
      </c>
      <c r="P303" t="s">
        <v>1017</v>
      </c>
      <c r="Q303" s="5">
        <f t="shared" si="36"/>
        <v>39.01</v>
      </c>
      <c r="R303" s="8">
        <f t="shared" si="37"/>
        <v>4.7619047619047575E-2</v>
      </c>
      <c r="S303" s="5">
        <f t="shared" si="38"/>
        <v>1.9504999999999981</v>
      </c>
      <c r="T303" s="9">
        <v>4.7</v>
      </c>
    </row>
    <row r="304" spans="1:20" x14ac:dyDescent="0.35">
      <c r="A304" t="s">
        <v>1322</v>
      </c>
      <c r="B304" t="s">
        <v>1009</v>
      </c>
      <c r="C304" t="s">
        <v>1010</v>
      </c>
      <c r="D304" t="s">
        <v>1011</v>
      </c>
      <c r="E304" t="s">
        <v>1015</v>
      </c>
      <c r="F304" t="s">
        <v>1028</v>
      </c>
      <c r="G304" s="5">
        <v>48.61</v>
      </c>
      <c r="H304">
        <v>1</v>
      </c>
      <c r="I304" s="5">
        <f t="shared" si="39"/>
        <v>2.4305000000000003</v>
      </c>
      <c r="J304" s="5">
        <f t="shared" si="32"/>
        <v>51.040500000000002</v>
      </c>
      <c r="K304" s="6">
        <v>43521</v>
      </c>
      <c r="L304" s="6" t="str">
        <f t="shared" si="33"/>
        <v>Mon</v>
      </c>
      <c r="M304" s="6" t="str">
        <f t="shared" si="34"/>
        <v>Feb</v>
      </c>
      <c r="N304" s="7">
        <v>0.64652777777777781</v>
      </c>
      <c r="O304" s="7" t="str">
        <f t="shared" si="35"/>
        <v>15</v>
      </c>
      <c r="P304" t="s">
        <v>1013</v>
      </c>
      <c r="Q304" s="5">
        <f t="shared" si="36"/>
        <v>48.61</v>
      </c>
      <c r="R304" s="8">
        <f t="shared" si="37"/>
        <v>4.7619047619047658E-2</v>
      </c>
      <c r="S304" s="5">
        <f t="shared" si="38"/>
        <v>2.4305000000000021</v>
      </c>
      <c r="T304" s="9">
        <v>4.4000000000000004</v>
      </c>
    </row>
    <row r="305" spans="1:20" x14ac:dyDescent="0.35">
      <c r="A305" t="s">
        <v>1323</v>
      </c>
      <c r="B305" t="s">
        <v>1002</v>
      </c>
      <c r="C305" t="s">
        <v>1003</v>
      </c>
      <c r="D305" t="s">
        <v>1011</v>
      </c>
      <c r="E305" t="s">
        <v>1005</v>
      </c>
      <c r="F305" t="s">
        <v>1012</v>
      </c>
      <c r="G305" s="5">
        <v>51.19</v>
      </c>
      <c r="H305">
        <v>4</v>
      </c>
      <c r="I305" s="5">
        <f t="shared" si="39"/>
        <v>10.238</v>
      </c>
      <c r="J305" s="5">
        <f t="shared" si="32"/>
        <v>214.99799999999999</v>
      </c>
      <c r="K305" s="6">
        <v>43542</v>
      </c>
      <c r="L305" s="6" t="str">
        <f t="shared" si="33"/>
        <v>Mon</v>
      </c>
      <c r="M305" s="6" t="str">
        <f t="shared" si="34"/>
        <v>Mar</v>
      </c>
      <c r="N305" s="7">
        <v>0.71875</v>
      </c>
      <c r="O305" s="7" t="str">
        <f t="shared" si="35"/>
        <v>17</v>
      </c>
      <c r="P305" t="s">
        <v>1017</v>
      </c>
      <c r="Q305" s="5">
        <f t="shared" si="36"/>
        <v>204.76</v>
      </c>
      <c r="R305" s="8">
        <f t="shared" si="37"/>
        <v>4.7619047619047616E-2</v>
      </c>
      <c r="S305" s="5">
        <f t="shared" si="38"/>
        <v>10.238</v>
      </c>
      <c r="T305" s="9">
        <v>4.7</v>
      </c>
    </row>
    <row r="306" spans="1:20" x14ac:dyDescent="0.35">
      <c r="A306" t="s">
        <v>1324</v>
      </c>
      <c r="B306" t="s">
        <v>1026</v>
      </c>
      <c r="C306" t="s">
        <v>1027</v>
      </c>
      <c r="D306" t="s">
        <v>1011</v>
      </c>
      <c r="E306" t="s">
        <v>1005</v>
      </c>
      <c r="F306" t="s">
        <v>1012</v>
      </c>
      <c r="G306" s="5">
        <v>14.96</v>
      </c>
      <c r="H306">
        <v>8</v>
      </c>
      <c r="I306" s="5">
        <f t="shared" si="39"/>
        <v>5.9840000000000009</v>
      </c>
      <c r="J306" s="5">
        <f t="shared" si="32"/>
        <v>125.664</v>
      </c>
      <c r="K306" s="6">
        <v>43519</v>
      </c>
      <c r="L306" s="6" t="str">
        <f t="shared" si="33"/>
        <v>Sat</v>
      </c>
      <c r="M306" s="6" t="str">
        <f t="shared" si="34"/>
        <v>Feb</v>
      </c>
      <c r="N306" s="7">
        <v>0.52013888888888882</v>
      </c>
      <c r="O306" s="7" t="str">
        <f t="shared" si="35"/>
        <v>12</v>
      </c>
      <c r="P306" t="s">
        <v>1013</v>
      </c>
      <c r="Q306" s="5">
        <f t="shared" si="36"/>
        <v>119.68</v>
      </c>
      <c r="R306" s="8">
        <f t="shared" si="37"/>
        <v>4.7619047619047575E-2</v>
      </c>
      <c r="S306" s="5">
        <f t="shared" si="38"/>
        <v>5.9839999999999947</v>
      </c>
      <c r="T306" s="9">
        <v>8.6</v>
      </c>
    </row>
    <row r="307" spans="1:20" x14ac:dyDescent="0.35">
      <c r="A307" t="s">
        <v>1325</v>
      </c>
      <c r="B307" t="s">
        <v>1002</v>
      </c>
      <c r="C307" t="s">
        <v>1003</v>
      </c>
      <c r="D307" t="s">
        <v>1004</v>
      </c>
      <c r="E307" t="s">
        <v>1015</v>
      </c>
      <c r="F307" t="s">
        <v>1012</v>
      </c>
      <c r="G307" s="5">
        <v>72.2</v>
      </c>
      <c r="H307">
        <v>7</v>
      </c>
      <c r="I307" s="5">
        <f t="shared" si="39"/>
        <v>25.270000000000003</v>
      </c>
      <c r="J307" s="5">
        <f t="shared" si="32"/>
        <v>530.67000000000007</v>
      </c>
      <c r="K307" s="6">
        <v>43550</v>
      </c>
      <c r="L307" s="6" t="str">
        <f t="shared" si="33"/>
        <v>Tue</v>
      </c>
      <c r="M307" s="6" t="str">
        <f t="shared" si="34"/>
        <v>Mar</v>
      </c>
      <c r="N307" s="7">
        <v>0.84305555555555556</v>
      </c>
      <c r="O307" s="7" t="str">
        <f t="shared" si="35"/>
        <v>20</v>
      </c>
      <c r="P307" t="s">
        <v>1007</v>
      </c>
      <c r="Q307" s="5">
        <f t="shared" si="36"/>
        <v>505.40000000000003</v>
      </c>
      <c r="R307" s="8">
        <f t="shared" si="37"/>
        <v>4.7619047619047686E-2</v>
      </c>
      <c r="S307" s="5">
        <f t="shared" si="38"/>
        <v>25.270000000000039</v>
      </c>
      <c r="T307" s="9">
        <v>4.3</v>
      </c>
    </row>
    <row r="308" spans="1:20" x14ac:dyDescent="0.35">
      <c r="A308" t="s">
        <v>1326</v>
      </c>
      <c r="B308" t="s">
        <v>1002</v>
      </c>
      <c r="C308" t="s">
        <v>1003</v>
      </c>
      <c r="D308" t="s">
        <v>1011</v>
      </c>
      <c r="E308" t="s">
        <v>1005</v>
      </c>
      <c r="F308" t="s">
        <v>1020</v>
      </c>
      <c r="G308" s="5">
        <v>40.229999999999997</v>
      </c>
      <c r="H308">
        <v>7</v>
      </c>
      <c r="I308" s="5">
        <f t="shared" si="39"/>
        <v>14.080499999999999</v>
      </c>
      <c r="J308" s="5">
        <f t="shared" si="32"/>
        <v>295.69049999999993</v>
      </c>
      <c r="K308" s="6">
        <v>43554</v>
      </c>
      <c r="L308" s="6" t="str">
        <f t="shared" si="33"/>
        <v>Sat</v>
      </c>
      <c r="M308" s="6" t="str">
        <f t="shared" si="34"/>
        <v>Mar</v>
      </c>
      <c r="N308" s="7">
        <v>0.55694444444444446</v>
      </c>
      <c r="O308" s="7" t="str">
        <f t="shared" si="35"/>
        <v>13</v>
      </c>
      <c r="P308" t="s">
        <v>1013</v>
      </c>
      <c r="Q308" s="5">
        <f t="shared" si="36"/>
        <v>281.60999999999996</v>
      </c>
      <c r="R308" s="8">
        <f t="shared" si="37"/>
        <v>4.761904761904754E-2</v>
      </c>
      <c r="S308" s="5">
        <f t="shared" si="38"/>
        <v>14.080499999999972</v>
      </c>
      <c r="T308" s="9">
        <v>9.6</v>
      </c>
    </row>
    <row r="309" spans="1:20" x14ac:dyDescent="0.35">
      <c r="A309" t="s">
        <v>1327</v>
      </c>
      <c r="B309" t="s">
        <v>1002</v>
      </c>
      <c r="C309" t="s">
        <v>1003</v>
      </c>
      <c r="D309" t="s">
        <v>1004</v>
      </c>
      <c r="E309" t="s">
        <v>1005</v>
      </c>
      <c r="F309" t="s">
        <v>1016</v>
      </c>
      <c r="G309" s="5">
        <v>88.79</v>
      </c>
      <c r="H309">
        <v>8</v>
      </c>
      <c r="I309" s="5">
        <f t="shared" si="39"/>
        <v>35.516000000000005</v>
      </c>
      <c r="J309" s="5">
        <f t="shared" si="32"/>
        <v>745.83600000000001</v>
      </c>
      <c r="K309" s="6">
        <v>43513</v>
      </c>
      <c r="L309" s="6" t="str">
        <f t="shared" si="33"/>
        <v>Sun</v>
      </c>
      <c r="M309" s="6" t="str">
        <f t="shared" si="34"/>
        <v>Feb</v>
      </c>
      <c r="N309" s="7">
        <v>0.71458333333333324</v>
      </c>
      <c r="O309" s="7" t="str">
        <f t="shared" si="35"/>
        <v>17</v>
      </c>
      <c r="P309" t="s">
        <v>1013</v>
      </c>
      <c r="Q309" s="5">
        <f t="shared" si="36"/>
        <v>710.32</v>
      </c>
      <c r="R309" s="8">
        <f t="shared" si="37"/>
        <v>4.7619047619047568E-2</v>
      </c>
      <c r="S309" s="5">
        <f t="shared" si="38"/>
        <v>35.515999999999963</v>
      </c>
      <c r="T309" s="9">
        <v>4.0999999999999996</v>
      </c>
    </row>
    <row r="310" spans="1:20" x14ac:dyDescent="0.35">
      <c r="A310" t="s">
        <v>1328</v>
      </c>
      <c r="B310" t="s">
        <v>1002</v>
      </c>
      <c r="C310" t="s">
        <v>1003</v>
      </c>
      <c r="D310" t="s">
        <v>1004</v>
      </c>
      <c r="E310" t="s">
        <v>1005</v>
      </c>
      <c r="F310" t="s">
        <v>1012</v>
      </c>
      <c r="G310" s="5">
        <v>26.48</v>
      </c>
      <c r="H310">
        <v>3</v>
      </c>
      <c r="I310" s="5">
        <f t="shared" si="39"/>
        <v>3.972</v>
      </c>
      <c r="J310" s="5">
        <f t="shared" si="32"/>
        <v>83.411999999999992</v>
      </c>
      <c r="K310" s="6">
        <v>43545</v>
      </c>
      <c r="L310" s="6" t="str">
        <f t="shared" si="33"/>
        <v>Thu</v>
      </c>
      <c r="M310" s="6" t="str">
        <f t="shared" si="34"/>
        <v>Mar</v>
      </c>
      <c r="N310" s="7">
        <v>0.44444444444444442</v>
      </c>
      <c r="O310" s="7" t="str">
        <f t="shared" si="35"/>
        <v>10</v>
      </c>
      <c r="P310" t="s">
        <v>1007</v>
      </c>
      <c r="Q310" s="5">
        <f t="shared" si="36"/>
        <v>79.44</v>
      </c>
      <c r="R310" s="8">
        <f t="shared" si="37"/>
        <v>4.7619047619047554E-2</v>
      </c>
      <c r="S310" s="5">
        <f t="shared" si="38"/>
        <v>3.9719999999999942</v>
      </c>
      <c r="T310" s="9">
        <v>4.7</v>
      </c>
    </row>
    <row r="311" spans="1:20" x14ac:dyDescent="0.35">
      <c r="A311" t="s">
        <v>1329</v>
      </c>
      <c r="B311" t="s">
        <v>1002</v>
      </c>
      <c r="C311" t="s">
        <v>1003</v>
      </c>
      <c r="D311" t="s">
        <v>1011</v>
      </c>
      <c r="E311" t="s">
        <v>1005</v>
      </c>
      <c r="F311" t="s">
        <v>1030</v>
      </c>
      <c r="G311" s="5">
        <v>81.91</v>
      </c>
      <c r="H311">
        <v>2</v>
      </c>
      <c r="I311" s="5">
        <f t="shared" si="39"/>
        <v>8.1910000000000007</v>
      </c>
      <c r="J311" s="5">
        <f t="shared" si="32"/>
        <v>172.011</v>
      </c>
      <c r="K311" s="6">
        <v>43529</v>
      </c>
      <c r="L311" s="6" t="str">
        <f t="shared" si="33"/>
        <v>Tue</v>
      </c>
      <c r="M311" s="6" t="str">
        <f t="shared" si="34"/>
        <v>Mar</v>
      </c>
      <c r="N311" s="7">
        <v>0.73819444444444438</v>
      </c>
      <c r="O311" s="7" t="str">
        <f t="shared" si="35"/>
        <v>17</v>
      </c>
      <c r="P311" t="s">
        <v>1013</v>
      </c>
      <c r="Q311" s="5">
        <f t="shared" si="36"/>
        <v>163.82</v>
      </c>
      <c r="R311" s="8">
        <f t="shared" si="37"/>
        <v>4.7619047619047637E-2</v>
      </c>
      <c r="S311" s="5">
        <f t="shared" si="38"/>
        <v>8.1910000000000025</v>
      </c>
      <c r="T311" s="9">
        <v>7.8</v>
      </c>
    </row>
    <row r="312" spans="1:20" x14ac:dyDescent="0.35">
      <c r="A312" t="s">
        <v>1330</v>
      </c>
      <c r="B312" t="s">
        <v>1026</v>
      </c>
      <c r="C312" t="s">
        <v>1027</v>
      </c>
      <c r="D312" t="s">
        <v>1004</v>
      </c>
      <c r="E312" t="s">
        <v>1015</v>
      </c>
      <c r="F312" t="s">
        <v>1020</v>
      </c>
      <c r="G312" s="5">
        <v>79.930000000000007</v>
      </c>
      <c r="H312">
        <v>6</v>
      </c>
      <c r="I312" s="5">
        <f t="shared" si="39"/>
        <v>23.979000000000003</v>
      </c>
      <c r="J312" s="5">
        <f t="shared" si="32"/>
        <v>503.55900000000003</v>
      </c>
      <c r="K312" s="6">
        <v>43496</v>
      </c>
      <c r="L312" s="6" t="str">
        <f t="shared" si="33"/>
        <v>Thu</v>
      </c>
      <c r="M312" s="6" t="str">
        <f t="shared" si="34"/>
        <v>Jan</v>
      </c>
      <c r="N312" s="7">
        <v>0.58611111111111114</v>
      </c>
      <c r="O312" s="7" t="str">
        <f t="shared" si="35"/>
        <v>14</v>
      </c>
      <c r="P312" t="s">
        <v>1013</v>
      </c>
      <c r="Q312" s="5">
        <f t="shared" si="36"/>
        <v>479.58000000000004</v>
      </c>
      <c r="R312" s="8">
        <f t="shared" si="37"/>
        <v>4.7619047619047589E-2</v>
      </c>
      <c r="S312" s="5">
        <f t="shared" si="38"/>
        <v>23.978999999999985</v>
      </c>
      <c r="T312" s="9">
        <v>5.5</v>
      </c>
    </row>
    <row r="313" spans="1:20" x14ac:dyDescent="0.35">
      <c r="A313" t="s">
        <v>1331</v>
      </c>
      <c r="B313" t="s">
        <v>1009</v>
      </c>
      <c r="C313" t="s">
        <v>1010</v>
      </c>
      <c r="D313" t="s">
        <v>1004</v>
      </c>
      <c r="E313" t="s">
        <v>1015</v>
      </c>
      <c r="F313" t="s">
        <v>1030</v>
      </c>
      <c r="G313" s="5">
        <v>69.33</v>
      </c>
      <c r="H313">
        <v>2</v>
      </c>
      <c r="I313" s="5">
        <f t="shared" si="39"/>
        <v>6.9329999999999998</v>
      </c>
      <c r="J313" s="5">
        <f t="shared" si="32"/>
        <v>145.59299999999999</v>
      </c>
      <c r="K313" s="6">
        <v>43501</v>
      </c>
      <c r="L313" s="6" t="str">
        <f t="shared" si="33"/>
        <v>Tue</v>
      </c>
      <c r="M313" s="6" t="str">
        <f t="shared" si="34"/>
        <v>Feb</v>
      </c>
      <c r="N313" s="7">
        <v>0.79513888888888884</v>
      </c>
      <c r="O313" s="7" t="str">
        <f t="shared" si="35"/>
        <v>19</v>
      </c>
      <c r="P313" t="s">
        <v>1007</v>
      </c>
      <c r="Q313" s="5">
        <f t="shared" si="36"/>
        <v>138.66</v>
      </c>
      <c r="R313" s="8">
        <f t="shared" si="37"/>
        <v>4.7619047619047575E-2</v>
      </c>
      <c r="S313" s="5">
        <f t="shared" si="38"/>
        <v>6.9329999999999927</v>
      </c>
      <c r="T313" s="9">
        <v>9.6999999999999993</v>
      </c>
    </row>
    <row r="314" spans="1:20" x14ac:dyDescent="0.35">
      <c r="A314" t="s">
        <v>1332</v>
      </c>
      <c r="B314" t="s">
        <v>1002</v>
      </c>
      <c r="C314" t="s">
        <v>1003</v>
      </c>
      <c r="D314" t="s">
        <v>1004</v>
      </c>
      <c r="E314" t="s">
        <v>1005</v>
      </c>
      <c r="F314" t="s">
        <v>1028</v>
      </c>
      <c r="G314" s="5">
        <v>14.23</v>
      </c>
      <c r="H314">
        <v>5</v>
      </c>
      <c r="I314" s="5">
        <f t="shared" si="39"/>
        <v>3.5575000000000006</v>
      </c>
      <c r="J314" s="5">
        <f t="shared" si="32"/>
        <v>74.70750000000001</v>
      </c>
      <c r="K314" s="6">
        <v>43497</v>
      </c>
      <c r="L314" s="6" t="str">
        <f t="shared" si="33"/>
        <v>Fri</v>
      </c>
      <c r="M314" s="6" t="str">
        <f t="shared" si="34"/>
        <v>Feb</v>
      </c>
      <c r="N314" s="7">
        <v>0.42222222222222222</v>
      </c>
      <c r="O314" s="7" t="str">
        <f t="shared" si="35"/>
        <v>10</v>
      </c>
      <c r="P314" t="s">
        <v>1017</v>
      </c>
      <c r="Q314" s="5">
        <f t="shared" si="36"/>
        <v>71.150000000000006</v>
      </c>
      <c r="R314" s="8">
        <f t="shared" si="37"/>
        <v>4.7619047619047672E-2</v>
      </c>
      <c r="S314" s="5">
        <f t="shared" si="38"/>
        <v>3.5575000000000045</v>
      </c>
      <c r="T314" s="9">
        <v>4.4000000000000004</v>
      </c>
    </row>
    <row r="315" spans="1:20" x14ac:dyDescent="0.35">
      <c r="A315" t="s">
        <v>1333</v>
      </c>
      <c r="B315" t="s">
        <v>1002</v>
      </c>
      <c r="C315" t="s">
        <v>1003</v>
      </c>
      <c r="D315" t="s">
        <v>1004</v>
      </c>
      <c r="E315" t="s">
        <v>1005</v>
      </c>
      <c r="F315" t="s">
        <v>1006</v>
      </c>
      <c r="G315" s="5">
        <v>15.55</v>
      </c>
      <c r="H315">
        <v>9</v>
      </c>
      <c r="I315" s="5">
        <f t="shared" si="39"/>
        <v>6.9975000000000014</v>
      </c>
      <c r="J315" s="5">
        <f t="shared" si="32"/>
        <v>146.94750000000002</v>
      </c>
      <c r="K315" s="6">
        <v>43531</v>
      </c>
      <c r="L315" s="6" t="str">
        <f t="shared" si="33"/>
        <v>Thu</v>
      </c>
      <c r="M315" s="6" t="str">
        <f t="shared" si="34"/>
        <v>Mar</v>
      </c>
      <c r="N315" s="7">
        <v>0.54999999999999993</v>
      </c>
      <c r="O315" s="7" t="str">
        <f t="shared" si="35"/>
        <v>13</v>
      </c>
      <c r="P315" t="s">
        <v>1013</v>
      </c>
      <c r="Q315" s="5">
        <f t="shared" si="36"/>
        <v>139.95000000000002</v>
      </c>
      <c r="R315" s="8">
        <f t="shared" si="37"/>
        <v>4.761904761904763E-2</v>
      </c>
      <c r="S315" s="5">
        <f t="shared" si="38"/>
        <v>6.9975000000000023</v>
      </c>
      <c r="T315" s="9">
        <v>5</v>
      </c>
    </row>
    <row r="316" spans="1:20" x14ac:dyDescent="0.35">
      <c r="A316" t="s">
        <v>1334</v>
      </c>
      <c r="B316" t="s">
        <v>1009</v>
      </c>
      <c r="C316" t="s">
        <v>1010</v>
      </c>
      <c r="D316" t="s">
        <v>1004</v>
      </c>
      <c r="E316" t="s">
        <v>1005</v>
      </c>
      <c r="F316" t="s">
        <v>1012</v>
      </c>
      <c r="G316" s="5">
        <v>78.13</v>
      </c>
      <c r="H316">
        <v>10</v>
      </c>
      <c r="I316" s="5">
        <f t="shared" si="39"/>
        <v>39.064999999999998</v>
      </c>
      <c r="J316" s="5">
        <f t="shared" si="32"/>
        <v>820.36500000000001</v>
      </c>
      <c r="K316" s="6">
        <v>43506</v>
      </c>
      <c r="L316" s="6" t="str">
        <f t="shared" si="33"/>
        <v>Sun</v>
      </c>
      <c r="M316" s="6" t="str">
        <f t="shared" si="34"/>
        <v>Feb</v>
      </c>
      <c r="N316" s="7">
        <v>0.86875000000000002</v>
      </c>
      <c r="O316" s="7" t="str">
        <f t="shared" si="35"/>
        <v>20</v>
      </c>
      <c r="P316" t="s">
        <v>1013</v>
      </c>
      <c r="Q316" s="5">
        <f t="shared" si="36"/>
        <v>781.3</v>
      </c>
      <c r="R316" s="8">
        <f t="shared" si="37"/>
        <v>4.7619047619047686E-2</v>
      </c>
      <c r="S316" s="5">
        <f t="shared" si="38"/>
        <v>39.065000000000055</v>
      </c>
      <c r="T316" s="9">
        <v>4.4000000000000004</v>
      </c>
    </row>
    <row r="317" spans="1:20" x14ac:dyDescent="0.35">
      <c r="A317" t="s">
        <v>1335</v>
      </c>
      <c r="B317" t="s">
        <v>1009</v>
      </c>
      <c r="C317" t="s">
        <v>1010</v>
      </c>
      <c r="D317" t="s">
        <v>1004</v>
      </c>
      <c r="E317" t="s">
        <v>1015</v>
      </c>
      <c r="F317" t="s">
        <v>1028</v>
      </c>
      <c r="G317" s="5">
        <v>99.37</v>
      </c>
      <c r="H317">
        <v>2</v>
      </c>
      <c r="I317" s="5">
        <f t="shared" si="39"/>
        <v>9.9370000000000012</v>
      </c>
      <c r="J317" s="5">
        <f t="shared" si="32"/>
        <v>208.67700000000002</v>
      </c>
      <c r="K317" s="6">
        <v>43510</v>
      </c>
      <c r="L317" s="6" t="str">
        <f t="shared" si="33"/>
        <v>Thu</v>
      </c>
      <c r="M317" s="6" t="str">
        <f t="shared" si="34"/>
        <v>Feb</v>
      </c>
      <c r="N317" s="7">
        <v>0.7284722222222223</v>
      </c>
      <c r="O317" s="7" t="str">
        <f t="shared" si="35"/>
        <v>17</v>
      </c>
      <c r="P317" t="s">
        <v>1013</v>
      </c>
      <c r="Q317" s="5">
        <f t="shared" si="36"/>
        <v>198.74</v>
      </c>
      <c r="R317" s="8">
        <f t="shared" si="37"/>
        <v>4.7619047619047672E-2</v>
      </c>
      <c r="S317" s="5">
        <f t="shared" si="38"/>
        <v>9.9370000000000118</v>
      </c>
      <c r="T317" s="9">
        <v>5.2</v>
      </c>
    </row>
    <row r="318" spans="1:20" x14ac:dyDescent="0.35">
      <c r="A318" t="s">
        <v>1336</v>
      </c>
      <c r="B318" t="s">
        <v>1009</v>
      </c>
      <c r="C318" t="s">
        <v>1010</v>
      </c>
      <c r="D318" t="s">
        <v>1004</v>
      </c>
      <c r="E318" t="s">
        <v>1005</v>
      </c>
      <c r="F318" t="s">
        <v>1028</v>
      </c>
      <c r="G318" s="5">
        <v>21.08</v>
      </c>
      <c r="H318">
        <v>3</v>
      </c>
      <c r="I318" s="5">
        <f t="shared" si="39"/>
        <v>3.1619999999999999</v>
      </c>
      <c r="J318" s="5">
        <f t="shared" si="32"/>
        <v>66.402000000000001</v>
      </c>
      <c r="K318" s="6">
        <v>43505</v>
      </c>
      <c r="L318" s="6" t="str">
        <f t="shared" si="33"/>
        <v>Sat</v>
      </c>
      <c r="M318" s="6" t="str">
        <f t="shared" si="34"/>
        <v>Feb</v>
      </c>
      <c r="N318" s="7">
        <v>0.43402777777777773</v>
      </c>
      <c r="O318" s="7" t="str">
        <f t="shared" si="35"/>
        <v>10</v>
      </c>
      <c r="P318" t="s">
        <v>1013</v>
      </c>
      <c r="Q318" s="5">
        <f t="shared" si="36"/>
        <v>63.239999999999995</v>
      </c>
      <c r="R318" s="8">
        <f t="shared" si="37"/>
        <v>4.7619047619047714E-2</v>
      </c>
      <c r="S318" s="5">
        <f t="shared" si="38"/>
        <v>3.1620000000000061</v>
      </c>
      <c r="T318" s="9">
        <v>7.3</v>
      </c>
    </row>
    <row r="319" spans="1:20" x14ac:dyDescent="0.35">
      <c r="A319" t="s">
        <v>1337</v>
      </c>
      <c r="B319" t="s">
        <v>1009</v>
      </c>
      <c r="C319" t="s">
        <v>1010</v>
      </c>
      <c r="D319" t="s">
        <v>1004</v>
      </c>
      <c r="E319" t="s">
        <v>1015</v>
      </c>
      <c r="F319" t="s">
        <v>1012</v>
      </c>
      <c r="G319" s="5">
        <v>74.790000000000006</v>
      </c>
      <c r="H319">
        <v>5</v>
      </c>
      <c r="I319" s="5">
        <f t="shared" si="39"/>
        <v>18.697500000000002</v>
      </c>
      <c r="J319" s="5">
        <f t="shared" si="32"/>
        <v>392.64750000000004</v>
      </c>
      <c r="K319" s="6">
        <v>43475</v>
      </c>
      <c r="L319" s="6" t="str">
        <f t="shared" si="33"/>
        <v>Thu</v>
      </c>
      <c r="M319" s="6" t="str">
        <f t="shared" si="34"/>
        <v>Jan</v>
      </c>
      <c r="N319" s="7">
        <v>0.48194444444444445</v>
      </c>
      <c r="O319" s="7" t="str">
        <f t="shared" si="35"/>
        <v>11</v>
      </c>
      <c r="P319" t="s">
        <v>1013</v>
      </c>
      <c r="Q319" s="5">
        <f t="shared" si="36"/>
        <v>373.95000000000005</v>
      </c>
      <c r="R319" s="8">
        <f t="shared" si="37"/>
        <v>4.7619047619047589E-2</v>
      </c>
      <c r="S319" s="5">
        <f t="shared" si="38"/>
        <v>18.697499999999991</v>
      </c>
      <c r="T319" s="9">
        <v>4.9000000000000004</v>
      </c>
    </row>
    <row r="320" spans="1:20" x14ac:dyDescent="0.35">
      <c r="A320" t="s">
        <v>1338</v>
      </c>
      <c r="B320" t="s">
        <v>1009</v>
      </c>
      <c r="C320" t="s">
        <v>1010</v>
      </c>
      <c r="D320" t="s">
        <v>1004</v>
      </c>
      <c r="E320" t="s">
        <v>1005</v>
      </c>
      <c r="F320" t="s">
        <v>1006</v>
      </c>
      <c r="G320" s="5">
        <v>29.67</v>
      </c>
      <c r="H320">
        <v>7</v>
      </c>
      <c r="I320" s="5">
        <f t="shared" si="39"/>
        <v>10.384500000000001</v>
      </c>
      <c r="J320" s="5">
        <f t="shared" si="32"/>
        <v>218.0745</v>
      </c>
      <c r="K320" s="6">
        <v>43535</v>
      </c>
      <c r="L320" s="6" t="str">
        <f t="shared" si="33"/>
        <v>Mon</v>
      </c>
      <c r="M320" s="6" t="str">
        <f t="shared" si="34"/>
        <v>Mar</v>
      </c>
      <c r="N320" s="7">
        <v>0.79027777777777775</v>
      </c>
      <c r="O320" s="7" t="str">
        <f t="shared" si="35"/>
        <v>18</v>
      </c>
      <c r="P320" t="s">
        <v>1017</v>
      </c>
      <c r="Q320" s="5">
        <f t="shared" si="36"/>
        <v>207.69</v>
      </c>
      <c r="R320" s="8">
        <f t="shared" si="37"/>
        <v>4.761904761904763E-2</v>
      </c>
      <c r="S320" s="5">
        <f t="shared" si="38"/>
        <v>10.384500000000003</v>
      </c>
      <c r="T320" s="9">
        <v>8.1</v>
      </c>
    </row>
    <row r="321" spans="1:20" x14ac:dyDescent="0.35">
      <c r="A321" t="s">
        <v>1339</v>
      </c>
      <c r="B321" t="s">
        <v>1009</v>
      </c>
      <c r="C321" t="s">
        <v>1010</v>
      </c>
      <c r="D321" t="s">
        <v>1004</v>
      </c>
      <c r="E321" t="s">
        <v>1015</v>
      </c>
      <c r="F321" t="s">
        <v>1006</v>
      </c>
      <c r="G321" s="5">
        <v>44.07</v>
      </c>
      <c r="H321">
        <v>4</v>
      </c>
      <c r="I321" s="5">
        <f t="shared" si="39"/>
        <v>8.8140000000000001</v>
      </c>
      <c r="J321" s="5">
        <f t="shared" si="32"/>
        <v>185.09399999999999</v>
      </c>
      <c r="K321" s="6">
        <v>43514</v>
      </c>
      <c r="L321" s="6" t="str">
        <f t="shared" si="33"/>
        <v>Mon</v>
      </c>
      <c r="M321" s="6" t="str">
        <f t="shared" si="34"/>
        <v>Feb</v>
      </c>
      <c r="N321" s="7">
        <v>0.68611111111111101</v>
      </c>
      <c r="O321" s="7" t="str">
        <f t="shared" si="35"/>
        <v>16</v>
      </c>
      <c r="P321" t="s">
        <v>1007</v>
      </c>
      <c r="Q321" s="5">
        <f t="shared" si="36"/>
        <v>176.28</v>
      </c>
      <c r="R321" s="8">
        <f t="shared" si="37"/>
        <v>4.7619047619047582E-2</v>
      </c>
      <c r="S321" s="5">
        <f t="shared" si="38"/>
        <v>8.813999999999993</v>
      </c>
      <c r="T321" s="9">
        <v>8.4</v>
      </c>
    </row>
    <row r="322" spans="1:20" x14ac:dyDescent="0.35">
      <c r="A322" t="s">
        <v>1340</v>
      </c>
      <c r="B322" t="s">
        <v>1009</v>
      </c>
      <c r="C322" t="s">
        <v>1010</v>
      </c>
      <c r="D322" t="s">
        <v>1011</v>
      </c>
      <c r="E322" t="s">
        <v>1005</v>
      </c>
      <c r="F322" t="s">
        <v>1028</v>
      </c>
      <c r="G322" s="5">
        <v>22.93</v>
      </c>
      <c r="H322">
        <v>9</v>
      </c>
      <c r="I322" s="5">
        <f t="shared" si="39"/>
        <v>10.3185</v>
      </c>
      <c r="J322" s="5">
        <f t="shared" ref="J322:J385" si="40">Q322+I322</f>
        <v>216.6885</v>
      </c>
      <c r="K322" s="6">
        <v>43522</v>
      </c>
      <c r="L322" s="6" t="str">
        <f t="shared" ref="L322:L385" si="41">TEXT(K322, "ttt")</f>
        <v>Tue</v>
      </c>
      <c r="M322" s="6" t="str">
        <f t="shared" ref="M322:M385" si="42">TEXT(K322, "MMM")</f>
        <v>Feb</v>
      </c>
      <c r="N322" s="7">
        <v>0.85138888888888886</v>
      </c>
      <c r="O322" s="7" t="str">
        <f t="shared" ref="O322:O385" si="43">TEXT(N322, "hh")</f>
        <v>20</v>
      </c>
      <c r="P322" t="s">
        <v>1013</v>
      </c>
      <c r="Q322" s="5">
        <f t="shared" ref="Q322:Q385" si="44">G322*H322</f>
        <v>206.37</v>
      </c>
      <c r="R322" s="8">
        <f t="shared" ref="R322:R385" si="45">(S322/J322)</f>
        <v>4.7619047619047616E-2</v>
      </c>
      <c r="S322" s="5">
        <f t="shared" ref="S322:S385" si="46">J322-Q322</f>
        <v>10.3185</v>
      </c>
      <c r="T322" s="9">
        <v>5.5</v>
      </c>
    </row>
    <row r="323" spans="1:20" x14ac:dyDescent="0.35">
      <c r="A323" t="s">
        <v>1341</v>
      </c>
      <c r="B323" t="s">
        <v>1009</v>
      </c>
      <c r="C323" t="s">
        <v>1010</v>
      </c>
      <c r="D323" t="s">
        <v>1011</v>
      </c>
      <c r="E323" t="s">
        <v>1005</v>
      </c>
      <c r="F323" t="s">
        <v>1006</v>
      </c>
      <c r="G323" s="5">
        <v>39.42</v>
      </c>
      <c r="H323">
        <v>1</v>
      </c>
      <c r="I323" s="5">
        <f t="shared" ref="I323:I386" si="47">Q323*0.05</f>
        <v>1.9710000000000001</v>
      </c>
      <c r="J323" s="5">
        <f t="shared" si="40"/>
        <v>41.391000000000005</v>
      </c>
      <c r="K323" s="6">
        <v>43483</v>
      </c>
      <c r="L323" s="6" t="str">
        <f t="shared" si="41"/>
        <v>Fri</v>
      </c>
      <c r="M323" s="6" t="str">
        <f t="shared" si="42"/>
        <v>Jan</v>
      </c>
      <c r="N323" s="7">
        <v>0.63055555555555554</v>
      </c>
      <c r="O323" s="7" t="str">
        <f t="shared" si="43"/>
        <v>15</v>
      </c>
      <c r="P323" t="s">
        <v>1013</v>
      </c>
      <c r="Q323" s="5">
        <f t="shared" si="44"/>
        <v>39.42</v>
      </c>
      <c r="R323" s="8">
        <f t="shared" si="45"/>
        <v>4.76190476190477E-2</v>
      </c>
      <c r="S323" s="5">
        <f t="shared" si="46"/>
        <v>1.9710000000000036</v>
      </c>
      <c r="T323" s="9">
        <v>8.4</v>
      </c>
    </row>
    <row r="324" spans="1:20" x14ac:dyDescent="0.35">
      <c r="A324" t="s">
        <v>1342</v>
      </c>
      <c r="B324" t="s">
        <v>1002</v>
      </c>
      <c r="C324" t="s">
        <v>1003</v>
      </c>
      <c r="D324" t="s">
        <v>1011</v>
      </c>
      <c r="E324" t="s">
        <v>1015</v>
      </c>
      <c r="F324" t="s">
        <v>1006</v>
      </c>
      <c r="G324" s="5">
        <v>15.26</v>
      </c>
      <c r="H324">
        <v>6</v>
      </c>
      <c r="I324" s="5">
        <f t="shared" si="47"/>
        <v>4.5780000000000003</v>
      </c>
      <c r="J324" s="5">
        <f t="shared" si="40"/>
        <v>96.138000000000005</v>
      </c>
      <c r="K324" s="6">
        <v>43511</v>
      </c>
      <c r="L324" s="6" t="str">
        <f t="shared" si="41"/>
        <v>Fri</v>
      </c>
      <c r="M324" s="6" t="str">
        <f t="shared" si="42"/>
        <v>Feb</v>
      </c>
      <c r="N324" s="7">
        <v>0.75208333333333333</v>
      </c>
      <c r="O324" s="7" t="str">
        <f t="shared" si="43"/>
        <v>18</v>
      </c>
      <c r="P324" t="s">
        <v>1007</v>
      </c>
      <c r="Q324" s="5">
        <f t="shared" si="44"/>
        <v>91.56</v>
      </c>
      <c r="R324" s="8">
        <f t="shared" si="45"/>
        <v>4.7619047619047644E-2</v>
      </c>
      <c r="S324" s="5">
        <f t="shared" si="46"/>
        <v>4.578000000000003</v>
      </c>
      <c r="T324" s="9">
        <v>9.8000000000000007</v>
      </c>
    </row>
    <row r="325" spans="1:20" x14ac:dyDescent="0.35">
      <c r="A325" t="s">
        <v>1343</v>
      </c>
      <c r="B325" t="s">
        <v>1002</v>
      </c>
      <c r="C325" t="s">
        <v>1003</v>
      </c>
      <c r="D325" t="s">
        <v>1011</v>
      </c>
      <c r="E325" t="s">
        <v>1005</v>
      </c>
      <c r="F325" t="s">
        <v>1030</v>
      </c>
      <c r="G325" s="5">
        <v>61.77</v>
      </c>
      <c r="H325">
        <v>5</v>
      </c>
      <c r="I325" s="5">
        <f t="shared" si="47"/>
        <v>15.442500000000003</v>
      </c>
      <c r="J325" s="5">
        <f t="shared" si="40"/>
        <v>324.29250000000002</v>
      </c>
      <c r="K325" s="6">
        <v>43532</v>
      </c>
      <c r="L325" s="6" t="str">
        <f t="shared" si="41"/>
        <v>Fri</v>
      </c>
      <c r="M325" s="6" t="str">
        <f t="shared" si="42"/>
        <v>Mar</v>
      </c>
      <c r="N325" s="7">
        <v>0.55625000000000002</v>
      </c>
      <c r="O325" s="7" t="str">
        <f t="shared" si="43"/>
        <v>13</v>
      </c>
      <c r="P325" t="s">
        <v>1013</v>
      </c>
      <c r="Q325" s="5">
        <f t="shared" si="44"/>
        <v>308.85000000000002</v>
      </c>
      <c r="R325" s="8">
        <f t="shared" si="45"/>
        <v>4.7619047619047603E-2</v>
      </c>
      <c r="S325" s="5">
        <f t="shared" si="46"/>
        <v>15.442499999999995</v>
      </c>
      <c r="T325" s="9">
        <v>6.7</v>
      </c>
    </row>
    <row r="326" spans="1:20" x14ac:dyDescent="0.35">
      <c r="A326" t="s">
        <v>1344</v>
      </c>
      <c r="B326" t="s">
        <v>1002</v>
      </c>
      <c r="C326" t="s">
        <v>1003</v>
      </c>
      <c r="D326" t="s">
        <v>1011</v>
      </c>
      <c r="E326" t="s">
        <v>1015</v>
      </c>
      <c r="F326" t="s">
        <v>1016</v>
      </c>
      <c r="G326" s="5">
        <v>21.52</v>
      </c>
      <c r="H326">
        <v>6</v>
      </c>
      <c r="I326" s="5">
        <f t="shared" si="47"/>
        <v>6.4560000000000004</v>
      </c>
      <c r="J326" s="5">
        <f t="shared" si="40"/>
        <v>135.57599999999999</v>
      </c>
      <c r="K326" s="6">
        <v>43482</v>
      </c>
      <c r="L326" s="6" t="str">
        <f t="shared" si="41"/>
        <v>Thu</v>
      </c>
      <c r="M326" s="6" t="str">
        <f t="shared" si="42"/>
        <v>Jan</v>
      </c>
      <c r="N326" s="7">
        <v>0.53333333333333333</v>
      </c>
      <c r="O326" s="7" t="str">
        <f t="shared" si="43"/>
        <v>12</v>
      </c>
      <c r="P326" t="s">
        <v>1017</v>
      </c>
      <c r="Q326" s="5">
        <f t="shared" si="44"/>
        <v>129.12</v>
      </c>
      <c r="R326" s="8">
        <f t="shared" si="45"/>
        <v>4.761904761904754E-2</v>
      </c>
      <c r="S326" s="5">
        <f t="shared" si="46"/>
        <v>6.4559999999999889</v>
      </c>
      <c r="T326" s="9">
        <v>9.4</v>
      </c>
    </row>
    <row r="327" spans="1:20" x14ac:dyDescent="0.35">
      <c r="A327" t="s">
        <v>1345</v>
      </c>
      <c r="B327" t="s">
        <v>1026</v>
      </c>
      <c r="C327" t="s">
        <v>1027</v>
      </c>
      <c r="D327" t="s">
        <v>1011</v>
      </c>
      <c r="E327" t="s">
        <v>1015</v>
      </c>
      <c r="F327" t="s">
        <v>1020</v>
      </c>
      <c r="G327" s="5">
        <v>97.74</v>
      </c>
      <c r="H327">
        <v>4</v>
      </c>
      <c r="I327" s="5">
        <f t="shared" si="47"/>
        <v>19.548000000000002</v>
      </c>
      <c r="J327" s="5">
        <f t="shared" si="40"/>
        <v>410.50799999999998</v>
      </c>
      <c r="K327" s="6">
        <v>43536</v>
      </c>
      <c r="L327" s="6" t="str">
        <f t="shared" si="41"/>
        <v>Tue</v>
      </c>
      <c r="M327" s="6" t="str">
        <f t="shared" si="42"/>
        <v>Mar</v>
      </c>
      <c r="N327" s="7">
        <v>0.82847222222222217</v>
      </c>
      <c r="O327" s="7" t="str">
        <f t="shared" si="43"/>
        <v>19</v>
      </c>
      <c r="P327" t="s">
        <v>1007</v>
      </c>
      <c r="Q327" s="5">
        <f t="shared" si="44"/>
        <v>390.96</v>
      </c>
      <c r="R327" s="8">
        <f t="shared" si="45"/>
        <v>4.7619047619047623E-2</v>
      </c>
      <c r="S327" s="5">
        <f t="shared" si="46"/>
        <v>19.548000000000002</v>
      </c>
      <c r="T327" s="9">
        <v>6.4</v>
      </c>
    </row>
    <row r="328" spans="1:20" x14ac:dyDescent="0.35">
      <c r="A328" t="s">
        <v>1346</v>
      </c>
      <c r="B328" t="s">
        <v>1002</v>
      </c>
      <c r="C328" t="s">
        <v>1003</v>
      </c>
      <c r="D328" t="s">
        <v>1004</v>
      </c>
      <c r="E328" t="s">
        <v>1015</v>
      </c>
      <c r="F328" t="s">
        <v>1028</v>
      </c>
      <c r="G328" s="5">
        <v>99.78</v>
      </c>
      <c r="H328">
        <v>5</v>
      </c>
      <c r="I328" s="5">
        <f t="shared" si="47"/>
        <v>24.945</v>
      </c>
      <c r="J328" s="5">
        <f t="shared" si="40"/>
        <v>523.84500000000003</v>
      </c>
      <c r="K328" s="6">
        <v>43533</v>
      </c>
      <c r="L328" s="6" t="str">
        <f t="shared" si="41"/>
        <v>Sat</v>
      </c>
      <c r="M328" s="6" t="str">
        <f t="shared" si="42"/>
        <v>Mar</v>
      </c>
      <c r="N328" s="7">
        <v>0.79791666666666661</v>
      </c>
      <c r="O328" s="7" t="str">
        <f t="shared" si="43"/>
        <v>19</v>
      </c>
      <c r="P328" t="s">
        <v>1013</v>
      </c>
      <c r="Q328" s="5">
        <f t="shared" si="44"/>
        <v>498.9</v>
      </c>
      <c r="R328" s="8">
        <f t="shared" si="45"/>
        <v>4.7619047619047714E-2</v>
      </c>
      <c r="S328" s="5">
        <f t="shared" si="46"/>
        <v>24.94500000000005</v>
      </c>
      <c r="T328" s="9">
        <v>5.4</v>
      </c>
    </row>
    <row r="329" spans="1:20" x14ac:dyDescent="0.35">
      <c r="A329" t="s">
        <v>1347</v>
      </c>
      <c r="B329" t="s">
        <v>1009</v>
      </c>
      <c r="C329" t="s">
        <v>1010</v>
      </c>
      <c r="D329" t="s">
        <v>1004</v>
      </c>
      <c r="E329" t="s">
        <v>1015</v>
      </c>
      <c r="F329" t="s">
        <v>1028</v>
      </c>
      <c r="G329" s="5">
        <v>94.26</v>
      </c>
      <c r="H329">
        <v>4</v>
      </c>
      <c r="I329" s="5">
        <f t="shared" si="47"/>
        <v>18.852</v>
      </c>
      <c r="J329" s="5">
        <f t="shared" si="40"/>
        <v>395.892</v>
      </c>
      <c r="K329" s="6">
        <v>43536</v>
      </c>
      <c r="L329" s="6" t="str">
        <f t="shared" si="41"/>
        <v>Tue</v>
      </c>
      <c r="M329" s="6" t="str">
        <f t="shared" si="42"/>
        <v>Mar</v>
      </c>
      <c r="N329" s="7">
        <v>0.6875</v>
      </c>
      <c r="O329" s="7" t="str">
        <f t="shared" si="43"/>
        <v>16</v>
      </c>
      <c r="P329" t="s">
        <v>1013</v>
      </c>
      <c r="Q329" s="5">
        <f t="shared" si="44"/>
        <v>377.04</v>
      </c>
      <c r="R329" s="8">
        <f t="shared" si="45"/>
        <v>4.7619047619047561E-2</v>
      </c>
      <c r="S329" s="5">
        <f t="shared" si="46"/>
        <v>18.851999999999975</v>
      </c>
      <c r="T329" s="9">
        <v>8.6</v>
      </c>
    </row>
    <row r="330" spans="1:20" x14ac:dyDescent="0.35">
      <c r="A330" t="s">
        <v>1348</v>
      </c>
      <c r="B330" t="s">
        <v>1026</v>
      </c>
      <c r="C330" t="s">
        <v>1027</v>
      </c>
      <c r="D330" t="s">
        <v>1004</v>
      </c>
      <c r="E330" t="s">
        <v>1015</v>
      </c>
      <c r="F330" t="s">
        <v>1006</v>
      </c>
      <c r="G330" s="5">
        <v>51.13</v>
      </c>
      <c r="H330">
        <v>4</v>
      </c>
      <c r="I330" s="5">
        <f t="shared" si="47"/>
        <v>10.226000000000001</v>
      </c>
      <c r="J330" s="5">
        <f t="shared" si="40"/>
        <v>214.74600000000001</v>
      </c>
      <c r="K330" s="6">
        <v>43490</v>
      </c>
      <c r="L330" s="6" t="str">
        <f t="shared" si="41"/>
        <v>Fri</v>
      </c>
      <c r="M330" s="6" t="str">
        <f t="shared" si="42"/>
        <v>Jan</v>
      </c>
      <c r="N330" s="7">
        <v>0.42430555555555555</v>
      </c>
      <c r="O330" s="7" t="str">
        <f t="shared" si="43"/>
        <v>10</v>
      </c>
      <c r="P330" t="s">
        <v>1017</v>
      </c>
      <c r="Q330" s="5">
        <f t="shared" si="44"/>
        <v>204.52</v>
      </c>
      <c r="R330" s="8">
        <f t="shared" si="45"/>
        <v>4.7619047619047609E-2</v>
      </c>
      <c r="S330" s="5">
        <f t="shared" si="46"/>
        <v>10.225999999999999</v>
      </c>
      <c r="T330" s="9">
        <v>4</v>
      </c>
    </row>
    <row r="331" spans="1:20" x14ac:dyDescent="0.35">
      <c r="A331" t="s">
        <v>1349</v>
      </c>
      <c r="B331" t="s">
        <v>1002</v>
      </c>
      <c r="C331" t="s">
        <v>1003</v>
      </c>
      <c r="D331" t="s">
        <v>1004</v>
      </c>
      <c r="E331" t="s">
        <v>1015</v>
      </c>
      <c r="F331" t="s">
        <v>1012</v>
      </c>
      <c r="G331" s="5">
        <v>36.36</v>
      </c>
      <c r="H331">
        <v>4</v>
      </c>
      <c r="I331" s="5">
        <f t="shared" si="47"/>
        <v>7.2720000000000002</v>
      </c>
      <c r="J331" s="5">
        <f t="shared" si="40"/>
        <v>152.71199999999999</v>
      </c>
      <c r="K331" s="6">
        <v>43549</v>
      </c>
      <c r="L331" s="6" t="str">
        <f t="shared" si="41"/>
        <v>Mon</v>
      </c>
      <c r="M331" s="6" t="str">
        <f t="shared" si="42"/>
        <v>Mar</v>
      </c>
      <c r="N331" s="7">
        <v>0.54652777777777783</v>
      </c>
      <c r="O331" s="7" t="str">
        <f t="shared" si="43"/>
        <v>13</v>
      </c>
      <c r="P331" t="s">
        <v>1013</v>
      </c>
      <c r="Q331" s="5">
        <f t="shared" si="44"/>
        <v>145.44</v>
      </c>
      <c r="R331" s="8">
        <f t="shared" si="45"/>
        <v>4.7619047619047568E-2</v>
      </c>
      <c r="S331" s="5">
        <f t="shared" si="46"/>
        <v>7.2719999999999914</v>
      </c>
      <c r="T331" s="9">
        <v>7.6</v>
      </c>
    </row>
    <row r="332" spans="1:20" x14ac:dyDescent="0.35">
      <c r="A332" t="s">
        <v>1350</v>
      </c>
      <c r="B332" t="s">
        <v>1026</v>
      </c>
      <c r="C332" t="s">
        <v>1027</v>
      </c>
      <c r="D332" t="s">
        <v>1011</v>
      </c>
      <c r="E332" t="s">
        <v>1015</v>
      </c>
      <c r="F332" t="s">
        <v>1016</v>
      </c>
      <c r="G332" s="5">
        <v>22.02</v>
      </c>
      <c r="H332">
        <v>9</v>
      </c>
      <c r="I332" s="5">
        <f t="shared" si="47"/>
        <v>9.9090000000000007</v>
      </c>
      <c r="J332" s="5">
        <f t="shared" si="40"/>
        <v>208.089</v>
      </c>
      <c r="K332" s="6">
        <v>43503</v>
      </c>
      <c r="L332" s="6" t="str">
        <f t="shared" si="41"/>
        <v>Thu</v>
      </c>
      <c r="M332" s="6" t="str">
        <f t="shared" si="42"/>
        <v>Feb</v>
      </c>
      <c r="N332" s="7">
        <v>0.78333333333333333</v>
      </c>
      <c r="O332" s="7" t="str">
        <f t="shared" si="43"/>
        <v>18</v>
      </c>
      <c r="P332" t="s">
        <v>1013</v>
      </c>
      <c r="Q332" s="5">
        <f t="shared" si="44"/>
        <v>198.18</v>
      </c>
      <c r="R332" s="8">
        <f t="shared" si="45"/>
        <v>4.7619047619047582E-2</v>
      </c>
      <c r="S332" s="5">
        <f t="shared" si="46"/>
        <v>9.9089999999999918</v>
      </c>
      <c r="T332" s="9">
        <v>6.8</v>
      </c>
    </row>
    <row r="333" spans="1:20" x14ac:dyDescent="0.35">
      <c r="A333" t="s">
        <v>1351</v>
      </c>
      <c r="B333" t="s">
        <v>1002</v>
      </c>
      <c r="C333" t="s">
        <v>1003</v>
      </c>
      <c r="D333" t="s">
        <v>1011</v>
      </c>
      <c r="E333" t="s">
        <v>1015</v>
      </c>
      <c r="F333" t="s">
        <v>1028</v>
      </c>
      <c r="G333" s="5">
        <v>32.9</v>
      </c>
      <c r="H333">
        <v>3</v>
      </c>
      <c r="I333" s="5">
        <f t="shared" si="47"/>
        <v>4.9349999999999996</v>
      </c>
      <c r="J333" s="5">
        <f t="shared" si="40"/>
        <v>103.63499999999999</v>
      </c>
      <c r="K333" s="6">
        <v>43513</v>
      </c>
      <c r="L333" s="6" t="str">
        <f t="shared" si="41"/>
        <v>Sun</v>
      </c>
      <c r="M333" s="6" t="str">
        <f t="shared" si="42"/>
        <v>Feb</v>
      </c>
      <c r="N333" s="7">
        <v>0.7270833333333333</v>
      </c>
      <c r="O333" s="7" t="str">
        <f t="shared" si="43"/>
        <v>17</v>
      </c>
      <c r="P333" t="s">
        <v>1017</v>
      </c>
      <c r="Q333" s="5">
        <f t="shared" si="44"/>
        <v>98.699999999999989</v>
      </c>
      <c r="R333" s="8">
        <f t="shared" si="45"/>
        <v>4.7619047619047644E-2</v>
      </c>
      <c r="S333" s="5">
        <f t="shared" si="46"/>
        <v>4.9350000000000023</v>
      </c>
      <c r="T333" s="9">
        <v>9.1</v>
      </c>
    </row>
    <row r="334" spans="1:20" x14ac:dyDescent="0.35">
      <c r="A334" t="s">
        <v>1352</v>
      </c>
      <c r="B334" t="s">
        <v>1002</v>
      </c>
      <c r="C334" t="s">
        <v>1003</v>
      </c>
      <c r="D334" t="s">
        <v>1011</v>
      </c>
      <c r="E334" t="s">
        <v>1015</v>
      </c>
      <c r="F334" t="s">
        <v>1030</v>
      </c>
      <c r="G334" s="5">
        <v>77.02</v>
      </c>
      <c r="H334">
        <v>5</v>
      </c>
      <c r="I334" s="5">
        <f t="shared" si="47"/>
        <v>19.254999999999999</v>
      </c>
      <c r="J334" s="5">
        <f t="shared" si="40"/>
        <v>404.35499999999996</v>
      </c>
      <c r="K334" s="6">
        <v>43499</v>
      </c>
      <c r="L334" s="6" t="str">
        <f t="shared" si="41"/>
        <v>Sun</v>
      </c>
      <c r="M334" s="6" t="str">
        <f t="shared" si="42"/>
        <v>Feb</v>
      </c>
      <c r="N334" s="7">
        <v>0.66597222222222219</v>
      </c>
      <c r="O334" s="7" t="str">
        <f t="shared" si="43"/>
        <v>15</v>
      </c>
      <c r="P334" t="s">
        <v>1013</v>
      </c>
      <c r="Q334" s="5">
        <f t="shared" si="44"/>
        <v>385.09999999999997</v>
      </c>
      <c r="R334" s="8">
        <f t="shared" si="45"/>
        <v>4.7619047619047609E-2</v>
      </c>
      <c r="S334" s="5">
        <f t="shared" si="46"/>
        <v>19.254999999999995</v>
      </c>
      <c r="T334" s="9">
        <v>5.5</v>
      </c>
    </row>
    <row r="335" spans="1:20" x14ac:dyDescent="0.35">
      <c r="A335" t="s">
        <v>1353</v>
      </c>
      <c r="B335" t="s">
        <v>1002</v>
      </c>
      <c r="C335" t="s">
        <v>1003</v>
      </c>
      <c r="D335" t="s">
        <v>1004</v>
      </c>
      <c r="E335" t="s">
        <v>1015</v>
      </c>
      <c r="F335" t="s">
        <v>1028</v>
      </c>
      <c r="G335" s="5">
        <v>23.48</v>
      </c>
      <c r="H335">
        <v>2</v>
      </c>
      <c r="I335" s="5">
        <f t="shared" si="47"/>
        <v>2.3480000000000003</v>
      </c>
      <c r="J335" s="5">
        <f t="shared" si="40"/>
        <v>49.308</v>
      </c>
      <c r="K335" s="6">
        <v>43538</v>
      </c>
      <c r="L335" s="6" t="str">
        <f t="shared" si="41"/>
        <v>Thu</v>
      </c>
      <c r="M335" s="6" t="str">
        <f t="shared" si="42"/>
        <v>Mar</v>
      </c>
      <c r="N335" s="7">
        <v>0.47291666666666665</v>
      </c>
      <c r="O335" s="7" t="str">
        <f t="shared" si="43"/>
        <v>11</v>
      </c>
      <c r="P335" t="s">
        <v>1017</v>
      </c>
      <c r="Q335" s="5">
        <f t="shared" si="44"/>
        <v>46.96</v>
      </c>
      <c r="R335" s="8">
        <f t="shared" si="45"/>
        <v>4.7619047619047596E-2</v>
      </c>
      <c r="S335" s="5">
        <f t="shared" si="46"/>
        <v>2.347999999999999</v>
      </c>
      <c r="T335" s="9">
        <v>7.9</v>
      </c>
    </row>
    <row r="336" spans="1:20" x14ac:dyDescent="0.35">
      <c r="A336" t="s">
        <v>1354</v>
      </c>
      <c r="B336" t="s">
        <v>1009</v>
      </c>
      <c r="C336" t="s">
        <v>1010</v>
      </c>
      <c r="D336" t="s">
        <v>1004</v>
      </c>
      <c r="E336" t="s">
        <v>1015</v>
      </c>
      <c r="F336" t="s">
        <v>1020</v>
      </c>
      <c r="G336" s="5">
        <v>14.7</v>
      </c>
      <c r="H336">
        <v>5</v>
      </c>
      <c r="I336" s="5">
        <f t="shared" si="47"/>
        <v>3.6750000000000003</v>
      </c>
      <c r="J336" s="5">
        <f t="shared" si="40"/>
        <v>77.174999999999997</v>
      </c>
      <c r="K336" s="6">
        <v>43548</v>
      </c>
      <c r="L336" s="6" t="str">
        <f t="shared" si="41"/>
        <v>Sun</v>
      </c>
      <c r="M336" s="6" t="str">
        <f t="shared" si="42"/>
        <v>Mar</v>
      </c>
      <c r="N336" s="7">
        <v>0.57500000000000007</v>
      </c>
      <c r="O336" s="7" t="str">
        <f t="shared" si="43"/>
        <v>13</v>
      </c>
      <c r="P336" t="s">
        <v>1007</v>
      </c>
      <c r="Q336" s="5">
        <f t="shared" si="44"/>
        <v>73.5</v>
      </c>
      <c r="R336" s="8">
        <f t="shared" si="45"/>
        <v>4.7619047619047582E-2</v>
      </c>
      <c r="S336" s="5">
        <f t="shared" si="46"/>
        <v>3.6749999999999972</v>
      </c>
      <c r="T336" s="9">
        <v>8.5</v>
      </c>
    </row>
    <row r="337" spans="1:20" x14ac:dyDescent="0.35">
      <c r="A337" t="s">
        <v>1355</v>
      </c>
      <c r="B337" t="s">
        <v>1002</v>
      </c>
      <c r="C337" t="s">
        <v>1003</v>
      </c>
      <c r="D337" t="s">
        <v>1004</v>
      </c>
      <c r="E337" t="s">
        <v>1005</v>
      </c>
      <c r="F337" t="s">
        <v>1012</v>
      </c>
      <c r="G337" s="5">
        <v>28.45</v>
      </c>
      <c r="H337">
        <v>5</v>
      </c>
      <c r="I337" s="5">
        <f t="shared" si="47"/>
        <v>7.1125000000000007</v>
      </c>
      <c r="J337" s="5">
        <f t="shared" si="40"/>
        <v>149.36250000000001</v>
      </c>
      <c r="K337" s="6">
        <v>43545</v>
      </c>
      <c r="L337" s="6" t="str">
        <f t="shared" si="41"/>
        <v>Thu</v>
      </c>
      <c r="M337" s="6" t="str">
        <f t="shared" si="42"/>
        <v>Mar</v>
      </c>
      <c r="N337" s="7">
        <v>0.4284722222222222</v>
      </c>
      <c r="O337" s="7" t="str">
        <f t="shared" si="43"/>
        <v>10</v>
      </c>
      <c r="P337" t="s">
        <v>1017</v>
      </c>
      <c r="Q337" s="5">
        <f t="shared" si="44"/>
        <v>142.25</v>
      </c>
      <c r="R337" s="8">
        <f t="shared" si="45"/>
        <v>4.7619047619047693E-2</v>
      </c>
      <c r="S337" s="5">
        <f t="shared" si="46"/>
        <v>7.1125000000000114</v>
      </c>
      <c r="T337" s="9">
        <v>9.1</v>
      </c>
    </row>
    <row r="338" spans="1:20" x14ac:dyDescent="0.35">
      <c r="A338" t="s">
        <v>1356</v>
      </c>
      <c r="B338" t="s">
        <v>1002</v>
      </c>
      <c r="C338" t="s">
        <v>1003</v>
      </c>
      <c r="D338" t="s">
        <v>1011</v>
      </c>
      <c r="E338" t="s">
        <v>1015</v>
      </c>
      <c r="F338" t="s">
        <v>1030</v>
      </c>
      <c r="G338" s="5">
        <v>76.400000000000006</v>
      </c>
      <c r="H338">
        <v>9</v>
      </c>
      <c r="I338" s="5">
        <f t="shared" si="47"/>
        <v>34.380000000000003</v>
      </c>
      <c r="J338" s="5">
        <f t="shared" si="40"/>
        <v>721.98</v>
      </c>
      <c r="K338" s="6">
        <v>43543</v>
      </c>
      <c r="L338" s="6" t="str">
        <f t="shared" si="41"/>
        <v>Tue</v>
      </c>
      <c r="M338" s="6" t="str">
        <f t="shared" si="42"/>
        <v>Mar</v>
      </c>
      <c r="N338" s="7">
        <v>0.65902777777777777</v>
      </c>
      <c r="O338" s="7" t="str">
        <f t="shared" si="43"/>
        <v>15</v>
      </c>
      <c r="P338" t="s">
        <v>1007</v>
      </c>
      <c r="Q338" s="5">
        <f t="shared" si="44"/>
        <v>687.6</v>
      </c>
      <c r="R338" s="8">
        <f t="shared" si="45"/>
        <v>4.7619047619047609E-2</v>
      </c>
      <c r="S338" s="5">
        <f t="shared" si="46"/>
        <v>34.379999999999995</v>
      </c>
      <c r="T338" s="9">
        <v>7.5</v>
      </c>
    </row>
    <row r="339" spans="1:20" x14ac:dyDescent="0.35">
      <c r="A339" t="s">
        <v>1357</v>
      </c>
      <c r="B339" t="s">
        <v>1026</v>
      </c>
      <c r="C339" t="s">
        <v>1027</v>
      </c>
      <c r="D339" t="s">
        <v>1011</v>
      </c>
      <c r="E339" t="s">
        <v>1005</v>
      </c>
      <c r="F339" t="s">
        <v>1020</v>
      </c>
      <c r="G339" s="5">
        <v>57.95</v>
      </c>
      <c r="H339">
        <v>6</v>
      </c>
      <c r="I339" s="5">
        <f t="shared" si="47"/>
        <v>17.385000000000002</v>
      </c>
      <c r="J339" s="5">
        <f t="shared" si="40"/>
        <v>365.08500000000004</v>
      </c>
      <c r="K339" s="6">
        <v>43520</v>
      </c>
      <c r="L339" s="6" t="str">
        <f t="shared" si="41"/>
        <v>Sun</v>
      </c>
      <c r="M339" s="6" t="str">
        <f t="shared" si="42"/>
        <v>Feb</v>
      </c>
      <c r="N339" s="7">
        <v>0.54305555555555551</v>
      </c>
      <c r="O339" s="7" t="str">
        <f t="shared" si="43"/>
        <v>13</v>
      </c>
      <c r="P339" t="s">
        <v>1013</v>
      </c>
      <c r="Q339" s="5">
        <f t="shared" si="44"/>
        <v>347.70000000000005</v>
      </c>
      <c r="R339" s="8">
        <f t="shared" si="45"/>
        <v>4.7619047619047589E-2</v>
      </c>
      <c r="S339" s="5">
        <f t="shared" si="46"/>
        <v>17.384999999999991</v>
      </c>
      <c r="T339" s="9">
        <v>5.2</v>
      </c>
    </row>
    <row r="340" spans="1:20" x14ac:dyDescent="0.35">
      <c r="A340" t="s">
        <v>1358</v>
      </c>
      <c r="B340" t="s">
        <v>1009</v>
      </c>
      <c r="C340" t="s">
        <v>1010</v>
      </c>
      <c r="D340" t="s">
        <v>1011</v>
      </c>
      <c r="E340" t="s">
        <v>1005</v>
      </c>
      <c r="F340" t="s">
        <v>1012</v>
      </c>
      <c r="G340" s="5">
        <v>47.65</v>
      </c>
      <c r="H340">
        <v>3</v>
      </c>
      <c r="I340" s="5">
        <f t="shared" si="47"/>
        <v>7.1475</v>
      </c>
      <c r="J340" s="5">
        <f t="shared" si="40"/>
        <v>150.0975</v>
      </c>
      <c r="K340" s="6">
        <v>43552</v>
      </c>
      <c r="L340" s="6" t="str">
        <f t="shared" si="41"/>
        <v>Thu</v>
      </c>
      <c r="M340" s="6" t="str">
        <f t="shared" si="42"/>
        <v>Mar</v>
      </c>
      <c r="N340" s="7">
        <v>0.54027777777777775</v>
      </c>
      <c r="O340" s="7" t="str">
        <f t="shared" si="43"/>
        <v>12</v>
      </c>
      <c r="P340" t="s">
        <v>1017</v>
      </c>
      <c r="Q340" s="5">
        <f t="shared" si="44"/>
        <v>142.94999999999999</v>
      </c>
      <c r="R340" s="8">
        <f t="shared" si="45"/>
        <v>4.7619047619047672E-2</v>
      </c>
      <c r="S340" s="5">
        <f t="shared" si="46"/>
        <v>7.147500000000008</v>
      </c>
      <c r="T340" s="9">
        <v>9.5</v>
      </c>
    </row>
    <row r="341" spans="1:20" x14ac:dyDescent="0.35">
      <c r="A341" t="s">
        <v>1359</v>
      </c>
      <c r="B341" t="s">
        <v>1026</v>
      </c>
      <c r="C341" t="s">
        <v>1027</v>
      </c>
      <c r="D341" t="s">
        <v>1004</v>
      </c>
      <c r="E341" t="s">
        <v>1005</v>
      </c>
      <c r="F341" t="s">
        <v>1028</v>
      </c>
      <c r="G341" s="5">
        <v>42.82</v>
      </c>
      <c r="H341">
        <v>9</v>
      </c>
      <c r="I341" s="5">
        <f t="shared" si="47"/>
        <v>19.269000000000002</v>
      </c>
      <c r="J341" s="5">
        <f t="shared" si="40"/>
        <v>404.649</v>
      </c>
      <c r="K341" s="6">
        <v>43501</v>
      </c>
      <c r="L341" s="6" t="str">
        <f t="shared" si="41"/>
        <v>Tue</v>
      </c>
      <c r="M341" s="6" t="str">
        <f t="shared" si="42"/>
        <v>Feb</v>
      </c>
      <c r="N341" s="7">
        <v>0.6430555555555556</v>
      </c>
      <c r="O341" s="7" t="str">
        <f t="shared" si="43"/>
        <v>15</v>
      </c>
      <c r="P341" t="s">
        <v>1017</v>
      </c>
      <c r="Q341" s="5">
        <f t="shared" si="44"/>
        <v>385.38</v>
      </c>
      <c r="R341" s="8">
        <f t="shared" si="45"/>
        <v>4.761904761904763E-2</v>
      </c>
      <c r="S341" s="5">
        <f t="shared" si="46"/>
        <v>19.269000000000005</v>
      </c>
      <c r="T341" s="9">
        <v>8.9</v>
      </c>
    </row>
    <row r="342" spans="1:20" x14ac:dyDescent="0.35">
      <c r="A342" t="s">
        <v>1360</v>
      </c>
      <c r="B342" t="s">
        <v>1026</v>
      </c>
      <c r="C342" t="s">
        <v>1027</v>
      </c>
      <c r="D342" t="s">
        <v>1004</v>
      </c>
      <c r="E342" t="s">
        <v>1015</v>
      </c>
      <c r="F342" t="s">
        <v>1012</v>
      </c>
      <c r="G342" s="5">
        <v>48.09</v>
      </c>
      <c r="H342">
        <v>3</v>
      </c>
      <c r="I342" s="5">
        <f t="shared" si="47"/>
        <v>7.2135000000000007</v>
      </c>
      <c r="J342" s="5">
        <f t="shared" si="40"/>
        <v>151.48350000000002</v>
      </c>
      <c r="K342" s="6">
        <v>43506</v>
      </c>
      <c r="L342" s="6" t="str">
        <f t="shared" si="41"/>
        <v>Sun</v>
      </c>
      <c r="M342" s="6" t="str">
        <f t="shared" si="42"/>
        <v>Feb</v>
      </c>
      <c r="N342" s="7">
        <v>0.76597222222222217</v>
      </c>
      <c r="O342" s="7" t="str">
        <f t="shared" si="43"/>
        <v>18</v>
      </c>
      <c r="P342" t="s">
        <v>1017</v>
      </c>
      <c r="Q342" s="5">
        <f t="shared" si="44"/>
        <v>144.27000000000001</v>
      </c>
      <c r="R342" s="8">
        <f t="shared" si="45"/>
        <v>4.7619047619047679E-2</v>
      </c>
      <c r="S342" s="5">
        <f t="shared" si="46"/>
        <v>7.2135000000000105</v>
      </c>
      <c r="T342" s="9">
        <v>7.8</v>
      </c>
    </row>
    <row r="343" spans="1:20" x14ac:dyDescent="0.35">
      <c r="A343" t="s">
        <v>1361</v>
      </c>
      <c r="B343" t="s">
        <v>1026</v>
      </c>
      <c r="C343" t="s">
        <v>1027</v>
      </c>
      <c r="D343" t="s">
        <v>1004</v>
      </c>
      <c r="E343" t="s">
        <v>1005</v>
      </c>
      <c r="F343" t="s">
        <v>1006</v>
      </c>
      <c r="G343" s="5">
        <v>55.97</v>
      </c>
      <c r="H343">
        <v>7</v>
      </c>
      <c r="I343" s="5">
        <f t="shared" si="47"/>
        <v>19.589500000000001</v>
      </c>
      <c r="J343" s="5">
        <f t="shared" si="40"/>
        <v>411.37949999999995</v>
      </c>
      <c r="K343" s="6">
        <v>43529</v>
      </c>
      <c r="L343" s="6" t="str">
        <f t="shared" si="41"/>
        <v>Tue</v>
      </c>
      <c r="M343" s="6" t="str">
        <f t="shared" si="42"/>
        <v>Mar</v>
      </c>
      <c r="N343" s="7">
        <v>0.79583333333333339</v>
      </c>
      <c r="O343" s="7" t="str">
        <f t="shared" si="43"/>
        <v>19</v>
      </c>
      <c r="P343" t="s">
        <v>1007</v>
      </c>
      <c r="Q343" s="5">
        <f t="shared" si="44"/>
        <v>391.78999999999996</v>
      </c>
      <c r="R343" s="8">
        <f t="shared" si="45"/>
        <v>4.7619047619047596E-2</v>
      </c>
      <c r="S343" s="5">
        <f t="shared" si="46"/>
        <v>19.589499999999987</v>
      </c>
      <c r="T343" s="9">
        <v>8.9</v>
      </c>
    </row>
    <row r="344" spans="1:20" x14ac:dyDescent="0.35">
      <c r="A344" t="s">
        <v>1362</v>
      </c>
      <c r="B344" t="s">
        <v>1026</v>
      </c>
      <c r="C344" t="s">
        <v>1027</v>
      </c>
      <c r="D344" t="s">
        <v>1004</v>
      </c>
      <c r="E344" t="s">
        <v>1005</v>
      </c>
      <c r="F344" t="s">
        <v>1006</v>
      </c>
      <c r="G344" s="5">
        <v>76.900000000000006</v>
      </c>
      <c r="H344">
        <v>7</v>
      </c>
      <c r="I344" s="5">
        <f t="shared" si="47"/>
        <v>26.915000000000006</v>
      </c>
      <c r="J344" s="5">
        <f t="shared" si="40"/>
        <v>565.21500000000003</v>
      </c>
      <c r="K344" s="6">
        <v>43511</v>
      </c>
      <c r="L344" s="6" t="str">
        <f t="shared" si="41"/>
        <v>Fri</v>
      </c>
      <c r="M344" s="6" t="str">
        <f t="shared" si="42"/>
        <v>Feb</v>
      </c>
      <c r="N344" s="7">
        <v>0.84791666666666676</v>
      </c>
      <c r="O344" s="7" t="str">
        <f t="shared" si="43"/>
        <v>20</v>
      </c>
      <c r="P344" t="s">
        <v>1013</v>
      </c>
      <c r="Q344" s="5">
        <f t="shared" si="44"/>
        <v>538.30000000000007</v>
      </c>
      <c r="R344" s="8">
        <f t="shared" si="45"/>
        <v>4.7619047619047554E-2</v>
      </c>
      <c r="S344" s="5">
        <f t="shared" si="46"/>
        <v>26.914999999999964</v>
      </c>
      <c r="T344" s="9">
        <v>7.7</v>
      </c>
    </row>
    <row r="345" spans="1:20" x14ac:dyDescent="0.35">
      <c r="A345" t="s">
        <v>1363</v>
      </c>
      <c r="B345" t="s">
        <v>1009</v>
      </c>
      <c r="C345" t="s">
        <v>1010</v>
      </c>
      <c r="D345" t="s">
        <v>1011</v>
      </c>
      <c r="E345" t="s">
        <v>1005</v>
      </c>
      <c r="F345" t="s">
        <v>1028</v>
      </c>
      <c r="G345" s="5">
        <v>97.03</v>
      </c>
      <c r="H345">
        <v>5</v>
      </c>
      <c r="I345" s="5">
        <f t="shared" si="47"/>
        <v>24.2575</v>
      </c>
      <c r="J345" s="5">
        <f t="shared" si="40"/>
        <v>509.40749999999997</v>
      </c>
      <c r="K345" s="6">
        <v>43495</v>
      </c>
      <c r="L345" s="6" t="str">
        <f t="shared" si="41"/>
        <v>Wed</v>
      </c>
      <c r="M345" s="6" t="str">
        <f t="shared" si="42"/>
        <v>Jan</v>
      </c>
      <c r="N345" s="7">
        <v>0.68333333333333324</v>
      </c>
      <c r="O345" s="7" t="str">
        <f t="shared" si="43"/>
        <v>16</v>
      </c>
      <c r="P345" t="s">
        <v>1007</v>
      </c>
      <c r="Q345" s="5">
        <f t="shared" si="44"/>
        <v>485.15</v>
      </c>
      <c r="R345" s="8">
        <f t="shared" si="45"/>
        <v>4.7619047619047609E-2</v>
      </c>
      <c r="S345" s="5">
        <f t="shared" si="46"/>
        <v>24.257499999999993</v>
      </c>
      <c r="T345" s="9">
        <v>9.3000000000000007</v>
      </c>
    </row>
    <row r="346" spans="1:20" x14ac:dyDescent="0.35">
      <c r="A346" t="s">
        <v>1364</v>
      </c>
      <c r="B346" t="s">
        <v>1002</v>
      </c>
      <c r="C346" t="s">
        <v>1003</v>
      </c>
      <c r="D346" t="s">
        <v>1011</v>
      </c>
      <c r="E346" t="s">
        <v>1015</v>
      </c>
      <c r="F346" t="s">
        <v>1020</v>
      </c>
      <c r="G346" s="5">
        <v>44.65</v>
      </c>
      <c r="H346">
        <v>3</v>
      </c>
      <c r="I346" s="5">
        <f t="shared" si="47"/>
        <v>6.6974999999999998</v>
      </c>
      <c r="J346" s="5">
        <f t="shared" si="40"/>
        <v>140.64749999999998</v>
      </c>
      <c r="K346" s="6">
        <v>43510</v>
      </c>
      <c r="L346" s="6" t="str">
        <f t="shared" si="41"/>
        <v>Thu</v>
      </c>
      <c r="M346" s="6" t="str">
        <f t="shared" si="42"/>
        <v>Feb</v>
      </c>
      <c r="N346" s="7">
        <v>0.62777777777777777</v>
      </c>
      <c r="O346" s="7" t="str">
        <f t="shared" si="43"/>
        <v>15</v>
      </c>
      <c r="P346" t="s">
        <v>1013</v>
      </c>
      <c r="Q346" s="5">
        <f t="shared" si="44"/>
        <v>133.94999999999999</v>
      </c>
      <c r="R346" s="8">
        <f t="shared" si="45"/>
        <v>4.7619047619047561E-2</v>
      </c>
      <c r="S346" s="5">
        <f t="shared" si="46"/>
        <v>6.6974999999999909</v>
      </c>
      <c r="T346" s="9">
        <v>6.2</v>
      </c>
    </row>
    <row r="347" spans="1:20" x14ac:dyDescent="0.35">
      <c r="A347" t="s">
        <v>1365</v>
      </c>
      <c r="B347" t="s">
        <v>1002</v>
      </c>
      <c r="C347" t="s">
        <v>1003</v>
      </c>
      <c r="D347" t="s">
        <v>1011</v>
      </c>
      <c r="E347" t="s">
        <v>1005</v>
      </c>
      <c r="F347" t="s">
        <v>1030</v>
      </c>
      <c r="G347" s="5">
        <v>77.930000000000007</v>
      </c>
      <c r="H347">
        <v>9</v>
      </c>
      <c r="I347" s="5">
        <f t="shared" si="47"/>
        <v>35.068500000000007</v>
      </c>
      <c r="J347" s="5">
        <f t="shared" si="40"/>
        <v>736.43850000000009</v>
      </c>
      <c r="K347" s="6">
        <v>43523</v>
      </c>
      <c r="L347" s="6" t="str">
        <f t="shared" si="41"/>
        <v>Wed</v>
      </c>
      <c r="M347" s="6" t="str">
        <f t="shared" si="42"/>
        <v>Feb</v>
      </c>
      <c r="N347" s="7">
        <v>0.67361111111111116</v>
      </c>
      <c r="O347" s="7" t="str">
        <f t="shared" si="43"/>
        <v>16</v>
      </c>
      <c r="P347" t="s">
        <v>1007</v>
      </c>
      <c r="Q347" s="5">
        <f t="shared" si="44"/>
        <v>701.37000000000012</v>
      </c>
      <c r="R347" s="8">
        <f t="shared" si="45"/>
        <v>4.7619047619047575E-2</v>
      </c>
      <c r="S347" s="5">
        <f t="shared" si="46"/>
        <v>35.068499999999972</v>
      </c>
      <c r="T347" s="9">
        <v>7.6</v>
      </c>
    </row>
    <row r="348" spans="1:20" x14ac:dyDescent="0.35">
      <c r="A348" t="s">
        <v>1366</v>
      </c>
      <c r="B348" t="s">
        <v>1002</v>
      </c>
      <c r="C348" t="s">
        <v>1003</v>
      </c>
      <c r="D348" t="s">
        <v>1004</v>
      </c>
      <c r="E348" t="s">
        <v>1015</v>
      </c>
      <c r="F348" t="s">
        <v>1012</v>
      </c>
      <c r="G348" s="5">
        <v>71.95</v>
      </c>
      <c r="H348">
        <v>1</v>
      </c>
      <c r="I348" s="5">
        <f t="shared" si="47"/>
        <v>3.5975000000000001</v>
      </c>
      <c r="J348" s="5">
        <f t="shared" si="40"/>
        <v>75.547499999999999</v>
      </c>
      <c r="K348" s="6">
        <v>43500</v>
      </c>
      <c r="L348" s="6" t="str">
        <f t="shared" si="41"/>
        <v>Mon</v>
      </c>
      <c r="M348" s="6" t="str">
        <f t="shared" si="42"/>
        <v>Feb</v>
      </c>
      <c r="N348" s="7">
        <v>0.50972222222222219</v>
      </c>
      <c r="O348" s="7" t="str">
        <f t="shared" si="43"/>
        <v>12</v>
      </c>
      <c r="P348" t="s">
        <v>1013</v>
      </c>
      <c r="Q348" s="5">
        <f t="shared" si="44"/>
        <v>71.95</v>
      </c>
      <c r="R348" s="8">
        <f t="shared" si="45"/>
        <v>4.7619047619047575E-2</v>
      </c>
      <c r="S348" s="5">
        <f t="shared" si="46"/>
        <v>3.5974999999999966</v>
      </c>
      <c r="T348" s="9">
        <v>7.3</v>
      </c>
    </row>
    <row r="349" spans="1:20" x14ac:dyDescent="0.35">
      <c r="A349" t="s">
        <v>1367</v>
      </c>
      <c r="B349" t="s">
        <v>1009</v>
      </c>
      <c r="C349" t="s">
        <v>1010</v>
      </c>
      <c r="D349" t="s">
        <v>1004</v>
      </c>
      <c r="E349" t="s">
        <v>1005</v>
      </c>
      <c r="F349" t="s">
        <v>1016</v>
      </c>
      <c r="G349" s="5">
        <v>89.25</v>
      </c>
      <c r="H349">
        <v>8</v>
      </c>
      <c r="I349" s="5">
        <f t="shared" si="47"/>
        <v>35.700000000000003</v>
      </c>
      <c r="J349" s="5">
        <f t="shared" si="40"/>
        <v>749.7</v>
      </c>
      <c r="K349" s="6">
        <v>43485</v>
      </c>
      <c r="L349" s="6" t="str">
        <f t="shared" si="41"/>
        <v>Sun</v>
      </c>
      <c r="M349" s="6" t="str">
        <f t="shared" si="42"/>
        <v>Jan</v>
      </c>
      <c r="N349" s="7">
        <v>0.42569444444444443</v>
      </c>
      <c r="O349" s="7" t="str">
        <f t="shared" si="43"/>
        <v>10</v>
      </c>
      <c r="P349" t="s">
        <v>1013</v>
      </c>
      <c r="Q349" s="5">
        <f t="shared" si="44"/>
        <v>714</v>
      </c>
      <c r="R349" s="8">
        <f t="shared" si="45"/>
        <v>4.7619047619047679E-2</v>
      </c>
      <c r="S349" s="5">
        <f t="shared" si="46"/>
        <v>35.700000000000045</v>
      </c>
      <c r="T349" s="9">
        <v>4.7</v>
      </c>
    </row>
    <row r="350" spans="1:20" x14ac:dyDescent="0.35">
      <c r="A350" t="s">
        <v>1368</v>
      </c>
      <c r="B350" t="s">
        <v>1002</v>
      </c>
      <c r="C350" t="s">
        <v>1003</v>
      </c>
      <c r="D350" t="s">
        <v>1011</v>
      </c>
      <c r="E350" t="s">
        <v>1015</v>
      </c>
      <c r="F350" t="s">
        <v>1012</v>
      </c>
      <c r="G350" s="5">
        <v>26.02</v>
      </c>
      <c r="H350">
        <v>7</v>
      </c>
      <c r="I350" s="5">
        <f t="shared" si="47"/>
        <v>9.1069999999999993</v>
      </c>
      <c r="J350" s="5">
        <f t="shared" si="40"/>
        <v>191.24699999999999</v>
      </c>
      <c r="K350" s="6">
        <v>43552</v>
      </c>
      <c r="L350" s="6" t="str">
        <f t="shared" si="41"/>
        <v>Thu</v>
      </c>
      <c r="M350" s="6" t="str">
        <f t="shared" si="42"/>
        <v>Mar</v>
      </c>
      <c r="N350" s="7">
        <v>0.73472222222222217</v>
      </c>
      <c r="O350" s="7" t="str">
        <f t="shared" si="43"/>
        <v>17</v>
      </c>
      <c r="P350" t="s">
        <v>1013</v>
      </c>
      <c r="Q350" s="5">
        <f t="shared" si="44"/>
        <v>182.14</v>
      </c>
      <c r="R350" s="8">
        <f t="shared" si="45"/>
        <v>4.7619047619047616E-2</v>
      </c>
      <c r="S350" s="5">
        <f t="shared" si="46"/>
        <v>9.1069999999999993</v>
      </c>
      <c r="T350" s="9">
        <v>5.0999999999999996</v>
      </c>
    </row>
    <row r="351" spans="1:20" x14ac:dyDescent="0.35">
      <c r="A351" t="s">
        <v>1369</v>
      </c>
      <c r="B351" t="s">
        <v>1026</v>
      </c>
      <c r="C351" t="s">
        <v>1027</v>
      </c>
      <c r="D351" t="s">
        <v>1011</v>
      </c>
      <c r="E351" t="s">
        <v>1005</v>
      </c>
      <c r="F351" t="s">
        <v>1006</v>
      </c>
      <c r="G351" s="5">
        <v>13.5</v>
      </c>
      <c r="H351">
        <v>10</v>
      </c>
      <c r="I351" s="5">
        <f t="shared" si="47"/>
        <v>6.75</v>
      </c>
      <c r="J351" s="5">
        <f t="shared" si="40"/>
        <v>141.75</v>
      </c>
      <c r="K351" s="6">
        <v>43523</v>
      </c>
      <c r="L351" s="6" t="str">
        <f t="shared" si="41"/>
        <v>Wed</v>
      </c>
      <c r="M351" s="6" t="str">
        <f t="shared" si="42"/>
        <v>Feb</v>
      </c>
      <c r="N351" s="7">
        <v>0.46249999999999997</v>
      </c>
      <c r="O351" s="7" t="str">
        <f t="shared" si="43"/>
        <v>11</v>
      </c>
      <c r="P351" t="s">
        <v>1017</v>
      </c>
      <c r="Q351" s="5">
        <f t="shared" si="44"/>
        <v>135</v>
      </c>
      <c r="R351" s="8">
        <f t="shared" si="45"/>
        <v>4.7619047619047616E-2</v>
      </c>
      <c r="S351" s="5">
        <f t="shared" si="46"/>
        <v>6.75</v>
      </c>
      <c r="T351" s="9">
        <v>4.8</v>
      </c>
    </row>
    <row r="352" spans="1:20" x14ac:dyDescent="0.35">
      <c r="A352" t="s">
        <v>1370</v>
      </c>
      <c r="B352" t="s">
        <v>1009</v>
      </c>
      <c r="C352" t="s">
        <v>1010</v>
      </c>
      <c r="D352" t="s">
        <v>1004</v>
      </c>
      <c r="E352" t="s">
        <v>1005</v>
      </c>
      <c r="F352" t="s">
        <v>1030</v>
      </c>
      <c r="G352" s="5">
        <v>99.3</v>
      </c>
      <c r="H352">
        <v>10</v>
      </c>
      <c r="I352" s="5">
        <f t="shared" si="47"/>
        <v>49.650000000000006</v>
      </c>
      <c r="J352" s="5">
        <f t="shared" si="40"/>
        <v>1042.6500000000001</v>
      </c>
      <c r="K352" s="6">
        <v>43511</v>
      </c>
      <c r="L352" s="6" t="str">
        <f t="shared" si="41"/>
        <v>Fri</v>
      </c>
      <c r="M352" s="6" t="str">
        <f t="shared" si="42"/>
        <v>Feb</v>
      </c>
      <c r="N352" s="7">
        <v>0.62013888888888891</v>
      </c>
      <c r="O352" s="7" t="str">
        <f t="shared" si="43"/>
        <v>14</v>
      </c>
      <c r="P352" t="s">
        <v>1017</v>
      </c>
      <c r="Q352" s="5">
        <f t="shared" si="44"/>
        <v>993</v>
      </c>
      <c r="R352" s="8">
        <f t="shared" si="45"/>
        <v>4.76190476190477E-2</v>
      </c>
      <c r="S352" s="5">
        <f t="shared" si="46"/>
        <v>49.650000000000091</v>
      </c>
      <c r="T352" s="9">
        <v>6.6</v>
      </c>
    </row>
    <row r="353" spans="1:20" x14ac:dyDescent="0.35">
      <c r="A353" t="s">
        <v>1371</v>
      </c>
      <c r="B353" t="s">
        <v>1002</v>
      </c>
      <c r="C353" t="s">
        <v>1003</v>
      </c>
      <c r="D353" t="s">
        <v>1011</v>
      </c>
      <c r="E353" t="s">
        <v>1015</v>
      </c>
      <c r="F353" t="s">
        <v>1012</v>
      </c>
      <c r="G353" s="5">
        <v>51.69</v>
      </c>
      <c r="H353">
        <v>7</v>
      </c>
      <c r="I353" s="5">
        <f t="shared" si="47"/>
        <v>18.0915</v>
      </c>
      <c r="J353" s="5">
        <f t="shared" si="40"/>
        <v>379.92149999999998</v>
      </c>
      <c r="K353" s="6">
        <v>43491</v>
      </c>
      <c r="L353" s="6" t="str">
        <f t="shared" si="41"/>
        <v>Sat</v>
      </c>
      <c r="M353" s="6" t="str">
        <f t="shared" si="42"/>
        <v>Jan</v>
      </c>
      <c r="N353" s="7">
        <v>0.76527777777777783</v>
      </c>
      <c r="O353" s="7" t="str">
        <f t="shared" si="43"/>
        <v>18</v>
      </c>
      <c r="P353" t="s">
        <v>1013</v>
      </c>
      <c r="Q353" s="5">
        <f t="shared" si="44"/>
        <v>361.83</v>
      </c>
      <c r="R353" s="8">
        <f t="shared" si="45"/>
        <v>4.7619047619047609E-2</v>
      </c>
      <c r="S353" s="5">
        <f t="shared" si="46"/>
        <v>18.091499999999996</v>
      </c>
      <c r="T353" s="9">
        <v>5.5</v>
      </c>
    </row>
    <row r="354" spans="1:20" x14ac:dyDescent="0.35">
      <c r="A354" t="s">
        <v>1372</v>
      </c>
      <c r="B354" t="s">
        <v>1026</v>
      </c>
      <c r="C354" t="s">
        <v>1027</v>
      </c>
      <c r="D354" t="s">
        <v>1004</v>
      </c>
      <c r="E354" t="s">
        <v>1005</v>
      </c>
      <c r="F354" t="s">
        <v>1030</v>
      </c>
      <c r="G354" s="5">
        <v>54.73</v>
      </c>
      <c r="H354">
        <v>7</v>
      </c>
      <c r="I354" s="5">
        <f t="shared" si="47"/>
        <v>19.1555</v>
      </c>
      <c r="J354" s="5">
        <f t="shared" si="40"/>
        <v>402.26549999999997</v>
      </c>
      <c r="K354" s="6">
        <v>43538</v>
      </c>
      <c r="L354" s="6" t="str">
        <f t="shared" si="41"/>
        <v>Thu</v>
      </c>
      <c r="M354" s="6" t="str">
        <f t="shared" si="42"/>
        <v>Mar</v>
      </c>
      <c r="N354" s="7">
        <v>0.79305555555555562</v>
      </c>
      <c r="O354" s="7" t="str">
        <f t="shared" si="43"/>
        <v>19</v>
      </c>
      <c r="P354" t="s">
        <v>1017</v>
      </c>
      <c r="Q354" s="5">
        <f t="shared" si="44"/>
        <v>383.10999999999996</v>
      </c>
      <c r="R354" s="8">
        <f t="shared" si="45"/>
        <v>4.7619047619047665E-2</v>
      </c>
      <c r="S354" s="5">
        <f t="shared" si="46"/>
        <v>19.155500000000018</v>
      </c>
      <c r="T354" s="9">
        <v>8.5</v>
      </c>
    </row>
    <row r="355" spans="1:20" x14ac:dyDescent="0.35">
      <c r="A355" t="s">
        <v>1373</v>
      </c>
      <c r="B355" t="s">
        <v>1026</v>
      </c>
      <c r="C355" t="s">
        <v>1027</v>
      </c>
      <c r="D355" t="s">
        <v>1004</v>
      </c>
      <c r="E355" t="s">
        <v>1015</v>
      </c>
      <c r="F355" t="s">
        <v>1016</v>
      </c>
      <c r="G355" s="5">
        <v>27</v>
      </c>
      <c r="H355">
        <v>9</v>
      </c>
      <c r="I355" s="5">
        <f t="shared" si="47"/>
        <v>12.15</v>
      </c>
      <c r="J355" s="5">
        <f t="shared" si="40"/>
        <v>255.15</v>
      </c>
      <c r="K355" s="6">
        <v>43526</v>
      </c>
      <c r="L355" s="6" t="str">
        <f t="shared" si="41"/>
        <v>Sat</v>
      </c>
      <c r="M355" s="6" t="str">
        <f t="shared" si="42"/>
        <v>Mar</v>
      </c>
      <c r="N355" s="7">
        <v>0.59444444444444444</v>
      </c>
      <c r="O355" s="7" t="str">
        <f t="shared" si="43"/>
        <v>14</v>
      </c>
      <c r="P355" t="s">
        <v>1013</v>
      </c>
      <c r="Q355" s="5">
        <f t="shared" si="44"/>
        <v>243</v>
      </c>
      <c r="R355" s="8">
        <f t="shared" si="45"/>
        <v>4.7619047619047637E-2</v>
      </c>
      <c r="S355" s="5">
        <f t="shared" si="46"/>
        <v>12.150000000000006</v>
      </c>
      <c r="T355" s="9">
        <v>4.8</v>
      </c>
    </row>
    <row r="356" spans="1:20" x14ac:dyDescent="0.35">
      <c r="A356" t="s">
        <v>1374</v>
      </c>
      <c r="B356" t="s">
        <v>1009</v>
      </c>
      <c r="C356" t="s">
        <v>1010</v>
      </c>
      <c r="D356" t="s">
        <v>1011</v>
      </c>
      <c r="E356" t="s">
        <v>1005</v>
      </c>
      <c r="F356" t="s">
        <v>1012</v>
      </c>
      <c r="G356" s="5">
        <v>30.24</v>
      </c>
      <c r="H356">
        <v>1</v>
      </c>
      <c r="I356" s="5">
        <f t="shared" si="47"/>
        <v>1.512</v>
      </c>
      <c r="J356" s="5">
        <f t="shared" si="40"/>
        <v>31.751999999999999</v>
      </c>
      <c r="K356" s="6">
        <v>43528</v>
      </c>
      <c r="L356" s="6" t="str">
        <f t="shared" si="41"/>
        <v>Mon</v>
      </c>
      <c r="M356" s="6" t="str">
        <f t="shared" si="42"/>
        <v>Mar</v>
      </c>
      <c r="N356" s="7">
        <v>0.65555555555555556</v>
      </c>
      <c r="O356" s="7" t="str">
        <f t="shared" si="43"/>
        <v>15</v>
      </c>
      <c r="P356" t="s">
        <v>1013</v>
      </c>
      <c r="Q356" s="5">
        <f t="shared" si="44"/>
        <v>30.24</v>
      </c>
      <c r="R356" s="8">
        <f t="shared" si="45"/>
        <v>4.7619047619047637E-2</v>
      </c>
      <c r="S356" s="5">
        <f t="shared" si="46"/>
        <v>1.5120000000000005</v>
      </c>
      <c r="T356" s="9">
        <v>8.4</v>
      </c>
    </row>
    <row r="357" spans="1:20" x14ac:dyDescent="0.35">
      <c r="A357" t="s">
        <v>1375</v>
      </c>
      <c r="B357" t="s">
        <v>1026</v>
      </c>
      <c r="C357" t="s">
        <v>1027</v>
      </c>
      <c r="D357" t="s">
        <v>1004</v>
      </c>
      <c r="E357" t="s">
        <v>1005</v>
      </c>
      <c r="F357" t="s">
        <v>1028</v>
      </c>
      <c r="G357" s="5">
        <v>89.14</v>
      </c>
      <c r="H357">
        <v>4</v>
      </c>
      <c r="I357" s="5">
        <f t="shared" si="47"/>
        <v>17.827999999999999</v>
      </c>
      <c r="J357" s="5">
        <f t="shared" si="40"/>
        <v>374.38799999999998</v>
      </c>
      <c r="K357" s="6">
        <v>43472</v>
      </c>
      <c r="L357" s="6" t="str">
        <f t="shared" si="41"/>
        <v>Mon</v>
      </c>
      <c r="M357" s="6" t="str">
        <f t="shared" si="42"/>
        <v>Jan</v>
      </c>
      <c r="N357" s="7">
        <v>0.51388888888888895</v>
      </c>
      <c r="O357" s="7" t="str">
        <f t="shared" si="43"/>
        <v>12</v>
      </c>
      <c r="P357" t="s">
        <v>1017</v>
      </c>
      <c r="Q357" s="5">
        <f t="shared" si="44"/>
        <v>356.56</v>
      </c>
      <c r="R357" s="8">
        <f t="shared" si="45"/>
        <v>4.7619047619047554E-2</v>
      </c>
      <c r="S357" s="5">
        <f t="shared" si="46"/>
        <v>17.827999999999975</v>
      </c>
      <c r="T357" s="9">
        <v>7.8</v>
      </c>
    </row>
    <row r="358" spans="1:20" x14ac:dyDescent="0.35">
      <c r="A358" t="s">
        <v>1376</v>
      </c>
      <c r="B358" t="s">
        <v>1009</v>
      </c>
      <c r="C358" t="s">
        <v>1010</v>
      </c>
      <c r="D358" t="s">
        <v>1011</v>
      </c>
      <c r="E358" t="s">
        <v>1005</v>
      </c>
      <c r="F358" t="s">
        <v>1030</v>
      </c>
      <c r="G358" s="5">
        <v>37.549999999999997</v>
      </c>
      <c r="H358">
        <v>10</v>
      </c>
      <c r="I358" s="5">
        <f t="shared" si="47"/>
        <v>18.775000000000002</v>
      </c>
      <c r="J358" s="5">
        <f t="shared" si="40"/>
        <v>394.27499999999998</v>
      </c>
      <c r="K358" s="6">
        <v>43532</v>
      </c>
      <c r="L358" s="6" t="str">
        <f t="shared" si="41"/>
        <v>Fri</v>
      </c>
      <c r="M358" s="6" t="str">
        <f t="shared" si="42"/>
        <v>Mar</v>
      </c>
      <c r="N358" s="7">
        <v>0.8340277777777777</v>
      </c>
      <c r="O358" s="7" t="str">
        <f t="shared" si="43"/>
        <v>20</v>
      </c>
      <c r="P358" t="s">
        <v>1017</v>
      </c>
      <c r="Q358" s="5">
        <f t="shared" si="44"/>
        <v>375.5</v>
      </c>
      <c r="R358" s="8">
        <f t="shared" si="45"/>
        <v>4.7619047619047561E-2</v>
      </c>
      <c r="S358" s="5">
        <f t="shared" si="46"/>
        <v>18.774999999999977</v>
      </c>
      <c r="T358" s="9">
        <v>9.3000000000000007</v>
      </c>
    </row>
    <row r="359" spans="1:20" x14ac:dyDescent="0.35">
      <c r="A359" t="s">
        <v>1377</v>
      </c>
      <c r="B359" t="s">
        <v>1009</v>
      </c>
      <c r="C359" t="s">
        <v>1010</v>
      </c>
      <c r="D359" t="s">
        <v>1011</v>
      </c>
      <c r="E359" t="s">
        <v>1005</v>
      </c>
      <c r="F359" t="s">
        <v>1020</v>
      </c>
      <c r="G359" s="5">
        <v>95.44</v>
      </c>
      <c r="H359">
        <v>10</v>
      </c>
      <c r="I359" s="5">
        <f t="shared" si="47"/>
        <v>47.72</v>
      </c>
      <c r="J359" s="5">
        <f t="shared" si="40"/>
        <v>1002.12</v>
      </c>
      <c r="K359" s="6">
        <v>43474</v>
      </c>
      <c r="L359" s="6" t="str">
        <f t="shared" si="41"/>
        <v>Wed</v>
      </c>
      <c r="M359" s="6" t="str">
        <f t="shared" si="42"/>
        <v>Jan</v>
      </c>
      <c r="N359" s="7">
        <v>0.57291666666666663</v>
      </c>
      <c r="O359" s="7" t="str">
        <f t="shared" si="43"/>
        <v>13</v>
      </c>
      <c r="P359" t="s">
        <v>1013</v>
      </c>
      <c r="Q359" s="5">
        <f t="shared" si="44"/>
        <v>954.4</v>
      </c>
      <c r="R359" s="8">
        <f t="shared" si="45"/>
        <v>4.7619047619047644E-2</v>
      </c>
      <c r="S359" s="5">
        <f t="shared" si="46"/>
        <v>47.720000000000027</v>
      </c>
      <c r="T359" s="9">
        <v>5.2</v>
      </c>
    </row>
    <row r="360" spans="1:20" x14ac:dyDescent="0.35">
      <c r="A360" t="s">
        <v>1378</v>
      </c>
      <c r="B360" t="s">
        <v>1026</v>
      </c>
      <c r="C360" t="s">
        <v>1027</v>
      </c>
      <c r="D360" t="s">
        <v>1011</v>
      </c>
      <c r="E360" t="s">
        <v>1015</v>
      </c>
      <c r="F360" t="s">
        <v>1012</v>
      </c>
      <c r="G360" s="5">
        <v>27.5</v>
      </c>
      <c r="H360">
        <v>3</v>
      </c>
      <c r="I360" s="5">
        <f t="shared" si="47"/>
        <v>4.125</v>
      </c>
      <c r="J360" s="5">
        <f t="shared" si="40"/>
        <v>86.625</v>
      </c>
      <c r="K360" s="6">
        <v>43525</v>
      </c>
      <c r="L360" s="6" t="str">
        <f t="shared" si="41"/>
        <v>Fri</v>
      </c>
      <c r="M360" s="6" t="str">
        <f t="shared" si="42"/>
        <v>Mar</v>
      </c>
      <c r="N360" s="7">
        <v>0.65277777777777779</v>
      </c>
      <c r="O360" s="7" t="str">
        <f t="shared" si="43"/>
        <v>15</v>
      </c>
      <c r="P360" t="s">
        <v>1007</v>
      </c>
      <c r="Q360" s="5">
        <f t="shared" si="44"/>
        <v>82.5</v>
      </c>
      <c r="R360" s="8">
        <f t="shared" si="45"/>
        <v>4.7619047619047616E-2</v>
      </c>
      <c r="S360" s="5">
        <f t="shared" si="46"/>
        <v>4.125</v>
      </c>
      <c r="T360" s="9">
        <v>6.5</v>
      </c>
    </row>
    <row r="361" spans="1:20" x14ac:dyDescent="0.35">
      <c r="A361" t="s">
        <v>1379</v>
      </c>
      <c r="B361" t="s">
        <v>1026</v>
      </c>
      <c r="C361" t="s">
        <v>1027</v>
      </c>
      <c r="D361" t="s">
        <v>1011</v>
      </c>
      <c r="E361" t="s">
        <v>1015</v>
      </c>
      <c r="F361" t="s">
        <v>1020</v>
      </c>
      <c r="G361" s="5">
        <v>74.97</v>
      </c>
      <c r="H361">
        <v>1</v>
      </c>
      <c r="I361" s="5">
        <f t="shared" si="47"/>
        <v>3.7484999999999999</v>
      </c>
      <c r="J361" s="5">
        <f t="shared" si="40"/>
        <v>78.718500000000006</v>
      </c>
      <c r="K361" s="6">
        <v>43540</v>
      </c>
      <c r="L361" s="6" t="str">
        <f t="shared" si="41"/>
        <v>Sat</v>
      </c>
      <c r="M361" s="6" t="str">
        <f t="shared" si="42"/>
        <v>Mar</v>
      </c>
      <c r="N361" s="7">
        <v>0.70694444444444438</v>
      </c>
      <c r="O361" s="7" t="str">
        <f t="shared" si="43"/>
        <v>16</v>
      </c>
      <c r="P361" t="s">
        <v>1013</v>
      </c>
      <c r="Q361" s="5">
        <f t="shared" si="44"/>
        <v>74.97</v>
      </c>
      <c r="R361" s="8">
        <f t="shared" si="45"/>
        <v>4.7619047619047707E-2</v>
      </c>
      <c r="S361" s="5">
        <f t="shared" si="46"/>
        <v>3.748500000000007</v>
      </c>
      <c r="T361" s="9">
        <v>5.6</v>
      </c>
    </row>
    <row r="362" spans="1:20" x14ac:dyDescent="0.35">
      <c r="A362" t="s">
        <v>1380</v>
      </c>
      <c r="B362" t="s">
        <v>1002</v>
      </c>
      <c r="C362" t="s">
        <v>1003</v>
      </c>
      <c r="D362" t="s">
        <v>1004</v>
      </c>
      <c r="E362" t="s">
        <v>1015</v>
      </c>
      <c r="F362" t="s">
        <v>1028</v>
      </c>
      <c r="G362" s="5">
        <v>80.959999999999994</v>
      </c>
      <c r="H362">
        <v>8</v>
      </c>
      <c r="I362" s="5">
        <f t="shared" si="47"/>
        <v>32.384</v>
      </c>
      <c r="J362" s="5">
        <f t="shared" si="40"/>
        <v>680.06399999999996</v>
      </c>
      <c r="K362" s="6">
        <v>43513</v>
      </c>
      <c r="L362" s="6" t="str">
        <f t="shared" si="41"/>
        <v>Sun</v>
      </c>
      <c r="M362" s="6" t="str">
        <f t="shared" si="42"/>
        <v>Feb</v>
      </c>
      <c r="N362" s="7">
        <v>0.46666666666666662</v>
      </c>
      <c r="O362" s="7" t="str">
        <f t="shared" si="43"/>
        <v>11</v>
      </c>
      <c r="P362" t="s">
        <v>1017</v>
      </c>
      <c r="Q362" s="5">
        <f t="shared" si="44"/>
        <v>647.67999999999995</v>
      </c>
      <c r="R362" s="8">
        <f t="shared" si="45"/>
        <v>4.7619047619047644E-2</v>
      </c>
      <c r="S362" s="5">
        <f t="shared" si="46"/>
        <v>32.384000000000015</v>
      </c>
      <c r="T362" s="9">
        <v>7.4</v>
      </c>
    </row>
    <row r="363" spans="1:20" x14ac:dyDescent="0.35">
      <c r="A363" t="s">
        <v>1381</v>
      </c>
      <c r="B363" t="s">
        <v>1009</v>
      </c>
      <c r="C363" t="s">
        <v>1010</v>
      </c>
      <c r="D363" t="s">
        <v>1011</v>
      </c>
      <c r="E363" t="s">
        <v>1005</v>
      </c>
      <c r="F363" t="s">
        <v>1028</v>
      </c>
      <c r="G363" s="5">
        <v>94.47</v>
      </c>
      <c r="H363">
        <v>8</v>
      </c>
      <c r="I363" s="5">
        <f t="shared" si="47"/>
        <v>37.788000000000004</v>
      </c>
      <c r="J363" s="5">
        <f t="shared" si="40"/>
        <v>793.548</v>
      </c>
      <c r="K363" s="6">
        <v>43523</v>
      </c>
      <c r="L363" s="6" t="str">
        <f t="shared" si="41"/>
        <v>Wed</v>
      </c>
      <c r="M363" s="6" t="str">
        <f t="shared" si="42"/>
        <v>Feb</v>
      </c>
      <c r="N363" s="7">
        <v>0.6333333333333333</v>
      </c>
      <c r="O363" s="7" t="str">
        <f t="shared" si="43"/>
        <v>15</v>
      </c>
      <c r="P363" t="s">
        <v>1013</v>
      </c>
      <c r="Q363" s="5">
        <f t="shared" si="44"/>
        <v>755.76</v>
      </c>
      <c r="R363" s="8">
        <f t="shared" si="45"/>
        <v>4.761904761904763E-2</v>
      </c>
      <c r="S363" s="5">
        <f t="shared" si="46"/>
        <v>37.788000000000011</v>
      </c>
      <c r="T363" s="9">
        <v>9.1</v>
      </c>
    </row>
    <row r="364" spans="1:20" x14ac:dyDescent="0.35">
      <c r="A364" t="s">
        <v>1382</v>
      </c>
      <c r="B364" t="s">
        <v>1009</v>
      </c>
      <c r="C364" t="s">
        <v>1010</v>
      </c>
      <c r="D364" t="s">
        <v>1011</v>
      </c>
      <c r="E364" t="s">
        <v>1015</v>
      </c>
      <c r="F364" t="s">
        <v>1028</v>
      </c>
      <c r="G364" s="5">
        <v>99.79</v>
      </c>
      <c r="H364">
        <v>2</v>
      </c>
      <c r="I364" s="5">
        <f t="shared" si="47"/>
        <v>9.979000000000001</v>
      </c>
      <c r="J364" s="5">
        <f t="shared" si="40"/>
        <v>209.55900000000003</v>
      </c>
      <c r="K364" s="6">
        <v>43531</v>
      </c>
      <c r="L364" s="6" t="str">
        <f t="shared" si="41"/>
        <v>Thu</v>
      </c>
      <c r="M364" s="6" t="str">
        <f t="shared" si="42"/>
        <v>Mar</v>
      </c>
      <c r="N364" s="7">
        <v>0.85902777777777783</v>
      </c>
      <c r="O364" s="7" t="str">
        <f t="shared" si="43"/>
        <v>20</v>
      </c>
      <c r="P364" t="s">
        <v>1007</v>
      </c>
      <c r="Q364" s="5">
        <f t="shared" si="44"/>
        <v>199.58</v>
      </c>
      <c r="R364" s="8">
        <f t="shared" si="45"/>
        <v>4.7619047619047679E-2</v>
      </c>
      <c r="S364" s="5">
        <f t="shared" si="46"/>
        <v>9.9790000000000134</v>
      </c>
      <c r="T364" s="9">
        <v>8</v>
      </c>
    </row>
    <row r="365" spans="1:20" x14ac:dyDescent="0.35">
      <c r="A365" t="s">
        <v>1383</v>
      </c>
      <c r="B365" t="s">
        <v>1002</v>
      </c>
      <c r="C365" t="s">
        <v>1003</v>
      </c>
      <c r="D365" t="s">
        <v>1011</v>
      </c>
      <c r="E365" t="s">
        <v>1015</v>
      </c>
      <c r="F365" t="s">
        <v>1016</v>
      </c>
      <c r="G365" s="5">
        <v>73.22</v>
      </c>
      <c r="H365">
        <v>6</v>
      </c>
      <c r="I365" s="5">
        <f t="shared" si="47"/>
        <v>21.966000000000001</v>
      </c>
      <c r="J365" s="5">
        <f t="shared" si="40"/>
        <v>461.286</v>
      </c>
      <c r="K365" s="6">
        <v>43486</v>
      </c>
      <c r="L365" s="6" t="str">
        <f t="shared" si="41"/>
        <v>Mon</v>
      </c>
      <c r="M365" s="6" t="str">
        <f t="shared" si="42"/>
        <v>Jan</v>
      </c>
      <c r="N365" s="7">
        <v>0.73888888888888893</v>
      </c>
      <c r="O365" s="7" t="str">
        <f t="shared" si="43"/>
        <v>17</v>
      </c>
      <c r="P365" t="s">
        <v>1013</v>
      </c>
      <c r="Q365" s="5">
        <f t="shared" si="44"/>
        <v>439.32</v>
      </c>
      <c r="R365" s="8">
        <f t="shared" si="45"/>
        <v>4.7619047619047637E-2</v>
      </c>
      <c r="S365" s="5">
        <f t="shared" si="46"/>
        <v>21.966000000000008</v>
      </c>
      <c r="T365" s="9">
        <v>7.2</v>
      </c>
    </row>
    <row r="366" spans="1:20" x14ac:dyDescent="0.35">
      <c r="A366" t="s">
        <v>1384</v>
      </c>
      <c r="B366" t="s">
        <v>1009</v>
      </c>
      <c r="C366" t="s">
        <v>1010</v>
      </c>
      <c r="D366" t="s">
        <v>1011</v>
      </c>
      <c r="E366" t="s">
        <v>1005</v>
      </c>
      <c r="F366" t="s">
        <v>1028</v>
      </c>
      <c r="G366" s="5">
        <v>41.24</v>
      </c>
      <c r="H366">
        <v>4</v>
      </c>
      <c r="I366" s="5">
        <f t="shared" si="47"/>
        <v>8.2480000000000011</v>
      </c>
      <c r="J366" s="5">
        <f t="shared" si="40"/>
        <v>173.208</v>
      </c>
      <c r="K366" s="6">
        <v>43515</v>
      </c>
      <c r="L366" s="6" t="str">
        <f t="shared" si="41"/>
        <v>Tue</v>
      </c>
      <c r="M366" s="6" t="str">
        <f t="shared" si="42"/>
        <v>Feb</v>
      </c>
      <c r="N366" s="7">
        <v>0.68263888888888891</v>
      </c>
      <c r="O366" s="7" t="str">
        <f t="shared" si="43"/>
        <v>16</v>
      </c>
      <c r="P366" t="s">
        <v>1013</v>
      </c>
      <c r="Q366" s="5">
        <f t="shared" si="44"/>
        <v>164.96</v>
      </c>
      <c r="R366" s="8">
        <f t="shared" si="45"/>
        <v>4.7619047619047561E-2</v>
      </c>
      <c r="S366" s="5">
        <f t="shared" si="46"/>
        <v>8.2479999999999905</v>
      </c>
      <c r="T366" s="9">
        <v>7.1</v>
      </c>
    </row>
    <row r="367" spans="1:20" x14ac:dyDescent="0.35">
      <c r="A367" t="s">
        <v>1385</v>
      </c>
      <c r="B367" t="s">
        <v>1009</v>
      </c>
      <c r="C367" t="s">
        <v>1010</v>
      </c>
      <c r="D367" t="s">
        <v>1011</v>
      </c>
      <c r="E367" t="s">
        <v>1005</v>
      </c>
      <c r="F367" t="s">
        <v>1030</v>
      </c>
      <c r="G367" s="5">
        <v>81.680000000000007</v>
      </c>
      <c r="H367">
        <v>4</v>
      </c>
      <c r="I367" s="5">
        <f t="shared" si="47"/>
        <v>16.336000000000002</v>
      </c>
      <c r="J367" s="5">
        <f t="shared" si="40"/>
        <v>343.05600000000004</v>
      </c>
      <c r="K367" s="6">
        <v>43471</v>
      </c>
      <c r="L367" s="6" t="str">
        <f t="shared" si="41"/>
        <v>Sun</v>
      </c>
      <c r="M367" s="6" t="str">
        <f t="shared" si="42"/>
        <v>Jan</v>
      </c>
      <c r="N367" s="7">
        <v>0.5083333333333333</v>
      </c>
      <c r="O367" s="7" t="str">
        <f t="shared" si="43"/>
        <v>12</v>
      </c>
      <c r="P367" t="s">
        <v>1013</v>
      </c>
      <c r="Q367" s="5">
        <f t="shared" si="44"/>
        <v>326.72000000000003</v>
      </c>
      <c r="R367" s="8">
        <f t="shared" si="45"/>
        <v>4.7619047619047651E-2</v>
      </c>
      <c r="S367" s="5">
        <f t="shared" si="46"/>
        <v>16.336000000000013</v>
      </c>
      <c r="T367" s="9">
        <v>9.1</v>
      </c>
    </row>
    <row r="368" spans="1:20" x14ac:dyDescent="0.35">
      <c r="A368" t="s">
        <v>1386</v>
      </c>
      <c r="B368" t="s">
        <v>1009</v>
      </c>
      <c r="C368" t="s">
        <v>1010</v>
      </c>
      <c r="D368" t="s">
        <v>1011</v>
      </c>
      <c r="E368" t="s">
        <v>1005</v>
      </c>
      <c r="F368" t="s">
        <v>1012</v>
      </c>
      <c r="G368" s="5">
        <v>51.32</v>
      </c>
      <c r="H368">
        <v>9</v>
      </c>
      <c r="I368" s="5">
        <f t="shared" si="47"/>
        <v>23.094000000000001</v>
      </c>
      <c r="J368" s="5">
        <f t="shared" si="40"/>
        <v>484.97399999999999</v>
      </c>
      <c r="K368" s="6">
        <v>43538</v>
      </c>
      <c r="L368" s="6" t="str">
        <f t="shared" si="41"/>
        <v>Thu</v>
      </c>
      <c r="M368" s="6" t="str">
        <f t="shared" si="42"/>
        <v>Mar</v>
      </c>
      <c r="N368" s="7">
        <v>0.81458333333333333</v>
      </c>
      <c r="O368" s="7" t="str">
        <f t="shared" si="43"/>
        <v>19</v>
      </c>
      <c r="P368" t="s">
        <v>1013</v>
      </c>
      <c r="Q368" s="5">
        <f t="shared" si="44"/>
        <v>461.88</v>
      </c>
      <c r="R368" s="8">
        <f t="shared" si="45"/>
        <v>4.7619047619047609E-2</v>
      </c>
      <c r="S368" s="5">
        <f t="shared" si="46"/>
        <v>23.093999999999994</v>
      </c>
      <c r="T368" s="9">
        <v>5.6</v>
      </c>
    </row>
    <row r="369" spans="1:20" x14ac:dyDescent="0.35">
      <c r="A369" t="s">
        <v>1387</v>
      </c>
      <c r="B369" t="s">
        <v>1002</v>
      </c>
      <c r="C369" t="s">
        <v>1003</v>
      </c>
      <c r="D369" t="s">
        <v>1004</v>
      </c>
      <c r="E369" t="s">
        <v>1015</v>
      </c>
      <c r="F369" t="s">
        <v>1016</v>
      </c>
      <c r="G369" s="5">
        <v>65.94</v>
      </c>
      <c r="H369">
        <v>4</v>
      </c>
      <c r="I369" s="5">
        <f t="shared" si="47"/>
        <v>13.188000000000001</v>
      </c>
      <c r="J369" s="5">
        <f t="shared" si="40"/>
        <v>276.94799999999998</v>
      </c>
      <c r="K369" s="6">
        <v>43548</v>
      </c>
      <c r="L369" s="6" t="str">
        <f t="shared" si="41"/>
        <v>Sun</v>
      </c>
      <c r="M369" s="6" t="str">
        <f t="shared" si="42"/>
        <v>Mar</v>
      </c>
      <c r="N369" s="7">
        <v>0.4368055555555555</v>
      </c>
      <c r="O369" s="7" t="str">
        <f t="shared" si="43"/>
        <v>10</v>
      </c>
      <c r="P369" t="s">
        <v>1013</v>
      </c>
      <c r="Q369" s="5">
        <f t="shared" si="44"/>
        <v>263.76</v>
      </c>
      <c r="R369" s="8">
        <f t="shared" si="45"/>
        <v>4.7619047619047582E-2</v>
      </c>
      <c r="S369" s="5">
        <f t="shared" si="46"/>
        <v>13.187999999999988</v>
      </c>
      <c r="T369" s="9">
        <v>6</v>
      </c>
    </row>
    <row r="370" spans="1:20" x14ac:dyDescent="0.35">
      <c r="A370" t="s">
        <v>1388</v>
      </c>
      <c r="B370" t="s">
        <v>1009</v>
      </c>
      <c r="C370" t="s">
        <v>1010</v>
      </c>
      <c r="D370" t="s">
        <v>1011</v>
      </c>
      <c r="E370" t="s">
        <v>1005</v>
      </c>
      <c r="F370" t="s">
        <v>1020</v>
      </c>
      <c r="G370" s="5">
        <v>14.36</v>
      </c>
      <c r="H370">
        <v>10</v>
      </c>
      <c r="I370" s="5">
        <f t="shared" si="47"/>
        <v>7.18</v>
      </c>
      <c r="J370" s="5">
        <f t="shared" si="40"/>
        <v>150.78</v>
      </c>
      <c r="K370" s="6">
        <v>43492</v>
      </c>
      <c r="L370" s="6" t="str">
        <f t="shared" si="41"/>
        <v>Sun</v>
      </c>
      <c r="M370" s="6" t="str">
        <f t="shared" si="42"/>
        <v>Jan</v>
      </c>
      <c r="N370" s="7">
        <v>0.60277777777777775</v>
      </c>
      <c r="O370" s="7" t="str">
        <f t="shared" si="43"/>
        <v>14</v>
      </c>
      <c r="P370" t="s">
        <v>1013</v>
      </c>
      <c r="Q370" s="5">
        <f t="shared" si="44"/>
        <v>143.6</v>
      </c>
      <c r="R370" s="8">
        <f t="shared" si="45"/>
        <v>4.7619047619047665E-2</v>
      </c>
      <c r="S370" s="5">
        <f t="shared" si="46"/>
        <v>7.1800000000000068</v>
      </c>
      <c r="T370" s="9">
        <v>5.4</v>
      </c>
    </row>
    <row r="371" spans="1:20" x14ac:dyDescent="0.35">
      <c r="A371" t="s">
        <v>1389</v>
      </c>
      <c r="B371" t="s">
        <v>1002</v>
      </c>
      <c r="C371" t="s">
        <v>1003</v>
      </c>
      <c r="D371" t="s">
        <v>1004</v>
      </c>
      <c r="E371" t="s">
        <v>1015</v>
      </c>
      <c r="F371" t="s">
        <v>1012</v>
      </c>
      <c r="G371" s="5">
        <v>21.5</v>
      </c>
      <c r="H371">
        <v>9</v>
      </c>
      <c r="I371" s="5">
        <f t="shared" si="47"/>
        <v>9.6750000000000007</v>
      </c>
      <c r="J371" s="5">
        <f t="shared" si="40"/>
        <v>203.17500000000001</v>
      </c>
      <c r="K371" s="6">
        <v>43530</v>
      </c>
      <c r="L371" s="6" t="str">
        <f t="shared" si="41"/>
        <v>Wed</v>
      </c>
      <c r="M371" s="6" t="str">
        <f t="shared" si="42"/>
        <v>Mar</v>
      </c>
      <c r="N371" s="7">
        <v>0.53194444444444444</v>
      </c>
      <c r="O371" s="7" t="str">
        <f t="shared" si="43"/>
        <v>12</v>
      </c>
      <c r="P371" t="s">
        <v>1017</v>
      </c>
      <c r="Q371" s="5">
        <f t="shared" si="44"/>
        <v>193.5</v>
      </c>
      <c r="R371" s="8">
        <f t="shared" si="45"/>
        <v>4.7619047619047672E-2</v>
      </c>
      <c r="S371" s="5">
        <f t="shared" si="46"/>
        <v>9.6750000000000114</v>
      </c>
      <c r="T371" s="9">
        <v>7.8</v>
      </c>
    </row>
    <row r="372" spans="1:20" x14ac:dyDescent="0.35">
      <c r="A372" t="s">
        <v>1390</v>
      </c>
      <c r="B372" t="s">
        <v>1026</v>
      </c>
      <c r="C372" t="s">
        <v>1027</v>
      </c>
      <c r="D372" t="s">
        <v>1004</v>
      </c>
      <c r="E372" t="s">
        <v>1005</v>
      </c>
      <c r="F372" t="s">
        <v>1012</v>
      </c>
      <c r="G372" s="5">
        <v>26.26</v>
      </c>
      <c r="H372">
        <v>7</v>
      </c>
      <c r="I372" s="5">
        <f t="shared" si="47"/>
        <v>9.1910000000000007</v>
      </c>
      <c r="J372" s="5">
        <f t="shared" si="40"/>
        <v>193.01100000000002</v>
      </c>
      <c r="K372" s="6">
        <v>43498</v>
      </c>
      <c r="L372" s="6" t="str">
        <f t="shared" si="41"/>
        <v>Sat</v>
      </c>
      <c r="M372" s="6" t="str">
        <f t="shared" si="42"/>
        <v>Feb</v>
      </c>
      <c r="N372" s="7">
        <v>0.81944444444444453</v>
      </c>
      <c r="O372" s="7" t="str">
        <f t="shared" si="43"/>
        <v>19</v>
      </c>
      <c r="P372" t="s">
        <v>1013</v>
      </c>
      <c r="Q372" s="5">
        <f t="shared" si="44"/>
        <v>183.82000000000002</v>
      </c>
      <c r="R372" s="8">
        <f t="shared" si="45"/>
        <v>4.7619047619047623E-2</v>
      </c>
      <c r="S372" s="5">
        <f t="shared" si="46"/>
        <v>9.1910000000000025</v>
      </c>
      <c r="T372" s="9">
        <v>9.9</v>
      </c>
    </row>
    <row r="373" spans="1:20" x14ac:dyDescent="0.35">
      <c r="A373" t="s">
        <v>1391</v>
      </c>
      <c r="B373" t="s">
        <v>1026</v>
      </c>
      <c r="C373" t="s">
        <v>1027</v>
      </c>
      <c r="D373" t="s">
        <v>1011</v>
      </c>
      <c r="E373" t="s">
        <v>1005</v>
      </c>
      <c r="F373" t="s">
        <v>1030</v>
      </c>
      <c r="G373" s="5">
        <v>60.96</v>
      </c>
      <c r="H373">
        <v>2</v>
      </c>
      <c r="I373" s="5">
        <f t="shared" si="47"/>
        <v>6.0960000000000001</v>
      </c>
      <c r="J373" s="5">
        <f t="shared" si="40"/>
        <v>128.01599999999999</v>
      </c>
      <c r="K373" s="6">
        <v>43490</v>
      </c>
      <c r="L373" s="6" t="str">
        <f t="shared" si="41"/>
        <v>Fri</v>
      </c>
      <c r="M373" s="6" t="str">
        <f t="shared" si="42"/>
        <v>Jan</v>
      </c>
      <c r="N373" s="7">
        <v>0.81874999999999998</v>
      </c>
      <c r="O373" s="7" t="str">
        <f t="shared" si="43"/>
        <v>19</v>
      </c>
      <c r="P373" t="s">
        <v>1017</v>
      </c>
      <c r="Q373" s="5">
        <f t="shared" si="44"/>
        <v>121.92</v>
      </c>
      <c r="R373" s="8">
        <f t="shared" si="45"/>
        <v>4.761904761904754E-2</v>
      </c>
      <c r="S373" s="5">
        <f t="shared" si="46"/>
        <v>6.0959999999999894</v>
      </c>
      <c r="T373" s="9">
        <v>4.9000000000000004</v>
      </c>
    </row>
    <row r="374" spans="1:20" x14ac:dyDescent="0.35">
      <c r="A374" t="s">
        <v>1392</v>
      </c>
      <c r="B374" t="s">
        <v>1009</v>
      </c>
      <c r="C374" t="s">
        <v>1010</v>
      </c>
      <c r="D374" t="s">
        <v>1011</v>
      </c>
      <c r="E374" t="s">
        <v>1005</v>
      </c>
      <c r="F374" t="s">
        <v>1016</v>
      </c>
      <c r="G374" s="5">
        <v>70.11</v>
      </c>
      <c r="H374">
        <v>6</v>
      </c>
      <c r="I374" s="5">
        <f t="shared" si="47"/>
        <v>21.033000000000001</v>
      </c>
      <c r="J374" s="5">
        <f t="shared" si="40"/>
        <v>441.69299999999998</v>
      </c>
      <c r="K374" s="6">
        <v>43538</v>
      </c>
      <c r="L374" s="6" t="str">
        <f t="shared" si="41"/>
        <v>Thu</v>
      </c>
      <c r="M374" s="6" t="str">
        <f t="shared" si="42"/>
        <v>Mar</v>
      </c>
      <c r="N374" s="7">
        <v>0.74583333333333324</v>
      </c>
      <c r="O374" s="7" t="str">
        <f t="shared" si="43"/>
        <v>17</v>
      </c>
      <c r="P374" t="s">
        <v>1007</v>
      </c>
      <c r="Q374" s="5">
        <f t="shared" si="44"/>
        <v>420.65999999999997</v>
      </c>
      <c r="R374" s="8">
        <f t="shared" si="45"/>
        <v>4.7619047619047658E-2</v>
      </c>
      <c r="S374" s="5">
        <f t="shared" si="46"/>
        <v>21.033000000000015</v>
      </c>
      <c r="T374" s="9">
        <v>5.2</v>
      </c>
    </row>
    <row r="375" spans="1:20" x14ac:dyDescent="0.35">
      <c r="A375" t="s">
        <v>1393</v>
      </c>
      <c r="B375" t="s">
        <v>1009</v>
      </c>
      <c r="C375" t="s">
        <v>1010</v>
      </c>
      <c r="D375" t="s">
        <v>1011</v>
      </c>
      <c r="E375" t="s">
        <v>1015</v>
      </c>
      <c r="F375" t="s">
        <v>1030</v>
      </c>
      <c r="G375" s="5">
        <v>42.08</v>
      </c>
      <c r="H375">
        <v>6</v>
      </c>
      <c r="I375" s="5">
        <f t="shared" si="47"/>
        <v>12.624000000000001</v>
      </c>
      <c r="J375" s="5">
        <f t="shared" si="40"/>
        <v>265.10399999999998</v>
      </c>
      <c r="K375" s="6">
        <v>43494</v>
      </c>
      <c r="L375" s="6" t="str">
        <f t="shared" si="41"/>
        <v>Tue</v>
      </c>
      <c r="M375" s="6" t="str">
        <f t="shared" si="42"/>
        <v>Jan</v>
      </c>
      <c r="N375" s="7">
        <v>0.51736111111111105</v>
      </c>
      <c r="O375" s="7" t="str">
        <f t="shared" si="43"/>
        <v>12</v>
      </c>
      <c r="P375" t="s">
        <v>1013</v>
      </c>
      <c r="Q375" s="5">
        <f t="shared" si="44"/>
        <v>252.48</v>
      </c>
      <c r="R375" s="8">
        <f t="shared" si="45"/>
        <v>4.7619047619047603E-2</v>
      </c>
      <c r="S375" s="5">
        <f t="shared" si="46"/>
        <v>12.623999999999995</v>
      </c>
      <c r="T375" s="9">
        <v>8.9</v>
      </c>
    </row>
    <row r="376" spans="1:20" x14ac:dyDescent="0.35">
      <c r="A376" t="s">
        <v>1394</v>
      </c>
      <c r="B376" t="s">
        <v>1002</v>
      </c>
      <c r="C376" t="s">
        <v>1003</v>
      </c>
      <c r="D376" t="s">
        <v>1011</v>
      </c>
      <c r="E376" t="s">
        <v>1005</v>
      </c>
      <c r="F376" t="s">
        <v>1016</v>
      </c>
      <c r="G376" s="5">
        <v>67.09</v>
      </c>
      <c r="H376">
        <v>5</v>
      </c>
      <c r="I376" s="5">
        <f t="shared" si="47"/>
        <v>16.772500000000004</v>
      </c>
      <c r="J376" s="5">
        <f t="shared" si="40"/>
        <v>352.22250000000003</v>
      </c>
      <c r="K376" s="6">
        <v>43468</v>
      </c>
      <c r="L376" s="6" t="str">
        <f t="shared" si="41"/>
        <v>Thu</v>
      </c>
      <c r="M376" s="6" t="str">
        <f t="shared" si="42"/>
        <v>Jan</v>
      </c>
      <c r="N376" s="7">
        <v>0.69930555555555562</v>
      </c>
      <c r="O376" s="7" t="str">
        <f t="shared" si="43"/>
        <v>16</v>
      </c>
      <c r="P376" t="s">
        <v>1017</v>
      </c>
      <c r="Q376" s="5">
        <f t="shared" si="44"/>
        <v>335.45000000000005</v>
      </c>
      <c r="R376" s="8">
        <f t="shared" si="45"/>
        <v>4.7619047619047561E-2</v>
      </c>
      <c r="S376" s="5">
        <f t="shared" si="46"/>
        <v>16.77249999999998</v>
      </c>
      <c r="T376" s="9">
        <v>9.1</v>
      </c>
    </row>
    <row r="377" spans="1:20" x14ac:dyDescent="0.35">
      <c r="A377" t="s">
        <v>1395</v>
      </c>
      <c r="B377" t="s">
        <v>1002</v>
      </c>
      <c r="C377" t="s">
        <v>1003</v>
      </c>
      <c r="D377" t="s">
        <v>1004</v>
      </c>
      <c r="E377" t="s">
        <v>1005</v>
      </c>
      <c r="F377" t="s">
        <v>1030</v>
      </c>
      <c r="G377" s="5">
        <v>96.7</v>
      </c>
      <c r="H377">
        <v>5</v>
      </c>
      <c r="I377" s="5">
        <f t="shared" si="47"/>
        <v>24.175000000000001</v>
      </c>
      <c r="J377" s="5">
        <f t="shared" si="40"/>
        <v>507.67500000000001</v>
      </c>
      <c r="K377" s="6">
        <v>43479</v>
      </c>
      <c r="L377" s="6" t="str">
        <f t="shared" si="41"/>
        <v>Mon</v>
      </c>
      <c r="M377" s="6" t="str">
        <f t="shared" si="42"/>
        <v>Jan</v>
      </c>
      <c r="N377" s="7">
        <v>0.53611111111111109</v>
      </c>
      <c r="O377" s="7" t="str">
        <f t="shared" si="43"/>
        <v>12</v>
      </c>
      <c r="P377" t="s">
        <v>1007</v>
      </c>
      <c r="Q377" s="5">
        <f t="shared" si="44"/>
        <v>483.5</v>
      </c>
      <c r="R377" s="8">
        <f t="shared" si="45"/>
        <v>4.7619047619047637E-2</v>
      </c>
      <c r="S377" s="5">
        <f t="shared" si="46"/>
        <v>24.175000000000011</v>
      </c>
      <c r="T377" s="9">
        <v>7</v>
      </c>
    </row>
    <row r="378" spans="1:20" x14ac:dyDescent="0.35">
      <c r="A378" t="s">
        <v>1396</v>
      </c>
      <c r="B378" t="s">
        <v>1026</v>
      </c>
      <c r="C378" t="s">
        <v>1027</v>
      </c>
      <c r="D378" t="s">
        <v>1004</v>
      </c>
      <c r="E378" t="s">
        <v>1005</v>
      </c>
      <c r="F378" t="s">
        <v>1016</v>
      </c>
      <c r="G378" s="5">
        <v>35.380000000000003</v>
      </c>
      <c r="H378">
        <v>9</v>
      </c>
      <c r="I378" s="5">
        <f t="shared" si="47"/>
        <v>15.921000000000001</v>
      </c>
      <c r="J378" s="5">
        <f t="shared" si="40"/>
        <v>334.34100000000001</v>
      </c>
      <c r="K378" s="6">
        <v>43470</v>
      </c>
      <c r="L378" s="6" t="str">
        <f t="shared" si="41"/>
        <v>Sat</v>
      </c>
      <c r="M378" s="6" t="str">
        <f t="shared" si="42"/>
        <v>Jan</v>
      </c>
      <c r="N378" s="7">
        <v>0.82638888888888884</v>
      </c>
      <c r="O378" s="7" t="str">
        <f t="shared" si="43"/>
        <v>19</v>
      </c>
      <c r="P378" t="s">
        <v>1017</v>
      </c>
      <c r="Q378" s="5">
        <f t="shared" si="44"/>
        <v>318.42</v>
      </c>
      <c r="R378" s="8">
        <f t="shared" si="45"/>
        <v>4.7619047619047596E-2</v>
      </c>
      <c r="S378" s="5">
        <f t="shared" si="46"/>
        <v>15.920999999999992</v>
      </c>
      <c r="T378" s="9">
        <v>9.6</v>
      </c>
    </row>
    <row r="379" spans="1:20" x14ac:dyDescent="0.35">
      <c r="A379" t="s">
        <v>1397</v>
      </c>
      <c r="B379" t="s">
        <v>1009</v>
      </c>
      <c r="C379" t="s">
        <v>1010</v>
      </c>
      <c r="D379" t="s">
        <v>1011</v>
      </c>
      <c r="E379" t="s">
        <v>1015</v>
      </c>
      <c r="F379" t="s">
        <v>1020</v>
      </c>
      <c r="G379" s="5">
        <v>95.49</v>
      </c>
      <c r="H379">
        <v>7</v>
      </c>
      <c r="I379" s="5">
        <f t="shared" si="47"/>
        <v>33.421500000000002</v>
      </c>
      <c r="J379" s="5">
        <f t="shared" si="40"/>
        <v>701.85149999999999</v>
      </c>
      <c r="K379" s="6">
        <v>43518</v>
      </c>
      <c r="L379" s="6" t="str">
        <f t="shared" si="41"/>
        <v>Fri</v>
      </c>
      <c r="M379" s="6" t="str">
        <f t="shared" si="42"/>
        <v>Feb</v>
      </c>
      <c r="N379" s="7">
        <v>0.76180555555555562</v>
      </c>
      <c r="O379" s="7" t="str">
        <f t="shared" si="43"/>
        <v>18</v>
      </c>
      <c r="P379" t="s">
        <v>1007</v>
      </c>
      <c r="Q379" s="5">
        <f t="shared" si="44"/>
        <v>668.43</v>
      </c>
      <c r="R379" s="8">
        <f t="shared" si="45"/>
        <v>4.7619047619047672E-2</v>
      </c>
      <c r="S379" s="5">
        <f t="shared" si="46"/>
        <v>33.421500000000037</v>
      </c>
      <c r="T379" s="9">
        <v>8.6999999999999993</v>
      </c>
    </row>
    <row r="380" spans="1:20" x14ac:dyDescent="0.35">
      <c r="A380" t="s">
        <v>1398</v>
      </c>
      <c r="B380" t="s">
        <v>1009</v>
      </c>
      <c r="C380" t="s">
        <v>1010</v>
      </c>
      <c r="D380" t="s">
        <v>1004</v>
      </c>
      <c r="E380" t="s">
        <v>1015</v>
      </c>
      <c r="F380" t="s">
        <v>1030</v>
      </c>
      <c r="G380" s="5">
        <v>96.98</v>
      </c>
      <c r="H380">
        <v>4</v>
      </c>
      <c r="I380" s="5">
        <f t="shared" si="47"/>
        <v>19.396000000000001</v>
      </c>
      <c r="J380" s="5">
        <f t="shared" si="40"/>
        <v>407.31600000000003</v>
      </c>
      <c r="K380" s="6">
        <v>43502</v>
      </c>
      <c r="L380" s="6" t="str">
        <f t="shared" si="41"/>
        <v>Wed</v>
      </c>
      <c r="M380" s="6" t="str">
        <f t="shared" si="42"/>
        <v>Feb</v>
      </c>
      <c r="N380" s="7">
        <v>0.72222222222222221</v>
      </c>
      <c r="O380" s="7" t="str">
        <f t="shared" si="43"/>
        <v>17</v>
      </c>
      <c r="P380" t="s">
        <v>1007</v>
      </c>
      <c r="Q380" s="5">
        <f t="shared" si="44"/>
        <v>387.92</v>
      </c>
      <c r="R380" s="8">
        <f t="shared" si="45"/>
        <v>4.7619047619047651E-2</v>
      </c>
      <c r="S380" s="5">
        <f t="shared" si="46"/>
        <v>19.396000000000015</v>
      </c>
      <c r="T380" s="9">
        <v>9.4</v>
      </c>
    </row>
    <row r="381" spans="1:20" x14ac:dyDescent="0.35">
      <c r="A381" t="s">
        <v>1399</v>
      </c>
      <c r="B381" t="s">
        <v>1026</v>
      </c>
      <c r="C381" t="s">
        <v>1027</v>
      </c>
      <c r="D381" t="s">
        <v>1011</v>
      </c>
      <c r="E381" t="s">
        <v>1005</v>
      </c>
      <c r="F381" t="s">
        <v>1012</v>
      </c>
      <c r="G381" s="5">
        <v>23.65</v>
      </c>
      <c r="H381">
        <v>4</v>
      </c>
      <c r="I381" s="5">
        <f t="shared" si="47"/>
        <v>4.7299999999999995</v>
      </c>
      <c r="J381" s="5">
        <f t="shared" si="40"/>
        <v>99.33</v>
      </c>
      <c r="K381" s="6">
        <v>43495</v>
      </c>
      <c r="L381" s="6" t="str">
        <f t="shared" si="41"/>
        <v>Wed</v>
      </c>
      <c r="M381" s="6" t="str">
        <f t="shared" si="42"/>
        <v>Jan</v>
      </c>
      <c r="N381" s="7">
        <v>0.56388888888888888</v>
      </c>
      <c r="O381" s="7" t="str">
        <f t="shared" si="43"/>
        <v>13</v>
      </c>
      <c r="P381" t="s">
        <v>1017</v>
      </c>
      <c r="Q381" s="5">
        <f t="shared" si="44"/>
        <v>94.6</v>
      </c>
      <c r="R381" s="8">
        <f t="shared" si="45"/>
        <v>4.7619047619047658E-2</v>
      </c>
      <c r="S381" s="5">
        <f t="shared" si="46"/>
        <v>4.730000000000004</v>
      </c>
      <c r="T381" s="9">
        <v>4</v>
      </c>
    </row>
    <row r="382" spans="1:20" x14ac:dyDescent="0.35">
      <c r="A382" t="s">
        <v>1400</v>
      </c>
      <c r="B382" t="s">
        <v>1002</v>
      </c>
      <c r="C382" t="s">
        <v>1003</v>
      </c>
      <c r="D382" t="s">
        <v>1004</v>
      </c>
      <c r="E382" t="s">
        <v>1015</v>
      </c>
      <c r="F382" t="s">
        <v>1020</v>
      </c>
      <c r="G382" s="5">
        <v>82.33</v>
      </c>
      <c r="H382">
        <v>4</v>
      </c>
      <c r="I382" s="5">
        <f t="shared" si="47"/>
        <v>16.466000000000001</v>
      </c>
      <c r="J382" s="5">
        <f t="shared" si="40"/>
        <v>345.786</v>
      </c>
      <c r="K382" s="6">
        <v>43476</v>
      </c>
      <c r="L382" s="6" t="str">
        <f t="shared" si="41"/>
        <v>Fri</v>
      </c>
      <c r="M382" s="6" t="str">
        <f t="shared" si="42"/>
        <v>Jan</v>
      </c>
      <c r="N382" s="7">
        <v>0.44236111111111115</v>
      </c>
      <c r="O382" s="7" t="str">
        <f t="shared" si="43"/>
        <v>10</v>
      </c>
      <c r="P382" t="s">
        <v>1017</v>
      </c>
      <c r="Q382" s="5">
        <f t="shared" si="44"/>
        <v>329.32</v>
      </c>
      <c r="R382" s="8">
        <f t="shared" si="45"/>
        <v>4.7619047619047644E-2</v>
      </c>
      <c r="S382" s="5">
        <f t="shared" si="46"/>
        <v>16.466000000000008</v>
      </c>
      <c r="T382" s="9">
        <v>7.5</v>
      </c>
    </row>
    <row r="383" spans="1:20" x14ac:dyDescent="0.35">
      <c r="A383" t="s">
        <v>1401</v>
      </c>
      <c r="B383" t="s">
        <v>1009</v>
      </c>
      <c r="C383" t="s">
        <v>1010</v>
      </c>
      <c r="D383" t="s">
        <v>1011</v>
      </c>
      <c r="E383" t="s">
        <v>1005</v>
      </c>
      <c r="F383" t="s">
        <v>1012</v>
      </c>
      <c r="G383" s="5">
        <v>26.61</v>
      </c>
      <c r="H383">
        <v>2</v>
      </c>
      <c r="I383" s="5">
        <f t="shared" si="47"/>
        <v>2.661</v>
      </c>
      <c r="J383" s="5">
        <f t="shared" si="40"/>
        <v>55.881</v>
      </c>
      <c r="K383" s="6">
        <v>43543</v>
      </c>
      <c r="L383" s="6" t="str">
        <f t="shared" si="41"/>
        <v>Tue</v>
      </c>
      <c r="M383" s="6" t="str">
        <f t="shared" si="42"/>
        <v>Mar</v>
      </c>
      <c r="N383" s="7">
        <v>0.60763888888888895</v>
      </c>
      <c r="O383" s="7" t="str">
        <f t="shared" si="43"/>
        <v>14</v>
      </c>
      <c r="P383" t="s">
        <v>1013</v>
      </c>
      <c r="Q383" s="5">
        <f t="shared" si="44"/>
        <v>53.22</v>
      </c>
      <c r="R383" s="8">
        <f t="shared" si="45"/>
        <v>4.7619047619047644E-2</v>
      </c>
      <c r="S383" s="5">
        <f t="shared" si="46"/>
        <v>2.6610000000000014</v>
      </c>
      <c r="T383" s="9">
        <v>4.2</v>
      </c>
    </row>
    <row r="384" spans="1:20" x14ac:dyDescent="0.35">
      <c r="A384" t="s">
        <v>1402</v>
      </c>
      <c r="B384" t="s">
        <v>1026</v>
      </c>
      <c r="C384" t="s">
        <v>1027</v>
      </c>
      <c r="D384" t="s">
        <v>1011</v>
      </c>
      <c r="E384" t="s">
        <v>1005</v>
      </c>
      <c r="F384" t="s">
        <v>1028</v>
      </c>
      <c r="G384" s="5">
        <v>99.69</v>
      </c>
      <c r="H384">
        <v>5</v>
      </c>
      <c r="I384" s="5">
        <f t="shared" si="47"/>
        <v>24.922499999999999</v>
      </c>
      <c r="J384" s="5">
        <f t="shared" si="40"/>
        <v>523.37249999999995</v>
      </c>
      <c r="K384" s="6">
        <v>43479</v>
      </c>
      <c r="L384" s="6" t="str">
        <f t="shared" si="41"/>
        <v>Mon</v>
      </c>
      <c r="M384" s="6" t="str">
        <f t="shared" si="42"/>
        <v>Jan</v>
      </c>
      <c r="N384" s="7">
        <v>0.50624999999999998</v>
      </c>
      <c r="O384" s="7" t="str">
        <f t="shared" si="43"/>
        <v>12</v>
      </c>
      <c r="P384" t="s">
        <v>1013</v>
      </c>
      <c r="Q384" s="5">
        <f t="shared" si="44"/>
        <v>498.45</v>
      </c>
      <c r="R384" s="8">
        <f t="shared" si="45"/>
        <v>4.761904761904754E-2</v>
      </c>
      <c r="S384" s="5">
        <f t="shared" si="46"/>
        <v>24.922499999999957</v>
      </c>
      <c r="T384" s="9">
        <v>9.9</v>
      </c>
    </row>
    <row r="385" spans="1:20" x14ac:dyDescent="0.35">
      <c r="A385" t="s">
        <v>1403</v>
      </c>
      <c r="B385" t="s">
        <v>1009</v>
      </c>
      <c r="C385" t="s">
        <v>1010</v>
      </c>
      <c r="D385" t="s">
        <v>1004</v>
      </c>
      <c r="E385" t="s">
        <v>1005</v>
      </c>
      <c r="F385" t="s">
        <v>1028</v>
      </c>
      <c r="G385" s="5">
        <v>74.89</v>
      </c>
      <c r="H385">
        <v>4</v>
      </c>
      <c r="I385" s="5">
        <f t="shared" si="47"/>
        <v>14.978000000000002</v>
      </c>
      <c r="J385" s="5">
        <f t="shared" si="40"/>
        <v>314.53800000000001</v>
      </c>
      <c r="K385" s="6">
        <v>43525</v>
      </c>
      <c r="L385" s="6" t="str">
        <f t="shared" si="41"/>
        <v>Fri</v>
      </c>
      <c r="M385" s="6" t="str">
        <f t="shared" si="42"/>
        <v>Mar</v>
      </c>
      <c r="N385" s="7">
        <v>0.64722222222222225</v>
      </c>
      <c r="O385" s="7" t="str">
        <f t="shared" si="43"/>
        <v>15</v>
      </c>
      <c r="P385" t="s">
        <v>1007</v>
      </c>
      <c r="Q385" s="5">
        <f t="shared" si="44"/>
        <v>299.56</v>
      </c>
      <c r="R385" s="8">
        <f t="shared" si="45"/>
        <v>4.7619047619047644E-2</v>
      </c>
      <c r="S385" s="5">
        <f t="shared" si="46"/>
        <v>14.978000000000009</v>
      </c>
      <c r="T385" s="9">
        <v>4.2</v>
      </c>
    </row>
    <row r="386" spans="1:20" x14ac:dyDescent="0.35">
      <c r="A386" t="s">
        <v>1404</v>
      </c>
      <c r="B386" t="s">
        <v>1002</v>
      </c>
      <c r="C386" t="s">
        <v>1003</v>
      </c>
      <c r="D386" t="s">
        <v>1011</v>
      </c>
      <c r="E386" t="s">
        <v>1005</v>
      </c>
      <c r="F386" t="s">
        <v>1028</v>
      </c>
      <c r="G386" s="5">
        <v>40.94</v>
      </c>
      <c r="H386">
        <v>5</v>
      </c>
      <c r="I386" s="5">
        <f t="shared" si="47"/>
        <v>10.234999999999999</v>
      </c>
      <c r="J386" s="5">
        <f t="shared" ref="J386:J449" si="48">Q386+I386</f>
        <v>214.935</v>
      </c>
      <c r="K386" s="6">
        <v>43471</v>
      </c>
      <c r="L386" s="6" t="str">
        <f t="shared" ref="L386:L449" si="49">TEXT(K386, "ttt")</f>
        <v>Sun</v>
      </c>
      <c r="M386" s="6" t="str">
        <f t="shared" ref="M386:M449" si="50">TEXT(K386, "MMM")</f>
        <v>Jan</v>
      </c>
      <c r="N386" s="7">
        <v>0.58194444444444449</v>
      </c>
      <c r="O386" s="7" t="str">
        <f t="shared" ref="O386:O449" si="51">TEXT(N386, "hh")</f>
        <v>13</v>
      </c>
      <c r="P386" t="s">
        <v>1007</v>
      </c>
      <c r="Q386" s="5">
        <f t="shared" ref="Q386:Q449" si="52">G386*H386</f>
        <v>204.7</v>
      </c>
      <c r="R386" s="8">
        <f t="shared" ref="R386:R449" si="53">(S386/J386)</f>
        <v>4.7619047619047679E-2</v>
      </c>
      <c r="S386" s="5">
        <f t="shared" ref="S386:S449" si="54">J386-Q386</f>
        <v>10.235000000000014</v>
      </c>
      <c r="T386" s="9">
        <v>9.9</v>
      </c>
    </row>
    <row r="387" spans="1:20" x14ac:dyDescent="0.35">
      <c r="A387" t="s">
        <v>1405</v>
      </c>
      <c r="B387" t="s">
        <v>1026</v>
      </c>
      <c r="C387" t="s">
        <v>1027</v>
      </c>
      <c r="D387" t="s">
        <v>1004</v>
      </c>
      <c r="E387" t="s">
        <v>1015</v>
      </c>
      <c r="F387" t="s">
        <v>1020</v>
      </c>
      <c r="G387" s="5">
        <v>75.819999999999993</v>
      </c>
      <c r="H387">
        <v>1</v>
      </c>
      <c r="I387" s="5">
        <f t="shared" ref="I387:I450" si="55">Q387*0.05</f>
        <v>3.7909999999999999</v>
      </c>
      <c r="J387" s="5">
        <f t="shared" si="48"/>
        <v>79.61099999999999</v>
      </c>
      <c r="K387" s="6">
        <v>43496</v>
      </c>
      <c r="L387" s="6" t="str">
        <f t="shared" si="49"/>
        <v>Thu</v>
      </c>
      <c r="M387" s="6" t="str">
        <f t="shared" si="50"/>
        <v>Jan</v>
      </c>
      <c r="N387" s="7">
        <v>0.55486111111111114</v>
      </c>
      <c r="O387" s="7" t="str">
        <f t="shared" si="51"/>
        <v>13</v>
      </c>
      <c r="P387" t="s">
        <v>1013</v>
      </c>
      <c r="Q387" s="5">
        <f t="shared" si="52"/>
        <v>75.819999999999993</v>
      </c>
      <c r="R387" s="8">
        <f t="shared" si="53"/>
        <v>4.7619047619047582E-2</v>
      </c>
      <c r="S387" s="5">
        <f t="shared" si="54"/>
        <v>3.7909999999999968</v>
      </c>
      <c r="T387" s="9">
        <v>5.8</v>
      </c>
    </row>
    <row r="388" spans="1:20" x14ac:dyDescent="0.35">
      <c r="A388" t="s">
        <v>1406</v>
      </c>
      <c r="B388" t="s">
        <v>1009</v>
      </c>
      <c r="C388" t="s">
        <v>1010</v>
      </c>
      <c r="D388" t="s">
        <v>1011</v>
      </c>
      <c r="E388" t="s">
        <v>1015</v>
      </c>
      <c r="F388" t="s">
        <v>1028</v>
      </c>
      <c r="G388" s="5">
        <v>46.77</v>
      </c>
      <c r="H388">
        <v>6</v>
      </c>
      <c r="I388" s="5">
        <f t="shared" si="55"/>
        <v>14.031000000000001</v>
      </c>
      <c r="J388" s="5">
        <f t="shared" si="48"/>
        <v>294.65100000000001</v>
      </c>
      <c r="K388" s="6">
        <v>43535</v>
      </c>
      <c r="L388" s="6" t="str">
        <f t="shared" si="49"/>
        <v>Mon</v>
      </c>
      <c r="M388" s="6" t="str">
        <f t="shared" si="50"/>
        <v>Mar</v>
      </c>
      <c r="N388" s="7">
        <v>0.56736111111111109</v>
      </c>
      <c r="O388" s="7" t="str">
        <f t="shared" si="51"/>
        <v>13</v>
      </c>
      <c r="P388" t="s">
        <v>1013</v>
      </c>
      <c r="Q388" s="5">
        <f t="shared" si="52"/>
        <v>280.62</v>
      </c>
      <c r="R388" s="8">
        <f t="shared" si="53"/>
        <v>4.7619047619047637E-2</v>
      </c>
      <c r="S388" s="5">
        <f t="shared" si="54"/>
        <v>14.031000000000006</v>
      </c>
      <c r="T388" s="9">
        <v>6</v>
      </c>
    </row>
    <row r="389" spans="1:20" x14ac:dyDescent="0.35">
      <c r="A389" t="s">
        <v>1407</v>
      </c>
      <c r="B389" t="s">
        <v>1002</v>
      </c>
      <c r="C389" t="s">
        <v>1003</v>
      </c>
      <c r="D389" t="s">
        <v>1011</v>
      </c>
      <c r="E389" t="s">
        <v>1005</v>
      </c>
      <c r="F389" t="s">
        <v>1006</v>
      </c>
      <c r="G389" s="5">
        <v>32.32</v>
      </c>
      <c r="H389">
        <v>10</v>
      </c>
      <c r="I389" s="5">
        <f t="shared" si="55"/>
        <v>16.16</v>
      </c>
      <c r="J389" s="5">
        <f t="shared" si="48"/>
        <v>339.36</v>
      </c>
      <c r="K389" s="6">
        <v>43516</v>
      </c>
      <c r="L389" s="6" t="str">
        <f t="shared" si="49"/>
        <v>Wed</v>
      </c>
      <c r="M389" s="6" t="str">
        <f t="shared" si="50"/>
        <v>Feb</v>
      </c>
      <c r="N389" s="7">
        <v>0.7006944444444444</v>
      </c>
      <c r="O389" s="7" t="str">
        <f t="shared" si="51"/>
        <v>16</v>
      </c>
      <c r="P389" t="s">
        <v>1017</v>
      </c>
      <c r="Q389" s="5">
        <f t="shared" si="52"/>
        <v>323.2</v>
      </c>
      <c r="R389" s="8">
        <f t="shared" si="53"/>
        <v>4.7619047619047693E-2</v>
      </c>
      <c r="S389" s="5">
        <f t="shared" si="54"/>
        <v>16.160000000000025</v>
      </c>
      <c r="T389" s="9">
        <v>10</v>
      </c>
    </row>
    <row r="390" spans="1:20" x14ac:dyDescent="0.35">
      <c r="A390" t="s">
        <v>1408</v>
      </c>
      <c r="B390" t="s">
        <v>1009</v>
      </c>
      <c r="C390" t="s">
        <v>1010</v>
      </c>
      <c r="D390" t="s">
        <v>1004</v>
      </c>
      <c r="E390" t="s">
        <v>1005</v>
      </c>
      <c r="F390" t="s">
        <v>1030</v>
      </c>
      <c r="G390" s="5">
        <v>54.07</v>
      </c>
      <c r="H390">
        <v>9</v>
      </c>
      <c r="I390" s="5">
        <f t="shared" si="55"/>
        <v>24.331500000000002</v>
      </c>
      <c r="J390" s="5">
        <f t="shared" si="48"/>
        <v>510.9615</v>
      </c>
      <c r="K390" s="6">
        <v>43492</v>
      </c>
      <c r="L390" s="6" t="str">
        <f t="shared" si="49"/>
        <v>Sun</v>
      </c>
      <c r="M390" s="6" t="str">
        <f t="shared" si="50"/>
        <v>Jan</v>
      </c>
      <c r="N390" s="7">
        <v>0.62152777777777779</v>
      </c>
      <c r="O390" s="7" t="str">
        <f t="shared" si="51"/>
        <v>14</v>
      </c>
      <c r="P390" t="s">
        <v>1007</v>
      </c>
      <c r="Q390" s="5">
        <f t="shared" si="52"/>
        <v>486.63</v>
      </c>
      <c r="R390" s="8">
        <f t="shared" si="53"/>
        <v>4.761904761904763E-2</v>
      </c>
      <c r="S390" s="5">
        <f t="shared" si="54"/>
        <v>24.331500000000005</v>
      </c>
      <c r="T390" s="9">
        <v>9.5</v>
      </c>
    </row>
    <row r="391" spans="1:20" x14ac:dyDescent="0.35">
      <c r="A391" t="s">
        <v>1409</v>
      </c>
      <c r="B391" t="s">
        <v>1026</v>
      </c>
      <c r="C391" t="s">
        <v>1027</v>
      </c>
      <c r="D391" t="s">
        <v>1011</v>
      </c>
      <c r="E391" t="s">
        <v>1015</v>
      </c>
      <c r="F391" t="s">
        <v>1028</v>
      </c>
      <c r="G391" s="5">
        <v>18.22</v>
      </c>
      <c r="H391">
        <v>7</v>
      </c>
      <c r="I391" s="5">
        <f t="shared" si="55"/>
        <v>6.3769999999999998</v>
      </c>
      <c r="J391" s="5">
        <f t="shared" si="48"/>
        <v>133.917</v>
      </c>
      <c r="K391" s="6">
        <v>43534</v>
      </c>
      <c r="L391" s="6" t="str">
        <f t="shared" si="49"/>
        <v>Sun</v>
      </c>
      <c r="M391" s="6" t="str">
        <f t="shared" si="50"/>
        <v>Mar</v>
      </c>
      <c r="N391" s="7">
        <v>0.58611111111111114</v>
      </c>
      <c r="O391" s="7" t="str">
        <f t="shared" si="51"/>
        <v>14</v>
      </c>
      <c r="P391" t="s">
        <v>1017</v>
      </c>
      <c r="Q391" s="5">
        <f t="shared" si="52"/>
        <v>127.53999999999999</v>
      </c>
      <c r="R391" s="8">
        <f t="shared" si="53"/>
        <v>4.7619047619047693E-2</v>
      </c>
      <c r="S391" s="5">
        <f t="shared" si="54"/>
        <v>6.3770000000000095</v>
      </c>
      <c r="T391" s="9">
        <v>6.6</v>
      </c>
    </row>
    <row r="392" spans="1:20" x14ac:dyDescent="0.35">
      <c r="A392" t="s">
        <v>1410</v>
      </c>
      <c r="B392" t="s">
        <v>1009</v>
      </c>
      <c r="C392" t="s">
        <v>1010</v>
      </c>
      <c r="D392" t="s">
        <v>1004</v>
      </c>
      <c r="E392" t="s">
        <v>1005</v>
      </c>
      <c r="F392" t="s">
        <v>1030</v>
      </c>
      <c r="G392" s="5">
        <v>80.48</v>
      </c>
      <c r="H392">
        <v>3</v>
      </c>
      <c r="I392" s="5">
        <f t="shared" si="55"/>
        <v>12.072000000000001</v>
      </c>
      <c r="J392" s="5">
        <f t="shared" si="48"/>
        <v>253.512</v>
      </c>
      <c r="K392" s="6">
        <v>43511</v>
      </c>
      <c r="L392" s="6" t="str">
        <f t="shared" si="49"/>
        <v>Fri</v>
      </c>
      <c r="M392" s="6" t="str">
        <f t="shared" si="50"/>
        <v>Feb</v>
      </c>
      <c r="N392" s="7">
        <v>0.52152777777777781</v>
      </c>
      <c r="O392" s="7" t="str">
        <f t="shared" si="51"/>
        <v>12</v>
      </c>
      <c r="P392" t="s">
        <v>1013</v>
      </c>
      <c r="Q392" s="5">
        <f t="shared" si="52"/>
        <v>241.44</v>
      </c>
      <c r="R392" s="8">
        <f t="shared" si="53"/>
        <v>4.761904761904763E-2</v>
      </c>
      <c r="S392" s="5">
        <f t="shared" si="54"/>
        <v>12.072000000000003</v>
      </c>
      <c r="T392" s="9">
        <v>8.1</v>
      </c>
    </row>
    <row r="393" spans="1:20" x14ac:dyDescent="0.35">
      <c r="A393" t="s">
        <v>1411</v>
      </c>
      <c r="B393" t="s">
        <v>1026</v>
      </c>
      <c r="C393" t="s">
        <v>1027</v>
      </c>
      <c r="D393" t="s">
        <v>1011</v>
      </c>
      <c r="E393" t="s">
        <v>1005</v>
      </c>
      <c r="F393" t="s">
        <v>1030</v>
      </c>
      <c r="G393" s="5">
        <v>37.950000000000003</v>
      </c>
      <c r="H393">
        <v>10</v>
      </c>
      <c r="I393" s="5">
        <f t="shared" si="55"/>
        <v>18.975000000000001</v>
      </c>
      <c r="J393" s="5">
        <f t="shared" si="48"/>
        <v>398.47500000000002</v>
      </c>
      <c r="K393" s="6">
        <v>43491</v>
      </c>
      <c r="L393" s="6" t="str">
        <f t="shared" si="49"/>
        <v>Sat</v>
      </c>
      <c r="M393" s="6" t="str">
        <f t="shared" si="50"/>
        <v>Jan</v>
      </c>
      <c r="N393" s="7">
        <v>0.61875000000000002</v>
      </c>
      <c r="O393" s="7" t="str">
        <f t="shared" si="51"/>
        <v>14</v>
      </c>
      <c r="P393" t="s">
        <v>1013</v>
      </c>
      <c r="Q393" s="5">
        <f t="shared" si="52"/>
        <v>379.5</v>
      </c>
      <c r="R393" s="8">
        <f t="shared" si="53"/>
        <v>4.7619047619047672E-2</v>
      </c>
      <c r="S393" s="5">
        <f t="shared" si="54"/>
        <v>18.975000000000023</v>
      </c>
      <c r="T393" s="9">
        <v>9.6999999999999993</v>
      </c>
    </row>
    <row r="394" spans="1:20" x14ac:dyDescent="0.35">
      <c r="A394" t="s">
        <v>1412</v>
      </c>
      <c r="B394" t="s">
        <v>1002</v>
      </c>
      <c r="C394" t="s">
        <v>1003</v>
      </c>
      <c r="D394" t="s">
        <v>1004</v>
      </c>
      <c r="E394" t="s">
        <v>1015</v>
      </c>
      <c r="F394" t="s">
        <v>1012</v>
      </c>
      <c r="G394" s="5">
        <v>76.819999999999993</v>
      </c>
      <c r="H394">
        <v>1</v>
      </c>
      <c r="I394" s="5">
        <f t="shared" si="55"/>
        <v>3.8409999999999997</v>
      </c>
      <c r="J394" s="5">
        <f t="shared" si="48"/>
        <v>80.660999999999987</v>
      </c>
      <c r="K394" s="6">
        <v>43509</v>
      </c>
      <c r="L394" s="6" t="str">
        <f t="shared" si="49"/>
        <v>Wed</v>
      </c>
      <c r="M394" s="6" t="str">
        <f t="shared" si="50"/>
        <v>Feb</v>
      </c>
      <c r="N394" s="7">
        <v>0.76874999999999993</v>
      </c>
      <c r="O394" s="7" t="str">
        <f t="shared" si="51"/>
        <v>18</v>
      </c>
      <c r="P394" t="s">
        <v>1007</v>
      </c>
      <c r="Q394" s="5">
        <f t="shared" si="52"/>
        <v>76.819999999999993</v>
      </c>
      <c r="R394" s="8">
        <f t="shared" si="53"/>
        <v>4.7619047619047554E-2</v>
      </c>
      <c r="S394" s="5">
        <f t="shared" si="54"/>
        <v>3.840999999999994</v>
      </c>
      <c r="T394" s="9">
        <v>7.2</v>
      </c>
    </row>
    <row r="395" spans="1:20" x14ac:dyDescent="0.35">
      <c r="A395" t="s">
        <v>1413</v>
      </c>
      <c r="B395" t="s">
        <v>1002</v>
      </c>
      <c r="C395" t="s">
        <v>1003</v>
      </c>
      <c r="D395" t="s">
        <v>1004</v>
      </c>
      <c r="E395" t="s">
        <v>1005</v>
      </c>
      <c r="F395" t="s">
        <v>1020</v>
      </c>
      <c r="G395" s="5">
        <v>52.26</v>
      </c>
      <c r="H395">
        <v>10</v>
      </c>
      <c r="I395" s="5">
        <f t="shared" si="55"/>
        <v>26.130000000000003</v>
      </c>
      <c r="J395" s="5">
        <f t="shared" si="48"/>
        <v>548.73</v>
      </c>
      <c r="K395" s="6">
        <v>43533</v>
      </c>
      <c r="L395" s="6" t="str">
        <f t="shared" si="49"/>
        <v>Sat</v>
      </c>
      <c r="M395" s="6" t="str">
        <f t="shared" si="50"/>
        <v>Mar</v>
      </c>
      <c r="N395" s="7">
        <v>0.53125</v>
      </c>
      <c r="O395" s="7" t="str">
        <f t="shared" si="51"/>
        <v>12</v>
      </c>
      <c r="P395" t="s">
        <v>1017</v>
      </c>
      <c r="Q395" s="5">
        <f t="shared" si="52"/>
        <v>522.6</v>
      </c>
      <c r="R395" s="8">
        <f t="shared" si="53"/>
        <v>4.7619047619047609E-2</v>
      </c>
      <c r="S395" s="5">
        <f t="shared" si="54"/>
        <v>26.129999999999995</v>
      </c>
      <c r="T395" s="9">
        <v>6.2</v>
      </c>
    </row>
    <row r="396" spans="1:20" x14ac:dyDescent="0.35">
      <c r="A396" t="s">
        <v>1414</v>
      </c>
      <c r="B396" t="s">
        <v>1002</v>
      </c>
      <c r="C396" t="s">
        <v>1003</v>
      </c>
      <c r="D396" t="s">
        <v>1011</v>
      </c>
      <c r="E396" t="s">
        <v>1005</v>
      </c>
      <c r="F396" t="s">
        <v>1006</v>
      </c>
      <c r="G396" s="5">
        <v>79.739999999999995</v>
      </c>
      <c r="H396">
        <v>1</v>
      </c>
      <c r="I396" s="5">
        <f t="shared" si="55"/>
        <v>3.9870000000000001</v>
      </c>
      <c r="J396" s="5">
        <f t="shared" si="48"/>
        <v>83.72699999999999</v>
      </c>
      <c r="K396" s="6">
        <v>43530</v>
      </c>
      <c r="L396" s="6" t="str">
        <f t="shared" si="49"/>
        <v>Wed</v>
      </c>
      <c r="M396" s="6" t="str">
        <f t="shared" si="50"/>
        <v>Mar</v>
      </c>
      <c r="N396" s="7">
        <v>0.44166666666666665</v>
      </c>
      <c r="O396" s="7" t="str">
        <f t="shared" si="51"/>
        <v>10</v>
      </c>
      <c r="P396" t="s">
        <v>1007</v>
      </c>
      <c r="Q396" s="5">
        <f t="shared" si="52"/>
        <v>79.739999999999995</v>
      </c>
      <c r="R396" s="8">
        <f t="shared" si="53"/>
        <v>4.7619047619047561E-2</v>
      </c>
      <c r="S396" s="5">
        <f t="shared" si="54"/>
        <v>3.9869999999999948</v>
      </c>
      <c r="T396" s="9">
        <v>7.3</v>
      </c>
    </row>
    <row r="397" spans="1:20" x14ac:dyDescent="0.35">
      <c r="A397" t="s">
        <v>1415</v>
      </c>
      <c r="B397" t="s">
        <v>1002</v>
      </c>
      <c r="C397" t="s">
        <v>1003</v>
      </c>
      <c r="D397" t="s">
        <v>1011</v>
      </c>
      <c r="E397" t="s">
        <v>1005</v>
      </c>
      <c r="F397" t="s">
        <v>1006</v>
      </c>
      <c r="G397" s="5">
        <v>77.5</v>
      </c>
      <c r="H397">
        <v>5</v>
      </c>
      <c r="I397" s="5">
        <f t="shared" si="55"/>
        <v>19.375</v>
      </c>
      <c r="J397" s="5">
        <f t="shared" si="48"/>
        <v>406.875</v>
      </c>
      <c r="K397" s="6">
        <v>43489</v>
      </c>
      <c r="L397" s="6" t="str">
        <f t="shared" si="49"/>
        <v>Thu</v>
      </c>
      <c r="M397" s="6" t="str">
        <f t="shared" si="50"/>
        <v>Jan</v>
      </c>
      <c r="N397" s="7">
        <v>0.85833333333333339</v>
      </c>
      <c r="O397" s="7" t="str">
        <f t="shared" si="51"/>
        <v>20</v>
      </c>
      <c r="P397" t="s">
        <v>1007</v>
      </c>
      <c r="Q397" s="5">
        <f t="shared" si="52"/>
        <v>387.5</v>
      </c>
      <c r="R397" s="8">
        <f t="shared" si="53"/>
        <v>4.7619047619047616E-2</v>
      </c>
      <c r="S397" s="5">
        <f t="shared" si="54"/>
        <v>19.375</v>
      </c>
      <c r="T397" s="9">
        <v>4.3</v>
      </c>
    </row>
    <row r="398" spans="1:20" x14ac:dyDescent="0.35">
      <c r="A398" t="s">
        <v>1416</v>
      </c>
      <c r="B398" t="s">
        <v>1002</v>
      </c>
      <c r="C398" t="s">
        <v>1003</v>
      </c>
      <c r="D398" t="s">
        <v>1011</v>
      </c>
      <c r="E398" t="s">
        <v>1005</v>
      </c>
      <c r="F398" t="s">
        <v>1028</v>
      </c>
      <c r="G398" s="5">
        <v>54.27</v>
      </c>
      <c r="H398">
        <v>5</v>
      </c>
      <c r="I398" s="5">
        <f t="shared" si="55"/>
        <v>13.567500000000003</v>
      </c>
      <c r="J398" s="5">
        <f t="shared" si="48"/>
        <v>284.91750000000002</v>
      </c>
      <c r="K398" s="6">
        <v>43537</v>
      </c>
      <c r="L398" s="6" t="str">
        <f t="shared" si="49"/>
        <v>Wed</v>
      </c>
      <c r="M398" s="6" t="str">
        <f t="shared" si="50"/>
        <v>Mar</v>
      </c>
      <c r="N398" s="7">
        <v>0.59444444444444444</v>
      </c>
      <c r="O398" s="7" t="str">
        <f t="shared" si="51"/>
        <v>14</v>
      </c>
      <c r="P398" t="s">
        <v>1007</v>
      </c>
      <c r="Q398" s="5">
        <f t="shared" si="52"/>
        <v>271.35000000000002</v>
      </c>
      <c r="R398" s="8">
        <f t="shared" si="53"/>
        <v>4.7619047619047603E-2</v>
      </c>
      <c r="S398" s="5">
        <f t="shared" si="54"/>
        <v>13.567499999999995</v>
      </c>
      <c r="T398" s="9">
        <v>4.5999999999999996</v>
      </c>
    </row>
    <row r="399" spans="1:20" x14ac:dyDescent="0.35">
      <c r="A399" t="s">
        <v>1417</v>
      </c>
      <c r="B399" t="s">
        <v>1026</v>
      </c>
      <c r="C399" t="s">
        <v>1027</v>
      </c>
      <c r="D399" t="s">
        <v>1011</v>
      </c>
      <c r="E399" t="s">
        <v>1015</v>
      </c>
      <c r="F399" t="s">
        <v>1016</v>
      </c>
      <c r="G399" s="5">
        <v>13.59</v>
      </c>
      <c r="H399">
        <v>9</v>
      </c>
      <c r="I399" s="5">
        <f t="shared" si="55"/>
        <v>6.1155000000000008</v>
      </c>
      <c r="J399" s="5">
        <f t="shared" si="48"/>
        <v>128.4255</v>
      </c>
      <c r="K399" s="6">
        <v>43539</v>
      </c>
      <c r="L399" s="6" t="str">
        <f t="shared" si="49"/>
        <v>Fri</v>
      </c>
      <c r="M399" s="6" t="str">
        <f t="shared" si="50"/>
        <v>Mar</v>
      </c>
      <c r="N399" s="7">
        <v>0.43472222222222223</v>
      </c>
      <c r="O399" s="7" t="str">
        <f t="shared" si="51"/>
        <v>10</v>
      </c>
      <c r="P399" t="s">
        <v>1013</v>
      </c>
      <c r="Q399" s="5">
        <f t="shared" si="52"/>
        <v>122.31</v>
      </c>
      <c r="R399" s="8">
        <f t="shared" si="53"/>
        <v>4.7619047619047596E-2</v>
      </c>
      <c r="S399" s="5">
        <f t="shared" si="54"/>
        <v>6.1154999999999973</v>
      </c>
      <c r="T399" s="9">
        <v>5.8</v>
      </c>
    </row>
    <row r="400" spans="1:20" x14ac:dyDescent="0.35">
      <c r="A400" t="s">
        <v>1418</v>
      </c>
      <c r="B400" t="s">
        <v>1026</v>
      </c>
      <c r="C400" t="s">
        <v>1027</v>
      </c>
      <c r="D400" t="s">
        <v>1004</v>
      </c>
      <c r="E400" t="s">
        <v>1005</v>
      </c>
      <c r="F400" t="s">
        <v>1006</v>
      </c>
      <c r="G400" s="5">
        <v>41.06</v>
      </c>
      <c r="H400">
        <v>6</v>
      </c>
      <c r="I400" s="5">
        <f t="shared" si="55"/>
        <v>12.318000000000001</v>
      </c>
      <c r="J400" s="5">
        <f t="shared" si="48"/>
        <v>258.678</v>
      </c>
      <c r="K400" s="6">
        <v>43529</v>
      </c>
      <c r="L400" s="6" t="str">
        <f t="shared" si="49"/>
        <v>Tue</v>
      </c>
      <c r="M400" s="6" t="str">
        <f t="shared" si="50"/>
        <v>Mar</v>
      </c>
      <c r="N400" s="7">
        <v>0.5625</v>
      </c>
      <c r="O400" s="7" t="str">
        <f t="shared" si="51"/>
        <v>13</v>
      </c>
      <c r="P400" t="s">
        <v>1017</v>
      </c>
      <c r="Q400" s="5">
        <f t="shared" si="52"/>
        <v>246.36</v>
      </c>
      <c r="R400" s="8">
        <f t="shared" si="53"/>
        <v>4.7619047619047554E-2</v>
      </c>
      <c r="S400" s="5">
        <f t="shared" si="54"/>
        <v>12.317999999999984</v>
      </c>
      <c r="T400" s="9">
        <v>8.3000000000000007</v>
      </c>
    </row>
    <row r="401" spans="1:20" x14ac:dyDescent="0.35">
      <c r="A401" t="s">
        <v>1419</v>
      </c>
      <c r="B401" t="s">
        <v>1026</v>
      </c>
      <c r="C401" t="s">
        <v>1027</v>
      </c>
      <c r="D401" t="s">
        <v>1004</v>
      </c>
      <c r="E401" t="s">
        <v>1015</v>
      </c>
      <c r="F401" t="s">
        <v>1012</v>
      </c>
      <c r="G401" s="5">
        <v>19.239999999999998</v>
      </c>
      <c r="H401">
        <v>9</v>
      </c>
      <c r="I401" s="5">
        <f t="shared" si="55"/>
        <v>8.6579999999999995</v>
      </c>
      <c r="J401" s="5">
        <f t="shared" si="48"/>
        <v>181.81799999999998</v>
      </c>
      <c r="K401" s="6">
        <v>43528</v>
      </c>
      <c r="L401" s="6" t="str">
        <f t="shared" si="49"/>
        <v>Mon</v>
      </c>
      <c r="M401" s="6" t="str">
        <f t="shared" si="50"/>
        <v>Mar</v>
      </c>
      <c r="N401" s="7">
        <v>0.68611111111111101</v>
      </c>
      <c r="O401" s="7" t="str">
        <f t="shared" si="51"/>
        <v>16</v>
      </c>
      <c r="P401" t="s">
        <v>1013</v>
      </c>
      <c r="Q401" s="5">
        <f t="shared" si="52"/>
        <v>173.16</v>
      </c>
      <c r="R401" s="8">
        <f t="shared" si="53"/>
        <v>4.7619047619047554E-2</v>
      </c>
      <c r="S401" s="5">
        <f t="shared" si="54"/>
        <v>8.657999999999987</v>
      </c>
      <c r="T401" s="9">
        <v>8</v>
      </c>
    </row>
    <row r="402" spans="1:20" x14ac:dyDescent="0.35">
      <c r="A402" t="s">
        <v>1420</v>
      </c>
      <c r="B402" t="s">
        <v>1009</v>
      </c>
      <c r="C402" t="s">
        <v>1010</v>
      </c>
      <c r="D402" t="s">
        <v>1011</v>
      </c>
      <c r="E402" t="s">
        <v>1005</v>
      </c>
      <c r="F402" t="s">
        <v>1028</v>
      </c>
      <c r="G402" s="5">
        <v>39.43</v>
      </c>
      <c r="H402">
        <v>6</v>
      </c>
      <c r="I402" s="5">
        <f t="shared" si="55"/>
        <v>11.829000000000001</v>
      </c>
      <c r="J402" s="5">
        <f t="shared" si="48"/>
        <v>248.40899999999999</v>
      </c>
      <c r="K402" s="6">
        <v>43549</v>
      </c>
      <c r="L402" s="6" t="str">
        <f t="shared" si="49"/>
        <v>Mon</v>
      </c>
      <c r="M402" s="6" t="str">
        <f t="shared" si="50"/>
        <v>Mar</v>
      </c>
      <c r="N402" s="7">
        <v>0.84583333333333333</v>
      </c>
      <c r="O402" s="7" t="str">
        <f t="shared" si="51"/>
        <v>20</v>
      </c>
      <c r="P402" t="s">
        <v>1017</v>
      </c>
      <c r="Q402" s="5">
        <f t="shared" si="52"/>
        <v>236.57999999999998</v>
      </c>
      <c r="R402" s="8">
        <f t="shared" si="53"/>
        <v>4.7619047619047651E-2</v>
      </c>
      <c r="S402" s="5">
        <f t="shared" si="54"/>
        <v>11.829000000000008</v>
      </c>
      <c r="T402" s="9">
        <v>9.4</v>
      </c>
    </row>
    <row r="403" spans="1:20" x14ac:dyDescent="0.35">
      <c r="A403" t="s">
        <v>1421</v>
      </c>
      <c r="B403" t="s">
        <v>1009</v>
      </c>
      <c r="C403" t="s">
        <v>1010</v>
      </c>
      <c r="D403" t="s">
        <v>1011</v>
      </c>
      <c r="E403" t="s">
        <v>1015</v>
      </c>
      <c r="F403" t="s">
        <v>1016</v>
      </c>
      <c r="G403" s="5">
        <v>46.22</v>
      </c>
      <c r="H403">
        <v>4</v>
      </c>
      <c r="I403" s="5">
        <f t="shared" si="55"/>
        <v>9.2439999999999998</v>
      </c>
      <c r="J403" s="5">
        <f t="shared" si="48"/>
        <v>194.124</v>
      </c>
      <c r="K403" s="6">
        <v>43536</v>
      </c>
      <c r="L403" s="6" t="str">
        <f t="shared" si="49"/>
        <v>Tue</v>
      </c>
      <c r="M403" s="6" t="str">
        <f t="shared" si="50"/>
        <v>Mar</v>
      </c>
      <c r="N403" s="7">
        <v>0.83611111111111114</v>
      </c>
      <c r="O403" s="7" t="str">
        <f t="shared" si="51"/>
        <v>20</v>
      </c>
      <c r="P403" t="s">
        <v>1017</v>
      </c>
      <c r="Q403" s="5">
        <f t="shared" si="52"/>
        <v>184.88</v>
      </c>
      <c r="R403" s="8">
        <f t="shared" si="53"/>
        <v>4.7619047619047616E-2</v>
      </c>
      <c r="S403" s="5">
        <f t="shared" si="54"/>
        <v>9.2439999999999998</v>
      </c>
      <c r="T403" s="9">
        <v>6.2</v>
      </c>
    </row>
    <row r="404" spans="1:20" x14ac:dyDescent="0.35">
      <c r="A404" t="s">
        <v>1422</v>
      </c>
      <c r="B404" t="s">
        <v>1009</v>
      </c>
      <c r="C404" t="s">
        <v>1010</v>
      </c>
      <c r="D404" t="s">
        <v>1004</v>
      </c>
      <c r="E404" t="s">
        <v>1015</v>
      </c>
      <c r="F404" t="s">
        <v>1016</v>
      </c>
      <c r="G404" s="5">
        <v>13.98</v>
      </c>
      <c r="H404">
        <v>1</v>
      </c>
      <c r="I404" s="5">
        <f t="shared" si="55"/>
        <v>0.69900000000000007</v>
      </c>
      <c r="J404" s="5">
        <f t="shared" si="48"/>
        <v>14.679</v>
      </c>
      <c r="K404" s="6">
        <v>43500</v>
      </c>
      <c r="L404" s="6" t="str">
        <f t="shared" si="49"/>
        <v>Mon</v>
      </c>
      <c r="M404" s="6" t="str">
        <f t="shared" si="50"/>
        <v>Feb</v>
      </c>
      <c r="N404" s="7">
        <v>0.56805555555555554</v>
      </c>
      <c r="O404" s="7" t="str">
        <f t="shared" si="51"/>
        <v>13</v>
      </c>
      <c r="P404" t="s">
        <v>1007</v>
      </c>
      <c r="Q404" s="5">
        <f t="shared" si="52"/>
        <v>13.98</v>
      </c>
      <c r="R404" s="8">
        <f t="shared" si="53"/>
        <v>4.7619047619047609E-2</v>
      </c>
      <c r="S404" s="5">
        <f t="shared" si="54"/>
        <v>0.69899999999999984</v>
      </c>
      <c r="T404" s="9">
        <v>9.8000000000000007</v>
      </c>
    </row>
    <row r="405" spans="1:20" x14ac:dyDescent="0.35">
      <c r="A405" t="s">
        <v>1423</v>
      </c>
      <c r="B405" t="s">
        <v>1026</v>
      </c>
      <c r="C405" t="s">
        <v>1027</v>
      </c>
      <c r="D405" t="s">
        <v>1011</v>
      </c>
      <c r="E405" t="s">
        <v>1005</v>
      </c>
      <c r="F405" t="s">
        <v>1030</v>
      </c>
      <c r="G405" s="5">
        <v>39.75</v>
      </c>
      <c r="H405">
        <v>5</v>
      </c>
      <c r="I405" s="5">
        <f t="shared" si="55"/>
        <v>9.9375</v>
      </c>
      <c r="J405" s="5">
        <f t="shared" si="48"/>
        <v>208.6875</v>
      </c>
      <c r="K405" s="6">
        <v>43518</v>
      </c>
      <c r="L405" s="6" t="str">
        <f t="shared" si="49"/>
        <v>Fri</v>
      </c>
      <c r="M405" s="6" t="str">
        <f t="shared" si="50"/>
        <v>Feb</v>
      </c>
      <c r="N405" s="7">
        <v>0.4465277777777778</v>
      </c>
      <c r="O405" s="7" t="str">
        <f t="shared" si="51"/>
        <v>10</v>
      </c>
      <c r="P405" t="s">
        <v>1007</v>
      </c>
      <c r="Q405" s="5">
        <f t="shared" si="52"/>
        <v>198.75</v>
      </c>
      <c r="R405" s="8">
        <f t="shared" si="53"/>
        <v>4.7619047619047616E-2</v>
      </c>
      <c r="S405" s="5">
        <f t="shared" si="54"/>
        <v>9.9375</v>
      </c>
      <c r="T405" s="9">
        <v>9.6</v>
      </c>
    </row>
    <row r="406" spans="1:20" x14ac:dyDescent="0.35">
      <c r="A406" t="s">
        <v>1424</v>
      </c>
      <c r="B406" t="s">
        <v>1009</v>
      </c>
      <c r="C406" t="s">
        <v>1010</v>
      </c>
      <c r="D406" t="s">
        <v>1004</v>
      </c>
      <c r="E406" t="s">
        <v>1005</v>
      </c>
      <c r="F406" t="s">
        <v>1030</v>
      </c>
      <c r="G406" s="5">
        <v>97.79</v>
      </c>
      <c r="H406">
        <v>7</v>
      </c>
      <c r="I406" s="5">
        <f t="shared" si="55"/>
        <v>34.226500000000009</v>
      </c>
      <c r="J406" s="5">
        <f t="shared" si="48"/>
        <v>718.75650000000007</v>
      </c>
      <c r="K406" s="6">
        <v>43512</v>
      </c>
      <c r="L406" s="6" t="str">
        <f t="shared" si="49"/>
        <v>Sat</v>
      </c>
      <c r="M406" s="6" t="str">
        <f t="shared" si="50"/>
        <v>Feb</v>
      </c>
      <c r="N406" s="7">
        <v>0.72916666666666663</v>
      </c>
      <c r="O406" s="7" t="str">
        <f t="shared" si="51"/>
        <v>17</v>
      </c>
      <c r="P406" t="s">
        <v>1007</v>
      </c>
      <c r="Q406" s="5">
        <f t="shared" si="52"/>
        <v>684.53000000000009</v>
      </c>
      <c r="R406" s="8">
        <f t="shared" si="53"/>
        <v>4.7619047619047596E-2</v>
      </c>
      <c r="S406" s="5">
        <f t="shared" si="54"/>
        <v>34.226499999999987</v>
      </c>
      <c r="T406" s="9">
        <v>4.9000000000000004</v>
      </c>
    </row>
    <row r="407" spans="1:20" x14ac:dyDescent="0.35">
      <c r="A407" t="s">
        <v>1425</v>
      </c>
      <c r="B407" t="s">
        <v>1002</v>
      </c>
      <c r="C407" t="s">
        <v>1003</v>
      </c>
      <c r="D407" t="s">
        <v>1004</v>
      </c>
      <c r="E407" t="s">
        <v>1015</v>
      </c>
      <c r="F407" t="s">
        <v>1020</v>
      </c>
      <c r="G407" s="5">
        <v>67.260000000000005</v>
      </c>
      <c r="H407">
        <v>4</v>
      </c>
      <c r="I407" s="5">
        <f t="shared" si="55"/>
        <v>13.452000000000002</v>
      </c>
      <c r="J407" s="5">
        <f t="shared" si="48"/>
        <v>282.49200000000002</v>
      </c>
      <c r="K407" s="6">
        <v>43484</v>
      </c>
      <c r="L407" s="6" t="str">
        <f t="shared" si="49"/>
        <v>Sat</v>
      </c>
      <c r="M407" s="6" t="str">
        <f t="shared" si="50"/>
        <v>Jan</v>
      </c>
      <c r="N407" s="7">
        <v>0.64444444444444449</v>
      </c>
      <c r="O407" s="7" t="str">
        <f t="shared" si="51"/>
        <v>15</v>
      </c>
      <c r="P407" t="s">
        <v>1017</v>
      </c>
      <c r="Q407" s="5">
        <f t="shared" si="52"/>
        <v>269.04000000000002</v>
      </c>
      <c r="R407" s="8">
        <f t="shared" si="53"/>
        <v>4.7619047619047609E-2</v>
      </c>
      <c r="S407" s="5">
        <f t="shared" si="54"/>
        <v>13.451999999999998</v>
      </c>
      <c r="T407" s="9">
        <v>8</v>
      </c>
    </row>
    <row r="408" spans="1:20" x14ac:dyDescent="0.35">
      <c r="A408" t="s">
        <v>1426</v>
      </c>
      <c r="B408" t="s">
        <v>1002</v>
      </c>
      <c r="C408" t="s">
        <v>1003</v>
      </c>
      <c r="D408" t="s">
        <v>1011</v>
      </c>
      <c r="E408" t="s">
        <v>1015</v>
      </c>
      <c r="F408" t="s">
        <v>1028</v>
      </c>
      <c r="G408" s="5">
        <v>13.79</v>
      </c>
      <c r="H408">
        <v>5</v>
      </c>
      <c r="I408" s="5">
        <f t="shared" si="55"/>
        <v>3.4474999999999998</v>
      </c>
      <c r="J408" s="5">
        <f t="shared" si="48"/>
        <v>72.397499999999994</v>
      </c>
      <c r="K408" s="6">
        <v>43476</v>
      </c>
      <c r="L408" s="6" t="str">
        <f t="shared" si="49"/>
        <v>Fri</v>
      </c>
      <c r="M408" s="6" t="str">
        <f t="shared" si="50"/>
        <v>Jan</v>
      </c>
      <c r="N408" s="7">
        <v>0.79652777777777783</v>
      </c>
      <c r="O408" s="7" t="str">
        <f t="shared" si="51"/>
        <v>19</v>
      </c>
      <c r="P408" t="s">
        <v>1017</v>
      </c>
      <c r="Q408" s="5">
        <f t="shared" si="52"/>
        <v>68.949999999999989</v>
      </c>
      <c r="R408" s="8">
        <f t="shared" si="53"/>
        <v>4.7619047619047693E-2</v>
      </c>
      <c r="S408" s="5">
        <f t="shared" si="54"/>
        <v>3.4475000000000051</v>
      </c>
      <c r="T408" s="9">
        <v>7.8</v>
      </c>
    </row>
    <row r="409" spans="1:20" x14ac:dyDescent="0.35">
      <c r="A409" t="s">
        <v>1427</v>
      </c>
      <c r="B409" t="s">
        <v>1026</v>
      </c>
      <c r="C409" t="s">
        <v>1027</v>
      </c>
      <c r="D409" t="s">
        <v>1004</v>
      </c>
      <c r="E409" t="s">
        <v>1005</v>
      </c>
      <c r="F409" t="s">
        <v>1030</v>
      </c>
      <c r="G409" s="5">
        <v>68.709999999999994</v>
      </c>
      <c r="H409">
        <v>4</v>
      </c>
      <c r="I409" s="5">
        <f t="shared" si="55"/>
        <v>13.741999999999999</v>
      </c>
      <c r="J409" s="5">
        <f t="shared" si="48"/>
        <v>288.58199999999999</v>
      </c>
      <c r="K409" s="6">
        <v>43469</v>
      </c>
      <c r="L409" s="6" t="str">
        <f t="shared" si="49"/>
        <v>Fri</v>
      </c>
      <c r="M409" s="6" t="str">
        <f t="shared" si="50"/>
        <v>Jan</v>
      </c>
      <c r="N409" s="7">
        <v>0.79236111111111107</v>
      </c>
      <c r="O409" s="7" t="str">
        <f t="shared" si="51"/>
        <v>19</v>
      </c>
      <c r="P409" t="s">
        <v>1013</v>
      </c>
      <c r="Q409" s="5">
        <f t="shared" si="52"/>
        <v>274.83999999999997</v>
      </c>
      <c r="R409" s="8">
        <f t="shared" si="53"/>
        <v>4.7619047619047686E-2</v>
      </c>
      <c r="S409" s="5">
        <f t="shared" si="54"/>
        <v>13.742000000000019</v>
      </c>
      <c r="T409" s="9">
        <v>4.0999999999999996</v>
      </c>
    </row>
    <row r="410" spans="1:20" x14ac:dyDescent="0.35">
      <c r="A410" t="s">
        <v>1428</v>
      </c>
      <c r="B410" t="s">
        <v>1002</v>
      </c>
      <c r="C410" t="s">
        <v>1003</v>
      </c>
      <c r="D410" t="s">
        <v>1011</v>
      </c>
      <c r="E410" t="s">
        <v>1005</v>
      </c>
      <c r="F410" t="s">
        <v>1016</v>
      </c>
      <c r="G410" s="5">
        <v>56.53</v>
      </c>
      <c r="H410">
        <v>4</v>
      </c>
      <c r="I410" s="5">
        <f t="shared" si="55"/>
        <v>11.306000000000001</v>
      </c>
      <c r="J410" s="5">
        <f t="shared" si="48"/>
        <v>237.42600000000002</v>
      </c>
      <c r="K410" s="6">
        <v>43528</v>
      </c>
      <c r="L410" s="6" t="str">
        <f t="shared" si="49"/>
        <v>Mon</v>
      </c>
      <c r="M410" s="6" t="str">
        <f t="shared" si="50"/>
        <v>Mar</v>
      </c>
      <c r="N410" s="7">
        <v>0.82500000000000007</v>
      </c>
      <c r="O410" s="7" t="str">
        <f t="shared" si="51"/>
        <v>19</v>
      </c>
      <c r="P410" t="s">
        <v>1007</v>
      </c>
      <c r="Q410" s="5">
        <f t="shared" si="52"/>
        <v>226.12</v>
      </c>
      <c r="R410" s="8">
        <f t="shared" si="53"/>
        <v>4.7619047619047665E-2</v>
      </c>
      <c r="S410" s="5">
        <f t="shared" si="54"/>
        <v>11.306000000000012</v>
      </c>
      <c r="T410" s="9">
        <v>5.5</v>
      </c>
    </row>
    <row r="411" spans="1:20" x14ac:dyDescent="0.35">
      <c r="A411" t="s">
        <v>1429</v>
      </c>
      <c r="B411" t="s">
        <v>1009</v>
      </c>
      <c r="C411" t="s">
        <v>1010</v>
      </c>
      <c r="D411" t="s">
        <v>1011</v>
      </c>
      <c r="E411" t="s">
        <v>1005</v>
      </c>
      <c r="F411" t="s">
        <v>1030</v>
      </c>
      <c r="G411" s="5">
        <v>23.82</v>
      </c>
      <c r="H411">
        <v>5</v>
      </c>
      <c r="I411" s="5">
        <f t="shared" si="55"/>
        <v>5.9550000000000001</v>
      </c>
      <c r="J411" s="5">
        <f t="shared" si="48"/>
        <v>125.05499999999999</v>
      </c>
      <c r="K411" s="6">
        <v>43493</v>
      </c>
      <c r="L411" s="6" t="str">
        <f t="shared" si="49"/>
        <v>Mon</v>
      </c>
      <c r="M411" s="6" t="str">
        <f t="shared" si="50"/>
        <v>Jan</v>
      </c>
      <c r="N411" s="7">
        <v>0.80833333333333324</v>
      </c>
      <c r="O411" s="7" t="str">
        <f t="shared" si="51"/>
        <v>19</v>
      </c>
      <c r="P411" t="s">
        <v>1007</v>
      </c>
      <c r="Q411" s="5">
        <f t="shared" si="52"/>
        <v>119.1</v>
      </c>
      <c r="R411" s="8">
        <f t="shared" si="53"/>
        <v>4.7619047619047609E-2</v>
      </c>
      <c r="S411" s="5">
        <f t="shared" si="54"/>
        <v>5.9549999999999983</v>
      </c>
      <c r="T411" s="9">
        <v>5.4</v>
      </c>
    </row>
    <row r="412" spans="1:20" x14ac:dyDescent="0.35">
      <c r="A412" t="s">
        <v>1430</v>
      </c>
      <c r="B412" t="s">
        <v>1026</v>
      </c>
      <c r="C412" t="s">
        <v>1027</v>
      </c>
      <c r="D412" t="s">
        <v>1011</v>
      </c>
      <c r="E412" t="s">
        <v>1005</v>
      </c>
      <c r="F412" t="s">
        <v>1006</v>
      </c>
      <c r="G412" s="5">
        <v>34.21</v>
      </c>
      <c r="H412">
        <v>10</v>
      </c>
      <c r="I412" s="5">
        <f t="shared" si="55"/>
        <v>17.105</v>
      </c>
      <c r="J412" s="5">
        <f t="shared" si="48"/>
        <v>359.20500000000004</v>
      </c>
      <c r="K412" s="6">
        <v>43467</v>
      </c>
      <c r="L412" s="6" t="str">
        <f t="shared" si="49"/>
        <v>Wed</v>
      </c>
      <c r="M412" s="6" t="str">
        <f t="shared" si="50"/>
        <v>Jan</v>
      </c>
      <c r="N412" s="7">
        <v>0.54166666666666663</v>
      </c>
      <c r="O412" s="7" t="str">
        <f t="shared" si="51"/>
        <v>13</v>
      </c>
      <c r="P412" t="s">
        <v>1013</v>
      </c>
      <c r="Q412" s="5">
        <f t="shared" si="52"/>
        <v>342.1</v>
      </c>
      <c r="R412" s="8">
        <f t="shared" si="53"/>
        <v>4.7619047619047665E-2</v>
      </c>
      <c r="S412" s="5">
        <f t="shared" si="54"/>
        <v>17.105000000000018</v>
      </c>
      <c r="T412" s="9">
        <v>5.0999999999999996</v>
      </c>
    </row>
    <row r="413" spans="1:20" x14ac:dyDescent="0.35">
      <c r="A413" t="s">
        <v>1431</v>
      </c>
      <c r="B413" t="s">
        <v>1026</v>
      </c>
      <c r="C413" t="s">
        <v>1027</v>
      </c>
      <c r="D413" t="s">
        <v>1011</v>
      </c>
      <c r="E413" t="s">
        <v>1015</v>
      </c>
      <c r="F413" t="s">
        <v>1020</v>
      </c>
      <c r="G413" s="5">
        <v>21.87</v>
      </c>
      <c r="H413">
        <v>2</v>
      </c>
      <c r="I413" s="5">
        <f t="shared" si="55"/>
        <v>2.1870000000000003</v>
      </c>
      <c r="J413" s="5">
        <f t="shared" si="48"/>
        <v>45.927</v>
      </c>
      <c r="K413" s="6">
        <v>43490</v>
      </c>
      <c r="L413" s="6" t="str">
        <f t="shared" si="49"/>
        <v>Fri</v>
      </c>
      <c r="M413" s="6" t="str">
        <f t="shared" si="50"/>
        <v>Jan</v>
      </c>
      <c r="N413" s="7">
        <v>0.60347222222222219</v>
      </c>
      <c r="O413" s="7" t="str">
        <f t="shared" si="51"/>
        <v>14</v>
      </c>
      <c r="P413" t="s">
        <v>1007</v>
      </c>
      <c r="Q413" s="5">
        <f t="shared" si="52"/>
        <v>43.74</v>
      </c>
      <c r="R413" s="8">
        <f t="shared" si="53"/>
        <v>4.7619047619047568E-2</v>
      </c>
      <c r="S413" s="5">
        <f t="shared" si="54"/>
        <v>2.1869999999999976</v>
      </c>
      <c r="T413" s="9">
        <v>6.9</v>
      </c>
    </row>
    <row r="414" spans="1:20" x14ac:dyDescent="0.35">
      <c r="A414" t="s">
        <v>1432</v>
      </c>
      <c r="B414" t="s">
        <v>1002</v>
      </c>
      <c r="C414" t="s">
        <v>1003</v>
      </c>
      <c r="D414" t="s">
        <v>1004</v>
      </c>
      <c r="E414" t="s">
        <v>1015</v>
      </c>
      <c r="F414" t="s">
        <v>1006</v>
      </c>
      <c r="G414" s="5">
        <v>20.97</v>
      </c>
      <c r="H414">
        <v>5</v>
      </c>
      <c r="I414" s="5">
        <f t="shared" si="55"/>
        <v>5.2424999999999997</v>
      </c>
      <c r="J414" s="5">
        <f t="shared" si="48"/>
        <v>110.0925</v>
      </c>
      <c r="K414" s="6">
        <v>43469</v>
      </c>
      <c r="L414" s="6" t="str">
        <f t="shared" si="49"/>
        <v>Fri</v>
      </c>
      <c r="M414" s="6" t="str">
        <f t="shared" si="50"/>
        <v>Jan</v>
      </c>
      <c r="N414" s="7">
        <v>0.55625000000000002</v>
      </c>
      <c r="O414" s="7" t="str">
        <f t="shared" si="51"/>
        <v>13</v>
      </c>
      <c r="P414" t="s">
        <v>1013</v>
      </c>
      <c r="Q414" s="5">
        <f t="shared" si="52"/>
        <v>104.85</v>
      </c>
      <c r="R414" s="8">
        <f t="shared" si="53"/>
        <v>4.7619047619047679E-2</v>
      </c>
      <c r="S414" s="5">
        <f t="shared" si="54"/>
        <v>5.2425000000000068</v>
      </c>
      <c r="T414" s="9">
        <v>7.8</v>
      </c>
    </row>
    <row r="415" spans="1:20" x14ac:dyDescent="0.35">
      <c r="A415" t="s">
        <v>1433</v>
      </c>
      <c r="B415" t="s">
        <v>1002</v>
      </c>
      <c r="C415" t="s">
        <v>1003</v>
      </c>
      <c r="D415" t="s">
        <v>1011</v>
      </c>
      <c r="E415" t="s">
        <v>1015</v>
      </c>
      <c r="F415" t="s">
        <v>1020</v>
      </c>
      <c r="G415" s="5">
        <v>25.84</v>
      </c>
      <c r="H415">
        <v>3</v>
      </c>
      <c r="I415" s="5">
        <f t="shared" si="55"/>
        <v>3.8759999999999999</v>
      </c>
      <c r="J415" s="5">
        <f t="shared" si="48"/>
        <v>81.396000000000001</v>
      </c>
      <c r="K415" s="6">
        <v>43534</v>
      </c>
      <c r="L415" s="6" t="str">
        <f t="shared" si="49"/>
        <v>Sun</v>
      </c>
      <c r="M415" s="6" t="str">
        <f t="shared" si="50"/>
        <v>Mar</v>
      </c>
      <c r="N415" s="7">
        <v>0.78819444444444453</v>
      </c>
      <c r="O415" s="7" t="str">
        <f t="shared" si="51"/>
        <v>18</v>
      </c>
      <c r="P415" t="s">
        <v>1007</v>
      </c>
      <c r="Q415" s="5">
        <f t="shared" si="52"/>
        <v>77.52</v>
      </c>
      <c r="R415" s="8">
        <f t="shared" si="53"/>
        <v>4.7619047619047679E-2</v>
      </c>
      <c r="S415" s="5">
        <f t="shared" si="54"/>
        <v>3.8760000000000048</v>
      </c>
      <c r="T415" s="9">
        <v>6.6</v>
      </c>
    </row>
    <row r="416" spans="1:20" x14ac:dyDescent="0.35">
      <c r="A416" t="s">
        <v>1434</v>
      </c>
      <c r="B416" t="s">
        <v>1002</v>
      </c>
      <c r="C416" t="s">
        <v>1003</v>
      </c>
      <c r="D416" t="s">
        <v>1011</v>
      </c>
      <c r="E416" t="s">
        <v>1015</v>
      </c>
      <c r="F416" t="s">
        <v>1016</v>
      </c>
      <c r="G416" s="5">
        <v>50.93</v>
      </c>
      <c r="H416">
        <v>8</v>
      </c>
      <c r="I416" s="5">
        <f t="shared" si="55"/>
        <v>20.372</v>
      </c>
      <c r="J416" s="5">
        <f t="shared" si="48"/>
        <v>427.81200000000001</v>
      </c>
      <c r="K416" s="6">
        <v>43546</v>
      </c>
      <c r="L416" s="6" t="str">
        <f t="shared" si="49"/>
        <v>Fri</v>
      </c>
      <c r="M416" s="6" t="str">
        <f t="shared" si="50"/>
        <v>Mar</v>
      </c>
      <c r="N416" s="7">
        <v>0.81666666666666676</v>
      </c>
      <c r="O416" s="7" t="str">
        <f t="shared" si="51"/>
        <v>19</v>
      </c>
      <c r="P416" t="s">
        <v>1007</v>
      </c>
      <c r="Q416" s="5">
        <f t="shared" si="52"/>
        <v>407.44</v>
      </c>
      <c r="R416" s="8">
        <f t="shared" si="53"/>
        <v>4.7619047619047651E-2</v>
      </c>
      <c r="S416" s="5">
        <f t="shared" si="54"/>
        <v>20.372000000000014</v>
      </c>
      <c r="T416" s="9">
        <v>9.1999999999999993</v>
      </c>
    </row>
    <row r="417" spans="1:20" x14ac:dyDescent="0.35">
      <c r="A417" t="s">
        <v>1435</v>
      </c>
      <c r="B417" t="s">
        <v>1026</v>
      </c>
      <c r="C417" t="s">
        <v>1027</v>
      </c>
      <c r="D417" t="s">
        <v>1011</v>
      </c>
      <c r="E417" t="s">
        <v>1015</v>
      </c>
      <c r="F417" t="s">
        <v>1006</v>
      </c>
      <c r="G417" s="5">
        <v>96.11</v>
      </c>
      <c r="H417">
        <v>1</v>
      </c>
      <c r="I417" s="5">
        <f t="shared" si="55"/>
        <v>4.8055000000000003</v>
      </c>
      <c r="J417" s="5">
        <f t="shared" si="48"/>
        <v>100.91549999999999</v>
      </c>
      <c r="K417" s="6">
        <v>43490</v>
      </c>
      <c r="L417" s="6" t="str">
        <f t="shared" si="49"/>
        <v>Fri</v>
      </c>
      <c r="M417" s="6" t="str">
        <f t="shared" si="50"/>
        <v>Jan</v>
      </c>
      <c r="N417" s="7">
        <v>0.68611111111111101</v>
      </c>
      <c r="O417" s="7" t="str">
        <f t="shared" si="51"/>
        <v>16</v>
      </c>
      <c r="P417" t="s">
        <v>1007</v>
      </c>
      <c r="Q417" s="5">
        <f t="shared" si="52"/>
        <v>96.11</v>
      </c>
      <c r="R417" s="8">
        <f t="shared" si="53"/>
        <v>4.7619047619047575E-2</v>
      </c>
      <c r="S417" s="5">
        <f t="shared" si="54"/>
        <v>4.805499999999995</v>
      </c>
      <c r="T417" s="9">
        <v>7.8</v>
      </c>
    </row>
    <row r="418" spans="1:20" x14ac:dyDescent="0.35">
      <c r="A418" t="s">
        <v>1436</v>
      </c>
      <c r="B418" t="s">
        <v>1009</v>
      </c>
      <c r="C418" t="s">
        <v>1010</v>
      </c>
      <c r="D418" t="s">
        <v>1011</v>
      </c>
      <c r="E418" t="s">
        <v>1005</v>
      </c>
      <c r="F418" t="s">
        <v>1016</v>
      </c>
      <c r="G418" s="5">
        <v>45.38</v>
      </c>
      <c r="H418">
        <v>4</v>
      </c>
      <c r="I418" s="5">
        <f t="shared" si="55"/>
        <v>9.0760000000000005</v>
      </c>
      <c r="J418" s="5">
        <f t="shared" si="48"/>
        <v>190.596</v>
      </c>
      <c r="K418" s="6">
        <v>43473</v>
      </c>
      <c r="L418" s="6" t="str">
        <f t="shared" si="49"/>
        <v>Tue</v>
      </c>
      <c r="M418" s="6" t="str">
        <f t="shared" si="50"/>
        <v>Jan</v>
      </c>
      <c r="N418" s="7">
        <v>0.57500000000000007</v>
      </c>
      <c r="O418" s="7" t="str">
        <f t="shared" si="51"/>
        <v>13</v>
      </c>
      <c r="P418" t="s">
        <v>1017</v>
      </c>
      <c r="Q418" s="5">
        <f t="shared" si="52"/>
        <v>181.52</v>
      </c>
      <c r="R418" s="8">
        <f t="shared" si="53"/>
        <v>4.7619047619047582E-2</v>
      </c>
      <c r="S418" s="5">
        <f t="shared" si="54"/>
        <v>9.0759999999999934</v>
      </c>
      <c r="T418" s="9">
        <v>8.6999999999999993</v>
      </c>
    </row>
    <row r="419" spans="1:20" x14ac:dyDescent="0.35">
      <c r="A419" t="s">
        <v>1437</v>
      </c>
      <c r="B419" t="s">
        <v>1009</v>
      </c>
      <c r="C419" t="s">
        <v>1010</v>
      </c>
      <c r="D419" t="s">
        <v>1004</v>
      </c>
      <c r="E419" t="s">
        <v>1005</v>
      </c>
      <c r="F419" t="s">
        <v>1006</v>
      </c>
      <c r="G419" s="5">
        <v>81.510000000000005</v>
      </c>
      <c r="H419">
        <v>1</v>
      </c>
      <c r="I419" s="5">
        <f t="shared" si="55"/>
        <v>4.0755000000000008</v>
      </c>
      <c r="J419" s="5">
        <f t="shared" si="48"/>
        <v>85.58550000000001</v>
      </c>
      <c r="K419" s="6">
        <v>43487</v>
      </c>
      <c r="L419" s="6" t="str">
        <f t="shared" si="49"/>
        <v>Tue</v>
      </c>
      <c r="M419" s="6" t="str">
        <f t="shared" si="50"/>
        <v>Jan</v>
      </c>
      <c r="N419" s="7">
        <v>0.45624999999999999</v>
      </c>
      <c r="O419" s="7" t="str">
        <f t="shared" si="51"/>
        <v>10</v>
      </c>
      <c r="P419" t="s">
        <v>1007</v>
      </c>
      <c r="Q419" s="5">
        <f t="shared" si="52"/>
        <v>81.510000000000005</v>
      </c>
      <c r="R419" s="8">
        <f t="shared" si="53"/>
        <v>4.7619047619047672E-2</v>
      </c>
      <c r="S419" s="5">
        <f t="shared" si="54"/>
        <v>4.0755000000000052</v>
      </c>
      <c r="T419" s="9">
        <v>9.1999999999999993</v>
      </c>
    </row>
    <row r="420" spans="1:20" x14ac:dyDescent="0.35">
      <c r="A420" t="s">
        <v>1438</v>
      </c>
      <c r="B420" t="s">
        <v>1026</v>
      </c>
      <c r="C420" t="s">
        <v>1027</v>
      </c>
      <c r="D420" t="s">
        <v>1011</v>
      </c>
      <c r="E420" t="s">
        <v>1005</v>
      </c>
      <c r="F420" t="s">
        <v>1006</v>
      </c>
      <c r="G420" s="5">
        <v>57.22</v>
      </c>
      <c r="H420">
        <v>2</v>
      </c>
      <c r="I420" s="5">
        <f t="shared" si="55"/>
        <v>5.7220000000000004</v>
      </c>
      <c r="J420" s="5">
        <f t="shared" si="48"/>
        <v>120.16199999999999</v>
      </c>
      <c r="K420" s="6">
        <v>43477</v>
      </c>
      <c r="L420" s="6" t="str">
        <f t="shared" si="49"/>
        <v>Sat</v>
      </c>
      <c r="M420" s="6" t="str">
        <f t="shared" si="50"/>
        <v>Jan</v>
      </c>
      <c r="N420" s="7">
        <v>0.71736111111111101</v>
      </c>
      <c r="O420" s="7" t="str">
        <f t="shared" si="51"/>
        <v>17</v>
      </c>
      <c r="P420" t="s">
        <v>1007</v>
      </c>
      <c r="Q420" s="5">
        <f t="shared" si="52"/>
        <v>114.44</v>
      </c>
      <c r="R420" s="8">
        <f t="shared" si="53"/>
        <v>4.7619047619047575E-2</v>
      </c>
      <c r="S420" s="5">
        <f t="shared" si="54"/>
        <v>5.7219999999999942</v>
      </c>
      <c r="T420" s="9">
        <v>8.3000000000000007</v>
      </c>
    </row>
    <row r="421" spans="1:20" x14ac:dyDescent="0.35">
      <c r="A421" t="s">
        <v>1439</v>
      </c>
      <c r="B421" t="s">
        <v>1002</v>
      </c>
      <c r="C421" t="s">
        <v>1003</v>
      </c>
      <c r="D421" t="s">
        <v>1004</v>
      </c>
      <c r="E421" t="s">
        <v>1005</v>
      </c>
      <c r="F421" t="s">
        <v>1012</v>
      </c>
      <c r="G421" s="5">
        <v>25.22</v>
      </c>
      <c r="H421">
        <v>7</v>
      </c>
      <c r="I421" s="5">
        <f t="shared" si="55"/>
        <v>8.827</v>
      </c>
      <c r="J421" s="5">
        <f t="shared" si="48"/>
        <v>185.36699999999999</v>
      </c>
      <c r="K421" s="6">
        <v>43500</v>
      </c>
      <c r="L421" s="6" t="str">
        <f t="shared" si="49"/>
        <v>Mon</v>
      </c>
      <c r="M421" s="6" t="str">
        <f t="shared" si="50"/>
        <v>Feb</v>
      </c>
      <c r="N421" s="7">
        <v>0.43263888888888885</v>
      </c>
      <c r="O421" s="7" t="str">
        <f t="shared" si="51"/>
        <v>10</v>
      </c>
      <c r="P421" t="s">
        <v>1013</v>
      </c>
      <c r="Q421" s="5">
        <f t="shared" si="52"/>
        <v>176.54</v>
      </c>
      <c r="R421" s="8">
        <f t="shared" si="53"/>
        <v>4.7619047619047609E-2</v>
      </c>
      <c r="S421" s="5">
        <f t="shared" si="54"/>
        <v>8.8269999999999982</v>
      </c>
      <c r="T421" s="9">
        <v>8.1999999999999993</v>
      </c>
    </row>
    <row r="422" spans="1:20" x14ac:dyDescent="0.35">
      <c r="A422" t="s">
        <v>1440</v>
      </c>
      <c r="B422" t="s">
        <v>1009</v>
      </c>
      <c r="C422" t="s">
        <v>1010</v>
      </c>
      <c r="D422" t="s">
        <v>1004</v>
      </c>
      <c r="E422" t="s">
        <v>1005</v>
      </c>
      <c r="F422" t="s">
        <v>1028</v>
      </c>
      <c r="G422" s="5">
        <v>38.6</v>
      </c>
      <c r="H422">
        <v>3</v>
      </c>
      <c r="I422" s="5">
        <f t="shared" si="55"/>
        <v>5.7900000000000009</v>
      </c>
      <c r="J422" s="5">
        <f t="shared" si="48"/>
        <v>121.59000000000002</v>
      </c>
      <c r="K422" s="6">
        <v>43552</v>
      </c>
      <c r="L422" s="6" t="str">
        <f t="shared" si="49"/>
        <v>Thu</v>
      </c>
      <c r="M422" s="6" t="str">
        <f t="shared" si="50"/>
        <v>Mar</v>
      </c>
      <c r="N422" s="7">
        <v>0.58124999999999993</v>
      </c>
      <c r="O422" s="7" t="str">
        <f t="shared" si="51"/>
        <v>13</v>
      </c>
      <c r="P422" t="s">
        <v>1007</v>
      </c>
      <c r="Q422" s="5">
        <f t="shared" si="52"/>
        <v>115.80000000000001</v>
      </c>
      <c r="R422" s="8">
        <f t="shared" si="53"/>
        <v>4.7619047619047665E-2</v>
      </c>
      <c r="S422" s="5">
        <f t="shared" si="54"/>
        <v>5.7900000000000063</v>
      </c>
      <c r="T422" s="9">
        <v>7.5</v>
      </c>
    </row>
    <row r="423" spans="1:20" x14ac:dyDescent="0.35">
      <c r="A423" t="s">
        <v>1441</v>
      </c>
      <c r="B423" t="s">
        <v>1009</v>
      </c>
      <c r="C423" t="s">
        <v>1010</v>
      </c>
      <c r="D423" t="s">
        <v>1011</v>
      </c>
      <c r="E423" t="s">
        <v>1005</v>
      </c>
      <c r="F423" t="s">
        <v>1012</v>
      </c>
      <c r="G423" s="5">
        <v>84.05</v>
      </c>
      <c r="H423">
        <v>3</v>
      </c>
      <c r="I423" s="5">
        <f t="shared" si="55"/>
        <v>12.6075</v>
      </c>
      <c r="J423" s="5">
        <f t="shared" si="48"/>
        <v>264.75749999999999</v>
      </c>
      <c r="K423" s="6">
        <v>43488</v>
      </c>
      <c r="L423" s="6" t="str">
        <f t="shared" si="49"/>
        <v>Wed</v>
      </c>
      <c r="M423" s="6" t="str">
        <f t="shared" si="50"/>
        <v>Jan</v>
      </c>
      <c r="N423" s="7">
        <v>0.56180555555555556</v>
      </c>
      <c r="O423" s="7" t="str">
        <f t="shared" si="51"/>
        <v>13</v>
      </c>
      <c r="P423" t="s">
        <v>1013</v>
      </c>
      <c r="Q423" s="5">
        <f t="shared" si="52"/>
        <v>252.14999999999998</v>
      </c>
      <c r="R423" s="8">
        <f t="shared" si="53"/>
        <v>4.7619047619047679E-2</v>
      </c>
      <c r="S423" s="5">
        <f t="shared" si="54"/>
        <v>12.607500000000016</v>
      </c>
      <c r="T423" s="9">
        <v>9.8000000000000007</v>
      </c>
    </row>
    <row r="424" spans="1:20" x14ac:dyDescent="0.35">
      <c r="A424" t="s">
        <v>1442</v>
      </c>
      <c r="B424" t="s">
        <v>1009</v>
      </c>
      <c r="C424" t="s">
        <v>1010</v>
      </c>
      <c r="D424" t="s">
        <v>1004</v>
      </c>
      <c r="E424" t="s">
        <v>1005</v>
      </c>
      <c r="F424" t="s">
        <v>1030</v>
      </c>
      <c r="G424" s="5">
        <v>97.21</v>
      </c>
      <c r="H424">
        <v>10</v>
      </c>
      <c r="I424" s="5">
        <f t="shared" si="55"/>
        <v>48.604999999999997</v>
      </c>
      <c r="J424" s="5">
        <f t="shared" si="48"/>
        <v>1020.7049999999999</v>
      </c>
      <c r="K424" s="6">
        <v>43504</v>
      </c>
      <c r="L424" s="6" t="str">
        <f t="shared" si="49"/>
        <v>Fri</v>
      </c>
      <c r="M424" s="6" t="str">
        <f t="shared" si="50"/>
        <v>Feb</v>
      </c>
      <c r="N424" s="7">
        <v>0.54166666666666663</v>
      </c>
      <c r="O424" s="7" t="str">
        <f t="shared" si="51"/>
        <v>13</v>
      </c>
      <c r="P424" t="s">
        <v>1017</v>
      </c>
      <c r="Q424" s="5">
        <f t="shared" si="52"/>
        <v>972.09999999999991</v>
      </c>
      <c r="R424" s="8">
        <f t="shared" si="53"/>
        <v>4.7619047619047637E-2</v>
      </c>
      <c r="S424" s="5">
        <f t="shared" si="54"/>
        <v>48.605000000000018</v>
      </c>
      <c r="T424" s="9">
        <v>8.6999999999999993</v>
      </c>
    </row>
    <row r="425" spans="1:20" x14ac:dyDescent="0.35">
      <c r="A425" t="s">
        <v>1443</v>
      </c>
      <c r="B425" t="s">
        <v>1026</v>
      </c>
      <c r="C425" t="s">
        <v>1027</v>
      </c>
      <c r="D425" t="s">
        <v>1004</v>
      </c>
      <c r="E425" t="s">
        <v>1015</v>
      </c>
      <c r="F425" t="s">
        <v>1030</v>
      </c>
      <c r="G425" s="5">
        <v>25.42</v>
      </c>
      <c r="H425">
        <v>8</v>
      </c>
      <c r="I425" s="5">
        <f t="shared" si="55"/>
        <v>10.168000000000001</v>
      </c>
      <c r="J425" s="5">
        <f t="shared" si="48"/>
        <v>213.52800000000002</v>
      </c>
      <c r="K425" s="6">
        <v>43543</v>
      </c>
      <c r="L425" s="6" t="str">
        <f t="shared" si="49"/>
        <v>Tue</v>
      </c>
      <c r="M425" s="6" t="str">
        <f t="shared" si="50"/>
        <v>Mar</v>
      </c>
      <c r="N425" s="7">
        <v>0.8208333333333333</v>
      </c>
      <c r="O425" s="7" t="str">
        <f t="shared" si="51"/>
        <v>19</v>
      </c>
      <c r="P425" t="s">
        <v>1017</v>
      </c>
      <c r="Q425" s="5">
        <f t="shared" si="52"/>
        <v>203.36</v>
      </c>
      <c r="R425" s="8">
        <f t="shared" si="53"/>
        <v>4.7619047619047644E-2</v>
      </c>
      <c r="S425" s="5">
        <f t="shared" si="54"/>
        <v>10.168000000000006</v>
      </c>
      <c r="T425" s="9">
        <v>6.7</v>
      </c>
    </row>
    <row r="426" spans="1:20" x14ac:dyDescent="0.35">
      <c r="A426" t="s">
        <v>1444</v>
      </c>
      <c r="B426" t="s">
        <v>1009</v>
      </c>
      <c r="C426" t="s">
        <v>1010</v>
      </c>
      <c r="D426" t="s">
        <v>1011</v>
      </c>
      <c r="E426" t="s">
        <v>1015</v>
      </c>
      <c r="F426" t="s">
        <v>1030</v>
      </c>
      <c r="G426" s="5">
        <v>16.28</v>
      </c>
      <c r="H426">
        <v>1</v>
      </c>
      <c r="I426" s="5">
        <f t="shared" si="55"/>
        <v>0.81400000000000006</v>
      </c>
      <c r="J426" s="5">
        <f t="shared" si="48"/>
        <v>17.094000000000001</v>
      </c>
      <c r="K426" s="6">
        <v>43533</v>
      </c>
      <c r="L426" s="6" t="str">
        <f t="shared" si="49"/>
        <v>Sat</v>
      </c>
      <c r="M426" s="6" t="str">
        <f t="shared" si="50"/>
        <v>Mar</v>
      </c>
      <c r="N426" s="7">
        <v>0.65</v>
      </c>
      <c r="O426" s="7" t="str">
        <f t="shared" si="51"/>
        <v>15</v>
      </c>
      <c r="P426" t="s">
        <v>1013</v>
      </c>
      <c r="Q426" s="5">
        <f t="shared" si="52"/>
        <v>16.28</v>
      </c>
      <c r="R426" s="8">
        <f t="shared" si="53"/>
        <v>4.7619047619047616E-2</v>
      </c>
      <c r="S426" s="5">
        <f t="shared" si="54"/>
        <v>0.81400000000000006</v>
      </c>
      <c r="T426" s="9">
        <v>5</v>
      </c>
    </row>
    <row r="427" spans="1:20" x14ac:dyDescent="0.35">
      <c r="A427" t="s">
        <v>1445</v>
      </c>
      <c r="B427" t="s">
        <v>1026</v>
      </c>
      <c r="C427" t="s">
        <v>1027</v>
      </c>
      <c r="D427" t="s">
        <v>1004</v>
      </c>
      <c r="E427" t="s">
        <v>1015</v>
      </c>
      <c r="F427" t="s">
        <v>1030</v>
      </c>
      <c r="G427" s="5">
        <v>40.61</v>
      </c>
      <c r="H427">
        <v>9</v>
      </c>
      <c r="I427" s="5">
        <f t="shared" si="55"/>
        <v>18.2745</v>
      </c>
      <c r="J427" s="5">
        <f t="shared" si="48"/>
        <v>383.7645</v>
      </c>
      <c r="K427" s="6">
        <v>43467</v>
      </c>
      <c r="L427" s="6" t="str">
        <f t="shared" si="49"/>
        <v>Wed</v>
      </c>
      <c r="M427" s="6" t="str">
        <f t="shared" si="50"/>
        <v>Jan</v>
      </c>
      <c r="N427" s="7">
        <v>0.56944444444444442</v>
      </c>
      <c r="O427" s="7" t="str">
        <f t="shared" si="51"/>
        <v>13</v>
      </c>
      <c r="P427" t="s">
        <v>1013</v>
      </c>
      <c r="Q427" s="5">
        <f t="shared" si="52"/>
        <v>365.49</v>
      </c>
      <c r="R427" s="8">
        <f t="shared" si="53"/>
        <v>4.7619047619047589E-2</v>
      </c>
      <c r="S427" s="5">
        <f t="shared" si="54"/>
        <v>18.274499999999989</v>
      </c>
      <c r="T427" s="9">
        <v>7</v>
      </c>
    </row>
    <row r="428" spans="1:20" x14ac:dyDescent="0.35">
      <c r="A428" t="s">
        <v>1446</v>
      </c>
      <c r="B428" t="s">
        <v>1002</v>
      </c>
      <c r="C428" t="s">
        <v>1003</v>
      </c>
      <c r="D428" t="s">
        <v>1004</v>
      </c>
      <c r="E428" t="s">
        <v>1015</v>
      </c>
      <c r="F428" t="s">
        <v>1006</v>
      </c>
      <c r="G428" s="5">
        <v>53.17</v>
      </c>
      <c r="H428">
        <v>7</v>
      </c>
      <c r="I428" s="5">
        <f t="shared" si="55"/>
        <v>18.609500000000001</v>
      </c>
      <c r="J428" s="5">
        <f t="shared" si="48"/>
        <v>390.79950000000002</v>
      </c>
      <c r="K428" s="6">
        <v>43486</v>
      </c>
      <c r="L428" s="6" t="str">
        <f t="shared" si="49"/>
        <v>Mon</v>
      </c>
      <c r="M428" s="6" t="str">
        <f t="shared" si="50"/>
        <v>Jan</v>
      </c>
      <c r="N428" s="7">
        <v>0.75069444444444444</v>
      </c>
      <c r="O428" s="7" t="str">
        <f t="shared" si="51"/>
        <v>18</v>
      </c>
      <c r="P428" t="s">
        <v>1013</v>
      </c>
      <c r="Q428" s="5">
        <f t="shared" si="52"/>
        <v>372.19</v>
      </c>
      <c r="R428" s="8">
        <f t="shared" si="53"/>
        <v>4.7619047619047679E-2</v>
      </c>
      <c r="S428" s="5">
        <f t="shared" si="54"/>
        <v>18.609500000000025</v>
      </c>
      <c r="T428" s="9">
        <v>8.9</v>
      </c>
    </row>
    <row r="429" spans="1:20" x14ac:dyDescent="0.35">
      <c r="A429" t="s">
        <v>1447</v>
      </c>
      <c r="B429" t="s">
        <v>1026</v>
      </c>
      <c r="C429" t="s">
        <v>1027</v>
      </c>
      <c r="D429" t="s">
        <v>1004</v>
      </c>
      <c r="E429" t="s">
        <v>1005</v>
      </c>
      <c r="F429" t="s">
        <v>1028</v>
      </c>
      <c r="G429" s="5">
        <v>20.87</v>
      </c>
      <c r="H429">
        <v>3</v>
      </c>
      <c r="I429" s="5">
        <f t="shared" si="55"/>
        <v>3.1305000000000001</v>
      </c>
      <c r="J429" s="5">
        <f t="shared" si="48"/>
        <v>65.740499999999997</v>
      </c>
      <c r="K429" s="6">
        <v>43544</v>
      </c>
      <c r="L429" s="6" t="str">
        <f t="shared" si="49"/>
        <v>Wed</v>
      </c>
      <c r="M429" s="6" t="str">
        <f t="shared" si="50"/>
        <v>Mar</v>
      </c>
      <c r="N429" s="7">
        <v>0.57847222222222217</v>
      </c>
      <c r="O429" s="7" t="str">
        <f t="shared" si="51"/>
        <v>13</v>
      </c>
      <c r="P429" t="s">
        <v>1017</v>
      </c>
      <c r="Q429" s="5">
        <f t="shared" si="52"/>
        <v>62.61</v>
      </c>
      <c r="R429" s="8">
        <f t="shared" si="53"/>
        <v>4.7619047619047589E-2</v>
      </c>
      <c r="S429" s="5">
        <f t="shared" si="54"/>
        <v>3.1304999999999978</v>
      </c>
      <c r="T429" s="9">
        <v>8</v>
      </c>
    </row>
    <row r="430" spans="1:20" x14ac:dyDescent="0.35">
      <c r="A430" t="s">
        <v>1448</v>
      </c>
      <c r="B430" t="s">
        <v>1026</v>
      </c>
      <c r="C430" t="s">
        <v>1027</v>
      </c>
      <c r="D430" t="s">
        <v>1011</v>
      </c>
      <c r="E430" t="s">
        <v>1015</v>
      </c>
      <c r="F430" t="s">
        <v>1020</v>
      </c>
      <c r="G430" s="5">
        <v>67.27</v>
      </c>
      <c r="H430">
        <v>5</v>
      </c>
      <c r="I430" s="5">
        <f t="shared" si="55"/>
        <v>16.817499999999999</v>
      </c>
      <c r="J430" s="5">
        <f t="shared" si="48"/>
        <v>353.16749999999996</v>
      </c>
      <c r="K430" s="6">
        <v>43523</v>
      </c>
      <c r="L430" s="6" t="str">
        <f t="shared" si="49"/>
        <v>Wed</v>
      </c>
      <c r="M430" s="6" t="str">
        <f t="shared" si="50"/>
        <v>Feb</v>
      </c>
      <c r="N430" s="7">
        <v>0.7270833333333333</v>
      </c>
      <c r="O430" s="7" t="str">
        <f t="shared" si="51"/>
        <v>17</v>
      </c>
      <c r="P430" t="s">
        <v>1013</v>
      </c>
      <c r="Q430" s="5">
        <f t="shared" si="52"/>
        <v>336.34999999999997</v>
      </c>
      <c r="R430" s="8">
        <f t="shared" si="53"/>
        <v>4.7619047619047609E-2</v>
      </c>
      <c r="S430" s="5">
        <f t="shared" si="54"/>
        <v>16.817499999999995</v>
      </c>
      <c r="T430" s="9">
        <v>6.9</v>
      </c>
    </row>
    <row r="431" spans="1:20" x14ac:dyDescent="0.35">
      <c r="A431" t="s">
        <v>1449</v>
      </c>
      <c r="B431" t="s">
        <v>1002</v>
      </c>
      <c r="C431" t="s">
        <v>1003</v>
      </c>
      <c r="D431" t="s">
        <v>1004</v>
      </c>
      <c r="E431" t="s">
        <v>1005</v>
      </c>
      <c r="F431" t="s">
        <v>1016</v>
      </c>
      <c r="G431" s="5">
        <v>90.65</v>
      </c>
      <c r="H431">
        <v>10</v>
      </c>
      <c r="I431" s="5">
        <f t="shared" si="55"/>
        <v>45.325000000000003</v>
      </c>
      <c r="J431" s="5">
        <f t="shared" si="48"/>
        <v>951.82500000000005</v>
      </c>
      <c r="K431" s="6">
        <v>43532</v>
      </c>
      <c r="L431" s="6" t="str">
        <f t="shared" si="49"/>
        <v>Fri</v>
      </c>
      <c r="M431" s="6" t="str">
        <f t="shared" si="50"/>
        <v>Mar</v>
      </c>
      <c r="N431" s="7">
        <v>0.45347222222222222</v>
      </c>
      <c r="O431" s="7" t="str">
        <f t="shared" si="51"/>
        <v>10</v>
      </c>
      <c r="P431" t="s">
        <v>1007</v>
      </c>
      <c r="Q431" s="5">
        <f t="shared" si="52"/>
        <v>906.5</v>
      </c>
      <c r="R431" s="8">
        <f t="shared" si="53"/>
        <v>4.7619047619047665E-2</v>
      </c>
      <c r="S431" s="5">
        <f t="shared" si="54"/>
        <v>45.325000000000045</v>
      </c>
      <c r="T431" s="9">
        <v>7.3</v>
      </c>
    </row>
    <row r="432" spans="1:20" x14ac:dyDescent="0.35">
      <c r="A432" t="s">
        <v>1450</v>
      </c>
      <c r="B432" t="s">
        <v>1026</v>
      </c>
      <c r="C432" t="s">
        <v>1027</v>
      </c>
      <c r="D432" t="s">
        <v>1011</v>
      </c>
      <c r="E432" t="s">
        <v>1015</v>
      </c>
      <c r="F432" t="s">
        <v>1030</v>
      </c>
      <c r="G432" s="5">
        <v>69.08</v>
      </c>
      <c r="H432">
        <v>2</v>
      </c>
      <c r="I432" s="5">
        <f t="shared" si="55"/>
        <v>6.9080000000000004</v>
      </c>
      <c r="J432" s="5">
        <f t="shared" si="48"/>
        <v>145.06799999999998</v>
      </c>
      <c r="K432" s="6">
        <v>43496</v>
      </c>
      <c r="L432" s="6" t="str">
        <f t="shared" si="49"/>
        <v>Thu</v>
      </c>
      <c r="M432" s="6" t="str">
        <f t="shared" si="50"/>
        <v>Jan</v>
      </c>
      <c r="N432" s="7">
        <v>0.82500000000000007</v>
      </c>
      <c r="O432" s="7" t="str">
        <f t="shared" si="51"/>
        <v>19</v>
      </c>
      <c r="P432" t="s">
        <v>1017</v>
      </c>
      <c r="Q432" s="5">
        <f t="shared" si="52"/>
        <v>138.16</v>
      </c>
      <c r="R432" s="8">
        <f t="shared" si="53"/>
        <v>4.7619047619047533E-2</v>
      </c>
      <c r="S432" s="5">
        <f t="shared" si="54"/>
        <v>6.907999999999987</v>
      </c>
      <c r="T432" s="9">
        <v>6.9</v>
      </c>
    </row>
    <row r="433" spans="1:20" x14ac:dyDescent="0.35">
      <c r="A433" t="s">
        <v>1451</v>
      </c>
      <c r="B433" t="s">
        <v>1009</v>
      </c>
      <c r="C433" t="s">
        <v>1010</v>
      </c>
      <c r="D433" t="s">
        <v>1011</v>
      </c>
      <c r="E433" t="s">
        <v>1015</v>
      </c>
      <c r="F433" t="s">
        <v>1028</v>
      </c>
      <c r="G433" s="5">
        <v>43.27</v>
      </c>
      <c r="H433">
        <v>2</v>
      </c>
      <c r="I433" s="5">
        <f t="shared" si="55"/>
        <v>4.3270000000000008</v>
      </c>
      <c r="J433" s="5">
        <f t="shared" si="48"/>
        <v>90.867000000000004</v>
      </c>
      <c r="K433" s="6">
        <v>43532</v>
      </c>
      <c r="L433" s="6" t="str">
        <f t="shared" si="49"/>
        <v>Fri</v>
      </c>
      <c r="M433" s="6" t="str">
        <f t="shared" si="50"/>
        <v>Mar</v>
      </c>
      <c r="N433" s="7">
        <v>0.70347222222222217</v>
      </c>
      <c r="O433" s="7" t="str">
        <f t="shared" si="51"/>
        <v>16</v>
      </c>
      <c r="P433" t="s">
        <v>1007</v>
      </c>
      <c r="Q433" s="5">
        <f t="shared" si="52"/>
        <v>86.54</v>
      </c>
      <c r="R433" s="8">
        <f t="shared" si="53"/>
        <v>4.7619047619047596E-2</v>
      </c>
      <c r="S433" s="5">
        <f t="shared" si="54"/>
        <v>4.3269999999999982</v>
      </c>
      <c r="T433" s="9">
        <v>5.7</v>
      </c>
    </row>
    <row r="434" spans="1:20" x14ac:dyDescent="0.35">
      <c r="A434" t="s">
        <v>1452</v>
      </c>
      <c r="B434" t="s">
        <v>1002</v>
      </c>
      <c r="C434" t="s">
        <v>1003</v>
      </c>
      <c r="D434" t="s">
        <v>1011</v>
      </c>
      <c r="E434" t="s">
        <v>1005</v>
      </c>
      <c r="F434" t="s">
        <v>1012</v>
      </c>
      <c r="G434" s="5">
        <v>23.46</v>
      </c>
      <c r="H434">
        <v>6</v>
      </c>
      <c r="I434" s="5">
        <f t="shared" si="55"/>
        <v>7.0380000000000003</v>
      </c>
      <c r="J434" s="5">
        <f t="shared" si="48"/>
        <v>147.798</v>
      </c>
      <c r="K434" s="6">
        <v>43478</v>
      </c>
      <c r="L434" s="6" t="str">
        <f t="shared" si="49"/>
        <v>Sun</v>
      </c>
      <c r="M434" s="6" t="str">
        <f t="shared" si="50"/>
        <v>Jan</v>
      </c>
      <c r="N434" s="7">
        <v>0.80138888888888893</v>
      </c>
      <c r="O434" s="7" t="str">
        <f t="shared" si="51"/>
        <v>19</v>
      </c>
      <c r="P434" t="s">
        <v>1007</v>
      </c>
      <c r="Q434" s="5">
        <f t="shared" si="52"/>
        <v>140.76</v>
      </c>
      <c r="R434" s="8">
        <f t="shared" si="53"/>
        <v>4.7619047619047693E-2</v>
      </c>
      <c r="S434" s="5">
        <f t="shared" si="54"/>
        <v>7.0380000000000109</v>
      </c>
      <c r="T434" s="9">
        <v>6.4</v>
      </c>
    </row>
    <row r="435" spans="1:20" x14ac:dyDescent="0.35">
      <c r="A435" t="s">
        <v>1453</v>
      </c>
      <c r="B435" t="s">
        <v>1026</v>
      </c>
      <c r="C435" t="s">
        <v>1027</v>
      </c>
      <c r="D435" t="s">
        <v>1011</v>
      </c>
      <c r="E435" t="s">
        <v>1015</v>
      </c>
      <c r="F435" t="s">
        <v>1030</v>
      </c>
      <c r="G435" s="5">
        <v>95.54</v>
      </c>
      <c r="H435">
        <v>7</v>
      </c>
      <c r="I435" s="5">
        <f t="shared" si="55"/>
        <v>33.439000000000007</v>
      </c>
      <c r="J435" s="5">
        <f t="shared" si="48"/>
        <v>702.21900000000005</v>
      </c>
      <c r="K435" s="6">
        <v>43533</v>
      </c>
      <c r="L435" s="6" t="str">
        <f t="shared" si="49"/>
        <v>Sat</v>
      </c>
      <c r="M435" s="6" t="str">
        <f t="shared" si="50"/>
        <v>Mar</v>
      </c>
      <c r="N435" s="7">
        <v>0.60833333333333328</v>
      </c>
      <c r="O435" s="7" t="str">
        <f t="shared" si="51"/>
        <v>14</v>
      </c>
      <c r="P435" t="s">
        <v>1017</v>
      </c>
      <c r="Q435" s="5">
        <f t="shared" si="52"/>
        <v>668.78000000000009</v>
      </c>
      <c r="R435" s="8">
        <f t="shared" si="53"/>
        <v>4.7619047619047568E-2</v>
      </c>
      <c r="S435" s="5">
        <f t="shared" si="54"/>
        <v>33.438999999999965</v>
      </c>
      <c r="T435" s="9">
        <v>9.6</v>
      </c>
    </row>
    <row r="436" spans="1:20" x14ac:dyDescent="0.35">
      <c r="A436" t="s">
        <v>1454</v>
      </c>
      <c r="B436" t="s">
        <v>1026</v>
      </c>
      <c r="C436" t="s">
        <v>1027</v>
      </c>
      <c r="D436" t="s">
        <v>1011</v>
      </c>
      <c r="E436" t="s">
        <v>1005</v>
      </c>
      <c r="F436" t="s">
        <v>1030</v>
      </c>
      <c r="G436" s="5">
        <v>47.44</v>
      </c>
      <c r="H436">
        <v>1</v>
      </c>
      <c r="I436" s="5">
        <f t="shared" si="55"/>
        <v>2.3719999999999999</v>
      </c>
      <c r="J436" s="5">
        <f t="shared" si="48"/>
        <v>49.811999999999998</v>
      </c>
      <c r="K436" s="6">
        <v>43518</v>
      </c>
      <c r="L436" s="6" t="str">
        <f t="shared" si="49"/>
        <v>Fri</v>
      </c>
      <c r="M436" s="6" t="str">
        <f t="shared" si="50"/>
        <v>Feb</v>
      </c>
      <c r="N436" s="7">
        <v>0.7631944444444444</v>
      </c>
      <c r="O436" s="7" t="str">
        <f t="shared" si="51"/>
        <v>18</v>
      </c>
      <c r="P436" t="s">
        <v>1017</v>
      </c>
      <c r="Q436" s="5">
        <f t="shared" si="52"/>
        <v>47.44</v>
      </c>
      <c r="R436" s="8">
        <f t="shared" si="53"/>
        <v>4.7619047619047616E-2</v>
      </c>
      <c r="S436" s="5">
        <f t="shared" si="54"/>
        <v>2.3719999999999999</v>
      </c>
      <c r="T436" s="9">
        <v>6.8</v>
      </c>
    </row>
    <row r="437" spans="1:20" x14ac:dyDescent="0.35">
      <c r="A437" t="s">
        <v>1455</v>
      </c>
      <c r="B437" t="s">
        <v>1009</v>
      </c>
      <c r="C437" t="s">
        <v>1010</v>
      </c>
      <c r="D437" t="s">
        <v>1011</v>
      </c>
      <c r="E437" t="s">
        <v>1015</v>
      </c>
      <c r="F437" t="s">
        <v>1020</v>
      </c>
      <c r="G437" s="5">
        <v>99.24</v>
      </c>
      <c r="H437">
        <v>9</v>
      </c>
      <c r="I437" s="5">
        <f t="shared" si="55"/>
        <v>44.658000000000001</v>
      </c>
      <c r="J437" s="5">
        <f t="shared" si="48"/>
        <v>937.81799999999998</v>
      </c>
      <c r="K437" s="6">
        <v>43543</v>
      </c>
      <c r="L437" s="6" t="str">
        <f t="shared" si="49"/>
        <v>Tue</v>
      </c>
      <c r="M437" s="6" t="str">
        <f t="shared" si="50"/>
        <v>Mar</v>
      </c>
      <c r="N437" s="7">
        <v>0.79791666666666661</v>
      </c>
      <c r="O437" s="7" t="str">
        <f t="shared" si="51"/>
        <v>19</v>
      </c>
      <c r="P437" t="s">
        <v>1007</v>
      </c>
      <c r="Q437" s="5">
        <f t="shared" si="52"/>
        <v>893.16</v>
      </c>
      <c r="R437" s="8">
        <f t="shared" si="53"/>
        <v>4.7619047619047637E-2</v>
      </c>
      <c r="S437" s="5">
        <f t="shared" si="54"/>
        <v>44.658000000000015</v>
      </c>
      <c r="T437" s="9">
        <v>9</v>
      </c>
    </row>
    <row r="438" spans="1:20" x14ac:dyDescent="0.35">
      <c r="A438" t="s">
        <v>1456</v>
      </c>
      <c r="B438" t="s">
        <v>1009</v>
      </c>
      <c r="C438" t="s">
        <v>1010</v>
      </c>
      <c r="D438" t="s">
        <v>1004</v>
      </c>
      <c r="E438" t="s">
        <v>1015</v>
      </c>
      <c r="F438" t="s">
        <v>1020</v>
      </c>
      <c r="G438" s="5">
        <v>82.93</v>
      </c>
      <c r="H438">
        <v>4</v>
      </c>
      <c r="I438" s="5">
        <f t="shared" si="55"/>
        <v>16.586000000000002</v>
      </c>
      <c r="J438" s="5">
        <f t="shared" si="48"/>
        <v>348.30600000000004</v>
      </c>
      <c r="K438" s="6">
        <v>43485</v>
      </c>
      <c r="L438" s="6" t="str">
        <f t="shared" si="49"/>
        <v>Sun</v>
      </c>
      <c r="M438" s="6" t="str">
        <f t="shared" si="50"/>
        <v>Jan</v>
      </c>
      <c r="N438" s="7">
        <v>0.70208333333333339</v>
      </c>
      <c r="O438" s="7" t="str">
        <f t="shared" si="51"/>
        <v>16</v>
      </c>
      <c r="P438" t="s">
        <v>1007</v>
      </c>
      <c r="Q438" s="5">
        <f t="shared" si="52"/>
        <v>331.72</v>
      </c>
      <c r="R438" s="8">
        <f t="shared" si="53"/>
        <v>4.7619047619047651E-2</v>
      </c>
      <c r="S438" s="5">
        <f t="shared" si="54"/>
        <v>16.586000000000013</v>
      </c>
      <c r="T438" s="9">
        <v>9.6</v>
      </c>
    </row>
    <row r="439" spans="1:20" x14ac:dyDescent="0.35">
      <c r="A439" t="s">
        <v>1457</v>
      </c>
      <c r="B439" t="s">
        <v>1002</v>
      </c>
      <c r="C439" t="s">
        <v>1003</v>
      </c>
      <c r="D439" t="s">
        <v>1011</v>
      </c>
      <c r="E439" t="s">
        <v>1015</v>
      </c>
      <c r="F439" t="s">
        <v>1016</v>
      </c>
      <c r="G439" s="5">
        <v>33.99</v>
      </c>
      <c r="H439">
        <v>6</v>
      </c>
      <c r="I439" s="5">
        <f t="shared" si="55"/>
        <v>10.197000000000001</v>
      </c>
      <c r="J439" s="5">
        <f t="shared" si="48"/>
        <v>214.137</v>
      </c>
      <c r="K439" s="6">
        <v>43532</v>
      </c>
      <c r="L439" s="6" t="str">
        <f t="shared" si="49"/>
        <v>Fri</v>
      </c>
      <c r="M439" s="6" t="str">
        <f t="shared" si="50"/>
        <v>Mar</v>
      </c>
      <c r="N439" s="7">
        <v>0.65069444444444446</v>
      </c>
      <c r="O439" s="7" t="str">
        <f t="shared" si="51"/>
        <v>15</v>
      </c>
      <c r="P439" t="s">
        <v>1017</v>
      </c>
      <c r="Q439" s="5">
        <f t="shared" si="52"/>
        <v>203.94</v>
      </c>
      <c r="R439" s="8">
        <f t="shared" si="53"/>
        <v>4.761904761904763E-2</v>
      </c>
      <c r="S439" s="5">
        <f t="shared" si="54"/>
        <v>10.197000000000003</v>
      </c>
      <c r="T439" s="9">
        <v>7.7</v>
      </c>
    </row>
    <row r="440" spans="1:20" x14ac:dyDescent="0.35">
      <c r="A440" t="s">
        <v>1458</v>
      </c>
      <c r="B440" t="s">
        <v>1009</v>
      </c>
      <c r="C440" t="s">
        <v>1010</v>
      </c>
      <c r="D440" t="s">
        <v>1004</v>
      </c>
      <c r="E440" t="s">
        <v>1015</v>
      </c>
      <c r="F440" t="s">
        <v>1028</v>
      </c>
      <c r="G440" s="5">
        <v>17.04</v>
      </c>
      <c r="H440">
        <v>4</v>
      </c>
      <c r="I440" s="5">
        <f t="shared" si="55"/>
        <v>3.4079999999999999</v>
      </c>
      <c r="J440" s="5">
        <f t="shared" si="48"/>
        <v>71.567999999999998</v>
      </c>
      <c r="K440" s="6">
        <v>43532</v>
      </c>
      <c r="L440" s="6" t="str">
        <f t="shared" si="49"/>
        <v>Fri</v>
      </c>
      <c r="M440" s="6" t="str">
        <f t="shared" si="50"/>
        <v>Mar</v>
      </c>
      <c r="N440" s="7">
        <v>0.84375</v>
      </c>
      <c r="O440" s="7" t="str">
        <f t="shared" si="51"/>
        <v>20</v>
      </c>
      <c r="P440" t="s">
        <v>1007</v>
      </c>
      <c r="Q440" s="5">
        <f t="shared" si="52"/>
        <v>68.16</v>
      </c>
      <c r="R440" s="8">
        <f t="shared" si="53"/>
        <v>4.7619047619047637E-2</v>
      </c>
      <c r="S440" s="5">
        <f t="shared" si="54"/>
        <v>3.4080000000000013</v>
      </c>
      <c r="T440" s="9">
        <v>7</v>
      </c>
    </row>
    <row r="441" spans="1:20" x14ac:dyDescent="0.35">
      <c r="A441" t="s">
        <v>1459</v>
      </c>
      <c r="B441" t="s">
        <v>1009</v>
      </c>
      <c r="C441" t="s">
        <v>1010</v>
      </c>
      <c r="D441" t="s">
        <v>1011</v>
      </c>
      <c r="E441" t="s">
        <v>1005</v>
      </c>
      <c r="F441" t="s">
        <v>1012</v>
      </c>
      <c r="G441" s="5">
        <v>40.86</v>
      </c>
      <c r="H441">
        <v>8</v>
      </c>
      <c r="I441" s="5">
        <f t="shared" si="55"/>
        <v>16.344000000000001</v>
      </c>
      <c r="J441" s="5">
        <f t="shared" si="48"/>
        <v>343.22399999999999</v>
      </c>
      <c r="K441" s="6">
        <v>43503</v>
      </c>
      <c r="L441" s="6" t="str">
        <f t="shared" si="49"/>
        <v>Thu</v>
      </c>
      <c r="M441" s="6" t="str">
        <f t="shared" si="50"/>
        <v>Feb</v>
      </c>
      <c r="N441" s="7">
        <v>0.60972222222222217</v>
      </c>
      <c r="O441" s="7" t="str">
        <f t="shared" si="51"/>
        <v>14</v>
      </c>
      <c r="P441" t="s">
        <v>1017</v>
      </c>
      <c r="Q441" s="5">
        <f t="shared" si="52"/>
        <v>326.88</v>
      </c>
      <c r="R441" s="8">
        <f t="shared" si="53"/>
        <v>4.7619047619047603E-2</v>
      </c>
      <c r="S441" s="5">
        <f t="shared" si="54"/>
        <v>16.343999999999994</v>
      </c>
      <c r="T441" s="9">
        <v>6.5</v>
      </c>
    </row>
    <row r="442" spans="1:20" x14ac:dyDescent="0.35">
      <c r="A442" t="s">
        <v>1460</v>
      </c>
      <c r="B442" t="s">
        <v>1009</v>
      </c>
      <c r="C442" t="s">
        <v>1010</v>
      </c>
      <c r="D442" t="s">
        <v>1004</v>
      </c>
      <c r="E442" t="s">
        <v>1015</v>
      </c>
      <c r="F442" t="s">
        <v>1028</v>
      </c>
      <c r="G442" s="5">
        <v>17.440000000000001</v>
      </c>
      <c r="H442">
        <v>5</v>
      </c>
      <c r="I442" s="5">
        <f t="shared" si="55"/>
        <v>4.3600000000000003</v>
      </c>
      <c r="J442" s="5">
        <f t="shared" si="48"/>
        <v>91.56</v>
      </c>
      <c r="K442" s="6">
        <v>43480</v>
      </c>
      <c r="L442" s="6" t="str">
        <f t="shared" si="49"/>
        <v>Tue</v>
      </c>
      <c r="M442" s="6" t="str">
        <f t="shared" si="50"/>
        <v>Jan</v>
      </c>
      <c r="N442" s="7">
        <v>0.80902777777777779</v>
      </c>
      <c r="O442" s="7" t="str">
        <f t="shared" si="51"/>
        <v>19</v>
      </c>
      <c r="P442" t="s">
        <v>1013</v>
      </c>
      <c r="Q442" s="5">
        <f t="shared" si="52"/>
        <v>87.2</v>
      </c>
      <c r="R442" s="8">
        <f t="shared" si="53"/>
        <v>4.7619047619047609E-2</v>
      </c>
      <c r="S442" s="5">
        <f t="shared" si="54"/>
        <v>4.3599999999999994</v>
      </c>
      <c r="T442" s="9">
        <v>8.1</v>
      </c>
    </row>
    <row r="443" spans="1:20" x14ac:dyDescent="0.35">
      <c r="A443" t="s">
        <v>1461</v>
      </c>
      <c r="B443" t="s">
        <v>1026</v>
      </c>
      <c r="C443" t="s">
        <v>1027</v>
      </c>
      <c r="D443" t="s">
        <v>1004</v>
      </c>
      <c r="E443" t="s">
        <v>1005</v>
      </c>
      <c r="F443" t="s">
        <v>1020</v>
      </c>
      <c r="G443" s="5">
        <v>88.43</v>
      </c>
      <c r="H443">
        <v>8</v>
      </c>
      <c r="I443" s="5">
        <f t="shared" si="55"/>
        <v>35.372000000000007</v>
      </c>
      <c r="J443" s="5">
        <f t="shared" si="48"/>
        <v>742.81200000000001</v>
      </c>
      <c r="K443" s="6">
        <v>43546</v>
      </c>
      <c r="L443" s="6" t="str">
        <f t="shared" si="49"/>
        <v>Fri</v>
      </c>
      <c r="M443" s="6" t="str">
        <f t="shared" si="50"/>
        <v>Mar</v>
      </c>
      <c r="N443" s="7">
        <v>0.81597222222222221</v>
      </c>
      <c r="O443" s="7" t="str">
        <f t="shared" si="51"/>
        <v>19</v>
      </c>
      <c r="P443" t="s">
        <v>1017</v>
      </c>
      <c r="Q443" s="5">
        <f t="shared" si="52"/>
        <v>707.44</v>
      </c>
      <c r="R443" s="8">
        <f t="shared" si="53"/>
        <v>4.7619047619047561E-2</v>
      </c>
      <c r="S443" s="5">
        <f t="shared" si="54"/>
        <v>35.371999999999957</v>
      </c>
      <c r="T443" s="9">
        <v>4.3</v>
      </c>
    </row>
    <row r="444" spans="1:20" x14ac:dyDescent="0.35">
      <c r="A444" t="s">
        <v>1462</v>
      </c>
      <c r="B444" t="s">
        <v>1002</v>
      </c>
      <c r="C444" t="s">
        <v>1003</v>
      </c>
      <c r="D444" t="s">
        <v>1004</v>
      </c>
      <c r="E444" t="s">
        <v>1005</v>
      </c>
      <c r="F444" t="s">
        <v>1016</v>
      </c>
      <c r="G444" s="5">
        <v>89.21</v>
      </c>
      <c r="H444">
        <v>9</v>
      </c>
      <c r="I444" s="5">
        <f t="shared" si="55"/>
        <v>40.144500000000001</v>
      </c>
      <c r="J444" s="5">
        <f t="shared" si="48"/>
        <v>843.03449999999998</v>
      </c>
      <c r="K444" s="6">
        <v>43480</v>
      </c>
      <c r="L444" s="6" t="str">
        <f t="shared" si="49"/>
        <v>Tue</v>
      </c>
      <c r="M444" s="6" t="str">
        <f t="shared" si="50"/>
        <v>Jan</v>
      </c>
      <c r="N444" s="7">
        <v>0.65416666666666667</v>
      </c>
      <c r="O444" s="7" t="str">
        <f t="shared" si="51"/>
        <v>15</v>
      </c>
      <c r="P444" t="s">
        <v>1017</v>
      </c>
      <c r="Q444" s="5">
        <f t="shared" si="52"/>
        <v>802.89</v>
      </c>
      <c r="R444" s="8">
        <f t="shared" si="53"/>
        <v>4.7619047619047609E-2</v>
      </c>
      <c r="S444" s="5">
        <f t="shared" si="54"/>
        <v>40.144499999999994</v>
      </c>
      <c r="T444" s="9">
        <v>6.5</v>
      </c>
    </row>
    <row r="445" spans="1:20" x14ac:dyDescent="0.35">
      <c r="A445" t="s">
        <v>1463</v>
      </c>
      <c r="B445" t="s">
        <v>1009</v>
      </c>
      <c r="C445" t="s">
        <v>1010</v>
      </c>
      <c r="D445" t="s">
        <v>1011</v>
      </c>
      <c r="E445" t="s">
        <v>1015</v>
      </c>
      <c r="F445" t="s">
        <v>1030</v>
      </c>
      <c r="G445" s="5">
        <v>12.78</v>
      </c>
      <c r="H445">
        <v>1</v>
      </c>
      <c r="I445" s="5">
        <f t="shared" si="55"/>
        <v>0.63900000000000001</v>
      </c>
      <c r="J445" s="5">
        <f t="shared" si="48"/>
        <v>13.418999999999999</v>
      </c>
      <c r="K445" s="6">
        <v>43473</v>
      </c>
      <c r="L445" s="6" t="str">
        <f t="shared" si="49"/>
        <v>Tue</v>
      </c>
      <c r="M445" s="6" t="str">
        <f t="shared" si="50"/>
        <v>Jan</v>
      </c>
      <c r="N445" s="7">
        <v>0.59097222222222223</v>
      </c>
      <c r="O445" s="7" t="str">
        <f t="shared" si="51"/>
        <v>14</v>
      </c>
      <c r="P445" t="s">
        <v>1007</v>
      </c>
      <c r="Q445" s="5">
        <f t="shared" si="52"/>
        <v>12.78</v>
      </c>
      <c r="R445" s="8">
        <f t="shared" si="53"/>
        <v>4.7619047619047575E-2</v>
      </c>
      <c r="S445" s="5">
        <f t="shared" si="54"/>
        <v>0.63899999999999935</v>
      </c>
      <c r="T445" s="9">
        <v>9.5</v>
      </c>
    </row>
    <row r="446" spans="1:20" x14ac:dyDescent="0.35">
      <c r="A446" t="s">
        <v>1464</v>
      </c>
      <c r="B446" t="s">
        <v>1002</v>
      </c>
      <c r="C446" t="s">
        <v>1003</v>
      </c>
      <c r="D446" t="s">
        <v>1011</v>
      </c>
      <c r="E446" t="s">
        <v>1005</v>
      </c>
      <c r="F446" t="s">
        <v>1020</v>
      </c>
      <c r="G446" s="5">
        <v>19.100000000000001</v>
      </c>
      <c r="H446">
        <v>7</v>
      </c>
      <c r="I446" s="5">
        <f t="shared" si="55"/>
        <v>6.6850000000000014</v>
      </c>
      <c r="J446" s="5">
        <f t="shared" si="48"/>
        <v>140.38500000000002</v>
      </c>
      <c r="K446" s="6">
        <v>43480</v>
      </c>
      <c r="L446" s="6" t="str">
        <f t="shared" si="49"/>
        <v>Tue</v>
      </c>
      <c r="M446" s="6" t="str">
        <f t="shared" si="50"/>
        <v>Jan</v>
      </c>
      <c r="N446" s="7">
        <v>0.4465277777777778</v>
      </c>
      <c r="O446" s="7" t="str">
        <f t="shared" si="51"/>
        <v>10</v>
      </c>
      <c r="P446" t="s">
        <v>1013</v>
      </c>
      <c r="Q446" s="5">
        <f t="shared" si="52"/>
        <v>133.70000000000002</v>
      </c>
      <c r="R446" s="8">
        <f t="shared" si="53"/>
        <v>4.761904761904763E-2</v>
      </c>
      <c r="S446" s="5">
        <f t="shared" si="54"/>
        <v>6.6850000000000023</v>
      </c>
      <c r="T446" s="9">
        <v>9.6999999999999993</v>
      </c>
    </row>
    <row r="447" spans="1:20" x14ac:dyDescent="0.35">
      <c r="A447" t="s">
        <v>1465</v>
      </c>
      <c r="B447" t="s">
        <v>1026</v>
      </c>
      <c r="C447" t="s">
        <v>1027</v>
      </c>
      <c r="D447" t="s">
        <v>1004</v>
      </c>
      <c r="E447" t="s">
        <v>1005</v>
      </c>
      <c r="F447" t="s">
        <v>1006</v>
      </c>
      <c r="G447" s="5">
        <v>19.149999999999999</v>
      </c>
      <c r="H447">
        <v>1</v>
      </c>
      <c r="I447" s="5">
        <f t="shared" si="55"/>
        <v>0.95750000000000002</v>
      </c>
      <c r="J447" s="5">
        <f t="shared" si="48"/>
        <v>20.107499999999998</v>
      </c>
      <c r="K447" s="6">
        <v>43493</v>
      </c>
      <c r="L447" s="6" t="str">
        <f t="shared" si="49"/>
        <v>Mon</v>
      </c>
      <c r="M447" s="6" t="str">
        <f t="shared" si="50"/>
        <v>Jan</v>
      </c>
      <c r="N447" s="7">
        <v>0.74861111111111101</v>
      </c>
      <c r="O447" s="7" t="str">
        <f t="shared" si="51"/>
        <v>17</v>
      </c>
      <c r="P447" t="s">
        <v>1017</v>
      </c>
      <c r="Q447" s="5">
        <f t="shared" si="52"/>
        <v>19.149999999999999</v>
      </c>
      <c r="R447" s="8">
        <f t="shared" si="53"/>
        <v>4.7619047619047603E-2</v>
      </c>
      <c r="S447" s="5">
        <f t="shared" si="54"/>
        <v>0.95749999999999957</v>
      </c>
      <c r="T447" s="9">
        <v>9.5</v>
      </c>
    </row>
    <row r="448" spans="1:20" x14ac:dyDescent="0.35">
      <c r="A448" t="s">
        <v>1466</v>
      </c>
      <c r="B448" t="s">
        <v>1009</v>
      </c>
      <c r="C448" t="s">
        <v>1010</v>
      </c>
      <c r="D448" t="s">
        <v>1004</v>
      </c>
      <c r="E448" t="s">
        <v>1015</v>
      </c>
      <c r="F448" t="s">
        <v>1028</v>
      </c>
      <c r="G448" s="5">
        <v>27.66</v>
      </c>
      <c r="H448">
        <v>10</v>
      </c>
      <c r="I448" s="5">
        <f t="shared" si="55"/>
        <v>13.830000000000002</v>
      </c>
      <c r="J448" s="5">
        <f t="shared" si="48"/>
        <v>290.43</v>
      </c>
      <c r="K448" s="6">
        <v>43510</v>
      </c>
      <c r="L448" s="6" t="str">
        <f t="shared" si="49"/>
        <v>Thu</v>
      </c>
      <c r="M448" s="6" t="str">
        <f t="shared" si="50"/>
        <v>Feb</v>
      </c>
      <c r="N448" s="7">
        <v>0.47638888888888892</v>
      </c>
      <c r="O448" s="7" t="str">
        <f t="shared" si="51"/>
        <v>11</v>
      </c>
      <c r="P448" t="s">
        <v>1017</v>
      </c>
      <c r="Q448" s="5">
        <f t="shared" si="52"/>
        <v>276.60000000000002</v>
      </c>
      <c r="R448" s="8">
        <f t="shared" si="53"/>
        <v>4.7619047619047561E-2</v>
      </c>
      <c r="S448" s="5">
        <f t="shared" si="54"/>
        <v>13.829999999999984</v>
      </c>
      <c r="T448" s="9">
        <v>8.9</v>
      </c>
    </row>
    <row r="449" spans="1:20" x14ac:dyDescent="0.35">
      <c r="A449" t="s">
        <v>1467</v>
      </c>
      <c r="B449" t="s">
        <v>1009</v>
      </c>
      <c r="C449" t="s">
        <v>1010</v>
      </c>
      <c r="D449" t="s">
        <v>1011</v>
      </c>
      <c r="E449" t="s">
        <v>1015</v>
      </c>
      <c r="F449" t="s">
        <v>1030</v>
      </c>
      <c r="G449" s="5">
        <v>45.74</v>
      </c>
      <c r="H449">
        <v>3</v>
      </c>
      <c r="I449" s="5">
        <f t="shared" si="55"/>
        <v>6.8610000000000007</v>
      </c>
      <c r="J449" s="5">
        <f t="shared" si="48"/>
        <v>144.08099999999999</v>
      </c>
      <c r="K449" s="6">
        <v>43534</v>
      </c>
      <c r="L449" s="6" t="str">
        <f t="shared" si="49"/>
        <v>Sun</v>
      </c>
      <c r="M449" s="6" t="str">
        <f t="shared" si="50"/>
        <v>Mar</v>
      </c>
      <c r="N449" s="7">
        <v>0.73472222222222217</v>
      </c>
      <c r="O449" s="7" t="str">
        <f t="shared" si="51"/>
        <v>17</v>
      </c>
      <c r="P449" t="s">
        <v>1017</v>
      </c>
      <c r="Q449" s="5">
        <f t="shared" si="52"/>
        <v>137.22</v>
      </c>
      <c r="R449" s="8">
        <f t="shared" si="53"/>
        <v>4.7619047619047554E-2</v>
      </c>
      <c r="S449" s="5">
        <f t="shared" si="54"/>
        <v>6.86099999999999</v>
      </c>
      <c r="T449" s="9">
        <v>6.5</v>
      </c>
    </row>
    <row r="450" spans="1:20" x14ac:dyDescent="0.35">
      <c r="A450" t="s">
        <v>1468</v>
      </c>
      <c r="B450" t="s">
        <v>1026</v>
      </c>
      <c r="C450" t="s">
        <v>1027</v>
      </c>
      <c r="D450" t="s">
        <v>1004</v>
      </c>
      <c r="E450" t="s">
        <v>1005</v>
      </c>
      <c r="F450" t="s">
        <v>1006</v>
      </c>
      <c r="G450" s="5">
        <v>27.07</v>
      </c>
      <c r="H450">
        <v>1</v>
      </c>
      <c r="I450" s="5">
        <f t="shared" si="55"/>
        <v>1.3535000000000001</v>
      </c>
      <c r="J450" s="5">
        <f t="shared" ref="J450:J513" si="56">Q450+I450</f>
        <v>28.423500000000001</v>
      </c>
      <c r="K450" s="6">
        <v>43477</v>
      </c>
      <c r="L450" s="6" t="str">
        <f t="shared" ref="L450:L513" si="57">TEXT(K450, "ttt")</f>
        <v>Sat</v>
      </c>
      <c r="M450" s="6" t="str">
        <f t="shared" ref="M450:M513" si="58">TEXT(K450, "MMM")</f>
        <v>Jan</v>
      </c>
      <c r="N450" s="7">
        <v>0.83819444444444446</v>
      </c>
      <c r="O450" s="7" t="str">
        <f t="shared" ref="O450:O513" si="59">TEXT(N450, "hh")</f>
        <v>20</v>
      </c>
      <c r="P450" t="s">
        <v>1017</v>
      </c>
      <c r="Q450" s="5">
        <f t="shared" ref="Q450:Q513" si="60">G450*H450</f>
        <v>27.07</v>
      </c>
      <c r="R450" s="8">
        <f t="shared" ref="R450:R513" si="61">(S450/J450)</f>
        <v>4.761904761904763E-2</v>
      </c>
      <c r="S450" s="5">
        <f t="shared" ref="S450:S513" si="62">J450-Q450</f>
        <v>1.3535000000000004</v>
      </c>
      <c r="T450" s="9">
        <v>5.3</v>
      </c>
    </row>
    <row r="451" spans="1:20" x14ac:dyDescent="0.35">
      <c r="A451" t="s">
        <v>1469</v>
      </c>
      <c r="B451" t="s">
        <v>1026</v>
      </c>
      <c r="C451" t="s">
        <v>1027</v>
      </c>
      <c r="D451" t="s">
        <v>1004</v>
      </c>
      <c r="E451" t="s">
        <v>1005</v>
      </c>
      <c r="F451" t="s">
        <v>1020</v>
      </c>
      <c r="G451" s="5">
        <v>39.119999999999997</v>
      </c>
      <c r="H451">
        <v>1</v>
      </c>
      <c r="I451" s="5">
        <f t="shared" ref="I451:I514" si="63">Q451*0.05</f>
        <v>1.956</v>
      </c>
      <c r="J451" s="5">
        <f t="shared" si="56"/>
        <v>41.076000000000001</v>
      </c>
      <c r="K451" s="6">
        <v>43550</v>
      </c>
      <c r="L451" s="6" t="str">
        <f t="shared" si="57"/>
        <v>Tue</v>
      </c>
      <c r="M451" s="6" t="str">
        <f t="shared" si="58"/>
        <v>Mar</v>
      </c>
      <c r="N451" s="7">
        <v>0.4597222222222222</v>
      </c>
      <c r="O451" s="7" t="str">
        <f t="shared" si="59"/>
        <v>11</v>
      </c>
      <c r="P451" t="s">
        <v>1017</v>
      </c>
      <c r="Q451" s="5">
        <f t="shared" si="60"/>
        <v>39.119999999999997</v>
      </c>
      <c r="R451" s="8">
        <f t="shared" si="61"/>
        <v>4.7619047619047693E-2</v>
      </c>
      <c r="S451" s="5">
        <f t="shared" si="62"/>
        <v>1.9560000000000031</v>
      </c>
      <c r="T451" s="9">
        <v>9.6</v>
      </c>
    </row>
    <row r="452" spans="1:20" x14ac:dyDescent="0.35">
      <c r="A452" t="s">
        <v>1470</v>
      </c>
      <c r="B452" t="s">
        <v>1026</v>
      </c>
      <c r="C452" t="s">
        <v>1027</v>
      </c>
      <c r="D452" t="s">
        <v>1011</v>
      </c>
      <c r="E452" t="s">
        <v>1005</v>
      </c>
      <c r="F452" t="s">
        <v>1012</v>
      </c>
      <c r="G452" s="5">
        <v>74.709999999999994</v>
      </c>
      <c r="H452">
        <v>6</v>
      </c>
      <c r="I452" s="5">
        <f t="shared" si="63"/>
        <v>22.413</v>
      </c>
      <c r="J452" s="5">
        <f t="shared" si="56"/>
        <v>470.673</v>
      </c>
      <c r="K452" s="6">
        <v>43466</v>
      </c>
      <c r="L452" s="6" t="str">
        <f t="shared" si="57"/>
        <v>Tue</v>
      </c>
      <c r="M452" s="6" t="str">
        <f t="shared" si="58"/>
        <v>Jan</v>
      </c>
      <c r="N452" s="7">
        <v>0.79652777777777783</v>
      </c>
      <c r="O452" s="7" t="str">
        <f t="shared" si="59"/>
        <v>19</v>
      </c>
      <c r="P452" t="s">
        <v>1013</v>
      </c>
      <c r="Q452" s="5">
        <f t="shared" si="60"/>
        <v>448.26</v>
      </c>
      <c r="R452" s="8">
        <f t="shared" si="61"/>
        <v>4.7619047619047644E-2</v>
      </c>
      <c r="S452" s="5">
        <f t="shared" si="62"/>
        <v>22.413000000000011</v>
      </c>
      <c r="T452" s="9">
        <v>6.7</v>
      </c>
    </row>
    <row r="453" spans="1:20" x14ac:dyDescent="0.35">
      <c r="A453" t="s">
        <v>1471</v>
      </c>
      <c r="B453" t="s">
        <v>1026</v>
      </c>
      <c r="C453" t="s">
        <v>1027</v>
      </c>
      <c r="D453" t="s">
        <v>1011</v>
      </c>
      <c r="E453" t="s">
        <v>1015</v>
      </c>
      <c r="F453" t="s">
        <v>1012</v>
      </c>
      <c r="G453" s="5">
        <v>22.01</v>
      </c>
      <c r="H453">
        <v>6</v>
      </c>
      <c r="I453" s="5">
        <f t="shared" si="63"/>
        <v>6.6030000000000006</v>
      </c>
      <c r="J453" s="5">
        <f t="shared" si="56"/>
        <v>138.66300000000001</v>
      </c>
      <c r="K453" s="6">
        <v>43467</v>
      </c>
      <c r="L453" s="6" t="str">
        <f t="shared" si="57"/>
        <v>Wed</v>
      </c>
      <c r="M453" s="6" t="str">
        <f t="shared" si="58"/>
        <v>Jan</v>
      </c>
      <c r="N453" s="7">
        <v>0.78472222222222221</v>
      </c>
      <c r="O453" s="7" t="str">
        <f t="shared" si="59"/>
        <v>18</v>
      </c>
      <c r="P453" t="s">
        <v>1013</v>
      </c>
      <c r="Q453" s="5">
        <f t="shared" si="60"/>
        <v>132.06</v>
      </c>
      <c r="R453" s="8">
        <f t="shared" si="61"/>
        <v>4.7619047619047679E-2</v>
      </c>
      <c r="S453" s="5">
        <f t="shared" si="62"/>
        <v>6.6030000000000086</v>
      </c>
      <c r="T453" s="9">
        <v>7.6</v>
      </c>
    </row>
    <row r="454" spans="1:20" x14ac:dyDescent="0.35">
      <c r="A454" t="s">
        <v>1472</v>
      </c>
      <c r="B454" t="s">
        <v>1002</v>
      </c>
      <c r="C454" t="s">
        <v>1003</v>
      </c>
      <c r="D454" t="s">
        <v>1011</v>
      </c>
      <c r="E454" t="s">
        <v>1005</v>
      </c>
      <c r="F454" t="s">
        <v>1028</v>
      </c>
      <c r="G454" s="5">
        <v>63.61</v>
      </c>
      <c r="H454">
        <v>5</v>
      </c>
      <c r="I454" s="5">
        <f t="shared" si="63"/>
        <v>15.902500000000002</v>
      </c>
      <c r="J454" s="5">
        <f t="shared" si="56"/>
        <v>333.95249999999999</v>
      </c>
      <c r="K454" s="6">
        <v>43540</v>
      </c>
      <c r="L454" s="6" t="str">
        <f t="shared" si="57"/>
        <v>Sat</v>
      </c>
      <c r="M454" s="6" t="str">
        <f t="shared" si="58"/>
        <v>Mar</v>
      </c>
      <c r="N454" s="7">
        <v>0.52986111111111112</v>
      </c>
      <c r="O454" s="7" t="str">
        <f t="shared" si="59"/>
        <v>12</v>
      </c>
      <c r="P454" t="s">
        <v>1007</v>
      </c>
      <c r="Q454" s="5">
        <f t="shared" si="60"/>
        <v>318.05</v>
      </c>
      <c r="R454" s="8">
        <f t="shared" si="61"/>
        <v>4.7619047619047547E-2</v>
      </c>
      <c r="S454" s="5">
        <f t="shared" si="62"/>
        <v>15.902499999999975</v>
      </c>
      <c r="T454" s="9">
        <v>4.8</v>
      </c>
    </row>
    <row r="455" spans="1:20" x14ac:dyDescent="0.35">
      <c r="A455" t="s">
        <v>1473</v>
      </c>
      <c r="B455" t="s">
        <v>1002</v>
      </c>
      <c r="C455" t="s">
        <v>1003</v>
      </c>
      <c r="D455" t="s">
        <v>1011</v>
      </c>
      <c r="E455" t="s">
        <v>1015</v>
      </c>
      <c r="F455" t="s">
        <v>1006</v>
      </c>
      <c r="G455" s="5">
        <v>25</v>
      </c>
      <c r="H455">
        <v>1</v>
      </c>
      <c r="I455" s="5">
        <f t="shared" si="63"/>
        <v>1.25</v>
      </c>
      <c r="J455" s="5">
        <f t="shared" si="56"/>
        <v>26.25</v>
      </c>
      <c r="K455" s="6">
        <v>43527</v>
      </c>
      <c r="L455" s="6" t="str">
        <f t="shared" si="57"/>
        <v>Sun</v>
      </c>
      <c r="M455" s="6" t="str">
        <f t="shared" si="58"/>
        <v>Mar</v>
      </c>
      <c r="N455" s="7">
        <v>0.63124999999999998</v>
      </c>
      <c r="O455" s="7" t="str">
        <f t="shared" si="59"/>
        <v>15</v>
      </c>
      <c r="P455" t="s">
        <v>1007</v>
      </c>
      <c r="Q455" s="5">
        <f t="shared" si="60"/>
        <v>25</v>
      </c>
      <c r="R455" s="8">
        <f t="shared" si="61"/>
        <v>4.7619047619047616E-2</v>
      </c>
      <c r="S455" s="5">
        <f t="shared" si="62"/>
        <v>1.25</v>
      </c>
      <c r="T455" s="9">
        <v>5.5</v>
      </c>
    </row>
    <row r="456" spans="1:20" x14ac:dyDescent="0.35">
      <c r="A456" t="s">
        <v>1474</v>
      </c>
      <c r="B456" t="s">
        <v>1002</v>
      </c>
      <c r="C456" t="s">
        <v>1003</v>
      </c>
      <c r="D456" t="s">
        <v>1004</v>
      </c>
      <c r="E456" t="s">
        <v>1015</v>
      </c>
      <c r="F456" t="s">
        <v>1012</v>
      </c>
      <c r="G456" s="5">
        <v>20.77</v>
      </c>
      <c r="H456">
        <v>4</v>
      </c>
      <c r="I456" s="5">
        <f t="shared" si="63"/>
        <v>4.1539999999999999</v>
      </c>
      <c r="J456" s="5">
        <f t="shared" si="56"/>
        <v>87.233999999999995</v>
      </c>
      <c r="K456" s="6">
        <v>43496</v>
      </c>
      <c r="L456" s="6" t="str">
        <f t="shared" si="57"/>
        <v>Thu</v>
      </c>
      <c r="M456" s="6" t="str">
        <f t="shared" si="58"/>
        <v>Jan</v>
      </c>
      <c r="N456" s="7">
        <v>0.57430555555555551</v>
      </c>
      <c r="O456" s="7" t="str">
        <f t="shared" si="59"/>
        <v>13</v>
      </c>
      <c r="P456" t="s">
        <v>1013</v>
      </c>
      <c r="Q456" s="5">
        <f t="shared" si="60"/>
        <v>83.08</v>
      </c>
      <c r="R456" s="8">
        <f t="shared" si="61"/>
        <v>4.7619047619047582E-2</v>
      </c>
      <c r="S456" s="5">
        <f t="shared" si="62"/>
        <v>4.1539999999999964</v>
      </c>
      <c r="T456" s="9">
        <v>4.7</v>
      </c>
    </row>
    <row r="457" spans="1:20" x14ac:dyDescent="0.35">
      <c r="A457" t="s">
        <v>1475</v>
      </c>
      <c r="B457" t="s">
        <v>1026</v>
      </c>
      <c r="C457" t="s">
        <v>1027</v>
      </c>
      <c r="D457" t="s">
        <v>1004</v>
      </c>
      <c r="E457" t="s">
        <v>1005</v>
      </c>
      <c r="F457" t="s">
        <v>1030</v>
      </c>
      <c r="G457" s="5">
        <v>29.56</v>
      </c>
      <c r="H457">
        <v>5</v>
      </c>
      <c r="I457" s="5">
        <f t="shared" si="63"/>
        <v>7.39</v>
      </c>
      <c r="J457" s="5">
        <f t="shared" si="56"/>
        <v>155.18999999999997</v>
      </c>
      <c r="K457" s="6">
        <v>43509</v>
      </c>
      <c r="L457" s="6" t="str">
        <f t="shared" si="57"/>
        <v>Wed</v>
      </c>
      <c r="M457" s="6" t="str">
        <f t="shared" si="58"/>
        <v>Feb</v>
      </c>
      <c r="N457" s="7">
        <v>0.70763888888888893</v>
      </c>
      <c r="O457" s="7" t="str">
        <f t="shared" si="59"/>
        <v>16</v>
      </c>
      <c r="P457" t="s">
        <v>1013</v>
      </c>
      <c r="Q457" s="5">
        <f t="shared" si="60"/>
        <v>147.79999999999998</v>
      </c>
      <c r="R457" s="8">
        <f t="shared" si="61"/>
        <v>4.761904761904754E-2</v>
      </c>
      <c r="S457" s="5">
        <f t="shared" si="62"/>
        <v>7.3899999999999864</v>
      </c>
      <c r="T457" s="9">
        <v>6.9</v>
      </c>
    </row>
    <row r="458" spans="1:20" x14ac:dyDescent="0.35">
      <c r="A458" t="s">
        <v>1476</v>
      </c>
      <c r="B458" t="s">
        <v>1026</v>
      </c>
      <c r="C458" t="s">
        <v>1027</v>
      </c>
      <c r="D458" t="s">
        <v>1004</v>
      </c>
      <c r="E458" t="s">
        <v>1005</v>
      </c>
      <c r="F458" t="s">
        <v>1028</v>
      </c>
      <c r="G458" s="5">
        <v>77.400000000000006</v>
      </c>
      <c r="H458">
        <v>9</v>
      </c>
      <c r="I458" s="5">
        <f t="shared" si="63"/>
        <v>34.830000000000005</v>
      </c>
      <c r="J458" s="5">
        <f t="shared" si="56"/>
        <v>731.43000000000006</v>
      </c>
      <c r="K458" s="6">
        <v>43511</v>
      </c>
      <c r="L458" s="6" t="str">
        <f t="shared" si="57"/>
        <v>Fri</v>
      </c>
      <c r="M458" s="6" t="str">
        <f t="shared" si="58"/>
        <v>Feb</v>
      </c>
      <c r="N458" s="7">
        <v>0.59375</v>
      </c>
      <c r="O458" s="7" t="str">
        <f t="shared" si="59"/>
        <v>14</v>
      </c>
      <c r="P458" t="s">
        <v>1017</v>
      </c>
      <c r="Q458" s="5">
        <f t="shared" si="60"/>
        <v>696.6</v>
      </c>
      <c r="R458" s="8">
        <f t="shared" si="61"/>
        <v>4.7619047619047672E-2</v>
      </c>
      <c r="S458" s="5">
        <f t="shared" si="62"/>
        <v>34.830000000000041</v>
      </c>
      <c r="T458" s="9">
        <v>4.5</v>
      </c>
    </row>
    <row r="459" spans="1:20" x14ac:dyDescent="0.35">
      <c r="A459" t="s">
        <v>1477</v>
      </c>
      <c r="B459" t="s">
        <v>1026</v>
      </c>
      <c r="C459" t="s">
        <v>1027</v>
      </c>
      <c r="D459" t="s">
        <v>1011</v>
      </c>
      <c r="E459" t="s">
        <v>1015</v>
      </c>
      <c r="F459" t="s">
        <v>1012</v>
      </c>
      <c r="G459" s="5">
        <v>79.39</v>
      </c>
      <c r="H459">
        <v>10</v>
      </c>
      <c r="I459" s="5">
        <f t="shared" si="63"/>
        <v>39.695</v>
      </c>
      <c r="J459" s="5">
        <f t="shared" si="56"/>
        <v>833.59500000000003</v>
      </c>
      <c r="K459" s="6">
        <v>43503</v>
      </c>
      <c r="L459" s="6" t="str">
        <f t="shared" si="57"/>
        <v>Thu</v>
      </c>
      <c r="M459" s="6" t="str">
        <f t="shared" si="58"/>
        <v>Feb</v>
      </c>
      <c r="N459" s="7">
        <v>0.85</v>
      </c>
      <c r="O459" s="7" t="str">
        <f t="shared" si="59"/>
        <v>20</v>
      </c>
      <c r="P459" t="s">
        <v>1013</v>
      </c>
      <c r="Q459" s="5">
        <f t="shared" si="60"/>
        <v>793.9</v>
      </c>
      <c r="R459" s="8">
        <f t="shared" si="61"/>
        <v>4.7619047619047679E-2</v>
      </c>
      <c r="S459" s="5">
        <f t="shared" si="62"/>
        <v>39.69500000000005</v>
      </c>
      <c r="T459" s="9">
        <v>6.2</v>
      </c>
    </row>
    <row r="460" spans="1:20" x14ac:dyDescent="0.35">
      <c r="A460" t="s">
        <v>1478</v>
      </c>
      <c r="B460" t="s">
        <v>1009</v>
      </c>
      <c r="C460" t="s">
        <v>1010</v>
      </c>
      <c r="D460" t="s">
        <v>1004</v>
      </c>
      <c r="E460" t="s">
        <v>1005</v>
      </c>
      <c r="F460" t="s">
        <v>1012</v>
      </c>
      <c r="G460" s="5">
        <v>46.57</v>
      </c>
      <c r="H460">
        <v>10</v>
      </c>
      <c r="I460" s="5">
        <f t="shared" si="63"/>
        <v>23.285</v>
      </c>
      <c r="J460" s="5">
        <f t="shared" si="56"/>
        <v>488.98500000000001</v>
      </c>
      <c r="K460" s="6">
        <v>43492</v>
      </c>
      <c r="L460" s="6" t="str">
        <f t="shared" si="57"/>
        <v>Sun</v>
      </c>
      <c r="M460" s="6" t="str">
        <f t="shared" si="58"/>
        <v>Jan</v>
      </c>
      <c r="N460" s="7">
        <v>0.58194444444444449</v>
      </c>
      <c r="O460" s="7" t="str">
        <f t="shared" si="59"/>
        <v>13</v>
      </c>
      <c r="P460" t="s">
        <v>1013</v>
      </c>
      <c r="Q460" s="5">
        <f t="shared" si="60"/>
        <v>465.7</v>
      </c>
      <c r="R460" s="8">
        <f t="shared" si="61"/>
        <v>4.7619047619047672E-2</v>
      </c>
      <c r="S460" s="5">
        <f t="shared" si="62"/>
        <v>23.285000000000025</v>
      </c>
      <c r="T460" s="9">
        <v>7.6</v>
      </c>
    </row>
    <row r="461" spans="1:20" x14ac:dyDescent="0.35">
      <c r="A461" t="s">
        <v>1479</v>
      </c>
      <c r="B461" t="s">
        <v>1009</v>
      </c>
      <c r="C461" t="s">
        <v>1010</v>
      </c>
      <c r="D461" t="s">
        <v>1011</v>
      </c>
      <c r="E461" t="s">
        <v>1015</v>
      </c>
      <c r="F461" t="s">
        <v>1028</v>
      </c>
      <c r="G461" s="5">
        <v>35.89</v>
      </c>
      <c r="H461">
        <v>1</v>
      </c>
      <c r="I461" s="5">
        <f t="shared" si="63"/>
        <v>1.7945000000000002</v>
      </c>
      <c r="J461" s="5">
        <f t="shared" si="56"/>
        <v>37.6845</v>
      </c>
      <c r="K461" s="6">
        <v>43519</v>
      </c>
      <c r="L461" s="6" t="str">
        <f t="shared" si="57"/>
        <v>Sat</v>
      </c>
      <c r="M461" s="6" t="str">
        <f t="shared" si="58"/>
        <v>Feb</v>
      </c>
      <c r="N461" s="7">
        <v>0.70277777777777783</v>
      </c>
      <c r="O461" s="7" t="str">
        <f t="shared" si="59"/>
        <v>16</v>
      </c>
      <c r="P461" t="s">
        <v>1017</v>
      </c>
      <c r="Q461" s="5">
        <f t="shared" si="60"/>
        <v>35.89</v>
      </c>
      <c r="R461" s="8">
        <f t="shared" si="61"/>
        <v>4.7619047619047603E-2</v>
      </c>
      <c r="S461" s="5">
        <f t="shared" si="62"/>
        <v>1.7944999999999993</v>
      </c>
      <c r="T461" s="9">
        <v>7.9</v>
      </c>
    </row>
    <row r="462" spans="1:20" x14ac:dyDescent="0.35">
      <c r="A462" t="s">
        <v>1480</v>
      </c>
      <c r="B462" t="s">
        <v>1009</v>
      </c>
      <c r="C462" t="s">
        <v>1010</v>
      </c>
      <c r="D462" t="s">
        <v>1011</v>
      </c>
      <c r="E462" t="s">
        <v>1015</v>
      </c>
      <c r="F462" t="s">
        <v>1028</v>
      </c>
      <c r="G462" s="5">
        <v>40.520000000000003</v>
      </c>
      <c r="H462">
        <v>5</v>
      </c>
      <c r="I462" s="5">
        <f t="shared" si="63"/>
        <v>10.130000000000003</v>
      </c>
      <c r="J462" s="5">
        <f t="shared" si="56"/>
        <v>212.73000000000002</v>
      </c>
      <c r="K462" s="6">
        <v>43499</v>
      </c>
      <c r="L462" s="6" t="str">
        <f t="shared" si="57"/>
        <v>Sun</v>
      </c>
      <c r="M462" s="6" t="str">
        <f t="shared" si="58"/>
        <v>Feb</v>
      </c>
      <c r="N462" s="7">
        <v>0.6381944444444444</v>
      </c>
      <c r="O462" s="7" t="str">
        <f t="shared" si="59"/>
        <v>15</v>
      </c>
      <c r="P462" t="s">
        <v>1013</v>
      </c>
      <c r="Q462" s="5">
        <f t="shared" si="60"/>
        <v>202.60000000000002</v>
      </c>
      <c r="R462" s="8">
        <f t="shared" si="61"/>
        <v>4.7619047619047596E-2</v>
      </c>
      <c r="S462" s="5">
        <f t="shared" si="62"/>
        <v>10.129999999999995</v>
      </c>
      <c r="T462" s="9">
        <v>4.5</v>
      </c>
    </row>
    <row r="463" spans="1:20" x14ac:dyDescent="0.35">
      <c r="A463" t="s">
        <v>1481</v>
      </c>
      <c r="B463" t="s">
        <v>1026</v>
      </c>
      <c r="C463" t="s">
        <v>1027</v>
      </c>
      <c r="D463" t="s">
        <v>1004</v>
      </c>
      <c r="E463" t="s">
        <v>1005</v>
      </c>
      <c r="F463" t="s">
        <v>1028</v>
      </c>
      <c r="G463" s="5">
        <v>73.05</v>
      </c>
      <c r="H463">
        <v>10</v>
      </c>
      <c r="I463" s="5">
        <f t="shared" si="63"/>
        <v>36.524999999999999</v>
      </c>
      <c r="J463" s="5">
        <f t="shared" si="56"/>
        <v>767.02499999999998</v>
      </c>
      <c r="K463" s="6">
        <v>43527</v>
      </c>
      <c r="L463" s="6" t="str">
        <f t="shared" si="57"/>
        <v>Sun</v>
      </c>
      <c r="M463" s="6" t="str">
        <f t="shared" si="58"/>
        <v>Mar</v>
      </c>
      <c r="N463" s="7">
        <v>0.51736111111111105</v>
      </c>
      <c r="O463" s="7" t="str">
        <f t="shared" si="59"/>
        <v>12</v>
      </c>
      <c r="P463" t="s">
        <v>1017</v>
      </c>
      <c r="Q463" s="5">
        <f t="shared" si="60"/>
        <v>730.5</v>
      </c>
      <c r="R463" s="8">
        <f t="shared" si="61"/>
        <v>4.7619047619047589E-2</v>
      </c>
      <c r="S463" s="5">
        <f t="shared" si="62"/>
        <v>36.524999999999977</v>
      </c>
      <c r="T463" s="9">
        <v>8.6999999999999993</v>
      </c>
    </row>
    <row r="464" spans="1:20" x14ac:dyDescent="0.35">
      <c r="A464" t="s">
        <v>1482</v>
      </c>
      <c r="B464" t="s">
        <v>1009</v>
      </c>
      <c r="C464" t="s">
        <v>1010</v>
      </c>
      <c r="D464" t="s">
        <v>1011</v>
      </c>
      <c r="E464" t="s">
        <v>1005</v>
      </c>
      <c r="F464" t="s">
        <v>1020</v>
      </c>
      <c r="G464" s="5">
        <v>73.95</v>
      </c>
      <c r="H464">
        <v>4</v>
      </c>
      <c r="I464" s="5">
        <f t="shared" si="63"/>
        <v>14.790000000000001</v>
      </c>
      <c r="J464" s="5">
        <f t="shared" si="56"/>
        <v>310.59000000000003</v>
      </c>
      <c r="K464" s="6">
        <v>43499</v>
      </c>
      <c r="L464" s="6" t="str">
        <f t="shared" si="57"/>
        <v>Sun</v>
      </c>
      <c r="M464" s="6" t="str">
        <f t="shared" si="58"/>
        <v>Feb</v>
      </c>
      <c r="N464" s="7">
        <v>0.41805555555555557</v>
      </c>
      <c r="O464" s="7" t="str">
        <f t="shared" si="59"/>
        <v>10</v>
      </c>
      <c r="P464" t="s">
        <v>1013</v>
      </c>
      <c r="Q464" s="5">
        <f t="shared" si="60"/>
        <v>295.8</v>
      </c>
      <c r="R464" s="8">
        <f t="shared" si="61"/>
        <v>4.7619047619047679E-2</v>
      </c>
      <c r="S464" s="5">
        <f t="shared" si="62"/>
        <v>14.79000000000002</v>
      </c>
      <c r="T464" s="9">
        <v>6.1</v>
      </c>
    </row>
    <row r="465" spans="1:20" x14ac:dyDescent="0.35">
      <c r="A465" t="s">
        <v>1483</v>
      </c>
      <c r="B465" t="s">
        <v>1009</v>
      </c>
      <c r="C465" t="s">
        <v>1010</v>
      </c>
      <c r="D465" t="s">
        <v>1004</v>
      </c>
      <c r="E465" t="s">
        <v>1005</v>
      </c>
      <c r="F465" t="s">
        <v>1028</v>
      </c>
      <c r="G465" s="5">
        <v>22.62</v>
      </c>
      <c r="H465">
        <v>1</v>
      </c>
      <c r="I465" s="5">
        <f t="shared" si="63"/>
        <v>1.131</v>
      </c>
      <c r="J465" s="5">
        <f t="shared" si="56"/>
        <v>23.751000000000001</v>
      </c>
      <c r="K465" s="6">
        <v>43541</v>
      </c>
      <c r="L465" s="6" t="str">
        <f t="shared" si="57"/>
        <v>Sun</v>
      </c>
      <c r="M465" s="6" t="str">
        <f t="shared" si="58"/>
        <v>Mar</v>
      </c>
      <c r="N465" s="7">
        <v>0.79027777777777775</v>
      </c>
      <c r="O465" s="7" t="str">
        <f t="shared" si="59"/>
        <v>18</v>
      </c>
      <c r="P465" t="s">
        <v>1013</v>
      </c>
      <c r="Q465" s="5">
        <f t="shared" si="60"/>
        <v>22.62</v>
      </c>
      <c r="R465" s="8">
        <f t="shared" si="61"/>
        <v>4.7619047619047623E-2</v>
      </c>
      <c r="S465" s="5">
        <f t="shared" si="62"/>
        <v>1.1310000000000002</v>
      </c>
      <c r="T465" s="9">
        <v>6.4</v>
      </c>
    </row>
    <row r="466" spans="1:20" x14ac:dyDescent="0.35">
      <c r="A466" t="s">
        <v>1484</v>
      </c>
      <c r="B466" t="s">
        <v>1002</v>
      </c>
      <c r="C466" t="s">
        <v>1003</v>
      </c>
      <c r="D466" t="s">
        <v>1004</v>
      </c>
      <c r="E466" t="s">
        <v>1015</v>
      </c>
      <c r="F466" t="s">
        <v>1028</v>
      </c>
      <c r="G466" s="5">
        <v>51.34</v>
      </c>
      <c r="H466">
        <v>5</v>
      </c>
      <c r="I466" s="5">
        <f t="shared" si="63"/>
        <v>12.835000000000003</v>
      </c>
      <c r="J466" s="5">
        <f t="shared" si="56"/>
        <v>269.53500000000003</v>
      </c>
      <c r="K466" s="6">
        <v>43552</v>
      </c>
      <c r="L466" s="6" t="str">
        <f t="shared" si="57"/>
        <v>Thu</v>
      </c>
      <c r="M466" s="6" t="str">
        <f t="shared" si="58"/>
        <v>Mar</v>
      </c>
      <c r="N466" s="7">
        <v>0.64652777777777781</v>
      </c>
      <c r="O466" s="7" t="str">
        <f t="shared" si="59"/>
        <v>15</v>
      </c>
      <c r="P466" t="s">
        <v>1017</v>
      </c>
      <c r="Q466" s="5">
        <f t="shared" si="60"/>
        <v>256.70000000000005</v>
      </c>
      <c r="R466" s="8">
        <f t="shared" si="61"/>
        <v>4.761904761904754E-2</v>
      </c>
      <c r="S466" s="5">
        <f t="shared" si="62"/>
        <v>12.83499999999998</v>
      </c>
      <c r="T466" s="9">
        <v>9.1</v>
      </c>
    </row>
    <row r="467" spans="1:20" x14ac:dyDescent="0.35">
      <c r="A467" t="s">
        <v>1485</v>
      </c>
      <c r="B467" t="s">
        <v>1009</v>
      </c>
      <c r="C467" t="s">
        <v>1010</v>
      </c>
      <c r="D467" t="s">
        <v>1004</v>
      </c>
      <c r="E467" t="s">
        <v>1005</v>
      </c>
      <c r="F467" t="s">
        <v>1020</v>
      </c>
      <c r="G467" s="5">
        <v>54.55</v>
      </c>
      <c r="H467">
        <v>10</v>
      </c>
      <c r="I467" s="5">
        <f t="shared" si="63"/>
        <v>27.275000000000002</v>
      </c>
      <c r="J467" s="5">
        <f t="shared" si="56"/>
        <v>572.77499999999998</v>
      </c>
      <c r="K467" s="6">
        <v>43526</v>
      </c>
      <c r="L467" s="6" t="str">
        <f t="shared" si="57"/>
        <v>Sat</v>
      </c>
      <c r="M467" s="6" t="str">
        <f t="shared" si="58"/>
        <v>Mar</v>
      </c>
      <c r="N467" s="7">
        <v>0.47361111111111115</v>
      </c>
      <c r="O467" s="7" t="str">
        <f t="shared" si="59"/>
        <v>11</v>
      </c>
      <c r="P467" t="s">
        <v>1017</v>
      </c>
      <c r="Q467" s="5">
        <f t="shared" si="60"/>
        <v>545.5</v>
      </c>
      <c r="R467" s="8">
        <f t="shared" si="61"/>
        <v>4.7619047619047582E-2</v>
      </c>
      <c r="S467" s="5">
        <f t="shared" si="62"/>
        <v>27.274999999999977</v>
      </c>
      <c r="T467" s="9">
        <v>7.1</v>
      </c>
    </row>
    <row r="468" spans="1:20" x14ac:dyDescent="0.35">
      <c r="A468" t="s">
        <v>1486</v>
      </c>
      <c r="B468" t="s">
        <v>1009</v>
      </c>
      <c r="C468" t="s">
        <v>1010</v>
      </c>
      <c r="D468" t="s">
        <v>1004</v>
      </c>
      <c r="E468" t="s">
        <v>1005</v>
      </c>
      <c r="F468" t="s">
        <v>1006</v>
      </c>
      <c r="G468" s="5">
        <v>37.15</v>
      </c>
      <c r="H468">
        <v>7</v>
      </c>
      <c r="I468" s="5">
        <f t="shared" si="63"/>
        <v>13.002500000000001</v>
      </c>
      <c r="J468" s="5">
        <f t="shared" si="56"/>
        <v>273.05250000000001</v>
      </c>
      <c r="K468" s="6">
        <v>43504</v>
      </c>
      <c r="L468" s="6" t="str">
        <f t="shared" si="57"/>
        <v>Fri</v>
      </c>
      <c r="M468" s="6" t="str">
        <f t="shared" si="58"/>
        <v>Feb</v>
      </c>
      <c r="N468" s="7">
        <v>0.54999999999999993</v>
      </c>
      <c r="O468" s="7" t="str">
        <f t="shared" si="59"/>
        <v>13</v>
      </c>
      <c r="P468" t="s">
        <v>1017</v>
      </c>
      <c r="Q468" s="5">
        <f t="shared" si="60"/>
        <v>260.05</v>
      </c>
      <c r="R468" s="8">
        <f t="shared" si="61"/>
        <v>4.7619047619047609E-2</v>
      </c>
      <c r="S468" s="5">
        <f t="shared" si="62"/>
        <v>13.002499999999998</v>
      </c>
      <c r="T468" s="9">
        <v>7.7</v>
      </c>
    </row>
    <row r="469" spans="1:20" x14ac:dyDescent="0.35">
      <c r="A469" t="s">
        <v>1487</v>
      </c>
      <c r="B469" t="s">
        <v>1026</v>
      </c>
      <c r="C469" t="s">
        <v>1027</v>
      </c>
      <c r="D469" t="s">
        <v>1011</v>
      </c>
      <c r="E469" t="s">
        <v>1015</v>
      </c>
      <c r="F469" t="s">
        <v>1020</v>
      </c>
      <c r="G469" s="5">
        <v>37.020000000000003</v>
      </c>
      <c r="H469">
        <v>6</v>
      </c>
      <c r="I469" s="5">
        <f t="shared" si="63"/>
        <v>11.106000000000002</v>
      </c>
      <c r="J469" s="5">
        <f t="shared" si="56"/>
        <v>233.226</v>
      </c>
      <c r="K469" s="6">
        <v>43546</v>
      </c>
      <c r="L469" s="6" t="str">
        <f t="shared" si="57"/>
        <v>Fri</v>
      </c>
      <c r="M469" s="6" t="str">
        <f t="shared" si="58"/>
        <v>Mar</v>
      </c>
      <c r="N469" s="7">
        <v>0.7729166666666667</v>
      </c>
      <c r="O469" s="7" t="str">
        <f t="shared" si="59"/>
        <v>18</v>
      </c>
      <c r="P469" t="s">
        <v>1013</v>
      </c>
      <c r="Q469" s="5">
        <f t="shared" si="60"/>
        <v>222.12</v>
      </c>
      <c r="R469" s="8">
        <f t="shared" si="61"/>
        <v>4.7619047619047596E-2</v>
      </c>
      <c r="S469" s="5">
        <f t="shared" si="62"/>
        <v>11.105999999999995</v>
      </c>
      <c r="T469" s="9">
        <v>4.5</v>
      </c>
    </row>
    <row r="470" spans="1:20" x14ac:dyDescent="0.35">
      <c r="A470" t="s">
        <v>1488</v>
      </c>
      <c r="B470" t="s">
        <v>1009</v>
      </c>
      <c r="C470" t="s">
        <v>1010</v>
      </c>
      <c r="D470" t="s">
        <v>1011</v>
      </c>
      <c r="E470" t="s">
        <v>1015</v>
      </c>
      <c r="F470" t="s">
        <v>1028</v>
      </c>
      <c r="G470" s="5">
        <v>21.58</v>
      </c>
      <c r="H470">
        <v>1</v>
      </c>
      <c r="I470" s="5">
        <f t="shared" si="63"/>
        <v>1.079</v>
      </c>
      <c r="J470" s="5">
        <f t="shared" si="56"/>
        <v>22.658999999999999</v>
      </c>
      <c r="K470" s="6">
        <v>43505</v>
      </c>
      <c r="L470" s="6" t="str">
        <f t="shared" si="57"/>
        <v>Sat</v>
      </c>
      <c r="M470" s="6" t="str">
        <f t="shared" si="58"/>
        <v>Feb</v>
      </c>
      <c r="N470" s="7">
        <v>0.41805555555555557</v>
      </c>
      <c r="O470" s="7" t="str">
        <f t="shared" si="59"/>
        <v>10</v>
      </c>
      <c r="P470" t="s">
        <v>1007</v>
      </c>
      <c r="Q470" s="5">
        <f t="shared" si="60"/>
        <v>21.58</v>
      </c>
      <c r="R470" s="8">
        <f t="shared" si="61"/>
        <v>4.7619047619047651E-2</v>
      </c>
      <c r="S470" s="5">
        <f t="shared" si="62"/>
        <v>1.0790000000000006</v>
      </c>
      <c r="T470" s="9">
        <v>7.2</v>
      </c>
    </row>
    <row r="471" spans="1:20" x14ac:dyDescent="0.35">
      <c r="A471" t="s">
        <v>1489</v>
      </c>
      <c r="B471" t="s">
        <v>1009</v>
      </c>
      <c r="C471" t="s">
        <v>1010</v>
      </c>
      <c r="D471" t="s">
        <v>1004</v>
      </c>
      <c r="E471" t="s">
        <v>1005</v>
      </c>
      <c r="F471" t="s">
        <v>1012</v>
      </c>
      <c r="G471" s="5">
        <v>98.84</v>
      </c>
      <c r="H471">
        <v>1</v>
      </c>
      <c r="I471" s="5">
        <f t="shared" si="63"/>
        <v>4.9420000000000002</v>
      </c>
      <c r="J471" s="5">
        <f t="shared" si="56"/>
        <v>103.78200000000001</v>
      </c>
      <c r="K471" s="6">
        <v>43511</v>
      </c>
      <c r="L471" s="6" t="str">
        <f t="shared" si="57"/>
        <v>Fri</v>
      </c>
      <c r="M471" s="6" t="str">
        <f t="shared" si="58"/>
        <v>Feb</v>
      </c>
      <c r="N471" s="7">
        <v>0.47291666666666665</v>
      </c>
      <c r="O471" s="7" t="str">
        <f t="shared" si="59"/>
        <v>11</v>
      </c>
      <c r="P471" t="s">
        <v>1013</v>
      </c>
      <c r="Q471" s="5">
        <f t="shared" si="60"/>
        <v>98.84</v>
      </c>
      <c r="R471" s="8">
        <f t="shared" si="61"/>
        <v>4.7619047619047686E-2</v>
      </c>
      <c r="S471" s="5">
        <f t="shared" si="62"/>
        <v>4.9420000000000073</v>
      </c>
      <c r="T471" s="9">
        <v>8.4</v>
      </c>
    </row>
    <row r="472" spans="1:20" x14ac:dyDescent="0.35">
      <c r="A472" t="s">
        <v>1490</v>
      </c>
      <c r="B472" t="s">
        <v>1009</v>
      </c>
      <c r="C472" t="s">
        <v>1010</v>
      </c>
      <c r="D472" t="s">
        <v>1004</v>
      </c>
      <c r="E472" t="s">
        <v>1005</v>
      </c>
      <c r="F472" t="s">
        <v>1016</v>
      </c>
      <c r="G472" s="5">
        <v>83.77</v>
      </c>
      <c r="H472">
        <v>6</v>
      </c>
      <c r="I472" s="5">
        <f t="shared" si="63"/>
        <v>25.131</v>
      </c>
      <c r="J472" s="5">
        <f t="shared" si="56"/>
        <v>527.75099999999998</v>
      </c>
      <c r="K472" s="6">
        <v>43488</v>
      </c>
      <c r="L472" s="6" t="str">
        <f t="shared" si="57"/>
        <v>Wed</v>
      </c>
      <c r="M472" s="6" t="str">
        <f t="shared" si="58"/>
        <v>Jan</v>
      </c>
      <c r="N472" s="7">
        <v>0.50694444444444442</v>
      </c>
      <c r="O472" s="7" t="str">
        <f t="shared" si="59"/>
        <v>12</v>
      </c>
      <c r="P472" t="s">
        <v>1007</v>
      </c>
      <c r="Q472" s="5">
        <f t="shared" si="60"/>
        <v>502.62</v>
      </c>
      <c r="R472" s="8">
        <f t="shared" si="61"/>
        <v>4.7619047619047568E-2</v>
      </c>
      <c r="S472" s="5">
        <f t="shared" si="62"/>
        <v>25.130999999999972</v>
      </c>
      <c r="T472" s="9">
        <v>5.4</v>
      </c>
    </row>
    <row r="473" spans="1:20" x14ac:dyDescent="0.35">
      <c r="A473" t="s">
        <v>1491</v>
      </c>
      <c r="B473" t="s">
        <v>1002</v>
      </c>
      <c r="C473" t="s">
        <v>1003</v>
      </c>
      <c r="D473" t="s">
        <v>1004</v>
      </c>
      <c r="E473" t="s">
        <v>1005</v>
      </c>
      <c r="F473" t="s">
        <v>1020</v>
      </c>
      <c r="G473" s="5">
        <v>40.049999999999997</v>
      </c>
      <c r="H473">
        <v>4</v>
      </c>
      <c r="I473" s="5">
        <f t="shared" si="63"/>
        <v>8.01</v>
      </c>
      <c r="J473" s="5">
        <f t="shared" si="56"/>
        <v>168.20999999999998</v>
      </c>
      <c r="K473" s="6">
        <v>43490</v>
      </c>
      <c r="L473" s="6" t="str">
        <f t="shared" si="57"/>
        <v>Fri</v>
      </c>
      <c r="M473" s="6" t="str">
        <f t="shared" si="58"/>
        <v>Jan</v>
      </c>
      <c r="N473" s="7">
        <v>0.4861111111111111</v>
      </c>
      <c r="O473" s="7" t="str">
        <f t="shared" si="59"/>
        <v>11</v>
      </c>
      <c r="P473" t="s">
        <v>1013</v>
      </c>
      <c r="Q473" s="5">
        <f t="shared" si="60"/>
        <v>160.19999999999999</v>
      </c>
      <c r="R473" s="8">
        <f t="shared" si="61"/>
        <v>4.7619047619047568E-2</v>
      </c>
      <c r="S473" s="5">
        <f t="shared" si="62"/>
        <v>8.0099999999999909</v>
      </c>
      <c r="T473" s="9">
        <v>9.6999999999999993</v>
      </c>
    </row>
    <row r="474" spans="1:20" x14ac:dyDescent="0.35">
      <c r="A474" t="s">
        <v>1492</v>
      </c>
      <c r="B474" t="s">
        <v>1002</v>
      </c>
      <c r="C474" t="s">
        <v>1003</v>
      </c>
      <c r="D474" t="s">
        <v>1004</v>
      </c>
      <c r="E474" t="s">
        <v>1015</v>
      </c>
      <c r="F474" t="s">
        <v>1030</v>
      </c>
      <c r="G474" s="5">
        <v>43.13</v>
      </c>
      <c r="H474">
        <v>10</v>
      </c>
      <c r="I474" s="5">
        <f t="shared" si="63"/>
        <v>21.565000000000001</v>
      </c>
      <c r="J474" s="5">
        <f t="shared" si="56"/>
        <v>452.86500000000001</v>
      </c>
      <c r="K474" s="6">
        <v>43498</v>
      </c>
      <c r="L474" s="6" t="str">
        <f t="shared" si="57"/>
        <v>Sat</v>
      </c>
      <c r="M474" s="6" t="str">
        <f t="shared" si="58"/>
        <v>Feb</v>
      </c>
      <c r="N474" s="7">
        <v>0.7715277777777777</v>
      </c>
      <c r="O474" s="7" t="str">
        <f t="shared" si="59"/>
        <v>18</v>
      </c>
      <c r="P474" t="s">
        <v>1017</v>
      </c>
      <c r="Q474" s="5">
        <f t="shared" si="60"/>
        <v>431.3</v>
      </c>
      <c r="R474" s="8">
        <f t="shared" si="61"/>
        <v>4.7619047619047616E-2</v>
      </c>
      <c r="S474" s="5">
        <f t="shared" si="62"/>
        <v>21.564999999999998</v>
      </c>
      <c r="T474" s="9">
        <v>5.5</v>
      </c>
    </row>
    <row r="475" spans="1:20" x14ac:dyDescent="0.35">
      <c r="A475" t="s">
        <v>1493</v>
      </c>
      <c r="B475" t="s">
        <v>1026</v>
      </c>
      <c r="C475" t="s">
        <v>1027</v>
      </c>
      <c r="D475" t="s">
        <v>1004</v>
      </c>
      <c r="E475" t="s">
        <v>1015</v>
      </c>
      <c r="F475" t="s">
        <v>1006</v>
      </c>
      <c r="G475" s="5">
        <v>72.569999999999993</v>
      </c>
      <c r="H475">
        <v>8</v>
      </c>
      <c r="I475" s="5">
        <f t="shared" si="63"/>
        <v>29.027999999999999</v>
      </c>
      <c r="J475" s="5">
        <f t="shared" si="56"/>
        <v>609.58799999999997</v>
      </c>
      <c r="K475" s="6">
        <v>43554</v>
      </c>
      <c r="L475" s="6" t="str">
        <f t="shared" si="57"/>
        <v>Sat</v>
      </c>
      <c r="M475" s="6" t="str">
        <f t="shared" si="58"/>
        <v>Mar</v>
      </c>
      <c r="N475" s="7">
        <v>0.74861111111111101</v>
      </c>
      <c r="O475" s="7" t="str">
        <f t="shared" si="59"/>
        <v>17</v>
      </c>
      <c r="P475" t="s">
        <v>1013</v>
      </c>
      <c r="Q475" s="5">
        <f t="shared" si="60"/>
        <v>580.55999999999995</v>
      </c>
      <c r="R475" s="8">
        <f t="shared" si="61"/>
        <v>4.7619047619047658E-2</v>
      </c>
      <c r="S475" s="5">
        <f t="shared" si="62"/>
        <v>29.02800000000002</v>
      </c>
      <c r="T475" s="9">
        <v>4.5999999999999996</v>
      </c>
    </row>
    <row r="476" spans="1:20" x14ac:dyDescent="0.35">
      <c r="A476" t="s">
        <v>1494</v>
      </c>
      <c r="B476" t="s">
        <v>1002</v>
      </c>
      <c r="C476" t="s">
        <v>1003</v>
      </c>
      <c r="D476" t="s">
        <v>1004</v>
      </c>
      <c r="E476" t="s">
        <v>1005</v>
      </c>
      <c r="F476" t="s">
        <v>1012</v>
      </c>
      <c r="G476" s="5">
        <v>64.44</v>
      </c>
      <c r="H476">
        <v>5</v>
      </c>
      <c r="I476" s="5">
        <f t="shared" si="63"/>
        <v>16.11</v>
      </c>
      <c r="J476" s="5">
        <f t="shared" si="56"/>
        <v>338.31</v>
      </c>
      <c r="K476" s="6">
        <v>43554</v>
      </c>
      <c r="L476" s="6" t="str">
        <f t="shared" si="57"/>
        <v>Sat</v>
      </c>
      <c r="M476" s="6" t="str">
        <f t="shared" si="58"/>
        <v>Mar</v>
      </c>
      <c r="N476" s="7">
        <v>0.71111111111111114</v>
      </c>
      <c r="O476" s="7" t="str">
        <f t="shared" si="59"/>
        <v>17</v>
      </c>
      <c r="P476" t="s">
        <v>1013</v>
      </c>
      <c r="Q476" s="5">
        <f t="shared" si="60"/>
        <v>322.2</v>
      </c>
      <c r="R476" s="8">
        <f t="shared" si="61"/>
        <v>4.7619047619047658E-2</v>
      </c>
      <c r="S476" s="5">
        <f t="shared" si="62"/>
        <v>16.110000000000014</v>
      </c>
      <c r="T476" s="9">
        <v>6.6</v>
      </c>
    </row>
    <row r="477" spans="1:20" x14ac:dyDescent="0.35">
      <c r="A477" t="s">
        <v>1495</v>
      </c>
      <c r="B477" t="s">
        <v>1002</v>
      </c>
      <c r="C477" t="s">
        <v>1003</v>
      </c>
      <c r="D477" t="s">
        <v>1011</v>
      </c>
      <c r="E477" t="s">
        <v>1015</v>
      </c>
      <c r="F477" t="s">
        <v>1006</v>
      </c>
      <c r="G477" s="5">
        <v>65.180000000000007</v>
      </c>
      <c r="H477">
        <v>3</v>
      </c>
      <c r="I477" s="5">
        <f t="shared" si="63"/>
        <v>9.777000000000001</v>
      </c>
      <c r="J477" s="5">
        <f t="shared" si="56"/>
        <v>205.31700000000001</v>
      </c>
      <c r="K477" s="6">
        <v>43521</v>
      </c>
      <c r="L477" s="6" t="str">
        <f t="shared" si="57"/>
        <v>Mon</v>
      </c>
      <c r="M477" s="6" t="str">
        <f t="shared" si="58"/>
        <v>Feb</v>
      </c>
      <c r="N477" s="7">
        <v>0.85763888888888884</v>
      </c>
      <c r="O477" s="7" t="str">
        <f t="shared" si="59"/>
        <v>20</v>
      </c>
      <c r="P477" t="s">
        <v>1017</v>
      </c>
      <c r="Q477" s="5">
        <f t="shared" si="60"/>
        <v>195.54000000000002</v>
      </c>
      <c r="R477" s="8">
        <f t="shared" si="61"/>
        <v>4.7619047619047554E-2</v>
      </c>
      <c r="S477" s="5">
        <f t="shared" si="62"/>
        <v>9.7769999999999868</v>
      </c>
      <c r="T477" s="9">
        <v>6.3</v>
      </c>
    </row>
    <row r="478" spans="1:20" x14ac:dyDescent="0.35">
      <c r="A478" t="s">
        <v>1496</v>
      </c>
      <c r="B478" t="s">
        <v>1002</v>
      </c>
      <c r="C478" t="s">
        <v>1003</v>
      </c>
      <c r="D478" t="s">
        <v>1011</v>
      </c>
      <c r="E478" t="s">
        <v>1005</v>
      </c>
      <c r="F478" t="s">
        <v>1020</v>
      </c>
      <c r="G478" s="5">
        <v>33.26</v>
      </c>
      <c r="H478">
        <v>5</v>
      </c>
      <c r="I478" s="5">
        <f t="shared" si="63"/>
        <v>8.3149999999999995</v>
      </c>
      <c r="J478" s="5">
        <f t="shared" si="56"/>
        <v>174.61499999999998</v>
      </c>
      <c r="K478" s="6">
        <v>43542</v>
      </c>
      <c r="L478" s="6" t="str">
        <f t="shared" si="57"/>
        <v>Mon</v>
      </c>
      <c r="M478" s="6" t="str">
        <f t="shared" si="58"/>
        <v>Mar</v>
      </c>
      <c r="N478" s="7">
        <v>0.67361111111111116</v>
      </c>
      <c r="O478" s="7" t="str">
        <f t="shared" si="59"/>
        <v>16</v>
      </c>
      <c r="P478" t="s">
        <v>1017</v>
      </c>
      <c r="Q478" s="5">
        <f t="shared" si="60"/>
        <v>166.29999999999998</v>
      </c>
      <c r="R478" s="8">
        <f t="shared" si="61"/>
        <v>4.7619047619047609E-2</v>
      </c>
      <c r="S478" s="5">
        <f t="shared" si="62"/>
        <v>8.3149999999999977</v>
      </c>
      <c r="T478" s="9">
        <v>4.2</v>
      </c>
    </row>
    <row r="479" spans="1:20" x14ac:dyDescent="0.35">
      <c r="A479" t="s">
        <v>1497</v>
      </c>
      <c r="B479" t="s">
        <v>1009</v>
      </c>
      <c r="C479" t="s">
        <v>1010</v>
      </c>
      <c r="D479" t="s">
        <v>1011</v>
      </c>
      <c r="E479" t="s">
        <v>1015</v>
      </c>
      <c r="F479" t="s">
        <v>1012</v>
      </c>
      <c r="G479" s="5">
        <v>84.07</v>
      </c>
      <c r="H479">
        <v>4</v>
      </c>
      <c r="I479" s="5">
        <f t="shared" si="63"/>
        <v>16.814</v>
      </c>
      <c r="J479" s="5">
        <f t="shared" si="56"/>
        <v>353.09399999999999</v>
      </c>
      <c r="K479" s="6">
        <v>43531</v>
      </c>
      <c r="L479" s="6" t="str">
        <f t="shared" si="57"/>
        <v>Thu</v>
      </c>
      <c r="M479" s="6" t="str">
        <f t="shared" si="58"/>
        <v>Mar</v>
      </c>
      <c r="N479" s="7">
        <v>0.70416666666666661</v>
      </c>
      <c r="O479" s="7" t="str">
        <f t="shared" si="59"/>
        <v>16</v>
      </c>
      <c r="P479" t="s">
        <v>1007</v>
      </c>
      <c r="Q479" s="5">
        <f t="shared" si="60"/>
        <v>336.28</v>
      </c>
      <c r="R479" s="8">
        <f t="shared" si="61"/>
        <v>4.7619047619047679E-2</v>
      </c>
      <c r="S479" s="5">
        <f t="shared" si="62"/>
        <v>16.814000000000021</v>
      </c>
      <c r="T479" s="9">
        <v>4.4000000000000004</v>
      </c>
    </row>
    <row r="480" spans="1:20" x14ac:dyDescent="0.35">
      <c r="A480" t="s">
        <v>1498</v>
      </c>
      <c r="B480" t="s">
        <v>1026</v>
      </c>
      <c r="C480" t="s">
        <v>1027</v>
      </c>
      <c r="D480" t="s">
        <v>1011</v>
      </c>
      <c r="E480" t="s">
        <v>1015</v>
      </c>
      <c r="F480" t="s">
        <v>1020</v>
      </c>
      <c r="G480" s="5">
        <v>34.369999999999997</v>
      </c>
      <c r="H480">
        <v>10</v>
      </c>
      <c r="I480" s="5">
        <f t="shared" si="63"/>
        <v>17.184999999999999</v>
      </c>
      <c r="J480" s="5">
        <f t="shared" si="56"/>
        <v>360.88499999999999</v>
      </c>
      <c r="K480" s="6">
        <v>43540</v>
      </c>
      <c r="L480" s="6" t="str">
        <f t="shared" si="57"/>
        <v>Sat</v>
      </c>
      <c r="M480" s="6" t="str">
        <f t="shared" si="58"/>
        <v>Mar</v>
      </c>
      <c r="N480" s="7">
        <v>0.42430555555555555</v>
      </c>
      <c r="O480" s="7" t="str">
        <f t="shared" si="59"/>
        <v>10</v>
      </c>
      <c r="P480" t="s">
        <v>1007</v>
      </c>
      <c r="Q480" s="5">
        <f t="shared" si="60"/>
        <v>343.7</v>
      </c>
      <c r="R480" s="8">
        <f t="shared" si="61"/>
        <v>4.7619047619047623E-2</v>
      </c>
      <c r="S480" s="5">
        <f t="shared" si="62"/>
        <v>17.185000000000002</v>
      </c>
      <c r="T480" s="9">
        <v>6.7</v>
      </c>
    </row>
    <row r="481" spans="1:20" x14ac:dyDescent="0.35">
      <c r="A481" t="s">
        <v>1499</v>
      </c>
      <c r="B481" t="s">
        <v>1002</v>
      </c>
      <c r="C481" t="s">
        <v>1003</v>
      </c>
      <c r="D481" t="s">
        <v>1011</v>
      </c>
      <c r="E481" t="s">
        <v>1015</v>
      </c>
      <c r="F481" t="s">
        <v>1012</v>
      </c>
      <c r="G481" s="5">
        <v>38.6</v>
      </c>
      <c r="H481">
        <v>1</v>
      </c>
      <c r="I481" s="5">
        <f t="shared" si="63"/>
        <v>1.9300000000000002</v>
      </c>
      <c r="J481" s="5">
        <f t="shared" si="56"/>
        <v>40.53</v>
      </c>
      <c r="K481" s="6">
        <v>43494</v>
      </c>
      <c r="L481" s="6" t="str">
        <f t="shared" si="57"/>
        <v>Tue</v>
      </c>
      <c r="M481" s="6" t="str">
        <f t="shared" si="58"/>
        <v>Jan</v>
      </c>
      <c r="N481" s="7">
        <v>0.47638888888888892</v>
      </c>
      <c r="O481" s="7" t="str">
        <f t="shared" si="59"/>
        <v>11</v>
      </c>
      <c r="P481" t="s">
        <v>1007</v>
      </c>
      <c r="Q481" s="5">
        <f t="shared" si="60"/>
        <v>38.6</v>
      </c>
      <c r="R481" s="8">
        <f t="shared" si="61"/>
        <v>4.7619047619047609E-2</v>
      </c>
      <c r="S481" s="5">
        <f t="shared" si="62"/>
        <v>1.9299999999999997</v>
      </c>
      <c r="T481" s="9">
        <v>6.7</v>
      </c>
    </row>
    <row r="482" spans="1:20" x14ac:dyDescent="0.35">
      <c r="A482" t="s">
        <v>1500</v>
      </c>
      <c r="B482" t="s">
        <v>1009</v>
      </c>
      <c r="C482" t="s">
        <v>1010</v>
      </c>
      <c r="D482" t="s">
        <v>1011</v>
      </c>
      <c r="E482" t="s">
        <v>1015</v>
      </c>
      <c r="F482" t="s">
        <v>1028</v>
      </c>
      <c r="G482" s="5">
        <v>65.97</v>
      </c>
      <c r="H482">
        <v>8</v>
      </c>
      <c r="I482" s="5">
        <f t="shared" si="63"/>
        <v>26.388000000000002</v>
      </c>
      <c r="J482" s="5">
        <f t="shared" si="56"/>
        <v>554.14800000000002</v>
      </c>
      <c r="K482" s="6">
        <v>43498</v>
      </c>
      <c r="L482" s="6" t="str">
        <f t="shared" si="57"/>
        <v>Sat</v>
      </c>
      <c r="M482" s="6" t="str">
        <f t="shared" si="58"/>
        <v>Feb</v>
      </c>
      <c r="N482" s="7">
        <v>0.8534722222222223</v>
      </c>
      <c r="O482" s="7" t="str">
        <f t="shared" si="59"/>
        <v>20</v>
      </c>
      <c r="P482" t="s">
        <v>1013</v>
      </c>
      <c r="Q482" s="5">
        <f t="shared" si="60"/>
        <v>527.76</v>
      </c>
      <c r="R482" s="8">
        <f t="shared" si="61"/>
        <v>4.7619047619047679E-2</v>
      </c>
      <c r="S482" s="5">
        <f t="shared" si="62"/>
        <v>26.388000000000034</v>
      </c>
      <c r="T482" s="9">
        <v>8.4</v>
      </c>
    </row>
    <row r="483" spans="1:20" x14ac:dyDescent="0.35">
      <c r="A483" t="s">
        <v>1501</v>
      </c>
      <c r="B483" t="s">
        <v>1009</v>
      </c>
      <c r="C483" t="s">
        <v>1010</v>
      </c>
      <c r="D483" t="s">
        <v>1011</v>
      </c>
      <c r="E483" t="s">
        <v>1005</v>
      </c>
      <c r="F483" t="s">
        <v>1012</v>
      </c>
      <c r="G483" s="5">
        <v>32.799999999999997</v>
      </c>
      <c r="H483">
        <v>10</v>
      </c>
      <c r="I483" s="5">
        <f t="shared" si="63"/>
        <v>16.400000000000002</v>
      </c>
      <c r="J483" s="5">
        <f t="shared" si="56"/>
        <v>344.4</v>
      </c>
      <c r="K483" s="6">
        <v>43511</v>
      </c>
      <c r="L483" s="6" t="str">
        <f t="shared" si="57"/>
        <v>Fri</v>
      </c>
      <c r="M483" s="6" t="str">
        <f t="shared" si="58"/>
        <v>Feb</v>
      </c>
      <c r="N483" s="7">
        <v>0.5083333333333333</v>
      </c>
      <c r="O483" s="7" t="str">
        <f t="shared" si="59"/>
        <v>12</v>
      </c>
      <c r="P483" t="s">
        <v>1013</v>
      </c>
      <c r="Q483" s="5">
        <f t="shared" si="60"/>
        <v>328</v>
      </c>
      <c r="R483" s="8">
        <f t="shared" si="61"/>
        <v>4.7619047619047554E-2</v>
      </c>
      <c r="S483" s="5">
        <f t="shared" si="62"/>
        <v>16.399999999999977</v>
      </c>
      <c r="T483" s="9">
        <v>6.2</v>
      </c>
    </row>
    <row r="484" spans="1:20" x14ac:dyDescent="0.35">
      <c r="A484" t="s">
        <v>1502</v>
      </c>
      <c r="B484" t="s">
        <v>1002</v>
      </c>
      <c r="C484" t="s">
        <v>1003</v>
      </c>
      <c r="D484" t="s">
        <v>1011</v>
      </c>
      <c r="E484" t="s">
        <v>1015</v>
      </c>
      <c r="F484" t="s">
        <v>1020</v>
      </c>
      <c r="G484" s="5">
        <v>37.14</v>
      </c>
      <c r="H484">
        <v>5</v>
      </c>
      <c r="I484" s="5">
        <f t="shared" si="63"/>
        <v>9.2850000000000001</v>
      </c>
      <c r="J484" s="5">
        <f t="shared" si="56"/>
        <v>194.98499999999999</v>
      </c>
      <c r="K484" s="6">
        <v>43473</v>
      </c>
      <c r="L484" s="6" t="str">
        <f t="shared" si="57"/>
        <v>Tue</v>
      </c>
      <c r="M484" s="6" t="str">
        <f t="shared" si="58"/>
        <v>Jan</v>
      </c>
      <c r="N484" s="7">
        <v>0.54513888888888895</v>
      </c>
      <c r="O484" s="7" t="str">
        <f t="shared" si="59"/>
        <v>13</v>
      </c>
      <c r="P484" t="s">
        <v>1007</v>
      </c>
      <c r="Q484" s="5">
        <f t="shared" si="60"/>
        <v>185.7</v>
      </c>
      <c r="R484" s="8">
        <f t="shared" si="61"/>
        <v>4.7619047619047603E-2</v>
      </c>
      <c r="S484" s="5">
        <f t="shared" si="62"/>
        <v>9.2849999999999966</v>
      </c>
      <c r="T484" s="9">
        <v>5</v>
      </c>
    </row>
    <row r="485" spans="1:20" x14ac:dyDescent="0.35">
      <c r="A485" t="s">
        <v>1503</v>
      </c>
      <c r="B485" t="s">
        <v>1026</v>
      </c>
      <c r="C485" t="s">
        <v>1027</v>
      </c>
      <c r="D485" t="s">
        <v>1004</v>
      </c>
      <c r="E485" t="s">
        <v>1015</v>
      </c>
      <c r="F485" t="s">
        <v>1016</v>
      </c>
      <c r="G485" s="5">
        <v>60.38</v>
      </c>
      <c r="H485">
        <v>10</v>
      </c>
      <c r="I485" s="5">
        <f t="shared" si="63"/>
        <v>30.190000000000005</v>
      </c>
      <c r="J485" s="5">
        <f t="shared" si="56"/>
        <v>633.99000000000012</v>
      </c>
      <c r="K485" s="6">
        <v>43508</v>
      </c>
      <c r="L485" s="6" t="str">
        <f t="shared" si="57"/>
        <v>Tue</v>
      </c>
      <c r="M485" s="6" t="str">
        <f t="shared" si="58"/>
        <v>Feb</v>
      </c>
      <c r="N485" s="7">
        <v>0.67986111111111114</v>
      </c>
      <c r="O485" s="7" t="str">
        <f t="shared" si="59"/>
        <v>16</v>
      </c>
      <c r="P485" t="s">
        <v>1013</v>
      </c>
      <c r="Q485" s="5">
        <f t="shared" si="60"/>
        <v>603.80000000000007</v>
      </c>
      <c r="R485" s="8">
        <f t="shared" si="61"/>
        <v>4.7619047619047693E-2</v>
      </c>
      <c r="S485" s="5">
        <f t="shared" si="62"/>
        <v>30.190000000000055</v>
      </c>
      <c r="T485" s="9">
        <v>6</v>
      </c>
    </row>
    <row r="486" spans="1:20" x14ac:dyDescent="0.35">
      <c r="A486" t="s">
        <v>1504</v>
      </c>
      <c r="B486" t="s">
        <v>1009</v>
      </c>
      <c r="C486" t="s">
        <v>1010</v>
      </c>
      <c r="D486" t="s">
        <v>1004</v>
      </c>
      <c r="E486" t="s">
        <v>1005</v>
      </c>
      <c r="F486" t="s">
        <v>1020</v>
      </c>
      <c r="G486" s="5">
        <v>36.979999999999997</v>
      </c>
      <c r="H486">
        <v>10</v>
      </c>
      <c r="I486" s="5">
        <f t="shared" si="63"/>
        <v>18.489999999999998</v>
      </c>
      <c r="J486" s="5">
        <f t="shared" si="56"/>
        <v>388.28999999999996</v>
      </c>
      <c r="K486" s="6">
        <v>43466</v>
      </c>
      <c r="L486" s="6" t="str">
        <f t="shared" si="57"/>
        <v>Tue</v>
      </c>
      <c r="M486" s="6" t="str">
        <f t="shared" si="58"/>
        <v>Jan</v>
      </c>
      <c r="N486" s="7">
        <v>0.82500000000000007</v>
      </c>
      <c r="O486" s="7" t="str">
        <f t="shared" si="59"/>
        <v>19</v>
      </c>
      <c r="P486" t="s">
        <v>1017</v>
      </c>
      <c r="Q486" s="5">
        <f t="shared" si="60"/>
        <v>369.79999999999995</v>
      </c>
      <c r="R486" s="8">
        <f t="shared" si="61"/>
        <v>4.7619047619047644E-2</v>
      </c>
      <c r="S486" s="5">
        <f t="shared" si="62"/>
        <v>18.490000000000009</v>
      </c>
      <c r="T486" s="9">
        <v>7</v>
      </c>
    </row>
    <row r="487" spans="1:20" x14ac:dyDescent="0.35">
      <c r="A487" t="s">
        <v>1505</v>
      </c>
      <c r="B487" t="s">
        <v>1026</v>
      </c>
      <c r="C487" t="s">
        <v>1027</v>
      </c>
      <c r="D487" t="s">
        <v>1004</v>
      </c>
      <c r="E487" t="s">
        <v>1005</v>
      </c>
      <c r="F487" t="s">
        <v>1020</v>
      </c>
      <c r="G487" s="5">
        <v>49.49</v>
      </c>
      <c r="H487">
        <v>4</v>
      </c>
      <c r="I487" s="5">
        <f t="shared" si="63"/>
        <v>9.8980000000000015</v>
      </c>
      <c r="J487" s="5">
        <f t="shared" si="56"/>
        <v>207.858</v>
      </c>
      <c r="K487" s="6">
        <v>43545</v>
      </c>
      <c r="L487" s="6" t="str">
        <f t="shared" si="57"/>
        <v>Thu</v>
      </c>
      <c r="M487" s="6" t="str">
        <f t="shared" si="58"/>
        <v>Mar</v>
      </c>
      <c r="N487" s="7">
        <v>0.64236111111111105</v>
      </c>
      <c r="O487" s="7" t="str">
        <f t="shared" si="59"/>
        <v>15</v>
      </c>
      <c r="P487" t="s">
        <v>1007</v>
      </c>
      <c r="Q487" s="5">
        <f t="shared" si="60"/>
        <v>197.96</v>
      </c>
      <c r="R487" s="8">
        <f t="shared" si="61"/>
        <v>4.7619047619047603E-2</v>
      </c>
      <c r="S487" s="5">
        <f t="shared" si="62"/>
        <v>9.8979999999999961</v>
      </c>
      <c r="T487" s="9">
        <v>6.6</v>
      </c>
    </row>
    <row r="488" spans="1:20" x14ac:dyDescent="0.35">
      <c r="A488" t="s">
        <v>1506</v>
      </c>
      <c r="B488" t="s">
        <v>1026</v>
      </c>
      <c r="C488" t="s">
        <v>1027</v>
      </c>
      <c r="D488" t="s">
        <v>1011</v>
      </c>
      <c r="E488" t="s">
        <v>1005</v>
      </c>
      <c r="F488" t="s">
        <v>1030</v>
      </c>
      <c r="G488" s="5">
        <v>41.09</v>
      </c>
      <c r="H488">
        <v>10</v>
      </c>
      <c r="I488" s="5">
        <f t="shared" si="63"/>
        <v>20.545000000000002</v>
      </c>
      <c r="J488" s="5">
        <f t="shared" si="56"/>
        <v>431.44500000000005</v>
      </c>
      <c r="K488" s="6">
        <v>43524</v>
      </c>
      <c r="L488" s="6" t="str">
        <f t="shared" si="57"/>
        <v>Thu</v>
      </c>
      <c r="M488" s="6" t="str">
        <f t="shared" si="58"/>
        <v>Feb</v>
      </c>
      <c r="N488" s="7">
        <v>0.61249999999999993</v>
      </c>
      <c r="O488" s="7" t="str">
        <f t="shared" si="59"/>
        <v>14</v>
      </c>
      <c r="P488" t="s">
        <v>1013</v>
      </c>
      <c r="Q488" s="5">
        <f t="shared" si="60"/>
        <v>410.90000000000003</v>
      </c>
      <c r="R488" s="8">
        <f t="shared" si="61"/>
        <v>4.7619047619047651E-2</v>
      </c>
      <c r="S488" s="5">
        <f t="shared" si="62"/>
        <v>20.545000000000016</v>
      </c>
      <c r="T488" s="9">
        <v>7.3</v>
      </c>
    </row>
    <row r="489" spans="1:20" x14ac:dyDescent="0.35">
      <c r="A489" t="s">
        <v>1507</v>
      </c>
      <c r="B489" t="s">
        <v>1002</v>
      </c>
      <c r="C489" t="s">
        <v>1003</v>
      </c>
      <c r="D489" t="s">
        <v>1011</v>
      </c>
      <c r="E489" t="s">
        <v>1015</v>
      </c>
      <c r="F489" t="s">
        <v>1030</v>
      </c>
      <c r="G489" s="5">
        <v>37.15</v>
      </c>
      <c r="H489">
        <v>4</v>
      </c>
      <c r="I489" s="5">
        <f t="shared" si="63"/>
        <v>7.43</v>
      </c>
      <c r="J489" s="5">
        <f t="shared" si="56"/>
        <v>156.03</v>
      </c>
      <c r="K489" s="6">
        <v>43547</v>
      </c>
      <c r="L489" s="6" t="str">
        <f t="shared" si="57"/>
        <v>Sat</v>
      </c>
      <c r="M489" s="6" t="str">
        <f t="shared" si="58"/>
        <v>Mar</v>
      </c>
      <c r="N489" s="7">
        <v>0.7909722222222223</v>
      </c>
      <c r="O489" s="7" t="str">
        <f t="shared" si="59"/>
        <v>18</v>
      </c>
      <c r="P489" t="s">
        <v>1007</v>
      </c>
      <c r="Q489" s="5">
        <f t="shared" si="60"/>
        <v>148.6</v>
      </c>
      <c r="R489" s="8">
        <f t="shared" si="61"/>
        <v>4.7619047619047665E-2</v>
      </c>
      <c r="S489" s="5">
        <f t="shared" si="62"/>
        <v>7.4300000000000068</v>
      </c>
      <c r="T489" s="9">
        <v>8.3000000000000007</v>
      </c>
    </row>
    <row r="490" spans="1:20" x14ac:dyDescent="0.35">
      <c r="A490" t="s">
        <v>1508</v>
      </c>
      <c r="B490" t="s">
        <v>1009</v>
      </c>
      <c r="C490" t="s">
        <v>1010</v>
      </c>
      <c r="D490" t="s">
        <v>1011</v>
      </c>
      <c r="E490" t="s">
        <v>1015</v>
      </c>
      <c r="F490" t="s">
        <v>1016</v>
      </c>
      <c r="G490" s="5">
        <v>22.96</v>
      </c>
      <c r="H490">
        <v>1</v>
      </c>
      <c r="I490" s="5">
        <f t="shared" si="63"/>
        <v>1.1480000000000001</v>
      </c>
      <c r="J490" s="5">
        <f t="shared" si="56"/>
        <v>24.108000000000001</v>
      </c>
      <c r="K490" s="6">
        <v>43495</v>
      </c>
      <c r="L490" s="6" t="str">
        <f t="shared" si="57"/>
        <v>Wed</v>
      </c>
      <c r="M490" s="6" t="str">
        <f t="shared" si="58"/>
        <v>Jan</v>
      </c>
      <c r="N490" s="7">
        <v>0.86597222222222225</v>
      </c>
      <c r="O490" s="7" t="str">
        <f t="shared" si="59"/>
        <v>20</v>
      </c>
      <c r="P490" t="s">
        <v>1013</v>
      </c>
      <c r="Q490" s="5">
        <f t="shared" si="60"/>
        <v>22.96</v>
      </c>
      <c r="R490" s="8">
        <f t="shared" si="61"/>
        <v>4.7619047619047603E-2</v>
      </c>
      <c r="S490" s="5">
        <f t="shared" si="62"/>
        <v>1.1479999999999997</v>
      </c>
      <c r="T490" s="9">
        <v>4.3</v>
      </c>
    </row>
    <row r="491" spans="1:20" x14ac:dyDescent="0.35">
      <c r="A491" t="s">
        <v>1509</v>
      </c>
      <c r="B491" t="s">
        <v>1026</v>
      </c>
      <c r="C491" t="s">
        <v>1027</v>
      </c>
      <c r="D491" t="s">
        <v>1004</v>
      </c>
      <c r="E491" t="s">
        <v>1005</v>
      </c>
      <c r="F491" t="s">
        <v>1016</v>
      </c>
      <c r="G491" s="5">
        <v>77.680000000000007</v>
      </c>
      <c r="H491">
        <v>9</v>
      </c>
      <c r="I491" s="5">
        <f t="shared" si="63"/>
        <v>34.95600000000001</v>
      </c>
      <c r="J491" s="5">
        <f t="shared" si="56"/>
        <v>734.07600000000014</v>
      </c>
      <c r="K491" s="6">
        <v>43500</v>
      </c>
      <c r="L491" s="6" t="str">
        <f t="shared" si="57"/>
        <v>Mon</v>
      </c>
      <c r="M491" s="6" t="str">
        <f t="shared" si="58"/>
        <v>Feb</v>
      </c>
      <c r="N491" s="7">
        <v>0.55625000000000002</v>
      </c>
      <c r="O491" s="7" t="str">
        <f t="shared" si="59"/>
        <v>13</v>
      </c>
      <c r="P491" t="s">
        <v>1007</v>
      </c>
      <c r="Q491" s="5">
        <f t="shared" si="60"/>
        <v>699.12000000000012</v>
      </c>
      <c r="R491" s="8">
        <f t="shared" si="61"/>
        <v>4.7619047619047637E-2</v>
      </c>
      <c r="S491" s="5">
        <f t="shared" si="62"/>
        <v>34.956000000000017</v>
      </c>
      <c r="T491" s="9">
        <v>9.8000000000000007</v>
      </c>
    </row>
    <row r="492" spans="1:20" x14ac:dyDescent="0.35">
      <c r="A492" t="s">
        <v>1510</v>
      </c>
      <c r="B492" t="s">
        <v>1026</v>
      </c>
      <c r="C492" t="s">
        <v>1027</v>
      </c>
      <c r="D492" t="s">
        <v>1011</v>
      </c>
      <c r="E492" t="s">
        <v>1005</v>
      </c>
      <c r="F492" t="s">
        <v>1030</v>
      </c>
      <c r="G492" s="5">
        <v>34.700000000000003</v>
      </c>
      <c r="H492">
        <v>2</v>
      </c>
      <c r="I492" s="5">
        <f t="shared" si="63"/>
        <v>3.4700000000000006</v>
      </c>
      <c r="J492" s="5">
        <f t="shared" si="56"/>
        <v>72.87</v>
      </c>
      <c r="K492" s="6">
        <v>43537</v>
      </c>
      <c r="L492" s="6" t="str">
        <f t="shared" si="57"/>
        <v>Wed</v>
      </c>
      <c r="M492" s="6" t="str">
        <f t="shared" si="58"/>
        <v>Mar</v>
      </c>
      <c r="N492" s="7">
        <v>0.82500000000000007</v>
      </c>
      <c r="O492" s="7" t="str">
        <f t="shared" si="59"/>
        <v>19</v>
      </c>
      <c r="P492" t="s">
        <v>1007</v>
      </c>
      <c r="Q492" s="5">
        <f t="shared" si="60"/>
        <v>69.400000000000006</v>
      </c>
      <c r="R492" s="8">
        <f t="shared" si="61"/>
        <v>4.7619047619047603E-2</v>
      </c>
      <c r="S492" s="5">
        <f t="shared" si="62"/>
        <v>3.4699999999999989</v>
      </c>
      <c r="T492" s="9">
        <v>8.1999999999999993</v>
      </c>
    </row>
    <row r="493" spans="1:20" x14ac:dyDescent="0.35">
      <c r="A493" t="s">
        <v>1511</v>
      </c>
      <c r="B493" t="s">
        <v>1002</v>
      </c>
      <c r="C493" t="s">
        <v>1003</v>
      </c>
      <c r="D493" t="s">
        <v>1004</v>
      </c>
      <c r="E493" t="s">
        <v>1005</v>
      </c>
      <c r="F493" t="s">
        <v>1030</v>
      </c>
      <c r="G493" s="5">
        <v>19.66</v>
      </c>
      <c r="H493">
        <v>10</v>
      </c>
      <c r="I493" s="5">
        <f t="shared" si="63"/>
        <v>9.83</v>
      </c>
      <c r="J493" s="5">
        <f t="shared" si="56"/>
        <v>206.43</v>
      </c>
      <c r="K493" s="6">
        <v>43539</v>
      </c>
      <c r="L493" s="6" t="str">
        <f t="shared" si="57"/>
        <v>Fri</v>
      </c>
      <c r="M493" s="6" t="str">
        <f t="shared" si="58"/>
        <v>Mar</v>
      </c>
      <c r="N493" s="7">
        <v>0.76388888888888884</v>
      </c>
      <c r="O493" s="7" t="str">
        <f t="shared" si="59"/>
        <v>18</v>
      </c>
      <c r="P493" t="s">
        <v>1017</v>
      </c>
      <c r="Q493" s="5">
        <f t="shared" si="60"/>
        <v>196.6</v>
      </c>
      <c r="R493" s="8">
        <f t="shared" si="61"/>
        <v>4.7619047619047679E-2</v>
      </c>
      <c r="S493" s="5">
        <f t="shared" si="62"/>
        <v>9.8300000000000125</v>
      </c>
      <c r="T493" s="9">
        <v>7.2</v>
      </c>
    </row>
    <row r="494" spans="1:20" x14ac:dyDescent="0.35">
      <c r="A494" t="s">
        <v>1512</v>
      </c>
      <c r="B494" t="s">
        <v>1026</v>
      </c>
      <c r="C494" t="s">
        <v>1027</v>
      </c>
      <c r="D494" t="s">
        <v>1004</v>
      </c>
      <c r="E494" t="s">
        <v>1005</v>
      </c>
      <c r="F494" t="s">
        <v>1006</v>
      </c>
      <c r="G494" s="5">
        <v>25.32</v>
      </c>
      <c r="H494">
        <v>8</v>
      </c>
      <c r="I494" s="5">
        <f t="shared" si="63"/>
        <v>10.128</v>
      </c>
      <c r="J494" s="5">
        <f t="shared" si="56"/>
        <v>212.68799999999999</v>
      </c>
      <c r="K494" s="6">
        <v>43529</v>
      </c>
      <c r="L494" s="6" t="str">
        <f t="shared" si="57"/>
        <v>Tue</v>
      </c>
      <c r="M494" s="6" t="str">
        <f t="shared" si="58"/>
        <v>Mar</v>
      </c>
      <c r="N494" s="7">
        <v>0.85</v>
      </c>
      <c r="O494" s="7" t="str">
        <f t="shared" si="59"/>
        <v>20</v>
      </c>
      <c r="P494" t="s">
        <v>1007</v>
      </c>
      <c r="Q494" s="5">
        <f t="shared" si="60"/>
        <v>202.56</v>
      </c>
      <c r="R494" s="8">
        <f t="shared" si="61"/>
        <v>4.7619047619047554E-2</v>
      </c>
      <c r="S494" s="5">
        <f t="shared" si="62"/>
        <v>10.127999999999986</v>
      </c>
      <c r="T494" s="9">
        <v>8.6999999999999993</v>
      </c>
    </row>
    <row r="495" spans="1:20" x14ac:dyDescent="0.35">
      <c r="A495" t="s">
        <v>1513</v>
      </c>
      <c r="B495" t="s">
        <v>1009</v>
      </c>
      <c r="C495" t="s">
        <v>1010</v>
      </c>
      <c r="D495" t="s">
        <v>1004</v>
      </c>
      <c r="E495" t="s">
        <v>1005</v>
      </c>
      <c r="F495" t="s">
        <v>1016</v>
      </c>
      <c r="G495" s="5">
        <v>12.12</v>
      </c>
      <c r="H495">
        <v>10</v>
      </c>
      <c r="I495" s="5">
        <f t="shared" si="63"/>
        <v>6.06</v>
      </c>
      <c r="J495" s="5">
        <f t="shared" si="56"/>
        <v>127.25999999999999</v>
      </c>
      <c r="K495" s="6">
        <v>43529</v>
      </c>
      <c r="L495" s="6" t="str">
        <f t="shared" si="57"/>
        <v>Tue</v>
      </c>
      <c r="M495" s="6" t="str">
        <f t="shared" si="58"/>
        <v>Mar</v>
      </c>
      <c r="N495" s="7">
        <v>0.57222222222222219</v>
      </c>
      <c r="O495" s="7" t="str">
        <f t="shared" si="59"/>
        <v>13</v>
      </c>
      <c r="P495" t="s">
        <v>1017</v>
      </c>
      <c r="Q495" s="5">
        <f t="shared" si="60"/>
        <v>121.19999999999999</v>
      </c>
      <c r="R495" s="8">
        <f t="shared" si="61"/>
        <v>4.7619047619047637E-2</v>
      </c>
      <c r="S495" s="5">
        <f t="shared" si="62"/>
        <v>6.0600000000000023</v>
      </c>
      <c r="T495" s="9">
        <v>8.4</v>
      </c>
    </row>
    <row r="496" spans="1:20" x14ac:dyDescent="0.35">
      <c r="A496" t="s">
        <v>1514</v>
      </c>
      <c r="B496" t="s">
        <v>1026</v>
      </c>
      <c r="C496" t="s">
        <v>1027</v>
      </c>
      <c r="D496" t="s">
        <v>1011</v>
      </c>
      <c r="E496" t="s">
        <v>1015</v>
      </c>
      <c r="F496" t="s">
        <v>1030</v>
      </c>
      <c r="G496" s="5">
        <v>99.89</v>
      </c>
      <c r="H496">
        <v>2</v>
      </c>
      <c r="I496" s="5">
        <f t="shared" si="63"/>
        <v>9.9890000000000008</v>
      </c>
      <c r="J496" s="5">
        <f t="shared" si="56"/>
        <v>209.76900000000001</v>
      </c>
      <c r="K496" s="6">
        <v>43522</v>
      </c>
      <c r="L496" s="6" t="str">
        <f t="shared" si="57"/>
        <v>Tue</v>
      </c>
      <c r="M496" s="6" t="str">
        <f t="shared" si="58"/>
        <v>Feb</v>
      </c>
      <c r="N496" s="7">
        <v>0.4916666666666667</v>
      </c>
      <c r="O496" s="7" t="str">
        <f t="shared" si="59"/>
        <v>11</v>
      </c>
      <c r="P496" t="s">
        <v>1007</v>
      </c>
      <c r="Q496" s="5">
        <f t="shared" si="60"/>
        <v>199.78</v>
      </c>
      <c r="R496" s="8">
        <f t="shared" si="61"/>
        <v>4.7619047619047637E-2</v>
      </c>
      <c r="S496" s="5">
        <f t="shared" si="62"/>
        <v>9.9890000000000043</v>
      </c>
      <c r="T496" s="9">
        <v>7.1</v>
      </c>
    </row>
    <row r="497" spans="1:20" x14ac:dyDescent="0.35">
      <c r="A497" t="s">
        <v>1515</v>
      </c>
      <c r="B497" t="s">
        <v>1026</v>
      </c>
      <c r="C497" t="s">
        <v>1027</v>
      </c>
      <c r="D497" t="s">
        <v>1011</v>
      </c>
      <c r="E497" t="s">
        <v>1015</v>
      </c>
      <c r="F497" t="s">
        <v>1020</v>
      </c>
      <c r="G497" s="5">
        <v>75.92</v>
      </c>
      <c r="H497">
        <v>8</v>
      </c>
      <c r="I497" s="5">
        <f t="shared" si="63"/>
        <v>30.368000000000002</v>
      </c>
      <c r="J497" s="5">
        <f t="shared" si="56"/>
        <v>637.72800000000007</v>
      </c>
      <c r="K497" s="6">
        <v>43544</v>
      </c>
      <c r="L497" s="6" t="str">
        <f t="shared" si="57"/>
        <v>Wed</v>
      </c>
      <c r="M497" s="6" t="str">
        <f t="shared" si="58"/>
        <v>Mar</v>
      </c>
      <c r="N497" s="7">
        <v>0.59305555555555556</v>
      </c>
      <c r="O497" s="7" t="str">
        <f t="shared" si="59"/>
        <v>14</v>
      </c>
      <c r="P497" t="s">
        <v>1013</v>
      </c>
      <c r="Q497" s="5">
        <f t="shared" si="60"/>
        <v>607.36</v>
      </c>
      <c r="R497" s="8">
        <f t="shared" si="61"/>
        <v>4.7619047619047693E-2</v>
      </c>
      <c r="S497" s="5">
        <f t="shared" si="62"/>
        <v>30.368000000000052</v>
      </c>
      <c r="T497" s="9">
        <v>5.5</v>
      </c>
    </row>
    <row r="498" spans="1:20" x14ac:dyDescent="0.35">
      <c r="A498" t="s">
        <v>1516</v>
      </c>
      <c r="B498" t="s">
        <v>1009</v>
      </c>
      <c r="C498" t="s">
        <v>1010</v>
      </c>
      <c r="D498" t="s">
        <v>1011</v>
      </c>
      <c r="E498" t="s">
        <v>1005</v>
      </c>
      <c r="F498" t="s">
        <v>1012</v>
      </c>
      <c r="G498" s="5">
        <v>63.22</v>
      </c>
      <c r="H498">
        <v>2</v>
      </c>
      <c r="I498" s="5">
        <f t="shared" si="63"/>
        <v>6.3220000000000001</v>
      </c>
      <c r="J498" s="5">
        <f t="shared" si="56"/>
        <v>132.762</v>
      </c>
      <c r="K498" s="6">
        <v>43466</v>
      </c>
      <c r="L498" s="6" t="str">
        <f t="shared" si="57"/>
        <v>Tue</v>
      </c>
      <c r="M498" s="6" t="str">
        <f t="shared" si="58"/>
        <v>Jan</v>
      </c>
      <c r="N498" s="7">
        <v>0.66041666666666665</v>
      </c>
      <c r="O498" s="7" t="str">
        <f t="shared" si="59"/>
        <v>15</v>
      </c>
      <c r="P498" t="s">
        <v>1013</v>
      </c>
      <c r="Q498" s="5">
        <f t="shared" si="60"/>
        <v>126.44</v>
      </c>
      <c r="R498" s="8">
        <f t="shared" si="61"/>
        <v>4.7619047619047637E-2</v>
      </c>
      <c r="S498" s="5">
        <f t="shared" si="62"/>
        <v>6.3220000000000027</v>
      </c>
      <c r="T498" s="9">
        <v>8.5</v>
      </c>
    </row>
    <row r="499" spans="1:20" x14ac:dyDescent="0.35">
      <c r="A499" t="s">
        <v>1517</v>
      </c>
      <c r="B499" t="s">
        <v>1009</v>
      </c>
      <c r="C499" t="s">
        <v>1010</v>
      </c>
      <c r="D499" t="s">
        <v>1011</v>
      </c>
      <c r="E499" t="s">
        <v>1005</v>
      </c>
      <c r="F499" t="s">
        <v>1028</v>
      </c>
      <c r="G499" s="5">
        <v>90.24</v>
      </c>
      <c r="H499">
        <v>6</v>
      </c>
      <c r="I499" s="5">
        <f t="shared" si="63"/>
        <v>27.071999999999999</v>
      </c>
      <c r="J499" s="5">
        <f t="shared" si="56"/>
        <v>568.51199999999994</v>
      </c>
      <c r="K499" s="6">
        <v>43492</v>
      </c>
      <c r="L499" s="6" t="str">
        <f t="shared" si="57"/>
        <v>Sun</v>
      </c>
      <c r="M499" s="6" t="str">
        <f t="shared" si="58"/>
        <v>Jan</v>
      </c>
      <c r="N499" s="7">
        <v>0.47013888888888888</v>
      </c>
      <c r="O499" s="7" t="str">
        <f t="shared" si="59"/>
        <v>11</v>
      </c>
      <c r="P499" t="s">
        <v>1013</v>
      </c>
      <c r="Q499" s="5">
        <f t="shared" si="60"/>
        <v>541.43999999999994</v>
      </c>
      <c r="R499" s="8">
        <f t="shared" si="61"/>
        <v>4.761904761904763E-2</v>
      </c>
      <c r="S499" s="5">
        <f t="shared" si="62"/>
        <v>27.072000000000003</v>
      </c>
      <c r="T499" s="9">
        <v>6.2</v>
      </c>
    </row>
    <row r="500" spans="1:20" x14ac:dyDescent="0.35">
      <c r="A500" t="s">
        <v>1518</v>
      </c>
      <c r="B500" t="s">
        <v>1026</v>
      </c>
      <c r="C500" t="s">
        <v>1027</v>
      </c>
      <c r="D500" t="s">
        <v>1004</v>
      </c>
      <c r="E500" t="s">
        <v>1005</v>
      </c>
      <c r="F500" t="s">
        <v>1020</v>
      </c>
      <c r="G500" s="5">
        <v>98.13</v>
      </c>
      <c r="H500">
        <v>1</v>
      </c>
      <c r="I500" s="5">
        <f t="shared" si="63"/>
        <v>4.9065000000000003</v>
      </c>
      <c r="J500" s="5">
        <f t="shared" si="56"/>
        <v>103.03649999999999</v>
      </c>
      <c r="K500" s="6">
        <v>43486</v>
      </c>
      <c r="L500" s="6" t="str">
        <f t="shared" si="57"/>
        <v>Mon</v>
      </c>
      <c r="M500" s="6" t="str">
        <f t="shared" si="58"/>
        <v>Jan</v>
      </c>
      <c r="N500" s="7">
        <v>0.73333333333333339</v>
      </c>
      <c r="O500" s="7" t="str">
        <f t="shared" si="59"/>
        <v>17</v>
      </c>
      <c r="P500" t="s">
        <v>1013</v>
      </c>
      <c r="Q500" s="5">
        <f t="shared" si="60"/>
        <v>98.13</v>
      </c>
      <c r="R500" s="8">
        <f t="shared" si="61"/>
        <v>4.7619047619047568E-2</v>
      </c>
      <c r="S500" s="5">
        <f t="shared" si="62"/>
        <v>4.9064999999999941</v>
      </c>
      <c r="T500" s="9">
        <v>8.9</v>
      </c>
    </row>
    <row r="501" spans="1:20" x14ac:dyDescent="0.35">
      <c r="A501" t="s">
        <v>1519</v>
      </c>
      <c r="B501" t="s">
        <v>1002</v>
      </c>
      <c r="C501" t="s">
        <v>1003</v>
      </c>
      <c r="D501" t="s">
        <v>1004</v>
      </c>
      <c r="E501" t="s">
        <v>1005</v>
      </c>
      <c r="F501" t="s">
        <v>1020</v>
      </c>
      <c r="G501" s="5">
        <v>51.52</v>
      </c>
      <c r="H501">
        <v>8</v>
      </c>
      <c r="I501" s="5">
        <f t="shared" si="63"/>
        <v>20.608000000000004</v>
      </c>
      <c r="J501" s="5">
        <f t="shared" si="56"/>
        <v>432.76800000000003</v>
      </c>
      <c r="K501" s="6">
        <v>43498</v>
      </c>
      <c r="L501" s="6" t="str">
        <f t="shared" si="57"/>
        <v>Sat</v>
      </c>
      <c r="M501" s="6" t="str">
        <f t="shared" si="58"/>
        <v>Feb</v>
      </c>
      <c r="N501" s="7">
        <v>0.65763888888888888</v>
      </c>
      <c r="O501" s="7" t="str">
        <f t="shared" si="59"/>
        <v>15</v>
      </c>
      <c r="P501" t="s">
        <v>1013</v>
      </c>
      <c r="Q501" s="5">
        <f t="shared" si="60"/>
        <v>412.16</v>
      </c>
      <c r="R501" s="8">
        <f t="shared" si="61"/>
        <v>4.7619047619047623E-2</v>
      </c>
      <c r="S501" s="5">
        <f t="shared" si="62"/>
        <v>20.608000000000004</v>
      </c>
      <c r="T501" s="9">
        <v>9.6</v>
      </c>
    </row>
    <row r="502" spans="1:20" x14ac:dyDescent="0.35">
      <c r="A502" t="s">
        <v>1520</v>
      </c>
      <c r="B502" t="s">
        <v>1026</v>
      </c>
      <c r="C502" t="s">
        <v>1027</v>
      </c>
      <c r="D502" t="s">
        <v>1004</v>
      </c>
      <c r="E502" t="s">
        <v>1015</v>
      </c>
      <c r="F502" t="s">
        <v>1020</v>
      </c>
      <c r="G502" s="5">
        <v>73.97</v>
      </c>
      <c r="H502">
        <v>1</v>
      </c>
      <c r="I502" s="5">
        <f t="shared" si="63"/>
        <v>3.6985000000000001</v>
      </c>
      <c r="J502" s="5">
        <f t="shared" si="56"/>
        <v>77.668499999999995</v>
      </c>
      <c r="K502" s="6">
        <v>43499</v>
      </c>
      <c r="L502" s="6" t="str">
        <f t="shared" si="57"/>
        <v>Sun</v>
      </c>
      <c r="M502" s="6" t="str">
        <f t="shared" si="58"/>
        <v>Feb</v>
      </c>
      <c r="N502" s="7">
        <v>0.66180555555555554</v>
      </c>
      <c r="O502" s="7" t="str">
        <f t="shared" si="59"/>
        <v>15</v>
      </c>
      <c r="P502" t="s">
        <v>1017</v>
      </c>
      <c r="Q502" s="5">
        <f t="shared" si="60"/>
        <v>73.97</v>
      </c>
      <c r="R502" s="8">
        <f t="shared" si="61"/>
        <v>4.7619047619047568E-2</v>
      </c>
      <c r="S502" s="5">
        <f t="shared" si="62"/>
        <v>3.6984999999999957</v>
      </c>
      <c r="T502" s="9">
        <v>5.4</v>
      </c>
    </row>
    <row r="503" spans="1:20" x14ac:dyDescent="0.35">
      <c r="A503" t="s">
        <v>1521</v>
      </c>
      <c r="B503" t="s">
        <v>1009</v>
      </c>
      <c r="C503" t="s">
        <v>1010</v>
      </c>
      <c r="D503" t="s">
        <v>1004</v>
      </c>
      <c r="E503" t="s">
        <v>1005</v>
      </c>
      <c r="F503" t="s">
        <v>1030</v>
      </c>
      <c r="G503" s="5">
        <v>31.9</v>
      </c>
      <c r="H503">
        <v>1</v>
      </c>
      <c r="I503" s="5">
        <f t="shared" si="63"/>
        <v>1.595</v>
      </c>
      <c r="J503" s="5">
        <f t="shared" si="56"/>
        <v>33.494999999999997</v>
      </c>
      <c r="K503" s="6">
        <v>43470</v>
      </c>
      <c r="L503" s="6" t="str">
        <f t="shared" si="57"/>
        <v>Sat</v>
      </c>
      <c r="M503" s="6" t="str">
        <f t="shared" si="58"/>
        <v>Jan</v>
      </c>
      <c r="N503" s="7">
        <v>0.52777777777777779</v>
      </c>
      <c r="O503" s="7" t="str">
        <f t="shared" si="59"/>
        <v>12</v>
      </c>
      <c r="P503" t="s">
        <v>1007</v>
      </c>
      <c r="Q503" s="5">
        <f t="shared" si="60"/>
        <v>31.9</v>
      </c>
      <c r="R503" s="8">
        <f t="shared" si="61"/>
        <v>4.7619047619047589E-2</v>
      </c>
      <c r="S503" s="5">
        <f t="shared" si="62"/>
        <v>1.5949999999999989</v>
      </c>
      <c r="T503" s="9">
        <v>9.1</v>
      </c>
    </row>
    <row r="504" spans="1:20" x14ac:dyDescent="0.35">
      <c r="A504" t="s">
        <v>1522</v>
      </c>
      <c r="B504" t="s">
        <v>1009</v>
      </c>
      <c r="C504" t="s">
        <v>1010</v>
      </c>
      <c r="D504" t="s">
        <v>1011</v>
      </c>
      <c r="E504" t="s">
        <v>1015</v>
      </c>
      <c r="F504" t="s">
        <v>1016</v>
      </c>
      <c r="G504" s="5">
        <v>69.400000000000006</v>
      </c>
      <c r="H504">
        <v>2</v>
      </c>
      <c r="I504" s="5">
        <f t="shared" si="63"/>
        <v>6.9400000000000013</v>
      </c>
      <c r="J504" s="5">
        <f t="shared" si="56"/>
        <v>145.74</v>
      </c>
      <c r="K504" s="6">
        <v>43492</v>
      </c>
      <c r="L504" s="6" t="str">
        <f t="shared" si="57"/>
        <v>Sun</v>
      </c>
      <c r="M504" s="6" t="str">
        <f t="shared" si="58"/>
        <v>Jan</v>
      </c>
      <c r="N504" s="7">
        <v>0.82500000000000007</v>
      </c>
      <c r="O504" s="7" t="str">
        <f t="shared" si="59"/>
        <v>19</v>
      </c>
      <c r="P504" t="s">
        <v>1007</v>
      </c>
      <c r="Q504" s="5">
        <f t="shared" si="60"/>
        <v>138.80000000000001</v>
      </c>
      <c r="R504" s="8">
        <f t="shared" si="61"/>
        <v>4.7619047619047603E-2</v>
      </c>
      <c r="S504" s="5">
        <f t="shared" si="62"/>
        <v>6.9399999999999977</v>
      </c>
      <c r="T504" s="9">
        <v>9</v>
      </c>
    </row>
    <row r="505" spans="1:20" x14ac:dyDescent="0.35">
      <c r="A505" t="s">
        <v>1523</v>
      </c>
      <c r="B505" t="s">
        <v>1026</v>
      </c>
      <c r="C505" t="s">
        <v>1027</v>
      </c>
      <c r="D505" t="s">
        <v>1011</v>
      </c>
      <c r="E505" t="s">
        <v>1005</v>
      </c>
      <c r="F505" t="s">
        <v>1020</v>
      </c>
      <c r="G505" s="5">
        <v>93.31</v>
      </c>
      <c r="H505">
        <v>2</v>
      </c>
      <c r="I505" s="5">
        <f t="shared" si="63"/>
        <v>9.3310000000000013</v>
      </c>
      <c r="J505" s="5">
        <f t="shared" si="56"/>
        <v>195.95099999999999</v>
      </c>
      <c r="K505" s="6">
        <v>43549</v>
      </c>
      <c r="L505" s="6" t="str">
        <f t="shared" si="57"/>
        <v>Mon</v>
      </c>
      <c r="M505" s="6" t="str">
        <f t="shared" si="58"/>
        <v>Mar</v>
      </c>
      <c r="N505" s="7">
        <v>0.74513888888888891</v>
      </c>
      <c r="O505" s="7" t="str">
        <f t="shared" si="59"/>
        <v>17</v>
      </c>
      <c r="P505" t="s">
        <v>1013</v>
      </c>
      <c r="Q505" s="5">
        <f t="shared" si="60"/>
        <v>186.62</v>
      </c>
      <c r="R505" s="8">
        <f t="shared" si="61"/>
        <v>4.7619047619047561E-2</v>
      </c>
      <c r="S505" s="5">
        <f t="shared" si="62"/>
        <v>9.3309999999999889</v>
      </c>
      <c r="T505" s="9">
        <v>6.3</v>
      </c>
    </row>
    <row r="506" spans="1:20" x14ac:dyDescent="0.35">
      <c r="A506" t="s">
        <v>1524</v>
      </c>
      <c r="B506" t="s">
        <v>1026</v>
      </c>
      <c r="C506" t="s">
        <v>1027</v>
      </c>
      <c r="D506" t="s">
        <v>1011</v>
      </c>
      <c r="E506" t="s">
        <v>1015</v>
      </c>
      <c r="F506" t="s">
        <v>1020</v>
      </c>
      <c r="G506" s="5">
        <v>88.45</v>
      </c>
      <c r="H506">
        <v>1</v>
      </c>
      <c r="I506" s="5">
        <f t="shared" si="63"/>
        <v>4.4225000000000003</v>
      </c>
      <c r="J506" s="5">
        <f t="shared" si="56"/>
        <v>92.872500000000002</v>
      </c>
      <c r="K506" s="6">
        <v>43521</v>
      </c>
      <c r="L506" s="6" t="str">
        <f t="shared" si="57"/>
        <v>Mon</v>
      </c>
      <c r="M506" s="6" t="str">
        <f t="shared" si="58"/>
        <v>Feb</v>
      </c>
      <c r="N506" s="7">
        <v>0.69166666666666676</v>
      </c>
      <c r="O506" s="7" t="str">
        <f t="shared" si="59"/>
        <v>16</v>
      </c>
      <c r="P506" t="s">
        <v>1017</v>
      </c>
      <c r="Q506" s="5">
        <f t="shared" si="60"/>
        <v>88.45</v>
      </c>
      <c r="R506" s="8">
        <f t="shared" si="61"/>
        <v>4.7619047619047609E-2</v>
      </c>
      <c r="S506" s="5">
        <f t="shared" si="62"/>
        <v>4.4224999999999994</v>
      </c>
      <c r="T506" s="9">
        <v>9.5</v>
      </c>
    </row>
    <row r="507" spans="1:20" x14ac:dyDescent="0.35">
      <c r="A507" t="s">
        <v>1525</v>
      </c>
      <c r="B507" t="s">
        <v>1002</v>
      </c>
      <c r="C507" t="s">
        <v>1003</v>
      </c>
      <c r="D507" t="s">
        <v>1004</v>
      </c>
      <c r="E507" t="s">
        <v>1015</v>
      </c>
      <c r="F507" t="s">
        <v>1012</v>
      </c>
      <c r="G507" s="5">
        <v>24.18</v>
      </c>
      <c r="H507">
        <v>8</v>
      </c>
      <c r="I507" s="5">
        <f t="shared" si="63"/>
        <v>9.6720000000000006</v>
      </c>
      <c r="J507" s="5">
        <f t="shared" si="56"/>
        <v>203.11199999999999</v>
      </c>
      <c r="K507" s="6">
        <v>43493</v>
      </c>
      <c r="L507" s="6" t="str">
        <f t="shared" si="57"/>
        <v>Mon</v>
      </c>
      <c r="M507" s="6" t="str">
        <f t="shared" si="58"/>
        <v>Jan</v>
      </c>
      <c r="N507" s="7">
        <v>0.87083333333333324</v>
      </c>
      <c r="O507" s="7" t="str">
        <f t="shared" si="59"/>
        <v>20</v>
      </c>
      <c r="P507" t="s">
        <v>1007</v>
      </c>
      <c r="Q507" s="5">
        <f t="shared" si="60"/>
        <v>193.44</v>
      </c>
      <c r="R507" s="8">
        <f t="shared" si="61"/>
        <v>4.7619047619047603E-2</v>
      </c>
      <c r="S507" s="5">
        <f t="shared" si="62"/>
        <v>9.671999999999997</v>
      </c>
      <c r="T507" s="9">
        <v>9.8000000000000007</v>
      </c>
    </row>
    <row r="508" spans="1:20" x14ac:dyDescent="0.35">
      <c r="A508" t="s">
        <v>1526</v>
      </c>
      <c r="B508" t="s">
        <v>1026</v>
      </c>
      <c r="C508" t="s">
        <v>1027</v>
      </c>
      <c r="D508" t="s">
        <v>1004</v>
      </c>
      <c r="E508" t="s">
        <v>1005</v>
      </c>
      <c r="F508" t="s">
        <v>1020</v>
      </c>
      <c r="G508" s="5">
        <v>48.5</v>
      </c>
      <c r="H508">
        <v>3</v>
      </c>
      <c r="I508" s="5">
        <f t="shared" si="63"/>
        <v>7.2750000000000004</v>
      </c>
      <c r="J508" s="5">
        <f t="shared" si="56"/>
        <v>152.77500000000001</v>
      </c>
      <c r="K508" s="6">
        <v>43473</v>
      </c>
      <c r="L508" s="6" t="str">
        <f t="shared" si="57"/>
        <v>Tue</v>
      </c>
      <c r="M508" s="6" t="str">
        <f t="shared" si="58"/>
        <v>Jan</v>
      </c>
      <c r="N508" s="7">
        <v>0.53472222222222221</v>
      </c>
      <c r="O508" s="7" t="str">
        <f t="shared" si="59"/>
        <v>12</v>
      </c>
      <c r="P508" t="s">
        <v>1013</v>
      </c>
      <c r="Q508" s="5">
        <f t="shared" si="60"/>
        <v>145.5</v>
      </c>
      <c r="R508" s="8">
        <f t="shared" si="61"/>
        <v>4.7619047619047651E-2</v>
      </c>
      <c r="S508" s="5">
        <f t="shared" si="62"/>
        <v>7.2750000000000057</v>
      </c>
      <c r="T508" s="9">
        <v>6.7</v>
      </c>
    </row>
    <row r="509" spans="1:20" x14ac:dyDescent="0.35">
      <c r="A509" t="s">
        <v>1527</v>
      </c>
      <c r="B509" t="s">
        <v>1026</v>
      </c>
      <c r="C509" t="s">
        <v>1027</v>
      </c>
      <c r="D509" t="s">
        <v>1011</v>
      </c>
      <c r="E509" t="s">
        <v>1005</v>
      </c>
      <c r="F509" t="s">
        <v>1028</v>
      </c>
      <c r="G509" s="5">
        <v>84.05</v>
      </c>
      <c r="H509">
        <v>6</v>
      </c>
      <c r="I509" s="5">
        <f t="shared" si="63"/>
        <v>25.215</v>
      </c>
      <c r="J509" s="5">
        <f t="shared" si="56"/>
        <v>529.51499999999999</v>
      </c>
      <c r="K509" s="6">
        <v>43494</v>
      </c>
      <c r="L509" s="6" t="str">
        <f t="shared" si="57"/>
        <v>Tue</v>
      </c>
      <c r="M509" s="6" t="str">
        <f t="shared" si="58"/>
        <v>Jan</v>
      </c>
      <c r="N509" s="7">
        <v>0.45</v>
      </c>
      <c r="O509" s="7" t="str">
        <f t="shared" si="59"/>
        <v>10</v>
      </c>
      <c r="P509" t="s">
        <v>1017</v>
      </c>
      <c r="Q509" s="5">
        <f t="shared" si="60"/>
        <v>504.29999999999995</v>
      </c>
      <c r="R509" s="8">
        <f t="shared" si="61"/>
        <v>4.7619047619047679E-2</v>
      </c>
      <c r="S509" s="5">
        <f t="shared" si="62"/>
        <v>25.215000000000032</v>
      </c>
      <c r="T509" s="9">
        <v>7.7</v>
      </c>
    </row>
    <row r="510" spans="1:20" x14ac:dyDescent="0.35">
      <c r="A510" t="s">
        <v>1528</v>
      </c>
      <c r="B510" t="s">
        <v>1026</v>
      </c>
      <c r="C510" t="s">
        <v>1027</v>
      </c>
      <c r="D510" t="s">
        <v>1004</v>
      </c>
      <c r="E510" t="s">
        <v>1015</v>
      </c>
      <c r="F510" t="s">
        <v>1006</v>
      </c>
      <c r="G510" s="5">
        <v>61.29</v>
      </c>
      <c r="H510">
        <v>5</v>
      </c>
      <c r="I510" s="5">
        <f t="shared" si="63"/>
        <v>15.3225</v>
      </c>
      <c r="J510" s="5">
        <f t="shared" si="56"/>
        <v>321.77249999999998</v>
      </c>
      <c r="K510" s="6">
        <v>43553</v>
      </c>
      <c r="L510" s="6" t="str">
        <f t="shared" si="57"/>
        <v>Fri</v>
      </c>
      <c r="M510" s="6" t="str">
        <f t="shared" si="58"/>
        <v>Mar</v>
      </c>
      <c r="N510" s="7">
        <v>0.60277777777777775</v>
      </c>
      <c r="O510" s="7" t="str">
        <f t="shared" si="59"/>
        <v>14</v>
      </c>
      <c r="P510" t="s">
        <v>1013</v>
      </c>
      <c r="Q510" s="5">
        <f t="shared" si="60"/>
        <v>306.45</v>
      </c>
      <c r="R510" s="8">
        <f t="shared" si="61"/>
        <v>4.7619047619047596E-2</v>
      </c>
      <c r="S510" s="5">
        <f t="shared" si="62"/>
        <v>15.322499999999991</v>
      </c>
      <c r="T510" s="9">
        <v>7</v>
      </c>
    </row>
    <row r="511" spans="1:20" x14ac:dyDescent="0.35">
      <c r="A511" t="s">
        <v>1529</v>
      </c>
      <c r="B511" t="s">
        <v>1009</v>
      </c>
      <c r="C511" t="s">
        <v>1010</v>
      </c>
      <c r="D511" t="s">
        <v>1004</v>
      </c>
      <c r="E511" t="s">
        <v>1005</v>
      </c>
      <c r="F511" t="s">
        <v>1016</v>
      </c>
      <c r="G511" s="5">
        <v>15.95</v>
      </c>
      <c r="H511">
        <v>6</v>
      </c>
      <c r="I511" s="5">
        <f t="shared" si="63"/>
        <v>4.7849999999999993</v>
      </c>
      <c r="J511" s="5">
        <f t="shared" si="56"/>
        <v>100.48499999999999</v>
      </c>
      <c r="K511" s="6">
        <v>43505</v>
      </c>
      <c r="L511" s="6" t="str">
        <f t="shared" si="57"/>
        <v>Sat</v>
      </c>
      <c r="M511" s="6" t="str">
        <f t="shared" si="58"/>
        <v>Feb</v>
      </c>
      <c r="N511" s="7">
        <v>0.71875</v>
      </c>
      <c r="O511" s="7" t="str">
        <f t="shared" si="59"/>
        <v>17</v>
      </c>
      <c r="P511" t="s">
        <v>1017</v>
      </c>
      <c r="Q511" s="5">
        <f t="shared" si="60"/>
        <v>95.699999999999989</v>
      </c>
      <c r="R511" s="8">
        <f t="shared" si="61"/>
        <v>4.7619047619047589E-2</v>
      </c>
      <c r="S511" s="5">
        <f t="shared" si="62"/>
        <v>4.7849999999999966</v>
      </c>
      <c r="T511" s="9">
        <v>5.0999999999999996</v>
      </c>
    </row>
    <row r="512" spans="1:20" x14ac:dyDescent="0.35">
      <c r="A512" t="s">
        <v>1530</v>
      </c>
      <c r="B512" t="s">
        <v>1026</v>
      </c>
      <c r="C512" t="s">
        <v>1027</v>
      </c>
      <c r="D512" t="s">
        <v>1004</v>
      </c>
      <c r="E512" t="s">
        <v>1005</v>
      </c>
      <c r="F512" t="s">
        <v>1020</v>
      </c>
      <c r="G512" s="5">
        <v>90.74</v>
      </c>
      <c r="H512">
        <v>7</v>
      </c>
      <c r="I512" s="5">
        <f t="shared" si="63"/>
        <v>31.759</v>
      </c>
      <c r="J512" s="5">
        <f t="shared" si="56"/>
        <v>666.93899999999996</v>
      </c>
      <c r="K512" s="6">
        <v>43481</v>
      </c>
      <c r="L512" s="6" t="str">
        <f t="shared" si="57"/>
        <v>Wed</v>
      </c>
      <c r="M512" s="6" t="str">
        <f t="shared" si="58"/>
        <v>Jan</v>
      </c>
      <c r="N512" s="7">
        <v>0.75208333333333333</v>
      </c>
      <c r="O512" s="7" t="str">
        <f t="shared" si="59"/>
        <v>18</v>
      </c>
      <c r="P512" t="s">
        <v>1017</v>
      </c>
      <c r="Q512" s="5">
        <f t="shared" si="60"/>
        <v>635.17999999999995</v>
      </c>
      <c r="R512" s="8">
        <f t="shared" si="61"/>
        <v>4.7619047619047644E-2</v>
      </c>
      <c r="S512" s="5">
        <f t="shared" si="62"/>
        <v>31.759000000000015</v>
      </c>
      <c r="T512" s="9">
        <v>6.2</v>
      </c>
    </row>
    <row r="513" spans="1:20" x14ac:dyDescent="0.35">
      <c r="A513" t="s">
        <v>1531</v>
      </c>
      <c r="B513" t="s">
        <v>1002</v>
      </c>
      <c r="C513" t="s">
        <v>1003</v>
      </c>
      <c r="D513" t="s">
        <v>1011</v>
      </c>
      <c r="E513" t="s">
        <v>1005</v>
      </c>
      <c r="F513" t="s">
        <v>1016</v>
      </c>
      <c r="G513" s="5">
        <v>42.91</v>
      </c>
      <c r="H513">
        <v>5</v>
      </c>
      <c r="I513" s="5">
        <f t="shared" si="63"/>
        <v>10.727499999999999</v>
      </c>
      <c r="J513" s="5">
        <f t="shared" si="56"/>
        <v>225.27749999999997</v>
      </c>
      <c r="K513" s="6">
        <v>43470</v>
      </c>
      <c r="L513" s="6" t="str">
        <f t="shared" si="57"/>
        <v>Sat</v>
      </c>
      <c r="M513" s="6" t="str">
        <f t="shared" si="58"/>
        <v>Jan</v>
      </c>
      <c r="N513" s="7">
        <v>0.7284722222222223</v>
      </c>
      <c r="O513" s="7" t="str">
        <f t="shared" si="59"/>
        <v>17</v>
      </c>
      <c r="P513" t="s">
        <v>1007</v>
      </c>
      <c r="Q513" s="5">
        <f t="shared" si="60"/>
        <v>214.54999999999998</v>
      </c>
      <c r="R513" s="8">
        <f t="shared" si="61"/>
        <v>4.7619047619047589E-2</v>
      </c>
      <c r="S513" s="5">
        <f t="shared" si="62"/>
        <v>10.727499999999992</v>
      </c>
      <c r="T513" s="9">
        <v>6.1</v>
      </c>
    </row>
    <row r="514" spans="1:20" x14ac:dyDescent="0.35">
      <c r="A514" t="s">
        <v>1532</v>
      </c>
      <c r="B514" t="s">
        <v>1002</v>
      </c>
      <c r="C514" t="s">
        <v>1003</v>
      </c>
      <c r="D514" t="s">
        <v>1011</v>
      </c>
      <c r="E514" t="s">
        <v>1005</v>
      </c>
      <c r="F514" t="s">
        <v>1030</v>
      </c>
      <c r="G514" s="5">
        <v>54.28</v>
      </c>
      <c r="H514">
        <v>7</v>
      </c>
      <c r="I514" s="5">
        <f t="shared" si="63"/>
        <v>18.998000000000001</v>
      </c>
      <c r="J514" s="5">
        <f t="shared" ref="J514:J577" si="64">Q514+I514</f>
        <v>398.95800000000003</v>
      </c>
      <c r="K514" s="6">
        <v>43492</v>
      </c>
      <c r="L514" s="6" t="str">
        <f t="shared" ref="L514:L577" si="65">TEXT(K514, "ttt")</f>
        <v>Sun</v>
      </c>
      <c r="M514" s="6" t="str">
        <f t="shared" ref="M514:M577" si="66">TEXT(K514, "MMM")</f>
        <v>Jan</v>
      </c>
      <c r="N514" s="7">
        <v>0.75347222222222221</v>
      </c>
      <c r="O514" s="7" t="str">
        <f t="shared" ref="O514:O577" si="67">TEXT(N514, "hh")</f>
        <v>18</v>
      </c>
      <c r="P514" t="s">
        <v>1007</v>
      </c>
      <c r="Q514" s="5">
        <f t="shared" ref="Q514:Q577" si="68">G514*H514</f>
        <v>379.96000000000004</v>
      </c>
      <c r="R514" s="8">
        <f t="shared" ref="R514:R577" si="69">(S514/J514)</f>
        <v>4.7619047619047589E-2</v>
      </c>
      <c r="S514" s="5">
        <f t="shared" ref="S514:S577" si="70">J514-Q514</f>
        <v>18.99799999999999</v>
      </c>
      <c r="T514" s="9">
        <v>9.3000000000000007</v>
      </c>
    </row>
    <row r="515" spans="1:20" x14ac:dyDescent="0.35">
      <c r="A515" t="s">
        <v>1533</v>
      </c>
      <c r="B515" t="s">
        <v>1002</v>
      </c>
      <c r="C515" t="s">
        <v>1003</v>
      </c>
      <c r="D515" t="s">
        <v>1011</v>
      </c>
      <c r="E515" t="s">
        <v>1015</v>
      </c>
      <c r="F515" t="s">
        <v>1012</v>
      </c>
      <c r="G515" s="5">
        <v>99.55</v>
      </c>
      <c r="H515">
        <v>7</v>
      </c>
      <c r="I515" s="5">
        <f t="shared" ref="I515:I578" si="71">Q515*0.05</f>
        <v>34.842500000000001</v>
      </c>
      <c r="J515" s="5">
        <f t="shared" si="64"/>
        <v>731.6925</v>
      </c>
      <c r="K515" s="6">
        <v>43538</v>
      </c>
      <c r="L515" s="6" t="str">
        <f t="shared" si="65"/>
        <v>Thu</v>
      </c>
      <c r="M515" s="6" t="str">
        <f t="shared" si="66"/>
        <v>Mar</v>
      </c>
      <c r="N515" s="7">
        <v>0.50486111111111109</v>
      </c>
      <c r="O515" s="7" t="str">
        <f t="shared" si="67"/>
        <v>12</v>
      </c>
      <c r="P515" t="s">
        <v>1013</v>
      </c>
      <c r="Q515" s="5">
        <f t="shared" si="68"/>
        <v>696.85</v>
      </c>
      <c r="R515" s="8">
        <f t="shared" si="69"/>
        <v>4.7619047619047582E-2</v>
      </c>
      <c r="S515" s="5">
        <f t="shared" si="70"/>
        <v>34.842499999999973</v>
      </c>
      <c r="T515" s="9">
        <v>7.6</v>
      </c>
    </row>
    <row r="516" spans="1:20" x14ac:dyDescent="0.35">
      <c r="A516" t="s">
        <v>1534</v>
      </c>
      <c r="B516" t="s">
        <v>1009</v>
      </c>
      <c r="C516" t="s">
        <v>1010</v>
      </c>
      <c r="D516" t="s">
        <v>1004</v>
      </c>
      <c r="E516" t="s">
        <v>1015</v>
      </c>
      <c r="F516" t="s">
        <v>1020</v>
      </c>
      <c r="G516" s="5">
        <v>58.39</v>
      </c>
      <c r="H516">
        <v>7</v>
      </c>
      <c r="I516" s="5">
        <f t="shared" si="71"/>
        <v>20.436500000000002</v>
      </c>
      <c r="J516" s="5">
        <f t="shared" si="64"/>
        <v>429.16650000000004</v>
      </c>
      <c r="K516" s="6">
        <v>43519</v>
      </c>
      <c r="L516" s="6" t="str">
        <f t="shared" si="65"/>
        <v>Sat</v>
      </c>
      <c r="M516" s="6" t="str">
        <f t="shared" si="66"/>
        <v>Feb</v>
      </c>
      <c r="N516" s="7">
        <v>0.8256944444444444</v>
      </c>
      <c r="O516" s="7" t="str">
        <f t="shared" si="67"/>
        <v>19</v>
      </c>
      <c r="P516" t="s">
        <v>1017</v>
      </c>
      <c r="Q516" s="5">
        <f t="shared" si="68"/>
        <v>408.73</v>
      </c>
      <c r="R516" s="8">
        <f t="shared" si="69"/>
        <v>4.7619047619047672E-2</v>
      </c>
      <c r="S516" s="5">
        <f t="shared" si="70"/>
        <v>20.436500000000024</v>
      </c>
      <c r="T516" s="9">
        <v>8.1999999999999993</v>
      </c>
    </row>
    <row r="517" spans="1:20" x14ac:dyDescent="0.35">
      <c r="A517" t="s">
        <v>1535</v>
      </c>
      <c r="B517" t="s">
        <v>1009</v>
      </c>
      <c r="C517" t="s">
        <v>1010</v>
      </c>
      <c r="D517" t="s">
        <v>1004</v>
      </c>
      <c r="E517" t="s">
        <v>1005</v>
      </c>
      <c r="F517" t="s">
        <v>1030</v>
      </c>
      <c r="G517" s="5">
        <v>51.47</v>
      </c>
      <c r="H517">
        <v>1</v>
      </c>
      <c r="I517" s="5">
        <f t="shared" si="71"/>
        <v>2.5735000000000001</v>
      </c>
      <c r="J517" s="5">
        <f t="shared" si="64"/>
        <v>54.043500000000002</v>
      </c>
      <c r="K517" s="6">
        <v>43542</v>
      </c>
      <c r="L517" s="6" t="str">
        <f t="shared" si="65"/>
        <v>Mon</v>
      </c>
      <c r="M517" s="6" t="str">
        <f t="shared" si="66"/>
        <v>Mar</v>
      </c>
      <c r="N517" s="7">
        <v>0.66111111111111109</v>
      </c>
      <c r="O517" s="7" t="str">
        <f t="shared" si="67"/>
        <v>15</v>
      </c>
      <c r="P517" t="s">
        <v>1007</v>
      </c>
      <c r="Q517" s="5">
        <f t="shared" si="68"/>
        <v>51.47</v>
      </c>
      <c r="R517" s="8">
        <f t="shared" si="69"/>
        <v>4.7619047619047672E-2</v>
      </c>
      <c r="S517" s="5">
        <f t="shared" si="70"/>
        <v>2.5735000000000028</v>
      </c>
      <c r="T517" s="9">
        <v>8.5</v>
      </c>
    </row>
    <row r="518" spans="1:20" x14ac:dyDescent="0.35">
      <c r="A518" t="s">
        <v>1536</v>
      </c>
      <c r="B518" t="s">
        <v>1026</v>
      </c>
      <c r="C518" t="s">
        <v>1027</v>
      </c>
      <c r="D518" t="s">
        <v>1004</v>
      </c>
      <c r="E518" t="s">
        <v>1015</v>
      </c>
      <c r="F518" t="s">
        <v>1006</v>
      </c>
      <c r="G518" s="5">
        <v>54.86</v>
      </c>
      <c r="H518">
        <v>5</v>
      </c>
      <c r="I518" s="5">
        <f t="shared" si="71"/>
        <v>13.715000000000002</v>
      </c>
      <c r="J518" s="5">
        <f t="shared" si="64"/>
        <v>288.01499999999999</v>
      </c>
      <c r="K518" s="6">
        <v>43553</v>
      </c>
      <c r="L518" s="6" t="str">
        <f t="shared" si="65"/>
        <v>Fri</v>
      </c>
      <c r="M518" s="6" t="str">
        <f t="shared" si="66"/>
        <v>Mar</v>
      </c>
      <c r="N518" s="7">
        <v>0.70000000000000007</v>
      </c>
      <c r="O518" s="7" t="str">
        <f t="shared" si="67"/>
        <v>16</v>
      </c>
      <c r="P518" t="s">
        <v>1007</v>
      </c>
      <c r="Q518" s="5">
        <f t="shared" si="68"/>
        <v>274.3</v>
      </c>
      <c r="R518" s="8">
        <f t="shared" si="69"/>
        <v>4.7619047619047533E-2</v>
      </c>
      <c r="S518" s="5">
        <f t="shared" si="70"/>
        <v>13.714999999999975</v>
      </c>
      <c r="T518" s="9">
        <v>9.8000000000000007</v>
      </c>
    </row>
    <row r="519" spans="1:20" x14ac:dyDescent="0.35">
      <c r="A519" t="s">
        <v>1537</v>
      </c>
      <c r="B519" t="s">
        <v>1009</v>
      </c>
      <c r="C519" t="s">
        <v>1010</v>
      </c>
      <c r="D519" t="s">
        <v>1004</v>
      </c>
      <c r="E519" t="s">
        <v>1015</v>
      </c>
      <c r="F519" t="s">
        <v>1016</v>
      </c>
      <c r="G519" s="5">
        <v>39.39</v>
      </c>
      <c r="H519">
        <v>5</v>
      </c>
      <c r="I519" s="5">
        <f t="shared" si="71"/>
        <v>9.8475000000000001</v>
      </c>
      <c r="J519" s="5">
        <f t="shared" si="64"/>
        <v>206.79749999999999</v>
      </c>
      <c r="K519" s="6">
        <v>43487</v>
      </c>
      <c r="L519" s="6" t="str">
        <f t="shared" si="65"/>
        <v>Tue</v>
      </c>
      <c r="M519" s="6" t="str">
        <f t="shared" si="66"/>
        <v>Jan</v>
      </c>
      <c r="N519" s="7">
        <v>0.8652777777777777</v>
      </c>
      <c r="O519" s="7" t="str">
        <f t="shared" si="67"/>
        <v>20</v>
      </c>
      <c r="P519" t="s">
        <v>1017</v>
      </c>
      <c r="Q519" s="5">
        <f t="shared" si="68"/>
        <v>196.95</v>
      </c>
      <c r="R519" s="8">
        <f t="shared" si="69"/>
        <v>4.7619047619047603E-2</v>
      </c>
      <c r="S519" s="5">
        <f t="shared" si="70"/>
        <v>9.8474999999999966</v>
      </c>
      <c r="T519" s="9">
        <v>8.6999999999999993</v>
      </c>
    </row>
    <row r="520" spans="1:20" x14ac:dyDescent="0.35">
      <c r="A520" t="s">
        <v>1538</v>
      </c>
      <c r="B520" t="s">
        <v>1002</v>
      </c>
      <c r="C520" t="s">
        <v>1003</v>
      </c>
      <c r="D520" t="s">
        <v>1011</v>
      </c>
      <c r="E520" t="s">
        <v>1015</v>
      </c>
      <c r="F520" t="s">
        <v>1016</v>
      </c>
      <c r="G520" s="5">
        <v>34.729999999999997</v>
      </c>
      <c r="H520">
        <v>2</v>
      </c>
      <c r="I520" s="5">
        <f t="shared" si="71"/>
        <v>3.4729999999999999</v>
      </c>
      <c r="J520" s="5">
        <f t="shared" si="64"/>
        <v>72.932999999999993</v>
      </c>
      <c r="K520" s="6">
        <v>43525</v>
      </c>
      <c r="L520" s="6" t="str">
        <f t="shared" si="65"/>
        <v>Fri</v>
      </c>
      <c r="M520" s="6" t="str">
        <f t="shared" si="66"/>
        <v>Mar</v>
      </c>
      <c r="N520" s="7">
        <v>0.7597222222222223</v>
      </c>
      <c r="O520" s="7" t="str">
        <f t="shared" si="67"/>
        <v>18</v>
      </c>
      <c r="P520" t="s">
        <v>1007</v>
      </c>
      <c r="Q520" s="5">
        <f t="shared" si="68"/>
        <v>69.459999999999994</v>
      </c>
      <c r="R520" s="8">
        <f t="shared" si="69"/>
        <v>4.7619047619047609E-2</v>
      </c>
      <c r="S520" s="5">
        <f t="shared" si="70"/>
        <v>3.472999999999999</v>
      </c>
      <c r="T520" s="9">
        <v>9.6999999999999993</v>
      </c>
    </row>
    <row r="521" spans="1:20" x14ac:dyDescent="0.35">
      <c r="A521" t="s">
        <v>1539</v>
      </c>
      <c r="B521" t="s">
        <v>1009</v>
      </c>
      <c r="C521" t="s">
        <v>1010</v>
      </c>
      <c r="D521" t="s">
        <v>1004</v>
      </c>
      <c r="E521" t="s">
        <v>1015</v>
      </c>
      <c r="F521" t="s">
        <v>1020</v>
      </c>
      <c r="G521" s="5">
        <v>71.92</v>
      </c>
      <c r="H521">
        <v>5</v>
      </c>
      <c r="I521" s="5">
        <f t="shared" si="71"/>
        <v>17.98</v>
      </c>
      <c r="J521" s="5">
        <f t="shared" si="64"/>
        <v>377.58000000000004</v>
      </c>
      <c r="K521" s="6">
        <v>43482</v>
      </c>
      <c r="L521" s="6" t="str">
        <f t="shared" si="65"/>
        <v>Thu</v>
      </c>
      <c r="M521" s="6" t="str">
        <f t="shared" si="66"/>
        <v>Jan</v>
      </c>
      <c r="N521" s="7">
        <v>0.62847222222222221</v>
      </c>
      <c r="O521" s="7" t="str">
        <f t="shared" si="67"/>
        <v>15</v>
      </c>
      <c r="P521" t="s">
        <v>1017</v>
      </c>
      <c r="Q521" s="5">
        <f t="shared" si="68"/>
        <v>359.6</v>
      </c>
      <c r="R521" s="8">
        <f t="shared" si="69"/>
        <v>4.7619047619047665E-2</v>
      </c>
      <c r="S521" s="5">
        <f t="shared" si="70"/>
        <v>17.980000000000018</v>
      </c>
      <c r="T521" s="9">
        <v>4.3</v>
      </c>
    </row>
    <row r="522" spans="1:20" x14ac:dyDescent="0.35">
      <c r="A522" t="s">
        <v>1540</v>
      </c>
      <c r="B522" t="s">
        <v>1026</v>
      </c>
      <c r="C522" t="s">
        <v>1027</v>
      </c>
      <c r="D522" t="s">
        <v>1011</v>
      </c>
      <c r="E522" t="s">
        <v>1005</v>
      </c>
      <c r="F522" t="s">
        <v>1012</v>
      </c>
      <c r="G522" s="5">
        <v>45.71</v>
      </c>
      <c r="H522">
        <v>3</v>
      </c>
      <c r="I522" s="5">
        <f t="shared" si="71"/>
        <v>6.8565000000000005</v>
      </c>
      <c r="J522" s="5">
        <f t="shared" si="64"/>
        <v>143.98650000000001</v>
      </c>
      <c r="K522" s="6">
        <v>43550</v>
      </c>
      <c r="L522" s="6" t="str">
        <f t="shared" si="65"/>
        <v>Tue</v>
      </c>
      <c r="M522" s="6" t="str">
        <f t="shared" si="66"/>
        <v>Mar</v>
      </c>
      <c r="N522" s="7">
        <v>0.44027777777777777</v>
      </c>
      <c r="O522" s="7" t="str">
        <f t="shared" si="67"/>
        <v>10</v>
      </c>
      <c r="P522" t="s">
        <v>1017</v>
      </c>
      <c r="Q522" s="5">
        <f t="shared" si="68"/>
        <v>137.13</v>
      </c>
      <c r="R522" s="8">
        <f t="shared" si="69"/>
        <v>4.7619047619047693E-2</v>
      </c>
      <c r="S522" s="5">
        <f t="shared" si="70"/>
        <v>6.8565000000000111</v>
      </c>
      <c r="T522" s="9">
        <v>7.7</v>
      </c>
    </row>
    <row r="523" spans="1:20" x14ac:dyDescent="0.35">
      <c r="A523" t="s">
        <v>1541</v>
      </c>
      <c r="B523" t="s">
        <v>1009</v>
      </c>
      <c r="C523" t="s">
        <v>1010</v>
      </c>
      <c r="D523" t="s">
        <v>1004</v>
      </c>
      <c r="E523" t="s">
        <v>1005</v>
      </c>
      <c r="F523" t="s">
        <v>1016</v>
      </c>
      <c r="G523" s="5">
        <v>83.17</v>
      </c>
      <c r="H523">
        <v>6</v>
      </c>
      <c r="I523" s="5">
        <f t="shared" si="71"/>
        <v>24.951000000000001</v>
      </c>
      <c r="J523" s="5">
        <f t="shared" si="64"/>
        <v>523.971</v>
      </c>
      <c r="K523" s="6">
        <v>43544</v>
      </c>
      <c r="L523" s="6" t="str">
        <f t="shared" si="65"/>
        <v>Wed</v>
      </c>
      <c r="M523" s="6" t="str">
        <f t="shared" si="66"/>
        <v>Mar</v>
      </c>
      <c r="N523" s="7">
        <v>0.47430555555555554</v>
      </c>
      <c r="O523" s="7" t="str">
        <f t="shared" si="67"/>
        <v>11</v>
      </c>
      <c r="P523" t="s">
        <v>1013</v>
      </c>
      <c r="Q523" s="5">
        <f t="shared" si="68"/>
        <v>499.02</v>
      </c>
      <c r="R523" s="8">
        <f t="shared" si="69"/>
        <v>4.7619047619047658E-2</v>
      </c>
      <c r="S523" s="5">
        <f t="shared" si="70"/>
        <v>24.951000000000022</v>
      </c>
      <c r="T523" s="9">
        <v>7.3</v>
      </c>
    </row>
    <row r="524" spans="1:20" x14ac:dyDescent="0.35">
      <c r="A524" t="s">
        <v>1542</v>
      </c>
      <c r="B524" t="s">
        <v>1002</v>
      </c>
      <c r="C524" t="s">
        <v>1003</v>
      </c>
      <c r="D524" t="s">
        <v>1004</v>
      </c>
      <c r="E524" t="s">
        <v>1005</v>
      </c>
      <c r="F524" t="s">
        <v>1016</v>
      </c>
      <c r="G524" s="5">
        <v>37.44</v>
      </c>
      <c r="H524">
        <v>6</v>
      </c>
      <c r="I524" s="5">
        <f t="shared" si="71"/>
        <v>11.231999999999999</v>
      </c>
      <c r="J524" s="5">
        <f t="shared" si="64"/>
        <v>235.87199999999999</v>
      </c>
      <c r="K524" s="6">
        <v>43502</v>
      </c>
      <c r="L524" s="6" t="str">
        <f t="shared" si="65"/>
        <v>Wed</v>
      </c>
      <c r="M524" s="6" t="str">
        <f t="shared" si="66"/>
        <v>Feb</v>
      </c>
      <c r="N524" s="7">
        <v>0.57986111111111105</v>
      </c>
      <c r="O524" s="7" t="str">
        <f t="shared" si="67"/>
        <v>13</v>
      </c>
      <c r="P524" t="s">
        <v>1017</v>
      </c>
      <c r="Q524" s="5">
        <f t="shared" si="68"/>
        <v>224.64</v>
      </c>
      <c r="R524" s="8">
        <f t="shared" si="69"/>
        <v>4.7619047619047616E-2</v>
      </c>
      <c r="S524" s="5">
        <f t="shared" si="70"/>
        <v>11.231999999999999</v>
      </c>
      <c r="T524" s="9">
        <v>5.9</v>
      </c>
    </row>
    <row r="525" spans="1:20" x14ac:dyDescent="0.35">
      <c r="A525" t="s">
        <v>1543</v>
      </c>
      <c r="B525" t="s">
        <v>1009</v>
      </c>
      <c r="C525" t="s">
        <v>1010</v>
      </c>
      <c r="D525" t="s">
        <v>1011</v>
      </c>
      <c r="E525" t="s">
        <v>1015</v>
      </c>
      <c r="F525" t="s">
        <v>1006</v>
      </c>
      <c r="G525" s="5">
        <v>62.87</v>
      </c>
      <c r="H525">
        <v>2</v>
      </c>
      <c r="I525" s="5">
        <f t="shared" si="71"/>
        <v>6.2869999999999999</v>
      </c>
      <c r="J525" s="5">
        <f t="shared" si="64"/>
        <v>132.02699999999999</v>
      </c>
      <c r="K525" s="6">
        <v>43466</v>
      </c>
      <c r="L525" s="6" t="str">
        <f t="shared" si="65"/>
        <v>Tue</v>
      </c>
      <c r="M525" s="6" t="str">
        <f t="shared" si="66"/>
        <v>Jan</v>
      </c>
      <c r="N525" s="7">
        <v>0.48819444444444443</v>
      </c>
      <c r="O525" s="7" t="str">
        <f t="shared" si="67"/>
        <v>11</v>
      </c>
      <c r="P525" t="s">
        <v>1013</v>
      </c>
      <c r="Q525" s="5">
        <f t="shared" si="68"/>
        <v>125.74</v>
      </c>
      <c r="R525" s="8">
        <f t="shared" si="69"/>
        <v>4.7619047619047561E-2</v>
      </c>
      <c r="S525" s="5">
        <f t="shared" si="70"/>
        <v>6.2869999999999919</v>
      </c>
      <c r="T525" s="9">
        <v>5</v>
      </c>
    </row>
    <row r="526" spans="1:20" x14ac:dyDescent="0.35">
      <c r="A526" t="s">
        <v>1544</v>
      </c>
      <c r="B526" t="s">
        <v>1002</v>
      </c>
      <c r="C526" t="s">
        <v>1003</v>
      </c>
      <c r="D526" t="s">
        <v>1011</v>
      </c>
      <c r="E526" t="s">
        <v>1015</v>
      </c>
      <c r="F526" t="s">
        <v>1028</v>
      </c>
      <c r="G526" s="5">
        <v>81.709999999999994</v>
      </c>
      <c r="H526">
        <v>6</v>
      </c>
      <c r="I526" s="5">
        <f t="shared" si="71"/>
        <v>24.513000000000002</v>
      </c>
      <c r="J526" s="5">
        <f t="shared" si="64"/>
        <v>514.77300000000002</v>
      </c>
      <c r="K526" s="6">
        <v>43492</v>
      </c>
      <c r="L526" s="6" t="str">
        <f t="shared" si="65"/>
        <v>Sun</v>
      </c>
      <c r="M526" s="6" t="str">
        <f t="shared" si="66"/>
        <v>Jan</v>
      </c>
      <c r="N526" s="7">
        <v>0.60833333333333328</v>
      </c>
      <c r="O526" s="7" t="str">
        <f t="shared" si="67"/>
        <v>14</v>
      </c>
      <c r="P526" t="s">
        <v>1017</v>
      </c>
      <c r="Q526" s="5">
        <f t="shared" si="68"/>
        <v>490.26</v>
      </c>
      <c r="R526" s="8">
        <f t="shared" si="69"/>
        <v>4.7619047619047679E-2</v>
      </c>
      <c r="S526" s="5">
        <f t="shared" si="70"/>
        <v>24.513000000000034</v>
      </c>
      <c r="T526" s="9">
        <v>8</v>
      </c>
    </row>
    <row r="527" spans="1:20" x14ac:dyDescent="0.35">
      <c r="A527" t="s">
        <v>1545</v>
      </c>
      <c r="B527" t="s">
        <v>1002</v>
      </c>
      <c r="C527" t="s">
        <v>1003</v>
      </c>
      <c r="D527" t="s">
        <v>1004</v>
      </c>
      <c r="E527" t="s">
        <v>1005</v>
      </c>
      <c r="F527" t="s">
        <v>1020</v>
      </c>
      <c r="G527" s="5">
        <v>91.41</v>
      </c>
      <c r="H527">
        <v>5</v>
      </c>
      <c r="I527" s="5">
        <f t="shared" si="71"/>
        <v>22.852499999999999</v>
      </c>
      <c r="J527" s="5">
        <f t="shared" si="64"/>
        <v>479.90249999999997</v>
      </c>
      <c r="K527" s="6">
        <v>43521</v>
      </c>
      <c r="L527" s="6" t="str">
        <f t="shared" si="65"/>
        <v>Mon</v>
      </c>
      <c r="M527" s="6" t="str">
        <f t="shared" si="66"/>
        <v>Feb</v>
      </c>
      <c r="N527" s="7">
        <v>0.66875000000000007</v>
      </c>
      <c r="O527" s="7" t="str">
        <f t="shared" si="67"/>
        <v>16</v>
      </c>
      <c r="P527" t="s">
        <v>1007</v>
      </c>
      <c r="Q527" s="5">
        <f t="shared" si="68"/>
        <v>457.04999999999995</v>
      </c>
      <c r="R527" s="8">
        <f t="shared" si="69"/>
        <v>4.7619047619047665E-2</v>
      </c>
      <c r="S527" s="5">
        <f t="shared" si="70"/>
        <v>22.85250000000002</v>
      </c>
      <c r="T527" s="9">
        <v>7.1</v>
      </c>
    </row>
    <row r="528" spans="1:20" x14ac:dyDescent="0.35">
      <c r="A528" t="s">
        <v>1546</v>
      </c>
      <c r="B528" t="s">
        <v>1026</v>
      </c>
      <c r="C528" t="s">
        <v>1027</v>
      </c>
      <c r="D528" t="s">
        <v>1011</v>
      </c>
      <c r="E528" t="s">
        <v>1015</v>
      </c>
      <c r="F528" t="s">
        <v>1030</v>
      </c>
      <c r="G528" s="5">
        <v>39.21</v>
      </c>
      <c r="H528">
        <v>4</v>
      </c>
      <c r="I528" s="5">
        <f t="shared" si="71"/>
        <v>7.8420000000000005</v>
      </c>
      <c r="J528" s="5">
        <f t="shared" si="64"/>
        <v>164.68200000000002</v>
      </c>
      <c r="K528" s="6">
        <v>43481</v>
      </c>
      <c r="L528" s="6" t="str">
        <f t="shared" si="65"/>
        <v>Wed</v>
      </c>
      <c r="M528" s="6" t="str">
        <f t="shared" si="66"/>
        <v>Jan</v>
      </c>
      <c r="N528" s="7">
        <v>0.8354166666666667</v>
      </c>
      <c r="O528" s="7" t="str">
        <f t="shared" si="67"/>
        <v>20</v>
      </c>
      <c r="P528" t="s">
        <v>1017</v>
      </c>
      <c r="Q528" s="5">
        <f t="shared" si="68"/>
        <v>156.84</v>
      </c>
      <c r="R528" s="8">
        <f t="shared" si="69"/>
        <v>4.7619047619047693E-2</v>
      </c>
      <c r="S528" s="5">
        <f t="shared" si="70"/>
        <v>7.842000000000013</v>
      </c>
      <c r="T528" s="9">
        <v>9</v>
      </c>
    </row>
    <row r="529" spans="1:20" x14ac:dyDescent="0.35">
      <c r="A529" t="s">
        <v>1547</v>
      </c>
      <c r="B529" t="s">
        <v>1026</v>
      </c>
      <c r="C529" t="s">
        <v>1027</v>
      </c>
      <c r="D529" t="s">
        <v>1004</v>
      </c>
      <c r="E529" t="s">
        <v>1015</v>
      </c>
      <c r="F529" t="s">
        <v>1030</v>
      </c>
      <c r="G529" s="5">
        <v>59.86</v>
      </c>
      <c r="H529">
        <v>2</v>
      </c>
      <c r="I529" s="5">
        <f t="shared" si="71"/>
        <v>5.9860000000000007</v>
      </c>
      <c r="J529" s="5">
        <f t="shared" si="64"/>
        <v>125.706</v>
      </c>
      <c r="K529" s="6">
        <v>43478</v>
      </c>
      <c r="L529" s="6" t="str">
        <f t="shared" si="65"/>
        <v>Sun</v>
      </c>
      <c r="M529" s="6" t="str">
        <f t="shared" si="66"/>
        <v>Jan</v>
      </c>
      <c r="N529" s="7">
        <v>0.62152777777777779</v>
      </c>
      <c r="O529" s="7" t="str">
        <f t="shared" si="67"/>
        <v>14</v>
      </c>
      <c r="P529" t="s">
        <v>1007</v>
      </c>
      <c r="Q529" s="5">
        <f t="shared" si="68"/>
        <v>119.72</v>
      </c>
      <c r="R529" s="8">
        <f t="shared" si="69"/>
        <v>4.7619047619047651E-2</v>
      </c>
      <c r="S529" s="5">
        <f t="shared" si="70"/>
        <v>5.9860000000000042</v>
      </c>
      <c r="T529" s="9">
        <v>6.7</v>
      </c>
    </row>
    <row r="530" spans="1:20" x14ac:dyDescent="0.35">
      <c r="A530" t="s">
        <v>1548</v>
      </c>
      <c r="B530" t="s">
        <v>1026</v>
      </c>
      <c r="C530" t="s">
        <v>1027</v>
      </c>
      <c r="D530" t="s">
        <v>1004</v>
      </c>
      <c r="E530" t="s">
        <v>1005</v>
      </c>
      <c r="F530" t="s">
        <v>1028</v>
      </c>
      <c r="G530" s="5">
        <v>54.36</v>
      </c>
      <c r="H530">
        <v>10</v>
      </c>
      <c r="I530" s="5">
        <f t="shared" si="71"/>
        <v>27.180000000000003</v>
      </c>
      <c r="J530" s="5">
        <f t="shared" si="64"/>
        <v>570.78</v>
      </c>
      <c r="K530" s="6">
        <v>43503</v>
      </c>
      <c r="L530" s="6" t="str">
        <f t="shared" si="65"/>
        <v>Thu</v>
      </c>
      <c r="M530" s="6" t="str">
        <f t="shared" si="66"/>
        <v>Feb</v>
      </c>
      <c r="N530" s="7">
        <v>0.4777777777777778</v>
      </c>
      <c r="O530" s="7" t="str">
        <f t="shared" si="67"/>
        <v>11</v>
      </c>
      <c r="P530" t="s">
        <v>1017</v>
      </c>
      <c r="Q530" s="5">
        <f t="shared" si="68"/>
        <v>543.6</v>
      </c>
      <c r="R530" s="8">
        <f t="shared" si="69"/>
        <v>4.7619047619047533E-2</v>
      </c>
      <c r="S530" s="5">
        <f t="shared" si="70"/>
        <v>27.17999999999995</v>
      </c>
      <c r="T530" s="9">
        <v>6.1</v>
      </c>
    </row>
    <row r="531" spans="1:20" x14ac:dyDescent="0.35">
      <c r="A531" t="s">
        <v>1549</v>
      </c>
      <c r="B531" t="s">
        <v>1002</v>
      </c>
      <c r="C531" t="s">
        <v>1003</v>
      </c>
      <c r="D531" t="s">
        <v>1011</v>
      </c>
      <c r="E531" t="s">
        <v>1015</v>
      </c>
      <c r="F531" t="s">
        <v>1020</v>
      </c>
      <c r="G531" s="5">
        <v>98.09</v>
      </c>
      <c r="H531">
        <v>9</v>
      </c>
      <c r="I531" s="5">
        <f t="shared" si="71"/>
        <v>44.140500000000003</v>
      </c>
      <c r="J531" s="5">
        <f t="shared" si="64"/>
        <v>926.95050000000003</v>
      </c>
      <c r="K531" s="6">
        <v>43513</v>
      </c>
      <c r="L531" s="6" t="str">
        <f t="shared" si="65"/>
        <v>Sun</v>
      </c>
      <c r="M531" s="6" t="str">
        <f t="shared" si="66"/>
        <v>Feb</v>
      </c>
      <c r="N531" s="7">
        <v>0.82013888888888886</v>
      </c>
      <c r="O531" s="7" t="str">
        <f t="shared" si="67"/>
        <v>19</v>
      </c>
      <c r="P531" t="s">
        <v>1013</v>
      </c>
      <c r="Q531" s="5">
        <f t="shared" si="68"/>
        <v>882.81000000000006</v>
      </c>
      <c r="R531" s="8">
        <f t="shared" si="69"/>
        <v>4.7619047619047589E-2</v>
      </c>
      <c r="S531" s="5">
        <f t="shared" si="70"/>
        <v>44.140499999999975</v>
      </c>
      <c r="T531" s="9">
        <v>9.3000000000000007</v>
      </c>
    </row>
    <row r="532" spans="1:20" x14ac:dyDescent="0.35">
      <c r="A532" t="s">
        <v>1550</v>
      </c>
      <c r="B532" t="s">
        <v>1002</v>
      </c>
      <c r="C532" t="s">
        <v>1003</v>
      </c>
      <c r="D532" t="s">
        <v>1011</v>
      </c>
      <c r="E532" t="s">
        <v>1015</v>
      </c>
      <c r="F532" t="s">
        <v>1006</v>
      </c>
      <c r="G532" s="5">
        <v>25.43</v>
      </c>
      <c r="H532">
        <v>6</v>
      </c>
      <c r="I532" s="5">
        <f t="shared" si="71"/>
        <v>7.6289999999999996</v>
      </c>
      <c r="J532" s="5">
        <f t="shared" si="64"/>
        <v>160.20899999999997</v>
      </c>
      <c r="K532" s="6">
        <v>43508</v>
      </c>
      <c r="L532" s="6" t="str">
        <f t="shared" si="65"/>
        <v>Tue</v>
      </c>
      <c r="M532" s="6" t="str">
        <f t="shared" si="66"/>
        <v>Feb</v>
      </c>
      <c r="N532" s="7">
        <v>0.79236111111111107</v>
      </c>
      <c r="O532" s="7" t="str">
        <f t="shared" si="67"/>
        <v>19</v>
      </c>
      <c r="P532" t="s">
        <v>1007</v>
      </c>
      <c r="Q532" s="5">
        <f t="shared" si="68"/>
        <v>152.57999999999998</v>
      </c>
      <c r="R532" s="8">
        <f t="shared" si="69"/>
        <v>4.7619047619047568E-2</v>
      </c>
      <c r="S532" s="5">
        <f t="shared" si="70"/>
        <v>7.6289999999999907</v>
      </c>
      <c r="T532" s="9">
        <v>7</v>
      </c>
    </row>
    <row r="533" spans="1:20" x14ac:dyDescent="0.35">
      <c r="A533" t="s">
        <v>1551</v>
      </c>
      <c r="B533" t="s">
        <v>1002</v>
      </c>
      <c r="C533" t="s">
        <v>1003</v>
      </c>
      <c r="D533" t="s">
        <v>1004</v>
      </c>
      <c r="E533" t="s">
        <v>1015</v>
      </c>
      <c r="F533" t="s">
        <v>1030</v>
      </c>
      <c r="G533" s="5">
        <v>86.68</v>
      </c>
      <c r="H533">
        <v>8</v>
      </c>
      <c r="I533" s="5">
        <f t="shared" si="71"/>
        <v>34.672000000000004</v>
      </c>
      <c r="J533" s="5">
        <f t="shared" si="64"/>
        <v>728.11200000000008</v>
      </c>
      <c r="K533" s="6">
        <v>43489</v>
      </c>
      <c r="L533" s="6" t="str">
        <f t="shared" si="65"/>
        <v>Thu</v>
      </c>
      <c r="M533" s="6" t="str">
        <f t="shared" si="66"/>
        <v>Jan</v>
      </c>
      <c r="N533" s="7">
        <v>0.75277777777777777</v>
      </c>
      <c r="O533" s="7" t="str">
        <f t="shared" si="67"/>
        <v>18</v>
      </c>
      <c r="P533" t="s">
        <v>1017</v>
      </c>
      <c r="Q533" s="5">
        <f t="shared" si="68"/>
        <v>693.44</v>
      </c>
      <c r="R533" s="8">
        <f t="shared" si="69"/>
        <v>4.7619047619047651E-2</v>
      </c>
      <c r="S533" s="5">
        <f t="shared" si="70"/>
        <v>34.672000000000025</v>
      </c>
      <c r="T533" s="9">
        <v>7.2</v>
      </c>
    </row>
    <row r="534" spans="1:20" x14ac:dyDescent="0.35">
      <c r="A534" t="s">
        <v>1552</v>
      </c>
      <c r="B534" t="s">
        <v>1026</v>
      </c>
      <c r="C534" t="s">
        <v>1027</v>
      </c>
      <c r="D534" t="s">
        <v>1011</v>
      </c>
      <c r="E534" t="s">
        <v>1015</v>
      </c>
      <c r="F534" t="s">
        <v>1012</v>
      </c>
      <c r="G534" s="5">
        <v>22.95</v>
      </c>
      <c r="H534">
        <v>10</v>
      </c>
      <c r="I534" s="5">
        <f t="shared" si="71"/>
        <v>11.475000000000001</v>
      </c>
      <c r="J534" s="5">
        <f t="shared" si="64"/>
        <v>240.97499999999999</v>
      </c>
      <c r="K534" s="6">
        <v>43502</v>
      </c>
      <c r="L534" s="6" t="str">
        <f t="shared" si="65"/>
        <v>Wed</v>
      </c>
      <c r="M534" s="6" t="str">
        <f t="shared" si="66"/>
        <v>Feb</v>
      </c>
      <c r="N534" s="7">
        <v>0.80555555555555547</v>
      </c>
      <c r="O534" s="7" t="str">
        <f t="shared" si="67"/>
        <v>19</v>
      </c>
      <c r="P534" t="s">
        <v>1007</v>
      </c>
      <c r="Q534" s="5">
        <f t="shared" si="68"/>
        <v>229.5</v>
      </c>
      <c r="R534" s="8">
        <f t="shared" si="69"/>
        <v>4.7619047619047596E-2</v>
      </c>
      <c r="S534" s="5">
        <f t="shared" si="70"/>
        <v>11.474999999999994</v>
      </c>
      <c r="T534" s="9">
        <v>8.1999999999999993</v>
      </c>
    </row>
    <row r="535" spans="1:20" x14ac:dyDescent="0.35">
      <c r="A535" t="s">
        <v>1553</v>
      </c>
      <c r="B535" t="s">
        <v>1009</v>
      </c>
      <c r="C535" t="s">
        <v>1010</v>
      </c>
      <c r="D535" t="s">
        <v>1011</v>
      </c>
      <c r="E535" t="s">
        <v>1005</v>
      </c>
      <c r="F535" t="s">
        <v>1028</v>
      </c>
      <c r="G535" s="5">
        <v>16.309999999999999</v>
      </c>
      <c r="H535">
        <v>9</v>
      </c>
      <c r="I535" s="5">
        <f t="shared" si="71"/>
        <v>7.3395000000000001</v>
      </c>
      <c r="J535" s="5">
        <f t="shared" si="64"/>
        <v>154.12949999999998</v>
      </c>
      <c r="K535" s="6">
        <v>43550</v>
      </c>
      <c r="L535" s="6" t="str">
        <f t="shared" si="65"/>
        <v>Tue</v>
      </c>
      <c r="M535" s="6" t="str">
        <f t="shared" si="66"/>
        <v>Mar</v>
      </c>
      <c r="N535" s="7">
        <v>0.4381944444444445</v>
      </c>
      <c r="O535" s="7" t="str">
        <f t="shared" si="67"/>
        <v>10</v>
      </c>
      <c r="P535" t="s">
        <v>1007</v>
      </c>
      <c r="Q535" s="5">
        <f t="shared" si="68"/>
        <v>146.79</v>
      </c>
      <c r="R535" s="8">
        <f t="shared" si="69"/>
        <v>4.761904761904754E-2</v>
      </c>
      <c r="S535" s="5">
        <f t="shared" si="70"/>
        <v>7.3394999999999868</v>
      </c>
      <c r="T535" s="9">
        <v>8.4</v>
      </c>
    </row>
    <row r="536" spans="1:20" x14ac:dyDescent="0.35">
      <c r="A536" t="s">
        <v>1554</v>
      </c>
      <c r="B536" t="s">
        <v>1002</v>
      </c>
      <c r="C536" t="s">
        <v>1003</v>
      </c>
      <c r="D536" t="s">
        <v>1011</v>
      </c>
      <c r="E536" t="s">
        <v>1005</v>
      </c>
      <c r="F536" t="s">
        <v>1016</v>
      </c>
      <c r="G536" s="5">
        <v>28.32</v>
      </c>
      <c r="H536">
        <v>5</v>
      </c>
      <c r="I536" s="5">
        <f t="shared" si="71"/>
        <v>7.08</v>
      </c>
      <c r="J536" s="5">
        <f t="shared" si="64"/>
        <v>148.68</v>
      </c>
      <c r="K536" s="6">
        <v>43535</v>
      </c>
      <c r="L536" s="6" t="str">
        <f t="shared" si="65"/>
        <v>Mon</v>
      </c>
      <c r="M536" s="6" t="str">
        <f t="shared" si="66"/>
        <v>Mar</v>
      </c>
      <c r="N536" s="7">
        <v>0.56111111111111112</v>
      </c>
      <c r="O536" s="7" t="str">
        <f t="shared" si="67"/>
        <v>13</v>
      </c>
      <c r="P536" t="s">
        <v>1007</v>
      </c>
      <c r="Q536" s="5">
        <f t="shared" si="68"/>
        <v>141.6</v>
      </c>
      <c r="R536" s="8">
        <f t="shared" si="69"/>
        <v>4.76190476190477E-2</v>
      </c>
      <c r="S536" s="5">
        <f t="shared" si="70"/>
        <v>7.0800000000000125</v>
      </c>
      <c r="T536" s="9">
        <v>6.2</v>
      </c>
    </row>
    <row r="537" spans="1:20" x14ac:dyDescent="0.35">
      <c r="A537" t="s">
        <v>1555</v>
      </c>
      <c r="B537" t="s">
        <v>1009</v>
      </c>
      <c r="C537" t="s">
        <v>1010</v>
      </c>
      <c r="D537" t="s">
        <v>1011</v>
      </c>
      <c r="E537" t="s">
        <v>1015</v>
      </c>
      <c r="F537" t="s">
        <v>1016</v>
      </c>
      <c r="G537" s="5">
        <v>16.670000000000002</v>
      </c>
      <c r="H537">
        <v>7</v>
      </c>
      <c r="I537" s="5">
        <f t="shared" si="71"/>
        <v>5.8345000000000011</v>
      </c>
      <c r="J537" s="5">
        <f t="shared" si="64"/>
        <v>122.52450000000002</v>
      </c>
      <c r="K537" s="6">
        <v>43503</v>
      </c>
      <c r="L537" s="6" t="str">
        <f t="shared" si="65"/>
        <v>Thu</v>
      </c>
      <c r="M537" s="6" t="str">
        <f t="shared" si="66"/>
        <v>Feb</v>
      </c>
      <c r="N537" s="7">
        <v>0.48333333333333334</v>
      </c>
      <c r="O537" s="7" t="str">
        <f t="shared" si="67"/>
        <v>11</v>
      </c>
      <c r="P537" t="s">
        <v>1007</v>
      </c>
      <c r="Q537" s="5">
        <f t="shared" si="68"/>
        <v>116.69000000000001</v>
      </c>
      <c r="R537" s="8">
        <f t="shared" si="69"/>
        <v>4.7619047619047658E-2</v>
      </c>
      <c r="S537" s="5">
        <f t="shared" si="70"/>
        <v>5.8345000000000056</v>
      </c>
      <c r="T537" s="9">
        <v>7.4</v>
      </c>
    </row>
    <row r="538" spans="1:20" x14ac:dyDescent="0.35">
      <c r="A538" t="s">
        <v>1556</v>
      </c>
      <c r="B538" t="s">
        <v>1026</v>
      </c>
      <c r="C538" t="s">
        <v>1027</v>
      </c>
      <c r="D538" t="s">
        <v>1004</v>
      </c>
      <c r="E538" t="s">
        <v>1005</v>
      </c>
      <c r="F538" t="s">
        <v>1030</v>
      </c>
      <c r="G538" s="5">
        <v>73.959999999999994</v>
      </c>
      <c r="H538">
        <v>1</v>
      </c>
      <c r="I538" s="5">
        <f t="shared" si="71"/>
        <v>3.698</v>
      </c>
      <c r="J538" s="5">
        <f t="shared" si="64"/>
        <v>77.657999999999987</v>
      </c>
      <c r="K538" s="6">
        <v>43470</v>
      </c>
      <c r="L538" s="6" t="str">
        <f t="shared" si="65"/>
        <v>Sat</v>
      </c>
      <c r="M538" s="6" t="str">
        <f t="shared" si="66"/>
        <v>Jan</v>
      </c>
      <c r="N538" s="7">
        <v>0.48055555555555557</v>
      </c>
      <c r="O538" s="7" t="str">
        <f t="shared" si="67"/>
        <v>11</v>
      </c>
      <c r="P538" t="s">
        <v>1017</v>
      </c>
      <c r="Q538" s="5">
        <f t="shared" si="68"/>
        <v>73.959999999999994</v>
      </c>
      <c r="R538" s="8">
        <f t="shared" si="69"/>
        <v>4.761904761904754E-2</v>
      </c>
      <c r="S538" s="5">
        <f t="shared" si="70"/>
        <v>3.6979999999999933</v>
      </c>
      <c r="T538" s="9">
        <v>5</v>
      </c>
    </row>
    <row r="539" spans="1:20" x14ac:dyDescent="0.35">
      <c r="A539" t="s">
        <v>1557</v>
      </c>
      <c r="B539" t="s">
        <v>1002</v>
      </c>
      <c r="C539" t="s">
        <v>1003</v>
      </c>
      <c r="D539" t="s">
        <v>1011</v>
      </c>
      <c r="E539" t="s">
        <v>1015</v>
      </c>
      <c r="F539" t="s">
        <v>1016</v>
      </c>
      <c r="G539" s="5">
        <v>97.94</v>
      </c>
      <c r="H539">
        <v>1</v>
      </c>
      <c r="I539" s="5">
        <f t="shared" si="71"/>
        <v>4.8970000000000002</v>
      </c>
      <c r="J539" s="5">
        <f t="shared" si="64"/>
        <v>102.837</v>
      </c>
      <c r="K539" s="6">
        <v>43531</v>
      </c>
      <c r="L539" s="6" t="str">
        <f t="shared" si="65"/>
        <v>Thu</v>
      </c>
      <c r="M539" s="6" t="str">
        <f t="shared" si="66"/>
        <v>Mar</v>
      </c>
      <c r="N539" s="7">
        <v>0.48888888888888887</v>
      </c>
      <c r="O539" s="7" t="str">
        <f t="shared" si="67"/>
        <v>11</v>
      </c>
      <c r="P539" t="s">
        <v>1007</v>
      </c>
      <c r="Q539" s="5">
        <f t="shared" si="68"/>
        <v>97.94</v>
      </c>
      <c r="R539" s="8">
        <f t="shared" si="69"/>
        <v>4.7619047619047672E-2</v>
      </c>
      <c r="S539" s="5">
        <f t="shared" si="70"/>
        <v>4.8970000000000056</v>
      </c>
      <c r="T539" s="9">
        <v>6.9</v>
      </c>
    </row>
    <row r="540" spans="1:20" x14ac:dyDescent="0.35">
      <c r="A540" t="s">
        <v>1558</v>
      </c>
      <c r="B540" t="s">
        <v>1002</v>
      </c>
      <c r="C540" t="s">
        <v>1003</v>
      </c>
      <c r="D540" t="s">
        <v>1011</v>
      </c>
      <c r="E540" t="s">
        <v>1005</v>
      </c>
      <c r="F540" t="s">
        <v>1030</v>
      </c>
      <c r="G540" s="5">
        <v>73.05</v>
      </c>
      <c r="H540">
        <v>4</v>
      </c>
      <c r="I540" s="5">
        <f t="shared" si="71"/>
        <v>14.61</v>
      </c>
      <c r="J540" s="5">
        <f t="shared" si="64"/>
        <v>306.81</v>
      </c>
      <c r="K540" s="6">
        <v>43521</v>
      </c>
      <c r="L540" s="6" t="str">
        <f t="shared" si="65"/>
        <v>Mon</v>
      </c>
      <c r="M540" s="6" t="str">
        <f t="shared" si="66"/>
        <v>Feb</v>
      </c>
      <c r="N540" s="7">
        <v>0.71944444444444444</v>
      </c>
      <c r="O540" s="7" t="str">
        <f t="shared" si="67"/>
        <v>17</v>
      </c>
      <c r="P540" t="s">
        <v>1017</v>
      </c>
      <c r="Q540" s="5">
        <f t="shared" si="68"/>
        <v>292.2</v>
      </c>
      <c r="R540" s="8">
        <f t="shared" si="69"/>
        <v>4.7619047619047665E-2</v>
      </c>
      <c r="S540" s="5">
        <f t="shared" si="70"/>
        <v>14.610000000000014</v>
      </c>
      <c r="T540" s="9">
        <v>4.9000000000000004</v>
      </c>
    </row>
    <row r="541" spans="1:20" x14ac:dyDescent="0.35">
      <c r="A541" t="s">
        <v>1559</v>
      </c>
      <c r="B541" t="s">
        <v>1009</v>
      </c>
      <c r="C541" t="s">
        <v>1010</v>
      </c>
      <c r="D541" t="s">
        <v>1004</v>
      </c>
      <c r="E541" t="s">
        <v>1005</v>
      </c>
      <c r="F541" t="s">
        <v>1028</v>
      </c>
      <c r="G541" s="5">
        <v>87.48</v>
      </c>
      <c r="H541">
        <v>6</v>
      </c>
      <c r="I541" s="5">
        <f t="shared" si="71"/>
        <v>26.244</v>
      </c>
      <c r="J541" s="5">
        <f t="shared" si="64"/>
        <v>551.12400000000002</v>
      </c>
      <c r="K541" s="6">
        <v>43497</v>
      </c>
      <c r="L541" s="6" t="str">
        <f t="shared" si="65"/>
        <v>Fri</v>
      </c>
      <c r="M541" s="6" t="str">
        <f t="shared" si="66"/>
        <v>Feb</v>
      </c>
      <c r="N541" s="7">
        <v>0.77986111111111101</v>
      </c>
      <c r="O541" s="7" t="str">
        <f t="shared" si="67"/>
        <v>18</v>
      </c>
      <c r="P541" t="s">
        <v>1007</v>
      </c>
      <c r="Q541" s="5">
        <f t="shared" si="68"/>
        <v>524.88</v>
      </c>
      <c r="R541" s="8">
        <f t="shared" si="69"/>
        <v>4.7619047619047665E-2</v>
      </c>
      <c r="S541" s="5">
        <f t="shared" si="70"/>
        <v>26.244000000000028</v>
      </c>
      <c r="T541" s="9">
        <v>5.0999999999999996</v>
      </c>
    </row>
    <row r="542" spans="1:20" x14ac:dyDescent="0.35">
      <c r="A542" t="s">
        <v>1560</v>
      </c>
      <c r="B542" t="s">
        <v>1002</v>
      </c>
      <c r="C542" t="s">
        <v>1003</v>
      </c>
      <c r="D542" t="s">
        <v>1011</v>
      </c>
      <c r="E542" t="s">
        <v>1015</v>
      </c>
      <c r="F542" t="s">
        <v>1016</v>
      </c>
      <c r="G542" s="5">
        <v>30.68</v>
      </c>
      <c r="H542">
        <v>3</v>
      </c>
      <c r="I542" s="5">
        <f t="shared" si="71"/>
        <v>4.6019999999999994</v>
      </c>
      <c r="J542" s="5">
        <f t="shared" si="64"/>
        <v>96.641999999999996</v>
      </c>
      <c r="K542" s="6">
        <v>43487</v>
      </c>
      <c r="L542" s="6" t="str">
        <f t="shared" si="65"/>
        <v>Tue</v>
      </c>
      <c r="M542" s="6" t="str">
        <f t="shared" si="66"/>
        <v>Jan</v>
      </c>
      <c r="N542" s="7">
        <v>0.45833333333333331</v>
      </c>
      <c r="O542" s="7" t="str">
        <f t="shared" si="67"/>
        <v>11</v>
      </c>
      <c r="P542" t="s">
        <v>1007</v>
      </c>
      <c r="Q542" s="5">
        <f t="shared" si="68"/>
        <v>92.039999999999992</v>
      </c>
      <c r="R542" s="8">
        <f t="shared" si="69"/>
        <v>4.7619047619047658E-2</v>
      </c>
      <c r="S542" s="5">
        <f t="shared" si="70"/>
        <v>4.6020000000000039</v>
      </c>
      <c r="T542" s="9">
        <v>9.1</v>
      </c>
    </row>
    <row r="543" spans="1:20" x14ac:dyDescent="0.35">
      <c r="A543" t="s">
        <v>1561</v>
      </c>
      <c r="B543" t="s">
        <v>1009</v>
      </c>
      <c r="C543" t="s">
        <v>1010</v>
      </c>
      <c r="D543" t="s">
        <v>1004</v>
      </c>
      <c r="E543" t="s">
        <v>1015</v>
      </c>
      <c r="F543" t="s">
        <v>1006</v>
      </c>
      <c r="G543" s="5">
        <v>75.88</v>
      </c>
      <c r="H543">
        <v>1</v>
      </c>
      <c r="I543" s="5">
        <f t="shared" si="71"/>
        <v>3.794</v>
      </c>
      <c r="J543" s="5">
        <f t="shared" si="64"/>
        <v>79.673999999999992</v>
      </c>
      <c r="K543" s="6">
        <v>43468</v>
      </c>
      <c r="L543" s="6" t="str">
        <f t="shared" si="65"/>
        <v>Thu</v>
      </c>
      <c r="M543" s="6" t="str">
        <f t="shared" si="66"/>
        <v>Jan</v>
      </c>
      <c r="N543" s="7">
        <v>0.4375</v>
      </c>
      <c r="O543" s="7" t="str">
        <f t="shared" si="67"/>
        <v>10</v>
      </c>
      <c r="P543" t="s">
        <v>1017</v>
      </c>
      <c r="Q543" s="5">
        <f t="shared" si="68"/>
        <v>75.88</v>
      </c>
      <c r="R543" s="8">
        <f t="shared" si="69"/>
        <v>4.7619047619047582E-2</v>
      </c>
      <c r="S543" s="5">
        <f t="shared" si="70"/>
        <v>3.7939999999999969</v>
      </c>
      <c r="T543" s="9">
        <v>7.1</v>
      </c>
    </row>
    <row r="544" spans="1:20" x14ac:dyDescent="0.35">
      <c r="A544" t="s">
        <v>1562</v>
      </c>
      <c r="B544" t="s">
        <v>1026</v>
      </c>
      <c r="C544" t="s">
        <v>1027</v>
      </c>
      <c r="D544" t="s">
        <v>1004</v>
      </c>
      <c r="E544" t="s">
        <v>1005</v>
      </c>
      <c r="F544" t="s">
        <v>1020</v>
      </c>
      <c r="G544" s="5">
        <v>20.18</v>
      </c>
      <c r="H544">
        <v>4</v>
      </c>
      <c r="I544" s="5">
        <f t="shared" si="71"/>
        <v>4.0360000000000005</v>
      </c>
      <c r="J544" s="5">
        <f t="shared" si="64"/>
        <v>84.756</v>
      </c>
      <c r="K544" s="6">
        <v>43509</v>
      </c>
      <c r="L544" s="6" t="str">
        <f t="shared" si="65"/>
        <v>Wed</v>
      </c>
      <c r="M544" s="6" t="str">
        <f t="shared" si="66"/>
        <v>Feb</v>
      </c>
      <c r="N544" s="7">
        <v>0.50972222222222219</v>
      </c>
      <c r="O544" s="7" t="str">
        <f t="shared" si="67"/>
        <v>12</v>
      </c>
      <c r="P544" t="s">
        <v>1017</v>
      </c>
      <c r="Q544" s="5">
        <f t="shared" si="68"/>
        <v>80.72</v>
      </c>
      <c r="R544" s="8">
        <f t="shared" si="69"/>
        <v>4.7619047619047637E-2</v>
      </c>
      <c r="S544" s="5">
        <f t="shared" si="70"/>
        <v>4.0360000000000014</v>
      </c>
      <c r="T544" s="9">
        <v>5</v>
      </c>
    </row>
    <row r="545" spans="1:20" x14ac:dyDescent="0.35">
      <c r="A545" t="s">
        <v>1563</v>
      </c>
      <c r="B545" t="s">
        <v>1009</v>
      </c>
      <c r="C545" t="s">
        <v>1010</v>
      </c>
      <c r="D545" t="s">
        <v>1004</v>
      </c>
      <c r="E545" t="s">
        <v>1015</v>
      </c>
      <c r="F545" t="s">
        <v>1012</v>
      </c>
      <c r="G545" s="5">
        <v>18.77</v>
      </c>
      <c r="H545">
        <v>6</v>
      </c>
      <c r="I545" s="5">
        <f t="shared" si="71"/>
        <v>5.6310000000000002</v>
      </c>
      <c r="J545" s="5">
        <f t="shared" si="64"/>
        <v>118.251</v>
      </c>
      <c r="K545" s="6">
        <v>43493</v>
      </c>
      <c r="L545" s="6" t="str">
        <f t="shared" si="65"/>
        <v>Mon</v>
      </c>
      <c r="M545" s="6" t="str">
        <f t="shared" si="66"/>
        <v>Jan</v>
      </c>
      <c r="N545" s="7">
        <v>0.69652777777777775</v>
      </c>
      <c r="O545" s="7" t="str">
        <f t="shared" si="67"/>
        <v>16</v>
      </c>
      <c r="P545" t="s">
        <v>1017</v>
      </c>
      <c r="Q545" s="5">
        <f t="shared" si="68"/>
        <v>112.62</v>
      </c>
      <c r="R545" s="8">
        <f t="shared" si="69"/>
        <v>4.7619047619047616E-2</v>
      </c>
      <c r="S545" s="5">
        <f t="shared" si="70"/>
        <v>5.6310000000000002</v>
      </c>
      <c r="T545" s="9">
        <v>5.5</v>
      </c>
    </row>
    <row r="546" spans="1:20" x14ac:dyDescent="0.35">
      <c r="A546" t="s">
        <v>1564</v>
      </c>
      <c r="B546" t="s">
        <v>1026</v>
      </c>
      <c r="C546" t="s">
        <v>1027</v>
      </c>
      <c r="D546" t="s">
        <v>1011</v>
      </c>
      <c r="E546" t="s">
        <v>1005</v>
      </c>
      <c r="F546" t="s">
        <v>1028</v>
      </c>
      <c r="G546" s="5">
        <v>71.2</v>
      </c>
      <c r="H546">
        <v>1</v>
      </c>
      <c r="I546" s="5">
        <f t="shared" si="71"/>
        <v>3.5600000000000005</v>
      </c>
      <c r="J546" s="5">
        <f t="shared" si="64"/>
        <v>74.760000000000005</v>
      </c>
      <c r="K546" s="6">
        <v>43470</v>
      </c>
      <c r="L546" s="6" t="str">
        <f t="shared" si="65"/>
        <v>Sat</v>
      </c>
      <c r="M546" s="6" t="str">
        <f t="shared" si="66"/>
        <v>Jan</v>
      </c>
      <c r="N546" s="7">
        <v>0.86111111111111116</v>
      </c>
      <c r="O546" s="7" t="str">
        <f t="shared" si="67"/>
        <v>20</v>
      </c>
      <c r="P546" t="s">
        <v>1017</v>
      </c>
      <c r="Q546" s="5">
        <f t="shared" si="68"/>
        <v>71.2</v>
      </c>
      <c r="R546" s="8">
        <f t="shared" si="69"/>
        <v>4.7619047619047644E-2</v>
      </c>
      <c r="S546" s="5">
        <f t="shared" si="70"/>
        <v>3.5600000000000023</v>
      </c>
      <c r="T546" s="9">
        <v>9.1999999999999993</v>
      </c>
    </row>
    <row r="547" spans="1:20" x14ac:dyDescent="0.35">
      <c r="A547" t="s">
        <v>1565</v>
      </c>
      <c r="B547" t="s">
        <v>1026</v>
      </c>
      <c r="C547" t="s">
        <v>1027</v>
      </c>
      <c r="D547" t="s">
        <v>1004</v>
      </c>
      <c r="E547" t="s">
        <v>1015</v>
      </c>
      <c r="F547" t="s">
        <v>1016</v>
      </c>
      <c r="G547" s="5">
        <v>38.81</v>
      </c>
      <c r="H547">
        <v>4</v>
      </c>
      <c r="I547" s="5">
        <f t="shared" si="71"/>
        <v>7.7620000000000005</v>
      </c>
      <c r="J547" s="5">
        <f t="shared" si="64"/>
        <v>163.00200000000001</v>
      </c>
      <c r="K547" s="6">
        <v>43543</v>
      </c>
      <c r="L547" s="6" t="str">
        <f t="shared" si="65"/>
        <v>Tue</v>
      </c>
      <c r="M547" s="6" t="str">
        <f t="shared" si="66"/>
        <v>Mar</v>
      </c>
      <c r="N547" s="7">
        <v>0.56944444444444442</v>
      </c>
      <c r="O547" s="7" t="str">
        <f t="shared" si="67"/>
        <v>13</v>
      </c>
      <c r="P547" t="s">
        <v>1007</v>
      </c>
      <c r="Q547" s="5">
        <f t="shared" si="68"/>
        <v>155.24</v>
      </c>
      <c r="R547" s="8">
        <f t="shared" si="69"/>
        <v>4.7619047619047616E-2</v>
      </c>
      <c r="S547" s="5">
        <f t="shared" si="70"/>
        <v>7.7620000000000005</v>
      </c>
      <c r="T547" s="9">
        <v>4.9000000000000004</v>
      </c>
    </row>
    <row r="548" spans="1:20" x14ac:dyDescent="0.35">
      <c r="A548" t="s">
        <v>1566</v>
      </c>
      <c r="B548" t="s">
        <v>1002</v>
      </c>
      <c r="C548" t="s">
        <v>1003</v>
      </c>
      <c r="D548" t="s">
        <v>1011</v>
      </c>
      <c r="E548" t="s">
        <v>1005</v>
      </c>
      <c r="F548" t="s">
        <v>1030</v>
      </c>
      <c r="G548" s="5">
        <v>29.42</v>
      </c>
      <c r="H548">
        <v>10</v>
      </c>
      <c r="I548" s="5">
        <f t="shared" si="71"/>
        <v>14.710000000000003</v>
      </c>
      <c r="J548" s="5">
        <f t="shared" si="64"/>
        <v>308.91000000000003</v>
      </c>
      <c r="K548" s="6">
        <v>43477</v>
      </c>
      <c r="L548" s="6" t="str">
        <f t="shared" si="65"/>
        <v>Sat</v>
      </c>
      <c r="M548" s="6" t="str">
        <f t="shared" si="66"/>
        <v>Jan</v>
      </c>
      <c r="N548" s="7">
        <v>0.68263888888888891</v>
      </c>
      <c r="O548" s="7" t="str">
        <f t="shared" si="67"/>
        <v>16</v>
      </c>
      <c r="P548" t="s">
        <v>1007</v>
      </c>
      <c r="Q548" s="5">
        <f t="shared" si="68"/>
        <v>294.20000000000005</v>
      </c>
      <c r="R548" s="8">
        <f t="shared" si="69"/>
        <v>4.7619047619047547E-2</v>
      </c>
      <c r="S548" s="5">
        <f t="shared" si="70"/>
        <v>14.70999999999998</v>
      </c>
      <c r="T548" s="9">
        <v>8.9</v>
      </c>
    </row>
    <row r="549" spans="1:20" x14ac:dyDescent="0.35">
      <c r="A549" t="s">
        <v>1567</v>
      </c>
      <c r="B549" t="s">
        <v>1002</v>
      </c>
      <c r="C549" t="s">
        <v>1003</v>
      </c>
      <c r="D549" t="s">
        <v>1011</v>
      </c>
      <c r="E549" t="s">
        <v>1015</v>
      </c>
      <c r="F549" t="s">
        <v>1020</v>
      </c>
      <c r="G549" s="5">
        <v>60.95</v>
      </c>
      <c r="H549">
        <v>9</v>
      </c>
      <c r="I549" s="5">
        <f t="shared" si="71"/>
        <v>27.427500000000006</v>
      </c>
      <c r="J549" s="5">
        <f t="shared" si="64"/>
        <v>575.97750000000008</v>
      </c>
      <c r="K549" s="6">
        <v>43472</v>
      </c>
      <c r="L549" s="6" t="str">
        <f t="shared" si="65"/>
        <v>Mon</v>
      </c>
      <c r="M549" s="6" t="str">
        <f t="shared" si="66"/>
        <v>Jan</v>
      </c>
      <c r="N549" s="7">
        <v>0.50555555555555554</v>
      </c>
      <c r="O549" s="7" t="str">
        <f t="shared" si="67"/>
        <v>12</v>
      </c>
      <c r="P549" t="s">
        <v>1017</v>
      </c>
      <c r="Q549" s="5">
        <f t="shared" si="68"/>
        <v>548.55000000000007</v>
      </c>
      <c r="R549" s="8">
        <f t="shared" si="69"/>
        <v>4.761904761904763E-2</v>
      </c>
      <c r="S549" s="5">
        <f t="shared" si="70"/>
        <v>27.427500000000009</v>
      </c>
      <c r="T549" s="9">
        <v>6</v>
      </c>
    </row>
    <row r="550" spans="1:20" x14ac:dyDescent="0.35">
      <c r="A550" t="s">
        <v>1568</v>
      </c>
      <c r="B550" t="s">
        <v>1026</v>
      </c>
      <c r="C550" t="s">
        <v>1027</v>
      </c>
      <c r="D550" t="s">
        <v>1011</v>
      </c>
      <c r="E550" t="s">
        <v>1005</v>
      </c>
      <c r="F550" t="s">
        <v>1020</v>
      </c>
      <c r="G550" s="5">
        <v>51.54</v>
      </c>
      <c r="H550">
        <v>5</v>
      </c>
      <c r="I550" s="5">
        <f t="shared" si="71"/>
        <v>12.885</v>
      </c>
      <c r="J550" s="5">
        <f t="shared" si="64"/>
        <v>270.58499999999998</v>
      </c>
      <c r="K550" s="6">
        <v>43491</v>
      </c>
      <c r="L550" s="6" t="str">
        <f t="shared" si="65"/>
        <v>Sat</v>
      </c>
      <c r="M550" s="6" t="str">
        <f t="shared" si="66"/>
        <v>Jan</v>
      </c>
      <c r="N550" s="7">
        <v>0.73958333333333337</v>
      </c>
      <c r="O550" s="7" t="str">
        <f t="shared" si="67"/>
        <v>17</v>
      </c>
      <c r="P550" t="s">
        <v>1013</v>
      </c>
      <c r="Q550" s="5">
        <f t="shared" si="68"/>
        <v>257.7</v>
      </c>
      <c r="R550" s="8">
        <f t="shared" si="69"/>
        <v>4.7619047619047589E-2</v>
      </c>
      <c r="S550" s="5">
        <f t="shared" si="70"/>
        <v>12.884999999999991</v>
      </c>
      <c r="T550" s="9">
        <v>4.2</v>
      </c>
    </row>
    <row r="551" spans="1:20" x14ac:dyDescent="0.35">
      <c r="A551" t="s">
        <v>1569</v>
      </c>
      <c r="B551" t="s">
        <v>1002</v>
      </c>
      <c r="C551" t="s">
        <v>1003</v>
      </c>
      <c r="D551" t="s">
        <v>1011</v>
      </c>
      <c r="E551" t="s">
        <v>1005</v>
      </c>
      <c r="F551" t="s">
        <v>1012</v>
      </c>
      <c r="G551" s="5">
        <v>66.06</v>
      </c>
      <c r="H551">
        <v>6</v>
      </c>
      <c r="I551" s="5">
        <f t="shared" si="71"/>
        <v>19.818000000000001</v>
      </c>
      <c r="J551" s="5">
        <f t="shared" si="64"/>
        <v>416.178</v>
      </c>
      <c r="K551" s="6">
        <v>43488</v>
      </c>
      <c r="L551" s="6" t="str">
        <f t="shared" si="65"/>
        <v>Wed</v>
      </c>
      <c r="M551" s="6" t="str">
        <f t="shared" si="66"/>
        <v>Jan</v>
      </c>
      <c r="N551" s="7">
        <v>0.43611111111111112</v>
      </c>
      <c r="O551" s="7" t="str">
        <f t="shared" si="67"/>
        <v>10</v>
      </c>
      <c r="P551" t="s">
        <v>1013</v>
      </c>
      <c r="Q551" s="5">
        <f t="shared" si="68"/>
        <v>396.36</v>
      </c>
      <c r="R551" s="8">
        <f t="shared" si="69"/>
        <v>4.7619047619047582E-2</v>
      </c>
      <c r="S551" s="5">
        <f t="shared" si="70"/>
        <v>19.817999999999984</v>
      </c>
      <c r="T551" s="9">
        <v>7.3</v>
      </c>
    </row>
    <row r="552" spans="1:20" x14ac:dyDescent="0.35">
      <c r="A552" t="s">
        <v>1570</v>
      </c>
      <c r="B552" t="s">
        <v>1026</v>
      </c>
      <c r="C552" t="s">
        <v>1027</v>
      </c>
      <c r="D552" t="s">
        <v>1011</v>
      </c>
      <c r="E552" t="s">
        <v>1015</v>
      </c>
      <c r="F552" t="s">
        <v>1030</v>
      </c>
      <c r="G552" s="5">
        <v>57.27</v>
      </c>
      <c r="H552">
        <v>3</v>
      </c>
      <c r="I552" s="5">
        <f t="shared" si="71"/>
        <v>8.5905000000000005</v>
      </c>
      <c r="J552" s="5">
        <f t="shared" si="64"/>
        <v>180.40049999999999</v>
      </c>
      <c r="K552" s="6">
        <v>43505</v>
      </c>
      <c r="L552" s="6" t="str">
        <f t="shared" si="65"/>
        <v>Sat</v>
      </c>
      <c r="M552" s="6" t="str">
        <f t="shared" si="66"/>
        <v>Feb</v>
      </c>
      <c r="N552" s="7">
        <v>0.85486111111111107</v>
      </c>
      <c r="O552" s="7" t="str">
        <f t="shared" si="67"/>
        <v>20</v>
      </c>
      <c r="P552" t="s">
        <v>1007</v>
      </c>
      <c r="Q552" s="5">
        <f t="shared" si="68"/>
        <v>171.81</v>
      </c>
      <c r="R552" s="8">
        <f t="shared" si="69"/>
        <v>4.7619047619047575E-2</v>
      </c>
      <c r="S552" s="5">
        <f t="shared" si="70"/>
        <v>8.5904999999999916</v>
      </c>
      <c r="T552" s="9">
        <v>6.5</v>
      </c>
    </row>
    <row r="553" spans="1:20" x14ac:dyDescent="0.35">
      <c r="A553" t="s">
        <v>1571</v>
      </c>
      <c r="B553" t="s">
        <v>1026</v>
      </c>
      <c r="C553" t="s">
        <v>1027</v>
      </c>
      <c r="D553" t="s">
        <v>1011</v>
      </c>
      <c r="E553" t="s">
        <v>1005</v>
      </c>
      <c r="F553" t="s">
        <v>1030</v>
      </c>
      <c r="G553" s="5">
        <v>54.31</v>
      </c>
      <c r="H553">
        <v>9</v>
      </c>
      <c r="I553" s="5">
        <f t="shared" si="71"/>
        <v>24.439500000000002</v>
      </c>
      <c r="J553" s="5">
        <f t="shared" si="64"/>
        <v>513.22950000000003</v>
      </c>
      <c r="K553" s="6">
        <v>43518</v>
      </c>
      <c r="L553" s="6" t="str">
        <f t="shared" si="65"/>
        <v>Fri</v>
      </c>
      <c r="M553" s="6" t="str">
        <f t="shared" si="66"/>
        <v>Feb</v>
      </c>
      <c r="N553" s="7">
        <v>0.45069444444444445</v>
      </c>
      <c r="O553" s="7" t="str">
        <f t="shared" si="67"/>
        <v>10</v>
      </c>
      <c r="P553" t="s">
        <v>1013</v>
      </c>
      <c r="Q553" s="5">
        <f t="shared" si="68"/>
        <v>488.79</v>
      </c>
      <c r="R553" s="8">
        <f t="shared" si="69"/>
        <v>4.7619047619047637E-2</v>
      </c>
      <c r="S553" s="5">
        <f t="shared" si="70"/>
        <v>24.43950000000001</v>
      </c>
      <c r="T553" s="9">
        <v>8.9</v>
      </c>
    </row>
    <row r="554" spans="1:20" x14ac:dyDescent="0.35">
      <c r="A554" t="s">
        <v>1572</v>
      </c>
      <c r="B554" t="s">
        <v>1026</v>
      </c>
      <c r="C554" t="s">
        <v>1027</v>
      </c>
      <c r="D554" t="s">
        <v>1011</v>
      </c>
      <c r="E554" t="s">
        <v>1005</v>
      </c>
      <c r="F554" t="s">
        <v>1006</v>
      </c>
      <c r="G554" s="5">
        <v>58.24</v>
      </c>
      <c r="H554">
        <v>9</v>
      </c>
      <c r="I554" s="5">
        <f t="shared" si="71"/>
        <v>26.207999999999998</v>
      </c>
      <c r="J554" s="5">
        <f t="shared" si="64"/>
        <v>550.36799999999994</v>
      </c>
      <c r="K554" s="6">
        <v>43501</v>
      </c>
      <c r="L554" s="6" t="str">
        <f t="shared" si="65"/>
        <v>Tue</v>
      </c>
      <c r="M554" s="6" t="str">
        <f t="shared" si="66"/>
        <v>Feb</v>
      </c>
      <c r="N554" s="7">
        <v>0.52361111111111114</v>
      </c>
      <c r="O554" s="7" t="str">
        <f t="shared" si="67"/>
        <v>12</v>
      </c>
      <c r="P554" t="s">
        <v>1013</v>
      </c>
      <c r="Q554" s="5">
        <f t="shared" si="68"/>
        <v>524.16</v>
      </c>
      <c r="R554" s="8">
        <f t="shared" si="69"/>
        <v>4.7619047619047568E-2</v>
      </c>
      <c r="S554" s="5">
        <f t="shared" si="70"/>
        <v>26.20799999999997</v>
      </c>
      <c r="T554" s="9">
        <v>9.6999999999999993</v>
      </c>
    </row>
    <row r="555" spans="1:20" x14ac:dyDescent="0.35">
      <c r="A555" t="s">
        <v>1573</v>
      </c>
      <c r="B555" t="s">
        <v>1009</v>
      </c>
      <c r="C555" t="s">
        <v>1010</v>
      </c>
      <c r="D555" t="s">
        <v>1011</v>
      </c>
      <c r="E555" t="s">
        <v>1015</v>
      </c>
      <c r="F555" t="s">
        <v>1012</v>
      </c>
      <c r="G555" s="5">
        <v>22.21</v>
      </c>
      <c r="H555">
        <v>6</v>
      </c>
      <c r="I555" s="5">
        <f t="shared" si="71"/>
        <v>6.6630000000000003</v>
      </c>
      <c r="J555" s="5">
        <f t="shared" si="64"/>
        <v>139.923</v>
      </c>
      <c r="K555" s="6">
        <v>43531</v>
      </c>
      <c r="L555" s="6" t="str">
        <f t="shared" si="65"/>
        <v>Thu</v>
      </c>
      <c r="M555" s="6" t="str">
        <f t="shared" si="66"/>
        <v>Mar</v>
      </c>
      <c r="N555" s="7">
        <v>0.43263888888888885</v>
      </c>
      <c r="O555" s="7" t="str">
        <f t="shared" si="67"/>
        <v>10</v>
      </c>
      <c r="P555" t="s">
        <v>1017</v>
      </c>
      <c r="Q555" s="5">
        <f t="shared" si="68"/>
        <v>133.26</v>
      </c>
      <c r="R555" s="8">
        <f t="shared" si="69"/>
        <v>4.76190476190477E-2</v>
      </c>
      <c r="S555" s="5">
        <f t="shared" si="70"/>
        <v>6.6630000000000109</v>
      </c>
      <c r="T555" s="9">
        <v>8.6</v>
      </c>
    </row>
    <row r="556" spans="1:20" x14ac:dyDescent="0.35">
      <c r="A556" t="s">
        <v>1574</v>
      </c>
      <c r="B556" t="s">
        <v>1002</v>
      </c>
      <c r="C556" t="s">
        <v>1003</v>
      </c>
      <c r="D556" t="s">
        <v>1004</v>
      </c>
      <c r="E556" t="s">
        <v>1015</v>
      </c>
      <c r="F556" t="s">
        <v>1012</v>
      </c>
      <c r="G556" s="5">
        <v>19.32</v>
      </c>
      <c r="H556">
        <v>7</v>
      </c>
      <c r="I556" s="5">
        <f t="shared" si="71"/>
        <v>6.7620000000000005</v>
      </c>
      <c r="J556" s="5">
        <f t="shared" si="64"/>
        <v>142.00200000000001</v>
      </c>
      <c r="K556" s="6">
        <v>43549</v>
      </c>
      <c r="L556" s="6" t="str">
        <f t="shared" si="65"/>
        <v>Mon</v>
      </c>
      <c r="M556" s="6" t="str">
        <f t="shared" si="66"/>
        <v>Mar</v>
      </c>
      <c r="N556" s="7">
        <v>0.78541666666666676</v>
      </c>
      <c r="O556" s="7" t="str">
        <f t="shared" si="67"/>
        <v>18</v>
      </c>
      <c r="P556" t="s">
        <v>1013</v>
      </c>
      <c r="Q556" s="5">
        <f t="shared" si="68"/>
        <v>135.24</v>
      </c>
      <c r="R556" s="8">
        <f t="shared" si="69"/>
        <v>4.7619047619047616E-2</v>
      </c>
      <c r="S556" s="5">
        <f t="shared" si="70"/>
        <v>6.7620000000000005</v>
      </c>
      <c r="T556" s="9">
        <v>6.9</v>
      </c>
    </row>
    <row r="557" spans="1:20" x14ac:dyDescent="0.35">
      <c r="A557" t="s">
        <v>1575</v>
      </c>
      <c r="B557" t="s">
        <v>1026</v>
      </c>
      <c r="C557" t="s">
        <v>1027</v>
      </c>
      <c r="D557" t="s">
        <v>1011</v>
      </c>
      <c r="E557" t="s">
        <v>1015</v>
      </c>
      <c r="F557" t="s">
        <v>1016</v>
      </c>
      <c r="G557" s="5">
        <v>37.479999999999997</v>
      </c>
      <c r="H557">
        <v>3</v>
      </c>
      <c r="I557" s="5">
        <f t="shared" si="71"/>
        <v>5.6219999999999999</v>
      </c>
      <c r="J557" s="5">
        <f t="shared" si="64"/>
        <v>118.062</v>
      </c>
      <c r="K557" s="6">
        <v>43485</v>
      </c>
      <c r="L557" s="6" t="str">
        <f t="shared" si="65"/>
        <v>Sun</v>
      </c>
      <c r="M557" s="6" t="str">
        <f t="shared" si="66"/>
        <v>Jan</v>
      </c>
      <c r="N557" s="7">
        <v>0.57291666666666663</v>
      </c>
      <c r="O557" s="7" t="str">
        <f t="shared" si="67"/>
        <v>13</v>
      </c>
      <c r="P557" t="s">
        <v>1017</v>
      </c>
      <c r="Q557" s="5">
        <f t="shared" si="68"/>
        <v>112.44</v>
      </c>
      <c r="R557" s="8">
        <f t="shared" si="69"/>
        <v>4.7619047619047616E-2</v>
      </c>
      <c r="S557" s="5">
        <f t="shared" si="70"/>
        <v>5.6219999999999999</v>
      </c>
      <c r="T557" s="9">
        <v>7.7</v>
      </c>
    </row>
    <row r="558" spans="1:20" x14ac:dyDescent="0.35">
      <c r="A558" t="s">
        <v>1576</v>
      </c>
      <c r="B558" t="s">
        <v>1026</v>
      </c>
      <c r="C558" t="s">
        <v>1027</v>
      </c>
      <c r="D558" t="s">
        <v>1004</v>
      </c>
      <c r="E558" t="s">
        <v>1005</v>
      </c>
      <c r="F558" t="s">
        <v>1030</v>
      </c>
      <c r="G558" s="5">
        <v>72.040000000000006</v>
      </c>
      <c r="H558">
        <v>2</v>
      </c>
      <c r="I558" s="5">
        <f t="shared" si="71"/>
        <v>7.2040000000000006</v>
      </c>
      <c r="J558" s="5">
        <f t="shared" si="64"/>
        <v>151.28400000000002</v>
      </c>
      <c r="K558" s="6">
        <v>43500</v>
      </c>
      <c r="L558" s="6" t="str">
        <f t="shared" si="65"/>
        <v>Mon</v>
      </c>
      <c r="M558" s="6" t="str">
        <f t="shared" si="66"/>
        <v>Feb</v>
      </c>
      <c r="N558" s="7">
        <v>0.81805555555555554</v>
      </c>
      <c r="O558" s="7" t="str">
        <f t="shared" si="67"/>
        <v>19</v>
      </c>
      <c r="P558" t="s">
        <v>1013</v>
      </c>
      <c r="Q558" s="5">
        <f t="shared" si="68"/>
        <v>144.08000000000001</v>
      </c>
      <c r="R558" s="8">
        <f t="shared" si="69"/>
        <v>4.7619047619047665E-2</v>
      </c>
      <c r="S558" s="5">
        <f t="shared" si="70"/>
        <v>7.2040000000000077</v>
      </c>
      <c r="T558" s="9">
        <v>9.5</v>
      </c>
    </row>
    <row r="559" spans="1:20" x14ac:dyDescent="0.35">
      <c r="A559" t="s">
        <v>1577</v>
      </c>
      <c r="B559" t="s">
        <v>1009</v>
      </c>
      <c r="C559" t="s">
        <v>1010</v>
      </c>
      <c r="D559" t="s">
        <v>1004</v>
      </c>
      <c r="E559" t="s">
        <v>1005</v>
      </c>
      <c r="F559" t="s">
        <v>1028</v>
      </c>
      <c r="G559" s="5">
        <v>98.52</v>
      </c>
      <c r="H559">
        <v>10</v>
      </c>
      <c r="I559" s="5">
        <f t="shared" si="71"/>
        <v>49.26</v>
      </c>
      <c r="J559" s="5">
        <f t="shared" si="64"/>
        <v>1034.46</v>
      </c>
      <c r="K559" s="6">
        <v>43495</v>
      </c>
      <c r="L559" s="6" t="str">
        <f t="shared" si="65"/>
        <v>Wed</v>
      </c>
      <c r="M559" s="6" t="str">
        <f t="shared" si="66"/>
        <v>Jan</v>
      </c>
      <c r="N559" s="7">
        <v>0.84930555555555554</v>
      </c>
      <c r="O559" s="7" t="str">
        <f t="shared" si="67"/>
        <v>20</v>
      </c>
      <c r="P559" t="s">
        <v>1007</v>
      </c>
      <c r="Q559" s="5">
        <f t="shared" si="68"/>
        <v>985.19999999999993</v>
      </c>
      <c r="R559" s="8">
        <f t="shared" si="69"/>
        <v>4.761904761904772E-2</v>
      </c>
      <c r="S559" s="5">
        <f t="shared" si="70"/>
        <v>49.260000000000105</v>
      </c>
      <c r="T559" s="9">
        <v>4.5</v>
      </c>
    </row>
    <row r="560" spans="1:20" x14ac:dyDescent="0.35">
      <c r="A560" t="s">
        <v>1578</v>
      </c>
      <c r="B560" t="s">
        <v>1002</v>
      </c>
      <c r="C560" t="s">
        <v>1003</v>
      </c>
      <c r="D560" t="s">
        <v>1004</v>
      </c>
      <c r="E560" t="s">
        <v>1015</v>
      </c>
      <c r="F560" t="s">
        <v>1028</v>
      </c>
      <c r="G560" s="5">
        <v>41.66</v>
      </c>
      <c r="H560">
        <v>6</v>
      </c>
      <c r="I560" s="5">
        <f t="shared" si="71"/>
        <v>12.497999999999999</v>
      </c>
      <c r="J560" s="5">
        <f t="shared" si="64"/>
        <v>262.45799999999997</v>
      </c>
      <c r="K560" s="6">
        <v>43467</v>
      </c>
      <c r="L560" s="6" t="str">
        <f t="shared" si="65"/>
        <v>Wed</v>
      </c>
      <c r="M560" s="6" t="str">
        <f t="shared" si="66"/>
        <v>Jan</v>
      </c>
      <c r="N560" s="7">
        <v>0.64166666666666672</v>
      </c>
      <c r="O560" s="7" t="str">
        <f t="shared" si="67"/>
        <v>15</v>
      </c>
      <c r="P560" t="s">
        <v>1007</v>
      </c>
      <c r="Q560" s="5">
        <f t="shared" si="68"/>
        <v>249.95999999999998</v>
      </c>
      <c r="R560" s="8">
        <f t="shared" si="69"/>
        <v>4.7619047619047589E-2</v>
      </c>
      <c r="S560" s="5">
        <f t="shared" si="70"/>
        <v>12.49799999999999</v>
      </c>
      <c r="T560" s="9">
        <v>5.6</v>
      </c>
    </row>
    <row r="561" spans="1:20" x14ac:dyDescent="0.35">
      <c r="A561" t="s">
        <v>1579</v>
      </c>
      <c r="B561" t="s">
        <v>1002</v>
      </c>
      <c r="C561" t="s">
        <v>1003</v>
      </c>
      <c r="D561" t="s">
        <v>1004</v>
      </c>
      <c r="E561" t="s">
        <v>1005</v>
      </c>
      <c r="F561" t="s">
        <v>1016</v>
      </c>
      <c r="G561" s="5">
        <v>72.42</v>
      </c>
      <c r="H561">
        <v>3</v>
      </c>
      <c r="I561" s="5">
        <f t="shared" si="71"/>
        <v>10.863</v>
      </c>
      <c r="J561" s="5">
        <f t="shared" si="64"/>
        <v>228.12299999999999</v>
      </c>
      <c r="K561" s="6">
        <v>43553</v>
      </c>
      <c r="L561" s="6" t="str">
        <f t="shared" si="65"/>
        <v>Fri</v>
      </c>
      <c r="M561" s="6" t="str">
        <f t="shared" si="66"/>
        <v>Mar</v>
      </c>
      <c r="N561" s="7">
        <v>0.70416666666666661</v>
      </c>
      <c r="O561" s="7" t="str">
        <f t="shared" si="67"/>
        <v>16</v>
      </c>
      <c r="P561" t="s">
        <v>1007</v>
      </c>
      <c r="Q561" s="5">
        <f t="shared" si="68"/>
        <v>217.26</v>
      </c>
      <c r="R561" s="8">
        <f t="shared" si="69"/>
        <v>4.7619047619047616E-2</v>
      </c>
      <c r="S561" s="5">
        <f t="shared" si="70"/>
        <v>10.863</v>
      </c>
      <c r="T561" s="9">
        <v>8.1999999999999993</v>
      </c>
    </row>
    <row r="562" spans="1:20" x14ac:dyDescent="0.35">
      <c r="A562" t="s">
        <v>1580</v>
      </c>
      <c r="B562" t="s">
        <v>1026</v>
      </c>
      <c r="C562" t="s">
        <v>1027</v>
      </c>
      <c r="D562" t="s">
        <v>1011</v>
      </c>
      <c r="E562" t="s">
        <v>1015</v>
      </c>
      <c r="F562" t="s">
        <v>1012</v>
      </c>
      <c r="G562" s="5">
        <v>21.58</v>
      </c>
      <c r="H562">
        <v>9</v>
      </c>
      <c r="I562" s="5">
        <f t="shared" si="71"/>
        <v>9.7109999999999985</v>
      </c>
      <c r="J562" s="5">
        <f t="shared" si="64"/>
        <v>203.93099999999998</v>
      </c>
      <c r="K562" s="6">
        <v>43538</v>
      </c>
      <c r="L562" s="6" t="str">
        <f t="shared" si="65"/>
        <v>Thu</v>
      </c>
      <c r="M562" s="6" t="str">
        <f t="shared" si="66"/>
        <v>Mar</v>
      </c>
      <c r="N562" s="7">
        <v>0.52222222222222225</v>
      </c>
      <c r="O562" s="7" t="str">
        <f t="shared" si="67"/>
        <v>12</v>
      </c>
      <c r="P562" t="s">
        <v>1013</v>
      </c>
      <c r="Q562" s="5">
        <f t="shared" si="68"/>
        <v>194.21999999999997</v>
      </c>
      <c r="R562" s="8">
        <f t="shared" si="69"/>
        <v>4.7619047619047686E-2</v>
      </c>
      <c r="S562" s="5">
        <f t="shared" si="70"/>
        <v>9.7110000000000127</v>
      </c>
      <c r="T562" s="9">
        <v>7.3</v>
      </c>
    </row>
    <row r="563" spans="1:20" x14ac:dyDescent="0.35">
      <c r="A563" t="s">
        <v>1581</v>
      </c>
      <c r="B563" t="s">
        <v>1009</v>
      </c>
      <c r="C563" t="s">
        <v>1010</v>
      </c>
      <c r="D563" t="s">
        <v>1011</v>
      </c>
      <c r="E563" t="s">
        <v>1015</v>
      </c>
      <c r="F563" t="s">
        <v>1028</v>
      </c>
      <c r="G563" s="5">
        <v>89.2</v>
      </c>
      <c r="H563">
        <v>10</v>
      </c>
      <c r="I563" s="5">
        <f t="shared" si="71"/>
        <v>44.6</v>
      </c>
      <c r="J563" s="5">
        <f t="shared" si="64"/>
        <v>936.6</v>
      </c>
      <c r="K563" s="6">
        <v>43507</v>
      </c>
      <c r="L563" s="6" t="str">
        <f t="shared" si="65"/>
        <v>Mon</v>
      </c>
      <c r="M563" s="6" t="str">
        <f t="shared" si="66"/>
        <v>Feb</v>
      </c>
      <c r="N563" s="7">
        <v>0.65416666666666667</v>
      </c>
      <c r="O563" s="7" t="str">
        <f t="shared" si="67"/>
        <v>15</v>
      </c>
      <c r="P563" t="s">
        <v>1017</v>
      </c>
      <c r="Q563" s="5">
        <f t="shared" si="68"/>
        <v>892</v>
      </c>
      <c r="R563" s="8">
        <f t="shared" si="69"/>
        <v>4.7619047619047644E-2</v>
      </c>
      <c r="S563" s="5">
        <f t="shared" si="70"/>
        <v>44.600000000000023</v>
      </c>
      <c r="T563" s="9">
        <v>4.4000000000000004</v>
      </c>
    </row>
    <row r="564" spans="1:20" x14ac:dyDescent="0.35">
      <c r="A564" t="s">
        <v>1582</v>
      </c>
      <c r="B564" t="s">
        <v>1026</v>
      </c>
      <c r="C564" t="s">
        <v>1027</v>
      </c>
      <c r="D564" t="s">
        <v>1011</v>
      </c>
      <c r="E564" t="s">
        <v>1005</v>
      </c>
      <c r="F564" t="s">
        <v>1012</v>
      </c>
      <c r="G564" s="5">
        <v>42.42</v>
      </c>
      <c r="H564">
        <v>8</v>
      </c>
      <c r="I564" s="5">
        <f t="shared" si="71"/>
        <v>16.968</v>
      </c>
      <c r="J564" s="5">
        <f t="shared" si="64"/>
        <v>356.32800000000003</v>
      </c>
      <c r="K564" s="6">
        <v>43495</v>
      </c>
      <c r="L564" s="6" t="str">
        <f t="shared" si="65"/>
        <v>Wed</v>
      </c>
      <c r="M564" s="6" t="str">
        <f t="shared" si="66"/>
        <v>Jan</v>
      </c>
      <c r="N564" s="7">
        <v>0.58194444444444449</v>
      </c>
      <c r="O564" s="7" t="str">
        <f t="shared" si="67"/>
        <v>13</v>
      </c>
      <c r="P564" t="s">
        <v>1007</v>
      </c>
      <c r="Q564" s="5">
        <f t="shared" si="68"/>
        <v>339.36</v>
      </c>
      <c r="R564" s="8">
        <f t="shared" si="69"/>
        <v>4.7619047619047665E-2</v>
      </c>
      <c r="S564" s="5">
        <f t="shared" si="70"/>
        <v>16.968000000000018</v>
      </c>
      <c r="T564" s="9">
        <v>5.7</v>
      </c>
    </row>
    <row r="565" spans="1:20" x14ac:dyDescent="0.35">
      <c r="A565" t="s">
        <v>1583</v>
      </c>
      <c r="B565" t="s">
        <v>1002</v>
      </c>
      <c r="C565" t="s">
        <v>1003</v>
      </c>
      <c r="D565" t="s">
        <v>1004</v>
      </c>
      <c r="E565" t="s">
        <v>1015</v>
      </c>
      <c r="F565" t="s">
        <v>1012</v>
      </c>
      <c r="G565" s="5">
        <v>74.510000000000005</v>
      </c>
      <c r="H565">
        <v>6</v>
      </c>
      <c r="I565" s="5">
        <f t="shared" si="71"/>
        <v>22.353000000000005</v>
      </c>
      <c r="J565" s="5">
        <f t="shared" si="64"/>
        <v>469.41300000000007</v>
      </c>
      <c r="K565" s="6">
        <v>43544</v>
      </c>
      <c r="L565" s="6" t="str">
        <f t="shared" si="65"/>
        <v>Wed</v>
      </c>
      <c r="M565" s="6" t="str">
        <f t="shared" si="66"/>
        <v>Mar</v>
      </c>
      <c r="N565" s="7">
        <v>0.63055555555555554</v>
      </c>
      <c r="O565" s="7" t="str">
        <f t="shared" si="67"/>
        <v>15</v>
      </c>
      <c r="P565" t="s">
        <v>1007</v>
      </c>
      <c r="Q565" s="5">
        <f t="shared" si="68"/>
        <v>447.06000000000006</v>
      </c>
      <c r="R565" s="8">
        <f t="shared" si="69"/>
        <v>4.761904761904763E-2</v>
      </c>
      <c r="S565" s="5">
        <f t="shared" si="70"/>
        <v>22.353000000000009</v>
      </c>
      <c r="T565" s="9">
        <v>5</v>
      </c>
    </row>
    <row r="566" spans="1:20" x14ac:dyDescent="0.35">
      <c r="A566" t="s">
        <v>1584</v>
      </c>
      <c r="B566" t="s">
        <v>1026</v>
      </c>
      <c r="C566" t="s">
        <v>1027</v>
      </c>
      <c r="D566" t="s">
        <v>1011</v>
      </c>
      <c r="E566" t="s">
        <v>1015</v>
      </c>
      <c r="F566" t="s">
        <v>1030</v>
      </c>
      <c r="G566" s="5">
        <v>99.25</v>
      </c>
      <c r="H566">
        <v>2</v>
      </c>
      <c r="I566" s="5">
        <f t="shared" si="71"/>
        <v>9.9250000000000007</v>
      </c>
      <c r="J566" s="5">
        <f t="shared" si="64"/>
        <v>208.42500000000001</v>
      </c>
      <c r="K566" s="6">
        <v>43544</v>
      </c>
      <c r="L566" s="6" t="str">
        <f t="shared" si="65"/>
        <v>Wed</v>
      </c>
      <c r="M566" s="6" t="str">
        <f t="shared" si="66"/>
        <v>Mar</v>
      </c>
      <c r="N566" s="7">
        <v>0.54305555555555551</v>
      </c>
      <c r="O566" s="7" t="str">
        <f t="shared" si="67"/>
        <v>13</v>
      </c>
      <c r="P566" t="s">
        <v>1013</v>
      </c>
      <c r="Q566" s="5">
        <f t="shared" si="68"/>
        <v>198.5</v>
      </c>
      <c r="R566" s="8">
        <f t="shared" si="69"/>
        <v>4.7619047619047672E-2</v>
      </c>
      <c r="S566" s="5">
        <f t="shared" si="70"/>
        <v>9.9250000000000114</v>
      </c>
      <c r="T566" s="9">
        <v>9</v>
      </c>
    </row>
    <row r="567" spans="1:20" x14ac:dyDescent="0.35">
      <c r="A567" t="s">
        <v>1585</v>
      </c>
      <c r="B567" t="s">
        <v>1002</v>
      </c>
      <c r="C567" t="s">
        <v>1003</v>
      </c>
      <c r="D567" t="s">
        <v>1011</v>
      </c>
      <c r="E567" t="s">
        <v>1005</v>
      </c>
      <c r="F567" t="s">
        <v>1028</v>
      </c>
      <c r="G567" s="5">
        <v>81.209999999999994</v>
      </c>
      <c r="H567">
        <v>10</v>
      </c>
      <c r="I567" s="5">
        <f t="shared" si="71"/>
        <v>40.604999999999997</v>
      </c>
      <c r="J567" s="5">
        <f t="shared" si="64"/>
        <v>852.70499999999993</v>
      </c>
      <c r="K567" s="6">
        <v>43482</v>
      </c>
      <c r="L567" s="6" t="str">
        <f t="shared" si="65"/>
        <v>Thu</v>
      </c>
      <c r="M567" s="6" t="str">
        <f t="shared" si="66"/>
        <v>Jan</v>
      </c>
      <c r="N567" s="7">
        <v>0.54236111111111118</v>
      </c>
      <c r="O567" s="7" t="str">
        <f t="shared" si="67"/>
        <v>13</v>
      </c>
      <c r="P567" t="s">
        <v>1017</v>
      </c>
      <c r="Q567" s="5">
        <f t="shared" si="68"/>
        <v>812.09999999999991</v>
      </c>
      <c r="R567" s="8">
        <f t="shared" si="69"/>
        <v>4.7619047619047644E-2</v>
      </c>
      <c r="S567" s="5">
        <f t="shared" si="70"/>
        <v>40.605000000000018</v>
      </c>
      <c r="T567" s="9">
        <v>6.3</v>
      </c>
    </row>
    <row r="568" spans="1:20" x14ac:dyDescent="0.35">
      <c r="A568" t="s">
        <v>1586</v>
      </c>
      <c r="B568" t="s">
        <v>1009</v>
      </c>
      <c r="C568" t="s">
        <v>1010</v>
      </c>
      <c r="D568" t="s">
        <v>1011</v>
      </c>
      <c r="E568" t="s">
        <v>1005</v>
      </c>
      <c r="F568" t="s">
        <v>1020</v>
      </c>
      <c r="G568" s="5">
        <v>49.33</v>
      </c>
      <c r="H568">
        <v>10</v>
      </c>
      <c r="I568" s="5">
        <f t="shared" si="71"/>
        <v>24.664999999999999</v>
      </c>
      <c r="J568" s="5">
        <f t="shared" si="64"/>
        <v>517.96499999999992</v>
      </c>
      <c r="K568" s="6">
        <v>43499</v>
      </c>
      <c r="L568" s="6" t="str">
        <f t="shared" si="65"/>
        <v>Sun</v>
      </c>
      <c r="M568" s="6" t="str">
        <f t="shared" si="66"/>
        <v>Feb</v>
      </c>
      <c r="N568" s="7">
        <v>0.69444444444444453</v>
      </c>
      <c r="O568" s="7" t="str">
        <f t="shared" si="67"/>
        <v>16</v>
      </c>
      <c r="P568" t="s">
        <v>1017</v>
      </c>
      <c r="Q568" s="5">
        <f t="shared" si="68"/>
        <v>493.29999999999995</v>
      </c>
      <c r="R568" s="8">
        <f t="shared" si="69"/>
        <v>4.7619047619047554E-2</v>
      </c>
      <c r="S568" s="5">
        <f t="shared" si="70"/>
        <v>24.664999999999964</v>
      </c>
      <c r="T568" s="9">
        <v>9.4</v>
      </c>
    </row>
    <row r="569" spans="1:20" x14ac:dyDescent="0.35">
      <c r="A569" t="s">
        <v>1587</v>
      </c>
      <c r="B569" t="s">
        <v>1002</v>
      </c>
      <c r="C569" t="s">
        <v>1003</v>
      </c>
      <c r="D569" t="s">
        <v>1011</v>
      </c>
      <c r="E569" t="s">
        <v>1005</v>
      </c>
      <c r="F569" t="s">
        <v>1030</v>
      </c>
      <c r="G569" s="5">
        <v>65.739999999999995</v>
      </c>
      <c r="H569">
        <v>9</v>
      </c>
      <c r="I569" s="5">
        <f t="shared" si="71"/>
        <v>29.582999999999998</v>
      </c>
      <c r="J569" s="5">
        <f t="shared" si="64"/>
        <v>621.24299999999994</v>
      </c>
      <c r="K569" s="6">
        <v>43466</v>
      </c>
      <c r="L569" s="6" t="str">
        <f t="shared" si="65"/>
        <v>Tue</v>
      </c>
      <c r="M569" s="6" t="str">
        <f t="shared" si="66"/>
        <v>Jan</v>
      </c>
      <c r="N569" s="7">
        <v>0.57986111111111105</v>
      </c>
      <c r="O569" s="7" t="str">
        <f t="shared" si="67"/>
        <v>13</v>
      </c>
      <c r="P569" t="s">
        <v>1013</v>
      </c>
      <c r="Q569" s="5">
        <f t="shared" si="68"/>
        <v>591.66</v>
      </c>
      <c r="R569" s="8">
        <f t="shared" si="69"/>
        <v>4.7619047619047575E-2</v>
      </c>
      <c r="S569" s="5">
        <f t="shared" si="70"/>
        <v>29.58299999999997</v>
      </c>
      <c r="T569" s="9">
        <v>7.7</v>
      </c>
    </row>
    <row r="570" spans="1:20" x14ac:dyDescent="0.35">
      <c r="A570" t="s">
        <v>1588</v>
      </c>
      <c r="B570" t="s">
        <v>1026</v>
      </c>
      <c r="C570" t="s">
        <v>1027</v>
      </c>
      <c r="D570" t="s">
        <v>1011</v>
      </c>
      <c r="E570" t="s">
        <v>1005</v>
      </c>
      <c r="F570" t="s">
        <v>1030</v>
      </c>
      <c r="G570" s="5">
        <v>79.86</v>
      </c>
      <c r="H570">
        <v>7</v>
      </c>
      <c r="I570" s="5">
        <f t="shared" si="71"/>
        <v>27.951000000000001</v>
      </c>
      <c r="J570" s="5">
        <f t="shared" si="64"/>
        <v>586.971</v>
      </c>
      <c r="K570" s="6">
        <v>43475</v>
      </c>
      <c r="L570" s="6" t="str">
        <f t="shared" si="65"/>
        <v>Thu</v>
      </c>
      <c r="M570" s="6" t="str">
        <f t="shared" si="66"/>
        <v>Jan</v>
      </c>
      <c r="N570" s="7">
        <v>0.43958333333333338</v>
      </c>
      <c r="O570" s="7" t="str">
        <f t="shared" si="67"/>
        <v>10</v>
      </c>
      <c r="P570" t="s">
        <v>1017</v>
      </c>
      <c r="Q570" s="5">
        <f t="shared" si="68"/>
        <v>559.02</v>
      </c>
      <c r="R570" s="8">
        <f t="shared" si="69"/>
        <v>4.7619047619047658E-2</v>
      </c>
      <c r="S570" s="5">
        <f t="shared" si="70"/>
        <v>27.951000000000022</v>
      </c>
      <c r="T570" s="9">
        <v>5.5</v>
      </c>
    </row>
    <row r="571" spans="1:20" x14ac:dyDescent="0.35">
      <c r="A571" t="s">
        <v>1589</v>
      </c>
      <c r="B571" t="s">
        <v>1009</v>
      </c>
      <c r="C571" t="s">
        <v>1010</v>
      </c>
      <c r="D571" t="s">
        <v>1011</v>
      </c>
      <c r="E571" t="s">
        <v>1005</v>
      </c>
      <c r="F571" t="s">
        <v>1020</v>
      </c>
      <c r="G571" s="5">
        <v>73.98</v>
      </c>
      <c r="H571">
        <v>7</v>
      </c>
      <c r="I571" s="5">
        <f t="shared" si="71"/>
        <v>25.893000000000001</v>
      </c>
      <c r="J571" s="5">
        <f t="shared" si="64"/>
        <v>543.75300000000004</v>
      </c>
      <c r="K571" s="6">
        <v>43526</v>
      </c>
      <c r="L571" s="6" t="str">
        <f t="shared" si="65"/>
        <v>Sat</v>
      </c>
      <c r="M571" s="6" t="str">
        <f t="shared" si="66"/>
        <v>Mar</v>
      </c>
      <c r="N571" s="7">
        <v>0.6958333333333333</v>
      </c>
      <c r="O571" s="7" t="str">
        <f t="shared" si="67"/>
        <v>16</v>
      </c>
      <c r="P571" t="s">
        <v>1007</v>
      </c>
      <c r="Q571" s="5">
        <f t="shared" si="68"/>
        <v>517.86</v>
      </c>
      <c r="R571" s="8">
        <f t="shared" si="69"/>
        <v>4.7619047619047672E-2</v>
      </c>
      <c r="S571" s="5">
        <f t="shared" si="70"/>
        <v>25.893000000000029</v>
      </c>
      <c r="T571" s="9">
        <v>4.0999999999999996</v>
      </c>
    </row>
    <row r="572" spans="1:20" x14ac:dyDescent="0.35">
      <c r="A572" t="s">
        <v>1590</v>
      </c>
      <c r="B572" t="s">
        <v>1026</v>
      </c>
      <c r="C572" t="s">
        <v>1027</v>
      </c>
      <c r="D572" t="s">
        <v>1004</v>
      </c>
      <c r="E572" t="s">
        <v>1005</v>
      </c>
      <c r="F572" t="s">
        <v>1016</v>
      </c>
      <c r="G572" s="5">
        <v>82.04</v>
      </c>
      <c r="H572">
        <v>5</v>
      </c>
      <c r="I572" s="5">
        <f t="shared" si="71"/>
        <v>20.510000000000005</v>
      </c>
      <c r="J572" s="5">
        <f t="shared" si="64"/>
        <v>430.71000000000004</v>
      </c>
      <c r="K572" s="6">
        <v>43521</v>
      </c>
      <c r="L572" s="6" t="str">
        <f t="shared" si="65"/>
        <v>Mon</v>
      </c>
      <c r="M572" s="6" t="str">
        <f t="shared" si="66"/>
        <v>Feb</v>
      </c>
      <c r="N572" s="7">
        <v>0.71944444444444444</v>
      </c>
      <c r="O572" s="7" t="str">
        <f t="shared" si="67"/>
        <v>17</v>
      </c>
      <c r="P572" t="s">
        <v>1017</v>
      </c>
      <c r="Q572" s="5">
        <f t="shared" si="68"/>
        <v>410.20000000000005</v>
      </c>
      <c r="R572" s="8">
        <f t="shared" si="69"/>
        <v>4.7619047619047596E-2</v>
      </c>
      <c r="S572" s="5">
        <f t="shared" si="70"/>
        <v>20.509999999999991</v>
      </c>
      <c r="T572" s="9">
        <v>7.6</v>
      </c>
    </row>
    <row r="573" spans="1:20" x14ac:dyDescent="0.35">
      <c r="A573" t="s">
        <v>1591</v>
      </c>
      <c r="B573" t="s">
        <v>1026</v>
      </c>
      <c r="C573" t="s">
        <v>1027</v>
      </c>
      <c r="D573" t="s">
        <v>1004</v>
      </c>
      <c r="E573" t="s">
        <v>1015</v>
      </c>
      <c r="F573" t="s">
        <v>1020</v>
      </c>
      <c r="G573" s="5">
        <v>26.67</v>
      </c>
      <c r="H573">
        <v>10</v>
      </c>
      <c r="I573" s="5">
        <f t="shared" si="71"/>
        <v>13.335000000000003</v>
      </c>
      <c r="J573" s="5">
        <f t="shared" si="64"/>
        <v>280.03500000000003</v>
      </c>
      <c r="K573" s="6">
        <v>43494</v>
      </c>
      <c r="L573" s="6" t="str">
        <f t="shared" si="65"/>
        <v>Tue</v>
      </c>
      <c r="M573" s="6" t="str">
        <f t="shared" si="66"/>
        <v>Jan</v>
      </c>
      <c r="N573" s="7">
        <v>0.4916666666666667</v>
      </c>
      <c r="O573" s="7" t="str">
        <f t="shared" si="67"/>
        <v>11</v>
      </c>
      <c r="P573" t="s">
        <v>1013</v>
      </c>
      <c r="Q573" s="5">
        <f t="shared" si="68"/>
        <v>266.70000000000005</v>
      </c>
      <c r="R573" s="8">
        <f t="shared" si="69"/>
        <v>4.761904761904754E-2</v>
      </c>
      <c r="S573" s="5">
        <f t="shared" si="70"/>
        <v>13.33499999999998</v>
      </c>
      <c r="T573" s="9">
        <v>8.6</v>
      </c>
    </row>
    <row r="574" spans="1:20" x14ac:dyDescent="0.35">
      <c r="A574" t="s">
        <v>1592</v>
      </c>
      <c r="B574" t="s">
        <v>1002</v>
      </c>
      <c r="C574" t="s">
        <v>1003</v>
      </c>
      <c r="D574" t="s">
        <v>1004</v>
      </c>
      <c r="E574" t="s">
        <v>1015</v>
      </c>
      <c r="F574" t="s">
        <v>1028</v>
      </c>
      <c r="G574" s="5">
        <v>10.130000000000001</v>
      </c>
      <c r="H574">
        <v>7</v>
      </c>
      <c r="I574" s="5">
        <f t="shared" si="71"/>
        <v>3.5455000000000005</v>
      </c>
      <c r="J574" s="5">
        <f t="shared" si="64"/>
        <v>74.455500000000015</v>
      </c>
      <c r="K574" s="6">
        <v>43534</v>
      </c>
      <c r="L574" s="6" t="str">
        <f t="shared" si="65"/>
        <v>Sun</v>
      </c>
      <c r="M574" s="6" t="str">
        <f t="shared" si="66"/>
        <v>Mar</v>
      </c>
      <c r="N574" s="7">
        <v>0.81597222222222221</v>
      </c>
      <c r="O574" s="7" t="str">
        <f t="shared" si="67"/>
        <v>19</v>
      </c>
      <c r="P574" t="s">
        <v>1007</v>
      </c>
      <c r="Q574" s="5">
        <f t="shared" si="68"/>
        <v>70.910000000000011</v>
      </c>
      <c r="R574" s="8">
        <f t="shared" si="69"/>
        <v>4.7619047619047665E-2</v>
      </c>
      <c r="S574" s="5">
        <f t="shared" si="70"/>
        <v>3.5455000000000041</v>
      </c>
      <c r="T574" s="9">
        <v>8.3000000000000007</v>
      </c>
    </row>
    <row r="575" spans="1:20" x14ac:dyDescent="0.35">
      <c r="A575" t="s">
        <v>1593</v>
      </c>
      <c r="B575" t="s">
        <v>1026</v>
      </c>
      <c r="C575" t="s">
        <v>1027</v>
      </c>
      <c r="D575" t="s">
        <v>1011</v>
      </c>
      <c r="E575" t="s">
        <v>1015</v>
      </c>
      <c r="F575" t="s">
        <v>1028</v>
      </c>
      <c r="G575" s="5">
        <v>72.39</v>
      </c>
      <c r="H575">
        <v>2</v>
      </c>
      <c r="I575" s="5">
        <f t="shared" si="71"/>
        <v>7.2390000000000008</v>
      </c>
      <c r="J575" s="5">
        <f t="shared" si="64"/>
        <v>152.01900000000001</v>
      </c>
      <c r="K575" s="6">
        <v>43478</v>
      </c>
      <c r="L575" s="6" t="str">
        <f t="shared" si="65"/>
        <v>Sun</v>
      </c>
      <c r="M575" s="6" t="str">
        <f t="shared" si="66"/>
        <v>Jan</v>
      </c>
      <c r="N575" s="7">
        <v>0.82986111111111116</v>
      </c>
      <c r="O575" s="7" t="str">
        <f t="shared" si="67"/>
        <v>19</v>
      </c>
      <c r="P575" t="s">
        <v>1017</v>
      </c>
      <c r="Q575" s="5">
        <f t="shared" si="68"/>
        <v>144.78</v>
      </c>
      <c r="R575" s="8">
        <f t="shared" si="69"/>
        <v>4.7619047619047644E-2</v>
      </c>
      <c r="S575" s="5">
        <f t="shared" si="70"/>
        <v>7.2390000000000043</v>
      </c>
      <c r="T575" s="9">
        <v>8.1</v>
      </c>
    </row>
    <row r="576" spans="1:20" x14ac:dyDescent="0.35">
      <c r="A576" t="s">
        <v>1594</v>
      </c>
      <c r="B576" t="s">
        <v>1002</v>
      </c>
      <c r="C576" t="s">
        <v>1003</v>
      </c>
      <c r="D576" t="s">
        <v>1011</v>
      </c>
      <c r="E576" t="s">
        <v>1015</v>
      </c>
      <c r="F576" t="s">
        <v>1020</v>
      </c>
      <c r="G576" s="5">
        <v>85.91</v>
      </c>
      <c r="H576">
        <v>5</v>
      </c>
      <c r="I576" s="5">
        <f t="shared" si="71"/>
        <v>21.477499999999999</v>
      </c>
      <c r="J576" s="5">
        <f t="shared" si="64"/>
        <v>451.02749999999997</v>
      </c>
      <c r="K576" s="6">
        <v>43546</v>
      </c>
      <c r="L576" s="6" t="str">
        <f t="shared" si="65"/>
        <v>Fri</v>
      </c>
      <c r="M576" s="6" t="str">
        <f t="shared" si="66"/>
        <v>Mar</v>
      </c>
      <c r="N576" s="7">
        <v>0.60625000000000007</v>
      </c>
      <c r="O576" s="7" t="str">
        <f t="shared" si="67"/>
        <v>14</v>
      </c>
      <c r="P576" t="s">
        <v>1017</v>
      </c>
      <c r="Q576" s="5">
        <f t="shared" si="68"/>
        <v>429.54999999999995</v>
      </c>
      <c r="R576" s="8">
        <f t="shared" si="69"/>
        <v>4.7619047619047665E-2</v>
      </c>
      <c r="S576" s="5">
        <f t="shared" si="70"/>
        <v>21.47750000000002</v>
      </c>
      <c r="T576" s="9">
        <v>8.6</v>
      </c>
    </row>
    <row r="577" spans="1:20" x14ac:dyDescent="0.35">
      <c r="A577" t="s">
        <v>1595</v>
      </c>
      <c r="B577" t="s">
        <v>1026</v>
      </c>
      <c r="C577" t="s">
        <v>1027</v>
      </c>
      <c r="D577" t="s">
        <v>1004</v>
      </c>
      <c r="E577" t="s">
        <v>1015</v>
      </c>
      <c r="F577" t="s">
        <v>1030</v>
      </c>
      <c r="G577" s="5">
        <v>81.31</v>
      </c>
      <c r="H577">
        <v>7</v>
      </c>
      <c r="I577" s="5">
        <f t="shared" si="71"/>
        <v>28.458500000000004</v>
      </c>
      <c r="J577" s="5">
        <f t="shared" si="64"/>
        <v>597.62850000000003</v>
      </c>
      <c r="K577" s="6">
        <v>43525</v>
      </c>
      <c r="L577" s="6" t="str">
        <f t="shared" si="65"/>
        <v>Fri</v>
      </c>
      <c r="M577" s="6" t="str">
        <f t="shared" si="66"/>
        <v>Mar</v>
      </c>
      <c r="N577" s="7">
        <v>0.8256944444444444</v>
      </c>
      <c r="O577" s="7" t="str">
        <f t="shared" si="67"/>
        <v>19</v>
      </c>
      <c r="P577" t="s">
        <v>1007</v>
      </c>
      <c r="Q577" s="5">
        <f t="shared" si="68"/>
        <v>569.17000000000007</v>
      </c>
      <c r="R577" s="8">
        <f t="shared" si="69"/>
        <v>4.7619047619047547E-2</v>
      </c>
      <c r="S577" s="5">
        <f t="shared" si="70"/>
        <v>28.458499999999958</v>
      </c>
      <c r="T577" s="9">
        <v>6.3</v>
      </c>
    </row>
    <row r="578" spans="1:20" x14ac:dyDescent="0.35">
      <c r="A578" t="s">
        <v>1596</v>
      </c>
      <c r="B578" t="s">
        <v>1026</v>
      </c>
      <c r="C578" t="s">
        <v>1027</v>
      </c>
      <c r="D578" t="s">
        <v>1011</v>
      </c>
      <c r="E578" t="s">
        <v>1015</v>
      </c>
      <c r="F578" t="s">
        <v>1028</v>
      </c>
      <c r="G578" s="5">
        <v>60.3</v>
      </c>
      <c r="H578">
        <v>4</v>
      </c>
      <c r="I578" s="5">
        <f t="shared" si="71"/>
        <v>12.06</v>
      </c>
      <c r="J578" s="5">
        <f t="shared" ref="J578:J641" si="72">Q578+I578</f>
        <v>253.26</v>
      </c>
      <c r="K578" s="6">
        <v>43516</v>
      </c>
      <c r="L578" s="6" t="str">
        <f t="shared" ref="L578:L641" si="73">TEXT(K578, "ttt")</f>
        <v>Wed</v>
      </c>
      <c r="M578" s="6" t="str">
        <f t="shared" ref="M578:M641" si="74">TEXT(K578, "MMM")</f>
        <v>Feb</v>
      </c>
      <c r="N578" s="7">
        <v>0.77986111111111101</v>
      </c>
      <c r="O578" s="7" t="str">
        <f t="shared" ref="O578:O641" si="75">TEXT(N578, "hh")</f>
        <v>18</v>
      </c>
      <c r="P578" t="s">
        <v>1013</v>
      </c>
      <c r="Q578" s="5">
        <f t="shared" ref="Q578:Q641" si="76">G578*H578</f>
        <v>241.2</v>
      </c>
      <c r="R578" s="8">
        <f t="shared" ref="R578:R641" si="77">(S578/J578)</f>
        <v>4.761904761904763E-2</v>
      </c>
      <c r="S578" s="5">
        <f t="shared" ref="S578:S641" si="78">J578-Q578</f>
        <v>12.060000000000002</v>
      </c>
      <c r="T578" s="9">
        <v>5.8</v>
      </c>
    </row>
    <row r="579" spans="1:20" x14ac:dyDescent="0.35">
      <c r="A579" t="s">
        <v>1597</v>
      </c>
      <c r="B579" t="s">
        <v>1009</v>
      </c>
      <c r="C579" t="s">
        <v>1010</v>
      </c>
      <c r="D579" t="s">
        <v>1011</v>
      </c>
      <c r="E579" t="s">
        <v>1015</v>
      </c>
      <c r="F579" t="s">
        <v>1028</v>
      </c>
      <c r="G579" s="5">
        <v>31.77</v>
      </c>
      <c r="H579">
        <v>4</v>
      </c>
      <c r="I579" s="5">
        <f t="shared" ref="I579:I642" si="79">Q579*0.05</f>
        <v>6.3540000000000001</v>
      </c>
      <c r="J579" s="5">
        <f t="shared" si="72"/>
        <v>133.434</v>
      </c>
      <c r="K579" s="6">
        <v>43479</v>
      </c>
      <c r="L579" s="6" t="str">
        <f t="shared" si="73"/>
        <v>Mon</v>
      </c>
      <c r="M579" s="6" t="str">
        <f t="shared" si="74"/>
        <v>Jan</v>
      </c>
      <c r="N579" s="7">
        <v>0.61319444444444449</v>
      </c>
      <c r="O579" s="7" t="str">
        <f t="shared" si="75"/>
        <v>14</v>
      </c>
      <c r="P579" t="s">
        <v>1007</v>
      </c>
      <c r="Q579" s="5">
        <f t="shared" si="76"/>
        <v>127.08</v>
      </c>
      <c r="R579" s="8">
        <f t="shared" si="77"/>
        <v>4.7619047619047616E-2</v>
      </c>
      <c r="S579" s="5">
        <f t="shared" si="78"/>
        <v>6.3539999999999992</v>
      </c>
      <c r="T579" s="9">
        <v>6.2</v>
      </c>
    </row>
    <row r="580" spans="1:20" x14ac:dyDescent="0.35">
      <c r="A580" t="s">
        <v>1598</v>
      </c>
      <c r="B580" t="s">
        <v>1002</v>
      </c>
      <c r="C580" t="s">
        <v>1003</v>
      </c>
      <c r="D580" t="s">
        <v>1011</v>
      </c>
      <c r="E580" t="s">
        <v>1005</v>
      </c>
      <c r="F580" t="s">
        <v>1006</v>
      </c>
      <c r="G580" s="5">
        <v>64.27</v>
      </c>
      <c r="H580">
        <v>4</v>
      </c>
      <c r="I580" s="5">
        <f t="shared" si="79"/>
        <v>12.853999999999999</v>
      </c>
      <c r="J580" s="5">
        <f t="shared" si="72"/>
        <v>269.93399999999997</v>
      </c>
      <c r="K580" s="6">
        <v>43550</v>
      </c>
      <c r="L580" s="6" t="str">
        <f t="shared" si="73"/>
        <v>Tue</v>
      </c>
      <c r="M580" s="6" t="str">
        <f t="shared" si="74"/>
        <v>Mar</v>
      </c>
      <c r="N580" s="7">
        <v>0.57916666666666672</v>
      </c>
      <c r="O580" s="7" t="str">
        <f t="shared" si="75"/>
        <v>13</v>
      </c>
      <c r="P580" t="s">
        <v>1013</v>
      </c>
      <c r="Q580" s="5">
        <f t="shared" si="76"/>
        <v>257.08</v>
      </c>
      <c r="R580" s="8">
        <f t="shared" si="77"/>
        <v>4.7619047619047568E-2</v>
      </c>
      <c r="S580" s="5">
        <f t="shared" si="78"/>
        <v>12.853999999999985</v>
      </c>
      <c r="T580" s="9">
        <v>7.7</v>
      </c>
    </row>
    <row r="581" spans="1:20" x14ac:dyDescent="0.35">
      <c r="A581" t="s">
        <v>1599</v>
      </c>
      <c r="B581" t="s">
        <v>1026</v>
      </c>
      <c r="C581" t="s">
        <v>1027</v>
      </c>
      <c r="D581" t="s">
        <v>1011</v>
      </c>
      <c r="E581" t="s">
        <v>1015</v>
      </c>
      <c r="F581" t="s">
        <v>1006</v>
      </c>
      <c r="G581" s="5">
        <v>69.510000000000005</v>
      </c>
      <c r="H581">
        <v>2</v>
      </c>
      <c r="I581" s="5">
        <f t="shared" si="79"/>
        <v>6.9510000000000005</v>
      </c>
      <c r="J581" s="5">
        <f t="shared" si="72"/>
        <v>145.971</v>
      </c>
      <c r="K581" s="6">
        <v>43525</v>
      </c>
      <c r="L581" s="6" t="str">
        <f t="shared" si="73"/>
        <v>Fri</v>
      </c>
      <c r="M581" s="6" t="str">
        <f t="shared" si="74"/>
        <v>Mar</v>
      </c>
      <c r="N581" s="7">
        <v>0.51041666666666663</v>
      </c>
      <c r="O581" s="7" t="str">
        <f t="shared" si="75"/>
        <v>12</v>
      </c>
      <c r="P581" t="s">
        <v>1007</v>
      </c>
      <c r="Q581" s="5">
        <f t="shared" si="76"/>
        <v>139.02000000000001</v>
      </c>
      <c r="R581" s="8">
        <f t="shared" si="77"/>
        <v>4.7619047619047575E-2</v>
      </c>
      <c r="S581" s="5">
        <f t="shared" si="78"/>
        <v>6.9509999999999934</v>
      </c>
      <c r="T581" s="9">
        <v>8.1</v>
      </c>
    </row>
    <row r="582" spans="1:20" x14ac:dyDescent="0.35">
      <c r="A582" t="s">
        <v>1600</v>
      </c>
      <c r="B582" t="s">
        <v>1009</v>
      </c>
      <c r="C582" t="s">
        <v>1010</v>
      </c>
      <c r="D582" t="s">
        <v>1011</v>
      </c>
      <c r="E582" t="s">
        <v>1015</v>
      </c>
      <c r="F582" t="s">
        <v>1028</v>
      </c>
      <c r="G582" s="5">
        <v>27.22</v>
      </c>
      <c r="H582">
        <v>3</v>
      </c>
      <c r="I582" s="5">
        <f t="shared" si="79"/>
        <v>4.0830000000000002</v>
      </c>
      <c r="J582" s="5">
        <f t="shared" si="72"/>
        <v>85.742999999999995</v>
      </c>
      <c r="K582" s="6">
        <v>43472</v>
      </c>
      <c r="L582" s="6" t="str">
        <f t="shared" si="73"/>
        <v>Mon</v>
      </c>
      <c r="M582" s="6" t="str">
        <f t="shared" si="74"/>
        <v>Jan</v>
      </c>
      <c r="N582" s="7">
        <v>0.52569444444444446</v>
      </c>
      <c r="O582" s="7" t="str">
        <f t="shared" si="75"/>
        <v>12</v>
      </c>
      <c r="P582" t="s">
        <v>1013</v>
      </c>
      <c r="Q582" s="5">
        <f t="shared" si="76"/>
        <v>81.66</v>
      </c>
      <c r="R582" s="8">
        <f t="shared" si="77"/>
        <v>4.7619047619047603E-2</v>
      </c>
      <c r="S582" s="5">
        <f t="shared" si="78"/>
        <v>4.0829999999999984</v>
      </c>
      <c r="T582" s="9">
        <v>7.3</v>
      </c>
    </row>
    <row r="583" spans="1:20" x14ac:dyDescent="0.35">
      <c r="A583" t="s">
        <v>1601</v>
      </c>
      <c r="B583" t="s">
        <v>1002</v>
      </c>
      <c r="C583" t="s">
        <v>1003</v>
      </c>
      <c r="D583" t="s">
        <v>1004</v>
      </c>
      <c r="E583" t="s">
        <v>1005</v>
      </c>
      <c r="F583" t="s">
        <v>1006</v>
      </c>
      <c r="G583" s="5">
        <v>77.680000000000007</v>
      </c>
      <c r="H583">
        <v>4</v>
      </c>
      <c r="I583" s="5">
        <f t="shared" si="79"/>
        <v>15.536000000000001</v>
      </c>
      <c r="J583" s="5">
        <f t="shared" si="72"/>
        <v>326.25600000000003</v>
      </c>
      <c r="K583" s="6">
        <v>43497</v>
      </c>
      <c r="L583" s="6" t="str">
        <f t="shared" si="73"/>
        <v>Fri</v>
      </c>
      <c r="M583" s="6" t="str">
        <f t="shared" si="74"/>
        <v>Feb</v>
      </c>
      <c r="N583" s="7">
        <v>0.82916666666666661</v>
      </c>
      <c r="O583" s="7" t="str">
        <f t="shared" si="75"/>
        <v>19</v>
      </c>
      <c r="P583" t="s">
        <v>1013</v>
      </c>
      <c r="Q583" s="5">
        <f t="shared" si="76"/>
        <v>310.72000000000003</v>
      </c>
      <c r="R583" s="8">
        <f t="shared" si="77"/>
        <v>4.7619047619047616E-2</v>
      </c>
      <c r="S583" s="5">
        <f t="shared" si="78"/>
        <v>15.536000000000001</v>
      </c>
      <c r="T583" s="9">
        <v>8.4</v>
      </c>
    </row>
    <row r="584" spans="1:20" x14ac:dyDescent="0.35">
      <c r="A584" t="s">
        <v>1602</v>
      </c>
      <c r="B584" t="s">
        <v>1009</v>
      </c>
      <c r="C584" t="s">
        <v>1010</v>
      </c>
      <c r="D584" t="s">
        <v>1004</v>
      </c>
      <c r="E584" t="s">
        <v>1005</v>
      </c>
      <c r="F584" t="s">
        <v>1030</v>
      </c>
      <c r="G584" s="5">
        <v>92.98</v>
      </c>
      <c r="H584">
        <v>2</v>
      </c>
      <c r="I584" s="5">
        <f t="shared" si="79"/>
        <v>9.298</v>
      </c>
      <c r="J584" s="5">
        <f t="shared" si="72"/>
        <v>195.25800000000001</v>
      </c>
      <c r="K584" s="6">
        <v>43509</v>
      </c>
      <c r="L584" s="6" t="str">
        <f t="shared" si="73"/>
        <v>Wed</v>
      </c>
      <c r="M584" s="6" t="str">
        <f t="shared" si="74"/>
        <v>Feb</v>
      </c>
      <c r="N584" s="7">
        <v>0.62916666666666665</v>
      </c>
      <c r="O584" s="7" t="str">
        <f t="shared" si="75"/>
        <v>15</v>
      </c>
      <c r="P584" t="s">
        <v>1017</v>
      </c>
      <c r="Q584" s="5">
        <f t="shared" si="76"/>
        <v>185.96</v>
      </c>
      <c r="R584" s="8">
        <f t="shared" si="77"/>
        <v>4.7619047619047623E-2</v>
      </c>
      <c r="S584" s="5">
        <f t="shared" si="78"/>
        <v>9.2980000000000018</v>
      </c>
      <c r="T584" s="9">
        <v>8</v>
      </c>
    </row>
    <row r="585" spans="1:20" x14ac:dyDescent="0.35">
      <c r="A585" t="s">
        <v>1603</v>
      </c>
      <c r="B585" t="s">
        <v>1026</v>
      </c>
      <c r="C585" t="s">
        <v>1027</v>
      </c>
      <c r="D585" t="s">
        <v>1004</v>
      </c>
      <c r="E585" t="s">
        <v>1005</v>
      </c>
      <c r="F585" t="s">
        <v>1030</v>
      </c>
      <c r="G585" s="5">
        <v>18.079999999999998</v>
      </c>
      <c r="H585">
        <v>4</v>
      </c>
      <c r="I585" s="5">
        <f t="shared" si="79"/>
        <v>3.6159999999999997</v>
      </c>
      <c r="J585" s="5">
        <f t="shared" si="72"/>
        <v>75.935999999999993</v>
      </c>
      <c r="K585" s="6">
        <v>43479</v>
      </c>
      <c r="L585" s="6" t="str">
        <f t="shared" si="73"/>
        <v>Mon</v>
      </c>
      <c r="M585" s="6" t="str">
        <f t="shared" si="74"/>
        <v>Jan</v>
      </c>
      <c r="N585" s="7">
        <v>0.75208333333333333</v>
      </c>
      <c r="O585" s="7" t="str">
        <f t="shared" si="75"/>
        <v>18</v>
      </c>
      <c r="P585" t="s">
        <v>1017</v>
      </c>
      <c r="Q585" s="5">
        <f t="shared" si="76"/>
        <v>72.319999999999993</v>
      </c>
      <c r="R585" s="8">
        <f t="shared" si="77"/>
        <v>4.7619047619047616E-2</v>
      </c>
      <c r="S585" s="5">
        <f t="shared" si="78"/>
        <v>3.6159999999999997</v>
      </c>
      <c r="T585" s="9">
        <v>9.5</v>
      </c>
    </row>
    <row r="586" spans="1:20" x14ac:dyDescent="0.35">
      <c r="A586" t="s">
        <v>1604</v>
      </c>
      <c r="B586" t="s">
        <v>1026</v>
      </c>
      <c r="C586" t="s">
        <v>1027</v>
      </c>
      <c r="D586" t="s">
        <v>1011</v>
      </c>
      <c r="E586" t="s">
        <v>1015</v>
      </c>
      <c r="F586" t="s">
        <v>1020</v>
      </c>
      <c r="G586" s="5">
        <v>63.06</v>
      </c>
      <c r="H586">
        <v>3</v>
      </c>
      <c r="I586" s="5">
        <f t="shared" si="79"/>
        <v>9.4590000000000014</v>
      </c>
      <c r="J586" s="5">
        <f t="shared" si="72"/>
        <v>198.63900000000001</v>
      </c>
      <c r="K586" s="6">
        <v>43484</v>
      </c>
      <c r="L586" s="6" t="str">
        <f t="shared" si="73"/>
        <v>Sat</v>
      </c>
      <c r="M586" s="6" t="str">
        <f t="shared" si="74"/>
        <v>Jan</v>
      </c>
      <c r="N586" s="7">
        <v>0.66527777777777775</v>
      </c>
      <c r="O586" s="7" t="str">
        <f t="shared" si="75"/>
        <v>15</v>
      </c>
      <c r="P586" t="s">
        <v>1007</v>
      </c>
      <c r="Q586" s="5">
        <f t="shared" si="76"/>
        <v>189.18</v>
      </c>
      <c r="R586" s="8">
        <f t="shared" si="77"/>
        <v>4.761904761904763E-2</v>
      </c>
      <c r="S586" s="5">
        <f t="shared" si="78"/>
        <v>9.4590000000000032</v>
      </c>
      <c r="T586" s="9">
        <v>7</v>
      </c>
    </row>
    <row r="587" spans="1:20" x14ac:dyDescent="0.35">
      <c r="A587" t="s">
        <v>1605</v>
      </c>
      <c r="B587" t="s">
        <v>1002</v>
      </c>
      <c r="C587" t="s">
        <v>1003</v>
      </c>
      <c r="D587" t="s">
        <v>1011</v>
      </c>
      <c r="E587" t="s">
        <v>1015</v>
      </c>
      <c r="F587" t="s">
        <v>1006</v>
      </c>
      <c r="G587" s="5">
        <v>51.71</v>
      </c>
      <c r="H587">
        <v>4</v>
      </c>
      <c r="I587" s="5">
        <f t="shared" si="79"/>
        <v>10.342000000000001</v>
      </c>
      <c r="J587" s="5">
        <f t="shared" si="72"/>
        <v>217.18200000000002</v>
      </c>
      <c r="K587" s="6">
        <v>43533</v>
      </c>
      <c r="L587" s="6" t="str">
        <f t="shared" si="73"/>
        <v>Sat</v>
      </c>
      <c r="M587" s="6" t="str">
        <f t="shared" si="74"/>
        <v>Mar</v>
      </c>
      <c r="N587" s="7">
        <v>0.57847222222222217</v>
      </c>
      <c r="O587" s="7" t="str">
        <f t="shared" si="75"/>
        <v>13</v>
      </c>
      <c r="P587" t="s">
        <v>1017</v>
      </c>
      <c r="Q587" s="5">
        <f t="shared" si="76"/>
        <v>206.84</v>
      </c>
      <c r="R587" s="8">
        <f t="shared" si="77"/>
        <v>4.7619047619047672E-2</v>
      </c>
      <c r="S587" s="5">
        <f t="shared" si="78"/>
        <v>10.342000000000013</v>
      </c>
      <c r="T587" s="9">
        <v>9.8000000000000007</v>
      </c>
    </row>
    <row r="588" spans="1:20" x14ac:dyDescent="0.35">
      <c r="A588" t="s">
        <v>1606</v>
      </c>
      <c r="B588" t="s">
        <v>1002</v>
      </c>
      <c r="C588" t="s">
        <v>1003</v>
      </c>
      <c r="D588" t="s">
        <v>1011</v>
      </c>
      <c r="E588" t="s">
        <v>1005</v>
      </c>
      <c r="F588" t="s">
        <v>1028</v>
      </c>
      <c r="G588" s="5">
        <v>52.34</v>
      </c>
      <c r="H588">
        <v>3</v>
      </c>
      <c r="I588" s="5">
        <f t="shared" si="79"/>
        <v>7.8510000000000009</v>
      </c>
      <c r="J588" s="5">
        <f t="shared" si="72"/>
        <v>164.87100000000001</v>
      </c>
      <c r="K588" s="6">
        <v>43551</v>
      </c>
      <c r="L588" s="6" t="str">
        <f t="shared" si="73"/>
        <v>Wed</v>
      </c>
      <c r="M588" s="6" t="str">
        <f t="shared" si="74"/>
        <v>Mar</v>
      </c>
      <c r="N588" s="7">
        <v>0.5854166666666667</v>
      </c>
      <c r="O588" s="7" t="str">
        <f t="shared" si="75"/>
        <v>14</v>
      </c>
      <c r="P588" t="s">
        <v>1013</v>
      </c>
      <c r="Q588" s="5">
        <f t="shared" si="76"/>
        <v>157.02000000000001</v>
      </c>
      <c r="R588" s="8">
        <f t="shared" si="77"/>
        <v>4.7619047619047609E-2</v>
      </c>
      <c r="S588" s="5">
        <f t="shared" si="78"/>
        <v>7.8509999999999991</v>
      </c>
      <c r="T588" s="9">
        <v>9.1999999999999993</v>
      </c>
    </row>
    <row r="589" spans="1:20" x14ac:dyDescent="0.35">
      <c r="A589" t="s">
        <v>1607</v>
      </c>
      <c r="B589" t="s">
        <v>1002</v>
      </c>
      <c r="C589" t="s">
        <v>1003</v>
      </c>
      <c r="D589" t="s">
        <v>1011</v>
      </c>
      <c r="E589" t="s">
        <v>1005</v>
      </c>
      <c r="F589" t="s">
        <v>1020</v>
      </c>
      <c r="G589" s="5">
        <v>43.06</v>
      </c>
      <c r="H589">
        <v>5</v>
      </c>
      <c r="I589" s="5">
        <f t="shared" si="79"/>
        <v>10.765000000000001</v>
      </c>
      <c r="J589" s="5">
        <f t="shared" si="72"/>
        <v>226.065</v>
      </c>
      <c r="K589" s="6">
        <v>43500</v>
      </c>
      <c r="L589" s="6" t="str">
        <f t="shared" si="73"/>
        <v>Mon</v>
      </c>
      <c r="M589" s="6" t="str">
        <f t="shared" si="74"/>
        <v>Feb</v>
      </c>
      <c r="N589" s="7">
        <v>0.69305555555555554</v>
      </c>
      <c r="O589" s="7" t="str">
        <f t="shared" si="75"/>
        <v>16</v>
      </c>
      <c r="P589" t="s">
        <v>1007</v>
      </c>
      <c r="Q589" s="5">
        <f t="shared" si="76"/>
        <v>215.3</v>
      </c>
      <c r="R589" s="8">
        <f t="shared" si="77"/>
        <v>4.7619047619047561E-2</v>
      </c>
      <c r="S589" s="5">
        <f t="shared" si="78"/>
        <v>10.764999999999986</v>
      </c>
      <c r="T589" s="9">
        <v>7.7</v>
      </c>
    </row>
    <row r="590" spans="1:20" x14ac:dyDescent="0.35">
      <c r="A590" t="s">
        <v>1608</v>
      </c>
      <c r="B590" t="s">
        <v>1009</v>
      </c>
      <c r="C590" t="s">
        <v>1010</v>
      </c>
      <c r="D590" t="s">
        <v>1011</v>
      </c>
      <c r="E590" t="s">
        <v>1015</v>
      </c>
      <c r="F590" t="s">
        <v>1030</v>
      </c>
      <c r="G590" s="5">
        <v>59.61</v>
      </c>
      <c r="H590">
        <v>10</v>
      </c>
      <c r="I590" s="5">
        <f t="shared" si="79"/>
        <v>29.805000000000003</v>
      </c>
      <c r="J590" s="5">
        <f t="shared" si="72"/>
        <v>625.90499999999997</v>
      </c>
      <c r="K590" s="6">
        <v>43538</v>
      </c>
      <c r="L590" s="6" t="str">
        <f t="shared" si="73"/>
        <v>Thu</v>
      </c>
      <c r="M590" s="6" t="str">
        <f t="shared" si="74"/>
        <v>Mar</v>
      </c>
      <c r="N590" s="7">
        <v>0.46319444444444446</v>
      </c>
      <c r="O590" s="7" t="str">
        <f t="shared" si="75"/>
        <v>11</v>
      </c>
      <c r="P590" t="s">
        <v>1013</v>
      </c>
      <c r="Q590" s="5">
        <f t="shared" si="76"/>
        <v>596.1</v>
      </c>
      <c r="R590" s="8">
        <f t="shared" si="77"/>
        <v>4.761904761904754E-2</v>
      </c>
      <c r="S590" s="5">
        <f t="shared" si="78"/>
        <v>29.80499999999995</v>
      </c>
      <c r="T590" s="9">
        <v>5.3</v>
      </c>
    </row>
    <row r="591" spans="1:20" x14ac:dyDescent="0.35">
      <c r="A591" t="s">
        <v>1609</v>
      </c>
      <c r="B591" t="s">
        <v>1002</v>
      </c>
      <c r="C591" t="s">
        <v>1003</v>
      </c>
      <c r="D591" t="s">
        <v>1011</v>
      </c>
      <c r="E591" t="s">
        <v>1015</v>
      </c>
      <c r="F591" t="s">
        <v>1006</v>
      </c>
      <c r="G591" s="5">
        <v>14.62</v>
      </c>
      <c r="H591">
        <v>5</v>
      </c>
      <c r="I591" s="5">
        <f t="shared" si="79"/>
        <v>3.6549999999999998</v>
      </c>
      <c r="J591" s="5">
        <f t="shared" si="72"/>
        <v>76.754999999999995</v>
      </c>
      <c r="K591" s="6">
        <v>43528</v>
      </c>
      <c r="L591" s="6" t="str">
        <f t="shared" si="73"/>
        <v>Mon</v>
      </c>
      <c r="M591" s="6" t="str">
        <f t="shared" si="74"/>
        <v>Mar</v>
      </c>
      <c r="N591" s="7">
        <v>0.51597222222222217</v>
      </c>
      <c r="O591" s="7" t="str">
        <f t="shared" si="75"/>
        <v>12</v>
      </c>
      <c r="P591" t="s">
        <v>1013</v>
      </c>
      <c r="Q591" s="5">
        <f t="shared" si="76"/>
        <v>73.099999999999994</v>
      </c>
      <c r="R591" s="8">
        <f t="shared" si="77"/>
        <v>4.7619047619047637E-2</v>
      </c>
      <c r="S591" s="5">
        <f t="shared" si="78"/>
        <v>3.6550000000000011</v>
      </c>
      <c r="T591" s="9">
        <v>4.4000000000000004</v>
      </c>
    </row>
    <row r="592" spans="1:20" x14ac:dyDescent="0.35">
      <c r="A592" t="s">
        <v>1610</v>
      </c>
      <c r="B592" t="s">
        <v>1009</v>
      </c>
      <c r="C592" t="s">
        <v>1010</v>
      </c>
      <c r="D592" t="s">
        <v>1004</v>
      </c>
      <c r="E592" t="s">
        <v>1015</v>
      </c>
      <c r="F592" t="s">
        <v>1006</v>
      </c>
      <c r="G592" s="5">
        <v>46.53</v>
      </c>
      <c r="H592">
        <v>6</v>
      </c>
      <c r="I592" s="5">
        <f t="shared" si="79"/>
        <v>13.959000000000001</v>
      </c>
      <c r="J592" s="5">
        <f t="shared" si="72"/>
        <v>293.13900000000001</v>
      </c>
      <c r="K592" s="6">
        <v>43527</v>
      </c>
      <c r="L592" s="6" t="str">
        <f t="shared" si="73"/>
        <v>Sun</v>
      </c>
      <c r="M592" s="6" t="str">
        <f t="shared" si="74"/>
        <v>Mar</v>
      </c>
      <c r="N592" s="7">
        <v>0.45416666666666666</v>
      </c>
      <c r="O592" s="7" t="str">
        <f t="shared" si="75"/>
        <v>10</v>
      </c>
      <c r="P592" t="s">
        <v>1017</v>
      </c>
      <c r="Q592" s="5">
        <f t="shared" si="76"/>
        <v>279.18</v>
      </c>
      <c r="R592" s="8">
        <f t="shared" si="77"/>
        <v>4.761904761904763E-2</v>
      </c>
      <c r="S592" s="5">
        <f t="shared" si="78"/>
        <v>13.959000000000003</v>
      </c>
      <c r="T592" s="9">
        <v>4.3</v>
      </c>
    </row>
    <row r="593" spans="1:20" x14ac:dyDescent="0.35">
      <c r="A593" t="s">
        <v>1611</v>
      </c>
      <c r="B593" t="s">
        <v>1009</v>
      </c>
      <c r="C593" t="s">
        <v>1010</v>
      </c>
      <c r="D593" t="s">
        <v>1004</v>
      </c>
      <c r="E593" t="s">
        <v>1005</v>
      </c>
      <c r="F593" t="s">
        <v>1016</v>
      </c>
      <c r="G593" s="5">
        <v>24.24</v>
      </c>
      <c r="H593">
        <v>7</v>
      </c>
      <c r="I593" s="5">
        <f t="shared" si="79"/>
        <v>8.484</v>
      </c>
      <c r="J593" s="5">
        <f t="shared" si="72"/>
        <v>178.16399999999999</v>
      </c>
      <c r="K593" s="6">
        <v>43492</v>
      </c>
      <c r="L593" s="6" t="str">
        <f t="shared" si="73"/>
        <v>Sun</v>
      </c>
      <c r="M593" s="6" t="str">
        <f t="shared" si="74"/>
        <v>Jan</v>
      </c>
      <c r="N593" s="7">
        <v>0.73472222222222217</v>
      </c>
      <c r="O593" s="7" t="str">
        <f t="shared" si="75"/>
        <v>17</v>
      </c>
      <c r="P593" t="s">
        <v>1007</v>
      </c>
      <c r="Q593" s="5">
        <f t="shared" si="76"/>
        <v>169.67999999999998</v>
      </c>
      <c r="R593" s="8">
        <f t="shared" si="77"/>
        <v>4.7619047619047672E-2</v>
      </c>
      <c r="S593" s="5">
        <f t="shared" si="78"/>
        <v>8.4840000000000089</v>
      </c>
      <c r="T593" s="9">
        <v>9.4</v>
      </c>
    </row>
    <row r="594" spans="1:20" x14ac:dyDescent="0.35">
      <c r="A594" t="s">
        <v>1612</v>
      </c>
      <c r="B594" t="s">
        <v>1002</v>
      </c>
      <c r="C594" t="s">
        <v>1003</v>
      </c>
      <c r="D594" t="s">
        <v>1004</v>
      </c>
      <c r="E594" t="s">
        <v>1005</v>
      </c>
      <c r="F594" t="s">
        <v>1020</v>
      </c>
      <c r="G594" s="5">
        <v>45.58</v>
      </c>
      <c r="H594">
        <v>1</v>
      </c>
      <c r="I594" s="5">
        <f t="shared" si="79"/>
        <v>2.2789999999999999</v>
      </c>
      <c r="J594" s="5">
        <f t="shared" si="72"/>
        <v>47.858999999999995</v>
      </c>
      <c r="K594" s="6">
        <v>43503</v>
      </c>
      <c r="L594" s="6" t="str">
        <f t="shared" si="73"/>
        <v>Thu</v>
      </c>
      <c r="M594" s="6" t="str">
        <f t="shared" si="74"/>
        <v>Feb</v>
      </c>
      <c r="N594" s="7">
        <v>0.59236111111111112</v>
      </c>
      <c r="O594" s="7" t="str">
        <f t="shared" si="75"/>
        <v>14</v>
      </c>
      <c r="P594" t="s">
        <v>1013</v>
      </c>
      <c r="Q594" s="5">
        <f t="shared" si="76"/>
        <v>45.58</v>
      </c>
      <c r="R594" s="8">
        <f t="shared" si="77"/>
        <v>4.7619047619047547E-2</v>
      </c>
      <c r="S594" s="5">
        <f t="shared" si="78"/>
        <v>2.2789999999999964</v>
      </c>
      <c r="T594" s="9">
        <v>9.8000000000000007</v>
      </c>
    </row>
    <row r="595" spans="1:20" x14ac:dyDescent="0.35">
      <c r="A595" t="s">
        <v>1613</v>
      </c>
      <c r="B595" t="s">
        <v>1002</v>
      </c>
      <c r="C595" t="s">
        <v>1003</v>
      </c>
      <c r="D595" t="s">
        <v>1004</v>
      </c>
      <c r="E595" t="s">
        <v>1005</v>
      </c>
      <c r="F595" t="s">
        <v>1020</v>
      </c>
      <c r="G595" s="5">
        <v>75.2</v>
      </c>
      <c r="H595">
        <v>3</v>
      </c>
      <c r="I595" s="5">
        <f t="shared" si="79"/>
        <v>11.280000000000001</v>
      </c>
      <c r="J595" s="5">
        <f t="shared" si="72"/>
        <v>236.88000000000002</v>
      </c>
      <c r="K595" s="6">
        <v>43501</v>
      </c>
      <c r="L595" s="6" t="str">
        <f t="shared" si="73"/>
        <v>Tue</v>
      </c>
      <c r="M595" s="6" t="str">
        <f t="shared" si="74"/>
        <v>Feb</v>
      </c>
      <c r="N595" s="7">
        <v>0.49374999999999997</v>
      </c>
      <c r="O595" s="7" t="str">
        <f t="shared" si="75"/>
        <v>11</v>
      </c>
      <c r="P595" t="s">
        <v>1007</v>
      </c>
      <c r="Q595" s="5">
        <f t="shared" si="76"/>
        <v>225.60000000000002</v>
      </c>
      <c r="R595" s="8">
        <f t="shared" si="77"/>
        <v>4.7619047619047616E-2</v>
      </c>
      <c r="S595" s="5">
        <f t="shared" si="78"/>
        <v>11.280000000000001</v>
      </c>
      <c r="T595" s="9">
        <v>4.8</v>
      </c>
    </row>
    <row r="596" spans="1:20" x14ac:dyDescent="0.35">
      <c r="A596" t="s">
        <v>1614</v>
      </c>
      <c r="B596" t="s">
        <v>1026</v>
      </c>
      <c r="C596" t="s">
        <v>1027</v>
      </c>
      <c r="D596" t="s">
        <v>1004</v>
      </c>
      <c r="E596" t="s">
        <v>1015</v>
      </c>
      <c r="F596" t="s">
        <v>1020</v>
      </c>
      <c r="G596" s="5">
        <v>96.8</v>
      </c>
      <c r="H596">
        <v>3</v>
      </c>
      <c r="I596" s="5">
        <f t="shared" si="79"/>
        <v>14.52</v>
      </c>
      <c r="J596" s="5">
        <f t="shared" si="72"/>
        <v>304.91999999999996</v>
      </c>
      <c r="K596" s="6">
        <v>43539</v>
      </c>
      <c r="L596" s="6" t="str">
        <f t="shared" si="73"/>
        <v>Fri</v>
      </c>
      <c r="M596" s="6" t="str">
        <f t="shared" si="74"/>
        <v>Mar</v>
      </c>
      <c r="N596" s="7">
        <v>0.54513888888888895</v>
      </c>
      <c r="O596" s="7" t="str">
        <f t="shared" si="75"/>
        <v>13</v>
      </c>
      <c r="P596" t="s">
        <v>1013</v>
      </c>
      <c r="Q596" s="5">
        <f t="shared" si="76"/>
        <v>290.39999999999998</v>
      </c>
      <c r="R596" s="8">
        <f t="shared" si="77"/>
        <v>4.7619047619047568E-2</v>
      </c>
      <c r="S596" s="5">
        <f t="shared" si="78"/>
        <v>14.519999999999982</v>
      </c>
      <c r="T596" s="9">
        <v>5.3</v>
      </c>
    </row>
    <row r="597" spans="1:20" x14ac:dyDescent="0.35">
      <c r="A597" t="s">
        <v>1615</v>
      </c>
      <c r="B597" t="s">
        <v>1026</v>
      </c>
      <c r="C597" t="s">
        <v>1027</v>
      </c>
      <c r="D597" t="s">
        <v>1011</v>
      </c>
      <c r="E597" t="s">
        <v>1015</v>
      </c>
      <c r="F597" t="s">
        <v>1006</v>
      </c>
      <c r="G597" s="5">
        <v>14.82</v>
      </c>
      <c r="H597">
        <v>3</v>
      </c>
      <c r="I597" s="5">
        <f t="shared" si="79"/>
        <v>2.2230000000000003</v>
      </c>
      <c r="J597" s="5">
        <f t="shared" si="72"/>
        <v>46.683</v>
      </c>
      <c r="K597" s="6">
        <v>43525</v>
      </c>
      <c r="L597" s="6" t="str">
        <f t="shared" si="73"/>
        <v>Fri</v>
      </c>
      <c r="M597" s="6" t="str">
        <f t="shared" si="74"/>
        <v>Mar</v>
      </c>
      <c r="N597" s="7">
        <v>0.47916666666666669</v>
      </c>
      <c r="O597" s="7" t="str">
        <f t="shared" si="75"/>
        <v>11</v>
      </c>
      <c r="P597" t="s">
        <v>1017</v>
      </c>
      <c r="Q597" s="5">
        <f t="shared" si="76"/>
        <v>44.46</v>
      </c>
      <c r="R597" s="8">
        <f t="shared" si="77"/>
        <v>4.7619047619047596E-2</v>
      </c>
      <c r="S597" s="5">
        <f t="shared" si="78"/>
        <v>2.222999999999999</v>
      </c>
      <c r="T597" s="9">
        <v>8.6999999999999993</v>
      </c>
    </row>
    <row r="598" spans="1:20" x14ac:dyDescent="0.35">
      <c r="A598" t="s">
        <v>1616</v>
      </c>
      <c r="B598" t="s">
        <v>1002</v>
      </c>
      <c r="C598" t="s">
        <v>1003</v>
      </c>
      <c r="D598" t="s">
        <v>1011</v>
      </c>
      <c r="E598" t="s">
        <v>1015</v>
      </c>
      <c r="F598" t="s">
        <v>1028</v>
      </c>
      <c r="G598" s="5">
        <v>52.2</v>
      </c>
      <c r="H598">
        <v>3</v>
      </c>
      <c r="I598" s="5">
        <f t="shared" si="79"/>
        <v>7.8300000000000018</v>
      </c>
      <c r="J598" s="5">
        <f t="shared" si="72"/>
        <v>164.43000000000004</v>
      </c>
      <c r="K598" s="6">
        <v>43511</v>
      </c>
      <c r="L598" s="6" t="str">
        <f t="shared" si="73"/>
        <v>Fri</v>
      </c>
      <c r="M598" s="6" t="str">
        <f t="shared" si="74"/>
        <v>Feb</v>
      </c>
      <c r="N598" s="7">
        <v>0.5625</v>
      </c>
      <c r="O598" s="7" t="str">
        <f t="shared" si="75"/>
        <v>13</v>
      </c>
      <c r="P598" t="s">
        <v>1017</v>
      </c>
      <c r="Q598" s="5">
        <f t="shared" si="76"/>
        <v>156.60000000000002</v>
      </c>
      <c r="R598" s="8">
        <f t="shared" si="77"/>
        <v>4.7619047619047686E-2</v>
      </c>
      <c r="S598" s="5">
        <f t="shared" si="78"/>
        <v>7.8300000000000125</v>
      </c>
      <c r="T598" s="9">
        <v>9.5</v>
      </c>
    </row>
    <row r="599" spans="1:20" x14ac:dyDescent="0.35">
      <c r="A599" t="s">
        <v>1617</v>
      </c>
      <c r="B599" t="s">
        <v>1009</v>
      </c>
      <c r="C599" t="s">
        <v>1010</v>
      </c>
      <c r="D599" t="s">
        <v>1011</v>
      </c>
      <c r="E599" t="s">
        <v>1005</v>
      </c>
      <c r="F599" t="s">
        <v>1020</v>
      </c>
      <c r="G599" s="5">
        <v>46.66</v>
      </c>
      <c r="H599">
        <v>9</v>
      </c>
      <c r="I599" s="5">
        <f t="shared" si="79"/>
        <v>20.997</v>
      </c>
      <c r="J599" s="5">
        <f t="shared" si="72"/>
        <v>440.93699999999995</v>
      </c>
      <c r="K599" s="6">
        <v>43513</v>
      </c>
      <c r="L599" s="6" t="str">
        <f t="shared" si="73"/>
        <v>Sun</v>
      </c>
      <c r="M599" s="6" t="str">
        <f t="shared" si="74"/>
        <v>Feb</v>
      </c>
      <c r="N599" s="7">
        <v>0.7993055555555556</v>
      </c>
      <c r="O599" s="7" t="str">
        <f t="shared" si="75"/>
        <v>19</v>
      </c>
      <c r="P599" t="s">
        <v>1007</v>
      </c>
      <c r="Q599" s="5">
        <f t="shared" si="76"/>
        <v>419.93999999999994</v>
      </c>
      <c r="R599" s="8">
        <f t="shared" si="77"/>
        <v>4.7619047619047658E-2</v>
      </c>
      <c r="S599" s="5">
        <f t="shared" si="78"/>
        <v>20.997000000000014</v>
      </c>
      <c r="T599" s="9">
        <v>5.3</v>
      </c>
    </row>
    <row r="600" spans="1:20" x14ac:dyDescent="0.35">
      <c r="A600" t="s">
        <v>1618</v>
      </c>
      <c r="B600" t="s">
        <v>1009</v>
      </c>
      <c r="C600" t="s">
        <v>1010</v>
      </c>
      <c r="D600" t="s">
        <v>1011</v>
      </c>
      <c r="E600" t="s">
        <v>1005</v>
      </c>
      <c r="F600" t="s">
        <v>1030</v>
      </c>
      <c r="G600" s="5">
        <v>36.85</v>
      </c>
      <c r="H600">
        <v>5</v>
      </c>
      <c r="I600" s="5">
        <f t="shared" si="79"/>
        <v>9.2125000000000004</v>
      </c>
      <c r="J600" s="5">
        <f t="shared" si="72"/>
        <v>193.46250000000001</v>
      </c>
      <c r="K600" s="6">
        <v>43491</v>
      </c>
      <c r="L600" s="6" t="str">
        <f t="shared" si="73"/>
        <v>Sat</v>
      </c>
      <c r="M600" s="6" t="str">
        <f t="shared" si="74"/>
        <v>Jan</v>
      </c>
      <c r="N600" s="7">
        <v>0.78680555555555554</v>
      </c>
      <c r="O600" s="7" t="str">
        <f t="shared" si="75"/>
        <v>18</v>
      </c>
      <c r="P600" t="s">
        <v>1013</v>
      </c>
      <c r="Q600" s="5">
        <f t="shared" si="76"/>
        <v>184.25</v>
      </c>
      <c r="R600" s="8">
        <f t="shared" si="77"/>
        <v>4.7619047619047644E-2</v>
      </c>
      <c r="S600" s="5">
        <f t="shared" si="78"/>
        <v>9.2125000000000057</v>
      </c>
      <c r="T600" s="9">
        <v>9.1999999999999993</v>
      </c>
    </row>
    <row r="601" spans="1:20" x14ac:dyDescent="0.35">
      <c r="A601" t="s">
        <v>1619</v>
      </c>
      <c r="B601" t="s">
        <v>1002</v>
      </c>
      <c r="C601" t="s">
        <v>1003</v>
      </c>
      <c r="D601" t="s">
        <v>1004</v>
      </c>
      <c r="E601" t="s">
        <v>1005</v>
      </c>
      <c r="F601" t="s">
        <v>1016</v>
      </c>
      <c r="G601" s="5">
        <v>70.319999999999993</v>
      </c>
      <c r="H601">
        <v>2</v>
      </c>
      <c r="I601" s="5">
        <f t="shared" si="79"/>
        <v>7.032</v>
      </c>
      <c r="J601" s="5">
        <f t="shared" si="72"/>
        <v>147.672</v>
      </c>
      <c r="K601" s="6">
        <v>43548</v>
      </c>
      <c r="L601" s="6" t="str">
        <f t="shared" si="73"/>
        <v>Sun</v>
      </c>
      <c r="M601" s="6" t="str">
        <f t="shared" si="74"/>
        <v>Mar</v>
      </c>
      <c r="N601" s="7">
        <v>0.59861111111111109</v>
      </c>
      <c r="O601" s="7" t="str">
        <f t="shared" si="75"/>
        <v>14</v>
      </c>
      <c r="P601" t="s">
        <v>1007</v>
      </c>
      <c r="Q601" s="5">
        <f t="shared" si="76"/>
        <v>140.63999999999999</v>
      </c>
      <c r="R601" s="8">
        <f t="shared" si="77"/>
        <v>4.7619047619047693E-2</v>
      </c>
      <c r="S601" s="5">
        <f t="shared" si="78"/>
        <v>7.0320000000000107</v>
      </c>
      <c r="T601" s="9">
        <v>9.6</v>
      </c>
    </row>
    <row r="602" spans="1:20" x14ac:dyDescent="0.35">
      <c r="A602" t="s">
        <v>1620</v>
      </c>
      <c r="B602" t="s">
        <v>1009</v>
      </c>
      <c r="C602" t="s">
        <v>1010</v>
      </c>
      <c r="D602" t="s">
        <v>1011</v>
      </c>
      <c r="E602" t="s">
        <v>1015</v>
      </c>
      <c r="F602" t="s">
        <v>1012</v>
      </c>
      <c r="G602" s="5">
        <v>83.08</v>
      </c>
      <c r="H602">
        <v>1</v>
      </c>
      <c r="I602" s="5">
        <f t="shared" si="79"/>
        <v>4.1539999999999999</v>
      </c>
      <c r="J602" s="5">
        <f t="shared" si="72"/>
        <v>87.233999999999995</v>
      </c>
      <c r="K602" s="6">
        <v>43488</v>
      </c>
      <c r="L602" s="6" t="str">
        <f t="shared" si="73"/>
        <v>Wed</v>
      </c>
      <c r="M602" s="6" t="str">
        <f t="shared" si="74"/>
        <v>Jan</v>
      </c>
      <c r="N602" s="7">
        <v>0.71944444444444444</v>
      </c>
      <c r="O602" s="7" t="str">
        <f t="shared" si="75"/>
        <v>17</v>
      </c>
      <c r="P602" t="s">
        <v>1007</v>
      </c>
      <c r="Q602" s="5">
        <f t="shared" si="76"/>
        <v>83.08</v>
      </c>
      <c r="R602" s="8">
        <f t="shared" si="77"/>
        <v>4.7619047619047582E-2</v>
      </c>
      <c r="S602" s="5">
        <f t="shared" si="78"/>
        <v>4.1539999999999964</v>
      </c>
      <c r="T602" s="9">
        <v>6.4</v>
      </c>
    </row>
    <row r="603" spans="1:20" x14ac:dyDescent="0.35">
      <c r="A603" t="s">
        <v>1621</v>
      </c>
      <c r="B603" t="s">
        <v>1009</v>
      </c>
      <c r="C603" t="s">
        <v>1010</v>
      </c>
      <c r="D603" t="s">
        <v>1011</v>
      </c>
      <c r="E603" t="s">
        <v>1005</v>
      </c>
      <c r="F603" t="s">
        <v>1030</v>
      </c>
      <c r="G603" s="5">
        <v>64.989999999999995</v>
      </c>
      <c r="H603">
        <v>1</v>
      </c>
      <c r="I603" s="5">
        <f t="shared" si="79"/>
        <v>3.2494999999999998</v>
      </c>
      <c r="J603" s="5">
        <f t="shared" si="72"/>
        <v>68.239499999999992</v>
      </c>
      <c r="K603" s="6">
        <v>43491</v>
      </c>
      <c r="L603" s="6" t="str">
        <f t="shared" si="73"/>
        <v>Sat</v>
      </c>
      <c r="M603" s="6" t="str">
        <f t="shared" si="74"/>
        <v>Jan</v>
      </c>
      <c r="N603" s="7">
        <v>0.42083333333333334</v>
      </c>
      <c r="O603" s="7" t="str">
        <f t="shared" si="75"/>
        <v>10</v>
      </c>
      <c r="P603" t="s">
        <v>1017</v>
      </c>
      <c r="Q603" s="5">
        <f t="shared" si="76"/>
        <v>64.989999999999995</v>
      </c>
      <c r="R603" s="8">
        <f t="shared" si="77"/>
        <v>4.7619047619047589E-2</v>
      </c>
      <c r="S603" s="5">
        <f t="shared" si="78"/>
        <v>3.2494999999999976</v>
      </c>
      <c r="T603" s="9">
        <v>4.5</v>
      </c>
    </row>
    <row r="604" spans="1:20" x14ac:dyDescent="0.35">
      <c r="A604" t="s">
        <v>1622</v>
      </c>
      <c r="B604" t="s">
        <v>1009</v>
      </c>
      <c r="C604" t="s">
        <v>1010</v>
      </c>
      <c r="D604" t="s">
        <v>1011</v>
      </c>
      <c r="E604" t="s">
        <v>1015</v>
      </c>
      <c r="F604" t="s">
        <v>1028</v>
      </c>
      <c r="G604" s="5">
        <v>77.56</v>
      </c>
      <c r="H604">
        <v>10</v>
      </c>
      <c r="I604" s="5">
        <f t="shared" si="79"/>
        <v>38.78</v>
      </c>
      <c r="J604" s="5">
        <f t="shared" si="72"/>
        <v>814.38</v>
      </c>
      <c r="K604" s="6">
        <v>43538</v>
      </c>
      <c r="L604" s="6" t="str">
        <f t="shared" si="73"/>
        <v>Thu</v>
      </c>
      <c r="M604" s="6" t="str">
        <f t="shared" si="74"/>
        <v>Mar</v>
      </c>
      <c r="N604" s="7">
        <v>0.85763888888888884</v>
      </c>
      <c r="O604" s="7" t="str">
        <f t="shared" si="75"/>
        <v>20</v>
      </c>
      <c r="P604" t="s">
        <v>1007</v>
      </c>
      <c r="Q604" s="5">
        <f t="shared" si="76"/>
        <v>775.6</v>
      </c>
      <c r="R604" s="8">
        <f t="shared" si="77"/>
        <v>4.7619047619047589E-2</v>
      </c>
      <c r="S604" s="5">
        <f t="shared" si="78"/>
        <v>38.779999999999973</v>
      </c>
      <c r="T604" s="9">
        <v>6.9</v>
      </c>
    </row>
    <row r="605" spans="1:20" x14ac:dyDescent="0.35">
      <c r="A605" t="s">
        <v>1623</v>
      </c>
      <c r="B605" t="s">
        <v>1026</v>
      </c>
      <c r="C605" t="s">
        <v>1027</v>
      </c>
      <c r="D605" t="s">
        <v>1011</v>
      </c>
      <c r="E605" t="s">
        <v>1005</v>
      </c>
      <c r="F605" t="s">
        <v>1020</v>
      </c>
      <c r="G605" s="5">
        <v>54.51</v>
      </c>
      <c r="H605">
        <v>6</v>
      </c>
      <c r="I605" s="5">
        <f t="shared" si="79"/>
        <v>16.353000000000002</v>
      </c>
      <c r="J605" s="5">
        <f t="shared" si="72"/>
        <v>343.41300000000001</v>
      </c>
      <c r="K605" s="6">
        <v>43541</v>
      </c>
      <c r="L605" s="6" t="str">
        <f t="shared" si="73"/>
        <v>Sun</v>
      </c>
      <c r="M605" s="6" t="str">
        <f t="shared" si="74"/>
        <v>Mar</v>
      </c>
      <c r="N605" s="7">
        <v>0.57916666666666672</v>
      </c>
      <c r="O605" s="7" t="str">
        <f t="shared" si="75"/>
        <v>13</v>
      </c>
      <c r="P605" t="s">
        <v>1007</v>
      </c>
      <c r="Q605" s="5">
        <f t="shared" si="76"/>
        <v>327.06</v>
      </c>
      <c r="R605" s="8">
        <f t="shared" si="77"/>
        <v>4.7619047619047644E-2</v>
      </c>
      <c r="S605" s="5">
        <f t="shared" si="78"/>
        <v>16.353000000000009</v>
      </c>
      <c r="T605" s="9">
        <v>7.8</v>
      </c>
    </row>
    <row r="606" spans="1:20" x14ac:dyDescent="0.35">
      <c r="A606" t="s">
        <v>1624</v>
      </c>
      <c r="B606" t="s">
        <v>1009</v>
      </c>
      <c r="C606" t="s">
        <v>1010</v>
      </c>
      <c r="D606" t="s">
        <v>1004</v>
      </c>
      <c r="E606" t="s">
        <v>1005</v>
      </c>
      <c r="F606" t="s">
        <v>1030</v>
      </c>
      <c r="G606" s="5">
        <v>51.89</v>
      </c>
      <c r="H606">
        <v>7</v>
      </c>
      <c r="I606" s="5">
        <f t="shared" si="79"/>
        <v>18.1615</v>
      </c>
      <c r="J606" s="5">
        <f t="shared" si="72"/>
        <v>381.39150000000001</v>
      </c>
      <c r="K606" s="6">
        <v>43473</v>
      </c>
      <c r="L606" s="6" t="str">
        <f t="shared" si="73"/>
        <v>Tue</v>
      </c>
      <c r="M606" s="6" t="str">
        <f t="shared" si="74"/>
        <v>Jan</v>
      </c>
      <c r="N606" s="7">
        <v>0.83888888888888891</v>
      </c>
      <c r="O606" s="7" t="str">
        <f t="shared" si="75"/>
        <v>20</v>
      </c>
      <c r="P606" t="s">
        <v>1013</v>
      </c>
      <c r="Q606" s="5">
        <f t="shared" si="76"/>
        <v>363.23</v>
      </c>
      <c r="R606" s="8">
        <f t="shared" si="77"/>
        <v>4.7619047619047589E-2</v>
      </c>
      <c r="S606" s="5">
        <f t="shared" si="78"/>
        <v>18.16149999999999</v>
      </c>
      <c r="T606" s="9">
        <v>4.5</v>
      </c>
    </row>
    <row r="607" spans="1:20" x14ac:dyDescent="0.35">
      <c r="A607" t="s">
        <v>1625</v>
      </c>
      <c r="B607" t="s">
        <v>1026</v>
      </c>
      <c r="C607" t="s">
        <v>1027</v>
      </c>
      <c r="D607" t="s">
        <v>1011</v>
      </c>
      <c r="E607" t="s">
        <v>1015</v>
      </c>
      <c r="F607" t="s">
        <v>1016</v>
      </c>
      <c r="G607" s="5">
        <v>31.75</v>
      </c>
      <c r="H607">
        <v>4</v>
      </c>
      <c r="I607" s="5">
        <f t="shared" si="79"/>
        <v>6.3500000000000005</v>
      </c>
      <c r="J607" s="5">
        <f t="shared" si="72"/>
        <v>133.35</v>
      </c>
      <c r="K607" s="6">
        <v>43504</v>
      </c>
      <c r="L607" s="6" t="str">
        <f t="shared" si="73"/>
        <v>Fri</v>
      </c>
      <c r="M607" s="6" t="str">
        <f t="shared" si="74"/>
        <v>Feb</v>
      </c>
      <c r="N607" s="7">
        <v>0.6430555555555556</v>
      </c>
      <c r="O607" s="7" t="str">
        <f t="shared" si="75"/>
        <v>15</v>
      </c>
      <c r="P607" t="s">
        <v>1013</v>
      </c>
      <c r="Q607" s="5">
        <f t="shared" si="76"/>
        <v>127</v>
      </c>
      <c r="R607" s="8">
        <f t="shared" si="77"/>
        <v>4.7619047619047582E-2</v>
      </c>
      <c r="S607" s="5">
        <f t="shared" si="78"/>
        <v>6.3499999999999943</v>
      </c>
      <c r="T607" s="9">
        <v>8.6</v>
      </c>
    </row>
    <row r="608" spans="1:20" x14ac:dyDescent="0.35">
      <c r="A608" t="s">
        <v>1626</v>
      </c>
      <c r="B608" t="s">
        <v>1002</v>
      </c>
      <c r="C608" t="s">
        <v>1003</v>
      </c>
      <c r="D608" t="s">
        <v>1004</v>
      </c>
      <c r="E608" t="s">
        <v>1005</v>
      </c>
      <c r="F608" t="s">
        <v>1030</v>
      </c>
      <c r="G608" s="5">
        <v>53.65</v>
      </c>
      <c r="H608">
        <v>7</v>
      </c>
      <c r="I608" s="5">
        <f t="shared" si="79"/>
        <v>18.7775</v>
      </c>
      <c r="J608" s="5">
        <f t="shared" si="72"/>
        <v>394.32749999999999</v>
      </c>
      <c r="K608" s="6">
        <v>43506</v>
      </c>
      <c r="L608" s="6" t="str">
        <f t="shared" si="73"/>
        <v>Sun</v>
      </c>
      <c r="M608" s="6" t="str">
        <f t="shared" si="74"/>
        <v>Feb</v>
      </c>
      <c r="N608" s="7">
        <v>0.53888888888888886</v>
      </c>
      <c r="O608" s="7" t="str">
        <f t="shared" si="75"/>
        <v>12</v>
      </c>
      <c r="P608" t="s">
        <v>1007</v>
      </c>
      <c r="Q608" s="5">
        <f t="shared" si="76"/>
        <v>375.55</v>
      </c>
      <c r="R608" s="8">
        <f t="shared" si="77"/>
        <v>4.7619047619047554E-2</v>
      </c>
      <c r="S608" s="5">
        <f t="shared" si="78"/>
        <v>18.777499999999975</v>
      </c>
      <c r="T608" s="9">
        <v>5.2</v>
      </c>
    </row>
    <row r="609" spans="1:20" x14ac:dyDescent="0.35">
      <c r="A609" t="s">
        <v>1627</v>
      </c>
      <c r="B609" t="s">
        <v>1009</v>
      </c>
      <c r="C609" t="s">
        <v>1010</v>
      </c>
      <c r="D609" t="s">
        <v>1004</v>
      </c>
      <c r="E609" t="s">
        <v>1005</v>
      </c>
      <c r="F609" t="s">
        <v>1028</v>
      </c>
      <c r="G609" s="5">
        <v>49.79</v>
      </c>
      <c r="H609">
        <v>4</v>
      </c>
      <c r="I609" s="5">
        <f t="shared" si="79"/>
        <v>9.9580000000000002</v>
      </c>
      <c r="J609" s="5">
        <f t="shared" si="72"/>
        <v>209.11799999999999</v>
      </c>
      <c r="K609" s="6">
        <v>43552</v>
      </c>
      <c r="L609" s="6" t="str">
        <f t="shared" si="73"/>
        <v>Thu</v>
      </c>
      <c r="M609" s="6" t="str">
        <f t="shared" si="74"/>
        <v>Mar</v>
      </c>
      <c r="N609" s="7">
        <v>0.8027777777777777</v>
      </c>
      <c r="O609" s="7" t="str">
        <f t="shared" si="75"/>
        <v>19</v>
      </c>
      <c r="P609" t="s">
        <v>1017</v>
      </c>
      <c r="Q609" s="5">
        <f t="shared" si="76"/>
        <v>199.16</v>
      </c>
      <c r="R609" s="8">
        <f t="shared" si="77"/>
        <v>4.7619047619047609E-2</v>
      </c>
      <c r="S609" s="5">
        <f t="shared" si="78"/>
        <v>9.9579999999999984</v>
      </c>
      <c r="T609" s="9">
        <v>6.4</v>
      </c>
    </row>
    <row r="610" spans="1:20" x14ac:dyDescent="0.35">
      <c r="A610" t="s">
        <v>1628</v>
      </c>
      <c r="B610" t="s">
        <v>1002</v>
      </c>
      <c r="C610" t="s">
        <v>1003</v>
      </c>
      <c r="D610" t="s">
        <v>1011</v>
      </c>
      <c r="E610" t="s">
        <v>1015</v>
      </c>
      <c r="F610" t="s">
        <v>1030</v>
      </c>
      <c r="G610" s="5">
        <v>30.61</v>
      </c>
      <c r="H610">
        <v>1</v>
      </c>
      <c r="I610" s="5">
        <f t="shared" si="79"/>
        <v>1.5305</v>
      </c>
      <c r="J610" s="5">
        <f t="shared" si="72"/>
        <v>32.140500000000003</v>
      </c>
      <c r="K610" s="6">
        <v>43488</v>
      </c>
      <c r="L610" s="6" t="str">
        <f t="shared" si="73"/>
        <v>Wed</v>
      </c>
      <c r="M610" s="6" t="str">
        <f t="shared" si="74"/>
        <v>Jan</v>
      </c>
      <c r="N610" s="7">
        <v>0.51388888888888895</v>
      </c>
      <c r="O610" s="7" t="str">
        <f t="shared" si="75"/>
        <v>12</v>
      </c>
      <c r="P610" t="s">
        <v>1007</v>
      </c>
      <c r="Q610" s="5">
        <f t="shared" si="76"/>
        <v>30.61</v>
      </c>
      <c r="R610" s="8">
        <f t="shared" si="77"/>
        <v>4.7619047619047727E-2</v>
      </c>
      <c r="S610" s="5">
        <f t="shared" si="78"/>
        <v>1.5305000000000035</v>
      </c>
      <c r="T610" s="9">
        <v>5.2</v>
      </c>
    </row>
    <row r="611" spans="1:20" x14ac:dyDescent="0.35">
      <c r="A611" t="s">
        <v>1629</v>
      </c>
      <c r="B611" t="s">
        <v>1026</v>
      </c>
      <c r="C611" t="s">
        <v>1027</v>
      </c>
      <c r="D611" t="s">
        <v>1004</v>
      </c>
      <c r="E611" t="s">
        <v>1015</v>
      </c>
      <c r="F611" t="s">
        <v>1028</v>
      </c>
      <c r="G611" s="5">
        <v>57.89</v>
      </c>
      <c r="H611">
        <v>2</v>
      </c>
      <c r="I611" s="5">
        <f t="shared" si="79"/>
        <v>5.7890000000000006</v>
      </c>
      <c r="J611" s="5">
        <f t="shared" si="72"/>
        <v>121.569</v>
      </c>
      <c r="K611" s="6">
        <v>43482</v>
      </c>
      <c r="L611" s="6" t="str">
        <f t="shared" si="73"/>
        <v>Thu</v>
      </c>
      <c r="M611" s="6" t="str">
        <f t="shared" si="74"/>
        <v>Jan</v>
      </c>
      <c r="N611" s="7">
        <v>0.44236111111111115</v>
      </c>
      <c r="O611" s="7" t="str">
        <f t="shared" si="75"/>
        <v>10</v>
      </c>
      <c r="P611" t="s">
        <v>1007</v>
      </c>
      <c r="Q611" s="5">
        <f t="shared" si="76"/>
        <v>115.78</v>
      </c>
      <c r="R611" s="8">
        <f t="shared" si="77"/>
        <v>4.761904761904763E-2</v>
      </c>
      <c r="S611" s="5">
        <f t="shared" si="78"/>
        <v>5.7890000000000015</v>
      </c>
      <c r="T611" s="9">
        <v>8.9</v>
      </c>
    </row>
    <row r="612" spans="1:20" x14ac:dyDescent="0.35">
      <c r="A612" t="s">
        <v>1630</v>
      </c>
      <c r="B612" t="s">
        <v>1002</v>
      </c>
      <c r="C612" t="s">
        <v>1003</v>
      </c>
      <c r="D612" t="s">
        <v>1011</v>
      </c>
      <c r="E612" t="s">
        <v>1005</v>
      </c>
      <c r="F612" t="s">
        <v>1012</v>
      </c>
      <c r="G612" s="5">
        <v>28.96</v>
      </c>
      <c r="H612">
        <v>1</v>
      </c>
      <c r="I612" s="5">
        <f t="shared" si="79"/>
        <v>1.4480000000000002</v>
      </c>
      <c r="J612" s="5">
        <f t="shared" si="72"/>
        <v>30.408000000000001</v>
      </c>
      <c r="K612" s="6">
        <v>43503</v>
      </c>
      <c r="L612" s="6" t="str">
        <f t="shared" si="73"/>
        <v>Thu</v>
      </c>
      <c r="M612" s="6" t="str">
        <f t="shared" si="74"/>
        <v>Feb</v>
      </c>
      <c r="N612" s="7">
        <v>0.4291666666666667</v>
      </c>
      <c r="O612" s="7" t="str">
        <f t="shared" si="75"/>
        <v>10</v>
      </c>
      <c r="P612" t="s">
        <v>1017</v>
      </c>
      <c r="Q612" s="5">
        <f t="shared" si="76"/>
        <v>28.96</v>
      </c>
      <c r="R612" s="8">
        <f t="shared" si="77"/>
        <v>4.761904761904763E-2</v>
      </c>
      <c r="S612" s="5">
        <f t="shared" si="78"/>
        <v>1.4480000000000004</v>
      </c>
      <c r="T612" s="9">
        <v>6.2</v>
      </c>
    </row>
    <row r="613" spans="1:20" x14ac:dyDescent="0.35">
      <c r="A613" t="s">
        <v>1631</v>
      </c>
      <c r="B613" t="s">
        <v>1009</v>
      </c>
      <c r="C613" t="s">
        <v>1010</v>
      </c>
      <c r="D613" t="s">
        <v>1004</v>
      </c>
      <c r="E613" t="s">
        <v>1005</v>
      </c>
      <c r="F613" t="s">
        <v>1028</v>
      </c>
      <c r="G613" s="5">
        <v>98.97</v>
      </c>
      <c r="H613">
        <v>9</v>
      </c>
      <c r="I613" s="5">
        <f t="shared" si="79"/>
        <v>44.536500000000004</v>
      </c>
      <c r="J613" s="5">
        <f t="shared" si="72"/>
        <v>935.26650000000006</v>
      </c>
      <c r="K613" s="6">
        <v>43533</v>
      </c>
      <c r="L613" s="6" t="str">
        <f t="shared" si="73"/>
        <v>Sat</v>
      </c>
      <c r="M613" s="6" t="str">
        <f t="shared" si="74"/>
        <v>Mar</v>
      </c>
      <c r="N613" s="7">
        <v>0.47430555555555554</v>
      </c>
      <c r="O613" s="7" t="str">
        <f t="shared" si="75"/>
        <v>11</v>
      </c>
      <c r="P613" t="s">
        <v>1013</v>
      </c>
      <c r="Q613" s="5">
        <f t="shared" si="76"/>
        <v>890.73</v>
      </c>
      <c r="R613" s="8">
        <f t="shared" si="77"/>
        <v>4.7619047619047665E-2</v>
      </c>
      <c r="S613" s="5">
        <f t="shared" si="78"/>
        <v>44.536500000000046</v>
      </c>
      <c r="T613" s="9">
        <v>6.7</v>
      </c>
    </row>
    <row r="614" spans="1:20" x14ac:dyDescent="0.35">
      <c r="A614" t="s">
        <v>1632</v>
      </c>
      <c r="B614" t="s">
        <v>1026</v>
      </c>
      <c r="C614" t="s">
        <v>1027</v>
      </c>
      <c r="D614" t="s">
        <v>1004</v>
      </c>
      <c r="E614" t="s">
        <v>1015</v>
      </c>
      <c r="F614" t="s">
        <v>1030</v>
      </c>
      <c r="G614" s="5">
        <v>93.22</v>
      </c>
      <c r="H614">
        <v>3</v>
      </c>
      <c r="I614" s="5">
        <f t="shared" si="79"/>
        <v>13.982999999999999</v>
      </c>
      <c r="J614" s="5">
        <f t="shared" si="72"/>
        <v>293.64299999999997</v>
      </c>
      <c r="K614" s="6">
        <v>43489</v>
      </c>
      <c r="L614" s="6" t="str">
        <f t="shared" si="73"/>
        <v>Thu</v>
      </c>
      <c r="M614" s="6" t="str">
        <f t="shared" si="74"/>
        <v>Jan</v>
      </c>
      <c r="N614" s="7">
        <v>0.48958333333333331</v>
      </c>
      <c r="O614" s="7" t="str">
        <f t="shared" si="75"/>
        <v>11</v>
      </c>
      <c r="P614" t="s">
        <v>1013</v>
      </c>
      <c r="Q614" s="5">
        <f t="shared" si="76"/>
        <v>279.65999999999997</v>
      </c>
      <c r="R614" s="8">
        <f t="shared" si="77"/>
        <v>4.7619047619047637E-2</v>
      </c>
      <c r="S614" s="5">
        <f t="shared" si="78"/>
        <v>13.983000000000004</v>
      </c>
      <c r="T614" s="9">
        <v>7.2</v>
      </c>
    </row>
    <row r="615" spans="1:20" x14ac:dyDescent="0.35">
      <c r="A615" t="s">
        <v>1633</v>
      </c>
      <c r="B615" t="s">
        <v>1009</v>
      </c>
      <c r="C615" t="s">
        <v>1010</v>
      </c>
      <c r="D615" t="s">
        <v>1004</v>
      </c>
      <c r="E615" t="s">
        <v>1015</v>
      </c>
      <c r="F615" t="s">
        <v>1020</v>
      </c>
      <c r="G615" s="5">
        <v>80.930000000000007</v>
      </c>
      <c r="H615">
        <v>1</v>
      </c>
      <c r="I615" s="5">
        <f t="shared" si="79"/>
        <v>4.0465000000000009</v>
      </c>
      <c r="J615" s="5">
        <f t="shared" si="72"/>
        <v>84.976500000000001</v>
      </c>
      <c r="K615" s="6">
        <v>43484</v>
      </c>
      <c r="L615" s="6" t="str">
        <f t="shared" si="73"/>
        <v>Sat</v>
      </c>
      <c r="M615" s="6" t="str">
        <f t="shared" si="74"/>
        <v>Jan</v>
      </c>
      <c r="N615" s="7">
        <v>0.67222222222222217</v>
      </c>
      <c r="O615" s="7" t="str">
        <f t="shared" si="75"/>
        <v>16</v>
      </c>
      <c r="P615" t="s">
        <v>1017</v>
      </c>
      <c r="Q615" s="5">
        <f t="shared" si="76"/>
        <v>80.930000000000007</v>
      </c>
      <c r="R615" s="8">
        <f t="shared" si="77"/>
        <v>4.7619047619047554E-2</v>
      </c>
      <c r="S615" s="5">
        <f t="shared" si="78"/>
        <v>4.0464999999999947</v>
      </c>
      <c r="T615" s="9">
        <v>9</v>
      </c>
    </row>
    <row r="616" spans="1:20" x14ac:dyDescent="0.35">
      <c r="A616" t="s">
        <v>1634</v>
      </c>
      <c r="B616" t="s">
        <v>1002</v>
      </c>
      <c r="C616" t="s">
        <v>1003</v>
      </c>
      <c r="D616" t="s">
        <v>1004</v>
      </c>
      <c r="E616" t="s">
        <v>1015</v>
      </c>
      <c r="F616" t="s">
        <v>1028</v>
      </c>
      <c r="G616" s="5">
        <v>67.45</v>
      </c>
      <c r="H616">
        <v>10</v>
      </c>
      <c r="I616" s="5">
        <f t="shared" si="79"/>
        <v>33.725000000000001</v>
      </c>
      <c r="J616" s="5">
        <f t="shared" si="72"/>
        <v>708.22500000000002</v>
      </c>
      <c r="K616" s="6">
        <v>43499</v>
      </c>
      <c r="L616" s="6" t="str">
        <f t="shared" si="73"/>
        <v>Sun</v>
      </c>
      <c r="M616" s="6" t="str">
        <f t="shared" si="74"/>
        <v>Feb</v>
      </c>
      <c r="N616" s="7">
        <v>0.47569444444444442</v>
      </c>
      <c r="O616" s="7" t="str">
        <f t="shared" si="75"/>
        <v>11</v>
      </c>
      <c r="P616" t="s">
        <v>1007</v>
      </c>
      <c r="Q616" s="5">
        <f t="shared" si="76"/>
        <v>674.5</v>
      </c>
      <c r="R616" s="8">
        <f t="shared" si="77"/>
        <v>4.7619047619047651E-2</v>
      </c>
      <c r="S616" s="5">
        <f t="shared" si="78"/>
        <v>33.725000000000023</v>
      </c>
      <c r="T616" s="9">
        <v>4.2</v>
      </c>
    </row>
    <row r="617" spans="1:20" x14ac:dyDescent="0.35">
      <c r="A617" t="s">
        <v>1635</v>
      </c>
      <c r="B617" t="s">
        <v>1002</v>
      </c>
      <c r="C617" t="s">
        <v>1003</v>
      </c>
      <c r="D617" t="s">
        <v>1004</v>
      </c>
      <c r="E617" t="s">
        <v>1005</v>
      </c>
      <c r="F617" t="s">
        <v>1020</v>
      </c>
      <c r="G617" s="5">
        <v>38.72</v>
      </c>
      <c r="H617">
        <v>9</v>
      </c>
      <c r="I617" s="5">
        <f t="shared" si="79"/>
        <v>17.424000000000003</v>
      </c>
      <c r="J617" s="5">
        <f t="shared" si="72"/>
        <v>365.904</v>
      </c>
      <c r="K617" s="6">
        <v>43544</v>
      </c>
      <c r="L617" s="6" t="str">
        <f t="shared" si="73"/>
        <v>Wed</v>
      </c>
      <c r="M617" s="6" t="str">
        <f t="shared" si="74"/>
        <v>Mar</v>
      </c>
      <c r="N617" s="7">
        <v>0.51666666666666672</v>
      </c>
      <c r="O617" s="7" t="str">
        <f t="shared" si="75"/>
        <v>12</v>
      </c>
      <c r="P617" t="s">
        <v>1007</v>
      </c>
      <c r="Q617" s="5">
        <f t="shared" si="76"/>
        <v>348.48</v>
      </c>
      <c r="R617" s="8">
        <f t="shared" si="77"/>
        <v>4.7619047619047561E-2</v>
      </c>
      <c r="S617" s="5">
        <f t="shared" si="78"/>
        <v>17.423999999999978</v>
      </c>
      <c r="T617" s="9">
        <v>4.2</v>
      </c>
    </row>
    <row r="618" spans="1:20" x14ac:dyDescent="0.35">
      <c r="A618" t="s">
        <v>1636</v>
      </c>
      <c r="B618" t="s">
        <v>1026</v>
      </c>
      <c r="C618" t="s">
        <v>1027</v>
      </c>
      <c r="D618" t="s">
        <v>1004</v>
      </c>
      <c r="E618" t="s">
        <v>1015</v>
      </c>
      <c r="F618" t="s">
        <v>1020</v>
      </c>
      <c r="G618" s="5">
        <v>72.599999999999994</v>
      </c>
      <c r="H618">
        <v>6</v>
      </c>
      <c r="I618" s="5">
        <f t="shared" si="79"/>
        <v>21.78</v>
      </c>
      <c r="J618" s="5">
        <f t="shared" si="72"/>
        <v>457.38</v>
      </c>
      <c r="K618" s="6">
        <v>43478</v>
      </c>
      <c r="L618" s="6" t="str">
        <f t="shared" si="73"/>
        <v>Sun</v>
      </c>
      <c r="M618" s="6" t="str">
        <f t="shared" si="74"/>
        <v>Jan</v>
      </c>
      <c r="N618" s="7">
        <v>0.82708333333333339</v>
      </c>
      <c r="O618" s="7" t="str">
        <f t="shared" si="75"/>
        <v>19</v>
      </c>
      <c r="P618" t="s">
        <v>1013</v>
      </c>
      <c r="Q618" s="5">
        <f t="shared" si="76"/>
        <v>435.59999999999997</v>
      </c>
      <c r="R618" s="8">
        <f t="shared" si="77"/>
        <v>4.7619047619047686E-2</v>
      </c>
      <c r="S618" s="5">
        <f t="shared" si="78"/>
        <v>21.78000000000003</v>
      </c>
      <c r="T618" s="9">
        <v>6.9</v>
      </c>
    </row>
    <row r="619" spans="1:20" x14ac:dyDescent="0.35">
      <c r="A619" t="s">
        <v>1637</v>
      </c>
      <c r="B619" t="s">
        <v>1009</v>
      </c>
      <c r="C619" t="s">
        <v>1010</v>
      </c>
      <c r="D619" t="s">
        <v>1004</v>
      </c>
      <c r="E619" t="s">
        <v>1015</v>
      </c>
      <c r="F619" t="s">
        <v>1012</v>
      </c>
      <c r="G619" s="5">
        <v>87.91</v>
      </c>
      <c r="H619">
        <v>5</v>
      </c>
      <c r="I619" s="5">
        <f t="shared" si="79"/>
        <v>21.977499999999999</v>
      </c>
      <c r="J619" s="5">
        <f t="shared" si="72"/>
        <v>461.52749999999997</v>
      </c>
      <c r="K619" s="6">
        <v>43538</v>
      </c>
      <c r="L619" s="6" t="str">
        <f t="shared" si="73"/>
        <v>Thu</v>
      </c>
      <c r="M619" s="6" t="str">
        <f t="shared" si="74"/>
        <v>Mar</v>
      </c>
      <c r="N619" s="7">
        <v>0.75694444444444453</v>
      </c>
      <c r="O619" s="7" t="str">
        <f t="shared" si="75"/>
        <v>18</v>
      </c>
      <c r="P619" t="s">
        <v>1007</v>
      </c>
      <c r="Q619" s="5">
        <f t="shared" si="76"/>
        <v>439.54999999999995</v>
      </c>
      <c r="R619" s="8">
        <f t="shared" si="77"/>
        <v>4.7619047619047665E-2</v>
      </c>
      <c r="S619" s="5">
        <f t="shared" si="78"/>
        <v>21.97750000000002</v>
      </c>
      <c r="T619" s="9">
        <v>4.4000000000000004</v>
      </c>
    </row>
    <row r="620" spans="1:20" x14ac:dyDescent="0.35">
      <c r="A620" t="s">
        <v>1638</v>
      </c>
      <c r="B620" t="s">
        <v>1002</v>
      </c>
      <c r="C620" t="s">
        <v>1003</v>
      </c>
      <c r="D620" t="s">
        <v>1004</v>
      </c>
      <c r="E620" t="s">
        <v>1015</v>
      </c>
      <c r="F620" t="s">
        <v>1028</v>
      </c>
      <c r="G620" s="5">
        <v>98.53</v>
      </c>
      <c r="H620">
        <v>6</v>
      </c>
      <c r="I620" s="5">
        <f t="shared" si="79"/>
        <v>29.559000000000005</v>
      </c>
      <c r="J620" s="5">
        <f t="shared" si="72"/>
        <v>620.73900000000003</v>
      </c>
      <c r="K620" s="6">
        <v>43488</v>
      </c>
      <c r="L620" s="6" t="str">
        <f t="shared" si="73"/>
        <v>Wed</v>
      </c>
      <c r="M620" s="6" t="str">
        <f t="shared" si="74"/>
        <v>Jan</v>
      </c>
      <c r="N620" s="7">
        <v>0.47361111111111115</v>
      </c>
      <c r="O620" s="7" t="str">
        <f t="shared" si="75"/>
        <v>11</v>
      </c>
      <c r="P620" t="s">
        <v>1017</v>
      </c>
      <c r="Q620" s="5">
        <f t="shared" si="76"/>
        <v>591.18000000000006</v>
      </c>
      <c r="R620" s="8">
        <f t="shared" si="77"/>
        <v>4.7619047619047568E-2</v>
      </c>
      <c r="S620" s="5">
        <f t="shared" si="78"/>
        <v>29.558999999999969</v>
      </c>
      <c r="T620" s="9">
        <v>4</v>
      </c>
    </row>
    <row r="621" spans="1:20" x14ac:dyDescent="0.35">
      <c r="A621" t="s">
        <v>1639</v>
      </c>
      <c r="B621" t="s">
        <v>1009</v>
      </c>
      <c r="C621" t="s">
        <v>1010</v>
      </c>
      <c r="D621" t="s">
        <v>1004</v>
      </c>
      <c r="E621" t="s">
        <v>1005</v>
      </c>
      <c r="F621" t="s">
        <v>1030</v>
      </c>
      <c r="G621" s="5">
        <v>43.46</v>
      </c>
      <c r="H621">
        <v>6</v>
      </c>
      <c r="I621" s="5">
        <f t="shared" si="79"/>
        <v>13.038</v>
      </c>
      <c r="J621" s="5">
        <f t="shared" si="72"/>
        <v>273.798</v>
      </c>
      <c r="K621" s="6">
        <v>43503</v>
      </c>
      <c r="L621" s="6" t="str">
        <f t="shared" si="73"/>
        <v>Thu</v>
      </c>
      <c r="M621" s="6" t="str">
        <f t="shared" si="74"/>
        <v>Feb</v>
      </c>
      <c r="N621" s="7">
        <v>0.74652777777777779</v>
      </c>
      <c r="O621" s="7" t="str">
        <f t="shared" si="75"/>
        <v>17</v>
      </c>
      <c r="P621" t="s">
        <v>1007</v>
      </c>
      <c r="Q621" s="5">
        <f t="shared" si="76"/>
        <v>260.76</v>
      </c>
      <c r="R621" s="8">
        <f t="shared" si="77"/>
        <v>4.7619047619047658E-2</v>
      </c>
      <c r="S621" s="5">
        <f t="shared" si="78"/>
        <v>13.038000000000011</v>
      </c>
      <c r="T621" s="9">
        <v>8.5</v>
      </c>
    </row>
    <row r="622" spans="1:20" x14ac:dyDescent="0.35">
      <c r="A622" t="s">
        <v>1640</v>
      </c>
      <c r="B622" t="s">
        <v>1002</v>
      </c>
      <c r="C622" t="s">
        <v>1003</v>
      </c>
      <c r="D622" t="s">
        <v>1011</v>
      </c>
      <c r="E622" t="s">
        <v>1005</v>
      </c>
      <c r="F622" t="s">
        <v>1028</v>
      </c>
      <c r="G622" s="5">
        <v>71.680000000000007</v>
      </c>
      <c r="H622">
        <v>3</v>
      </c>
      <c r="I622" s="5">
        <f t="shared" si="79"/>
        <v>10.752000000000002</v>
      </c>
      <c r="J622" s="5">
        <f t="shared" si="72"/>
        <v>225.79200000000003</v>
      </c>
      <c r="K622" s="6">
        <v>43552</v>
      </c>
      <c r="L622" s="6" t="str">
        <f t="shared" si="73"/>
        <v>Thu</v>
      </c>
      <c r="M622" s="6" t="str">
        <f t="shared" si="74"/>
        <v>Mar</v>
      </c>
      <c r="N622" s="7">
        <v>0.64583333333333337</v>
      </c>
      <c r="O622" s="7" t="str">
        <f t="shared" si="75"/>
        <v>15</v>
      </c>
      <c r="P622" t="s">
        <v>1017</v>
      </c>
      <c r="Q622" s="5">
        <f t="shared" si="76"/>
        <v>215.04000000000002</v>
      </c>
      <c r="R622" s="8">
        <f t="shared" si="77"/>
        <v>4.7619047619047658E-2</v>
      </c>
      <c r="S622" s="5">
        <f t="shared" si="78"/>
        <v>10.75200000000001</v>
      </c>
      <c r="T622" s="9">
        <v>9.1999999999999993</v>
      </c>
    </row>
    <row r="623" spans="1:20" x14ac:dyDescent="0.35">
      <c r="A623" t="s">
        <v>1641</v>
      </c>
      <c r="B623" t="s">
        <v>1002</v>
      </c>
      <c r="C623" t="s">
        <v>1003</v>
      </c>
      <c r="D623" t="s">
        <v>1004</v>
      </c>
      <c r="E623" t="s">
        <v>1005</v>
      </c>
      <c r="F623" t="s">
        <v>1028</v>
      </c>
      <c r="G623" s="5">
        <v>91.61</v>
      </c>
      <c r="H623">
        <v>1</v>
      </c>
      <c r="I623" s="5">
        <f t="shared" si="79"/>
        <v>4.5804999999999998</v>
      </c>
      <c r="J623" s="5">
        <f t="shared" si="72"/>
        <v>96.1905</v>
      </c>
      <c r="K623" s="6">
        <v>43544</v>
      </c>
      <c r="L623" s="6" t="str">
        <f t="shared" si="73"/>
        <v>Wed</v>
      </c>
      <c r="M623" s="6" t="str">
        <f t="shared" si="74"/>
        <v>Mar</v>
      </c>
      <c r="N623" s="7">
        <v>0.8222222222222223</v>
      </c>
      <c r="O623" s="7" t="str">
        <f t="shared" si="75"/>
        <v>19</v>
      </c>
      <c r="P623" t="s">
        <v>1013</v>
      </c>
      <c r="Q623" s="5">
        <f t="shared" si="76"/>
        <v>91.61</v>
      </c>
      <c r="R623" s="8">
        <f t="shared" si="77"/>
        <v>4.7619047619047623E-2</v>
      </c>
      <c r="S623" s="5">
        <f t="shared" si="78"/>
        <v>4.5805000000000007</v>
      </c>
      <c r="T623" s="9">
        <v>9.8000000000000007</v>
      </c>
    </row>
    <row r="624" spans="1:20" x14ac:dyDescent="0.35">
      <c r="A624" t="s">
        <v>1642</v>
      </c>
      <c r="B624" t="s">
        <v>1026</v>
      </c>
      <c r="C624" t="s">
        <v>1027</v>
      </c>
      <c r="D624" t="s">
        <v>1004</v>
      </c>
      <c r="E624" t="s">
        <v>1005</v>
      </c>
      <c r="F624" t="s">
        <v>1016</v>
      </c>
      <c r="G624" s="5">
        <v>94.59</v>
      </c>
      <c r="H624">
        <v>7</v>
      </c>
      <c r="I624" s="5">
        <f t="shared" si="79"/>
        <v>33.106500000000004</v>
      </c>
      <c r="J624" s="5">
        <f t="shared" si="72"/>
        <v>695.23649999999998</v>
      </c>
      <c r="K624" s="6">
        <v>43482</v>
      </c>
      <c r="L624" s="6" t="str">
        <f t="shared" si="73"/>
        <v>Thu</v>
      </c>
      <c r="M624" s="6" t="str">
        <f t="shared" si="74"/>
        <v>Jan</v>
      </c>
      <c r="N624" s="7">
        <v>0.64374999999999993</v>
      </c>
      <c r="O624" s="7" t="str">
        <f t="shared" si="75"/>
        <v>15</v>
      </c>
      <c r="P624" t="s">
        <v>1017</v>
      </c>
      <c r="Q624" s="5">
        <f t="shared" si="76"/>
        <v>662.13</v>
      </c>
      <c r="R624" s="8">
        <f t="shared" si="77"/>
        <v>4.7619047619047596E-2</v>
      </c>
      <c r="S624" s="5">
        <f t="shared" si="78"/>
        <v>33.106499999999983</v>
      </c>
      <c r="T624" s="9">
        <v>4.9000000000000004</v>
      </c>
    </row>
    <row r="625" spans="1:20" x14ac:dyDescent="0.35">
      <c r="A625" t="s">
        <v>1643</v>
      </c>
      <c r="B625" t="s">
        <v>1026</v>
      </c>
      <c r="C625" t="s">
        <v>1027</v>
      </c>
      <c r="D625" t="s">
        <v>1011</v>
      </c>
      <c r="E625" t="s">
        <v>1005</v>
      </c>
      <c r="F625" t="s">
        <v>1030</v>
      </c>
      <c r="G625" s="5">
        <v>83.25</v>
      </c>
      <c r="H625">
        <v>10</v>
      </c>
      <c r="I625" s="5">
        <f t="shared" si="79"/>
        <v>41.625</v>
      </c>
      <c r="J625" s="5">
        <f t="shared" si="72"/>
        <v>874.125</v>
      </c>
      <c r="K625" s="6">
        <v>43477</v>
      </c>
      <c r="L625" s="6" t="str">
        <f t="shared" si="73"/>
        <v>Sat</v>
      </c>
      <c r="M625" s="6" t="str">
        <f t="shared" si="74"/>
        <v>Jan</v>
      </c>
      <c r="N625" s="7">
        <v>0.47569444444444442</v>
      </c>
      <c r="O625" s="7" t="str">
        <f t="shared" si="75"/>
        <v>11</v>
      </c>
      <c r="P625" t="s">
        <v>1017</v>
      </c>
      <c r="Q625" s="5">
        <f t="shared" si="76"/>
        <v>832.5</v>
      </c>
      <c r="R625" s="8">
        <f t="shared" si="77"/>
        <v>4.7619047619047616E-2</v>
      </c>
      <c r="S625" s="5">
        <f t="shared" si="78"/>
        <v>41.625</v>
      </c>
      <c r="T625" s="9">
        <v>4.4000000000000004</v>
      </c>
    </row>
    <row r="626" spans="1:20" x14ac:dyDescent="0.35">
      <c r="A626" t="s">
        <v>1644</v>
      </c>
      <c r="B626" t="s">
        <v>1026</v>
      </c>
      <c r="C626" t="s">
        <v>1027</v>
      </c>
      <c r="D626" t="s">
        <v>1004</v>
      </c>
      <c r="E626" t="s">
        <v>1015</v>
      </c>
      <c r="F626" t="s">
        <v>1030</v>
      </c>
      <c r="G626" s="5">
        <v>91.35</v>
      </c>
      <c r="H626">
        <v>1</v>
      </c>
      <c r="I626" s="5">
        <f t="shared" si="79"/>
        <v>4.5674999999999999</v>
      </c>
      <c r="J626" s="5">
        <f t="shared" si="72"/>
        <v>95.91749999999999</v>
      </c>
      <c r="K626" s="6">
        <v>43512</v>
      </c>
      <c r="L626" s="6" t="str">
        <f t="shared" si="73"/>
        <v>Sat</v>
      </c>
      <c r="M626" s="6" t="str">
        <f t="shared" si="74"/>
        <v>Feb</v>
      </c>
      <c r="N626" s="7">
        <v>0.65416666666666667</v>
      </c>
      <c r="O626" s="7" t="str">
        <f t="shared" si="75"/>
        <v>15</v>
      </c>
      <c r="P626" t="s">
        <v>1013</v>
      </c>
      <c r="Q626" s="5">
        <f t="shared" si="76"/>
        <v>91.35</v>
      </c>
      <c r="R626" s="8">
        <f t="shared" si="77"/>
        <v>4.7619047619047575E-2</v>
      </c>
      <c r="S626" s="5">
        <f t="shared" si="78"/>
        <v>4.5674999999999955</v>
      </c>
      <c r="T626" s="9">
        <v>6.8</v>
      </c>
    </row>
    <row r="627" spans="1:20" x14ac:dyDescent="0.35">
      <c r="A627" t="s">
        <v>1645</v>
      </c>
      <c r="B627" t="s">
        <v>1026</v>
      </c>
      <c r="C627" t="s">
        <v>1027</v>
      </c>
      <c r="D627" t="s">
        <v>1004</v>
      </c>
      <c r="E627" t="s">
        <v>1005</v>
      </c>
      <c r="F627" t="s">
        <v>1028</v>
      </c>
      <c r="G627" s="5">
        <v>78.88</v>
      </c>
      <c r="H627">
        <v>2</v>
      </c>
      <c r="I627" s="5">
        <f t="shared" si="79"/>
        <v>7.8879999999999999</v>
      </c>
      <c r="J627" s="5">
        <f t="shared" si="72"/>
        <v>165.648</v>
      </c>
      <c r="K627" s="6">
        <v>43491</v>
      </c>
      <c r="L627" s="6" t="str">
        <f t="shared" si="73"/>
        <v>Sat</v>
      </c>
      <c r="M627" s="6" t="str">
        <f t="shared" si="74"/>
        <v>Jan</v>
      </c>
      <c r="N627" s="7">
        <v>0.6694444444444444</v>
      </c>
      <c r="O627" s="7" t="str">
        <f t="shared" si="75"/>
        <v>16</v>
      </c>
      <c r="P627" t="s">
        <v>1013</v>
      </c>
      <c r="Q627" s="5">
        <f t="shared" si="76"/>
        <v>157.76</v>
      </c>
      <c r="R627" s="8">
        <f t="shared" si="77"/>
        <v>4.7619047619047651E-2</v>
      </c>
      <c r="S627" s="5">
        <f t="shared" si="78"/>
        <v>7.8880000000000052</v>
      </c>
      <c r="T627" s="9">
        <v>9.1</v>
      </c>
    </row>
    <row r="628" spans="1:20" x14ac:dyDescent="0.35">
      <c r="A628" t="s">
        <v>1646</v>
      </c>
      <c r="B628" t="s">
        <v>1002</v>
      </c>
      <c r="C628" t="s">
        <v>1003</v>
      </c>
      <c r="D628" t="s">
        <v>1011</v>
      </c>
      <c r="E628" t="s">
        <v>1015</v>
      </c>
      <c r="F628" t="s">
        <v>1020</v>
      </c>
      <c r="G628" s="5">
        <v>60.87</v>
      </c>
      <c r="H628">
        <v>2</v>
      </c>
      <c r="I628" s="5">
        <f t="shared" si="79"/>
        <v>6.0869999999999997</v>
      </c>
      <c r="J628" s="5">
        <f t="shared" si="72"/>
        <v>127.827</v>
      </c>
      <c r="K628" s="6">
        <v>43533</v>
      </c>
      <c r="L628" s="6" t="str">
        <f t="shared" si="73"/>
        <v>Sat</v>
      </c>
      <c r="M628" s="6" t="str">
        <f t="shared" si="74"/>
        <v>Mar</v>
      </c>
      <c r="N628" s="7">
        <v>0.52569444444444446</v>
      </c>
      <c r="O628" s="7" t="str">
        <f t="shared" si="75"/>
        <v>12</v>
      </c>
      <c r="P628" t="s">
        <v>1007</v>
      </c>
      <c r="Q628" s="5">
        <f t="shared" si="76"/>
        <v>121.74</v>
      </c>
      <c r="R628" s="8">
        <f t="shared" si="77"/>
        <v>4.7619047619047644E-2</v>
      </c>
      <c r="S628" s="5">
        <f t="shared" si="78"/>
        <v>6.0870000000000033</v>
      </c>
      <c r="T628" s="9">
        <v>8.6999999999999993</v>
      </c>
    </row>
    <row r="629" spans="1:20" x14ac:dyDescent="0.35">
      <c r="A629" t="s">
        <v>1647</v>
      </c>
      <c r="B629" t="s">
        <v>1026</v>
      </c>
      <c r="C629" t="s">
        <v>1027</v>
      </c>
      <c r="D629" t="s">
        <v>1004</v>
      </c>
      <c r="E629" t="s">
        <v>1015</v>
      </c>
      <c r="F629" t="s">
        <v>1006</v>
      </c>
      <c r="G629" s="5">
        <v>82.58</v>
      </c>
      <c r="H629">
        <v>10</v>
      </c>
      <c r="I629" s="5">
        <f t="shared" si="79"/>
        <v>41.29</v>
      </c>
      <c r="J629" s="5">
        <f t="shared" si="72"/>
        <v>867.08999999999992</v>
      </c>
      <c r="K629" s="6">
        <v>43538</v>
      </c>
      <c r="L629" s="6" t="str">
        <f t="shared" si="73"/>
        <v>Thu</v>
      </c>
      <c r="M629" s="6" t="str">
        <f t="shared" si="74"/>
        <v>Mar</v>
      </c>
      <c r="N629" s="7">
        <v>0.6118055555555556</v>
      </c>
      <c r="O629" s="7" t="str">
        <f t="shared" si="75"/>
        <v>14</v>
      </c>
      <c r="P629" t="s">
        <v>1013</v>
      </c>
      <c r="Q629" s="5">
        <f t="shared" si="76"/>
        <v>825.8</v>
      </c>
      <c r="R629" s="8">
        <f t="shared" si="77"/>
        <v>4.7619047619047582E-2</v>
      </c>
      <c r="S629" s="5">
        <f t="shared" si="78"/>
        <v>41.289999999999964</v>
      </c>
      <c r="T629" s="9">
        <v>5</v>
      </c>
    </row>
    <row r="630" spans="1:20" x14ac:dyDescent="0.35">
      <c r="A630" t="s">
        <v>1648</v>
      </c>
      <c r="B630" t="s">
        <v>1002</v>
      </c>
      <c r="C630" t="s">
        <v>1003</v>
      </c>
      <c r="D630" t="s">
        <v>1004</v>
      </c>
      <c r="E630" t="s">
        <v>1015</v>
      </c>
      <c r="F630" t="s">
        <v>1016</v>
      </c>
      <c r="G630" s="5">
        <v>53.3</v>
      </c>
      <c r="H630">
        <v>3</v>
      </c>
      <c r="I630" s="5">
        <f t="shared" si="79"/>
        <v>7.9949999999999992</v>
      </c>
      <c r="J630" s="5">
        <f t="shared" si="72"/>
        <v>167.89499999999998</v>
      </c>
      <c r="K630" s="6">
        <v>43490</v>
      </c>
      <c r="L630" s="6" t="str">
        <f t="shared" si="73"/>
        <v>Fri</v>
      </c>
      <c r="M630" s="6" t="str">
        <f t="shared" si="74"/>
        <v>Jan</v>
      </c>
      <c r="N630" s="7">
        <v>0.59652777777777777</v>
      </c>
      <c r="O630" s="7" t="str">
        <f t="shared" si="75"/>
        <v>14</v>
      </c>
      <c r="P630" t="s">
        <v>1007</v>
      </c>
      <c r="Q630" s="5">
        <f t="shared" si="76"/>
        <v>159.89999999999998</v>
      </c>
      <c r="R630" s="8">
        <f t="shared" si="77"/>
        <v>4.7619047619047651E-2</v>
      </c>
      <c r="S630" s="5">
        <f t="shared" si="78"/>
        <v>7.9950000000000045</v>
      </c>
      <c r="T630" s="9">
        <v>7.5</v>
      </c>
    </row>
    <row r="631" spans="1:20" x14ac:dyDescent="0.35">
      <c r="A631" t="s">
        <v>1649</v>
      </c>
      <c r="B631" t="s">
        <v>1002</v>
      </c>
      <c r="C631" t="s">
        <v>1003</v>
      </c>
      <c r="D631" t="s">
        <v>1011</v>
      </c>
      <c r="E631" t="s">
        <v>1005</v>
      </c>
      <c r="F631" t="s">
        <v>1030</v>
      </c>
      <c r="G631" s="5">
        <v>12.09</v>
      </c>
      <c r="H631">
        <v>1</v>
      </c>
      <c r="I631" s="5">
        <f t="shared" si="79"/>
        <v>0.60450000000000004</v>
      </c>
      <c r="J631" s="5">
        <f t="shared" si="72"/>
        <v>12.6945</v>
      </c>
      <c r="K631" s="6">
        <v>43491</v>
      </c>
      <c r="L631" s="6" t="str">
        <f t="shared" si="73"/>
        <v>Sat</v>
      </c>
      <c r="M631" s="6" t="str">
        <f t="shared" si="74"/>
        <v>Jan</v>
      </c>
      <c r="N631" s="7">
        <v>0.7631944444444444</v>
      </c>
      <c r="O631" s="7" t="str">
        <f t="shared" si="75"/>
        <v>18</v>
      </c>
      <c r="P631" t="s">
        <v>1017</v>
      </c>
      <c r="Q631" s="5">
        <f t="shared" si="76"/>
        <v>12.09</v>
      </c>
      <c r="R631" s="8">
        <f t="shared" si="77"/>
        <v>4.7619047619047603E-2</v>
      </c>
      <c r="S631" s="5">
        <f t="shared" si="78"/>
        <v>0.60449999999999982</v>
      </c>
      <c r="T631" s="9">
        <v>8.1999999999999993</v>
      </c>
    </row>
    <row r="632" spans="1:20" x14ac:dyDescent="0.35">
      <c r="A632" t="s">
        <v>1650</v>
      </c>
      <c r="B632" t="s">
        <v>1002</v>
      </c>
      <c r="C632" t="s">
        <v>1003</v>
      </c>
      <c r="D632" t="s">
        <v>1011</v>
      </c>
      <c r="E632" t="s">
        <v>1015</v>
      </c>
      <c r="F632" t="s">
        <v>1020</v>
      </c>
      <c r="G632" s="5">
        <v>64.19</v>
      </c>
      <c r="H632">
        <v>10</v>
      </c>
      <c r="I632" s="5">
        <f t="shared" si="79"/>
        <v>32.094999999999999</v>
      </c>
      <c r="J632" s="5">
        <f t="shared" si="72"/>
        <v>673.995</v>
      </c>
      <c r="K632" s="6">
        <v>43484</v>
      </c>
      <c r="L632" s="6" t="str">
        <f t="shared" si="73"/>
        <v>Sat</v>
      </c>
      <c r="M632" s="6" t="str">
        <f t="shared" si="74"/>
        <v>Jan</v>
      </c>
      <c r="N632" s="7">
        <v>0.58888888888888891</v>
      </c>
      <c r="O632" s="7" t="str">
        <f t="shared" si="75"/>
        <v>14</v>
      </c>
      <c r="P632" t="s">
        <v>1017</v>
      </c>
      <c r="Q632" s="5">
        <f t="shared" si="76"/>
        <v>641.9</v>
      </c>
      <c r="R632" s="8">
        <f t="shared" si="77"/>
        <v>4.7619047619047658E-2</v>
      </c>
      <c r="S632" s="5">
        <f t="shared" si="78"/>
        <v>32.095000000000027</v>
      </c>
      <c r="T632" s="9">
        <v>6.7</v>
      </c>
    </row>
    <row r="633" spans="1:20" x14ac:dyDescent="0.35">
      <c r="A633" t="s">
        <v>1651</v>
      </c>
      <c r="B633" t="s">
        <v>1002</v>
      </c>
      <c r="C633" t="s">
        <v>1003</v>
      </c>
      <c r="D633" t="s">
        <v>1011</v>
      </c>
      <c r="E633" t="s">
        <v>1015</v>
      </c>
      <c r="F633" t="s">
        <v>1012</v>
      </c>
      <c r="G633" s="5">
        <v>78.31</v>
      </c>
      <c r="H633">
        <v>3</v>
      </c>
      <c r="I633" s="5">
        <f t="shared" si="79"/>
        <v>11.746500000000001</v>
      </c>
      <c r="J633" s="5">
        <f t="shared" si="72"/>
        <v>246.6765</v>
      </c>
      <c r="K633" s="6">
        <v>43529</v>
      </c>
      <c r="L633" s="6" t="str">
        <f t="shared" si="73"/>
        <v>Tue</v>
      </c>
      <c r="M633" s="6" t="str">
        <f t="shared" si="74"/>
        <v>Mar</v>
      </c>
      <c r="N633" s="7">
        <v>0.69305555555555554</v>
      </c>
      <c r="O633" s="7" t="str">
        <f t="shared" si="75"/>
        <v>16</v>
      </c>
      <c r="P633" t="s">
        <v>1007</v>
      </c>
      <c r="Q633" s="5">
        <f t="shared" si="76"/>
        <v>234.93</v>
      </c>
      <c r="R633" s="8">
        <f t="shared" si="77"/>
        <v>4.7619047619047609E-2</v>
      </c>
      <c r="S633" s="5">
        <f t="shared" si="78"/>
        <v>11.746499999999997</v>
      </c>
      <c r="T633" s="9">
        <v>5.4</v>
      </c>
    </row>
    <row r="634" spans="1:20" x14ac:dyDescent="0.35">
      <c r="A634" t="s">
        <v>1652</v>
      </c>
      <c r="B634" t="s">
        <v>1002</v>
      </c>
      <c r="C634" t="s">
        <v>1003</v>
      </c>
      <c r="D634" t="s">
        <v>1004</v>
      </c>
      <c r="E634" t="s">
        <v>1015</v>
      </c>
      <c r="F634" t="s">
        <v>1028</v>
      </c>
      <c r="G634" s="5">
        <v>83.77</v>
      </c>
      <c r="H634">
        <v>2</v>
      </c>
      <c r="I634" s="5">
        <f t="shared" si="79"/>
        <v>8.3770000000000007</v>
      </c>
      <c r="J634" s="5">
        <f t="shared" si="72"/>
        <v>175.917</v>
      </c>
      <c r="K634" s="6">
        <v>43480</v>
      </c>
      <c r="L634" s="6" t="str">
        <f t="shared" si="73"/>
        <v>Tue</v>
      </c>
      <c r="M634" s="6" t="str">
        <f t="shared" si="74"/>
        <v>Jan</v>
      </c>
      <c r="N634" s="7">
        <v>0.45416666666666666</v>
      </c>
      <c r="O634" s="7" t="str">
        <f t="shared" si="75"/>
        <v>10</v>
      </c>
      <c r="P634" t="s">
        <v>1017</v>
      </c>
      <c r="Q634" s="5">
        <f t="shared" si="76"/>
        <v>167.54</v>
      </c>
      <c r="R634" s="8">
        <f t="shared" si="77"/>
        <v>4.7619047619047672E-2</v>
      </c>
      <c r="S634" s="5">
        <f t="shared" si="78"/>
        <v>8.3770000000000095</v>
      </c>
      <c r="T634" s="9">
        <v>7</v>
      </c>
    </row>
    <row r="635" spans="1:20" x14ac:dyDescent="0.35">
      <c r="A635" t="s">
        <v>1653</v>
      </c>
      <c r="B635" t="s">
        <v>1026</v>
      </c>
      <c r="C635" t="s">
        <v>1027</v>
      </c>
      <c r="D635" t="s">
        <v>1011</v>
      </c>
      <c r="E635" t="s">
        <v>1015</v>
      </c>
      <c r="F635" t="s">
        <v>1016</v>
      </c>
      <c r="G635" s="5">
        <v>99.7</v>
      </c>
      <c r="H635">
        <v>3</v>
      </c>
      <c r="I635" s="5">
        <f t="shared" si="79"/>
        <v>14.955000000000002</v>
      </c>
      <c r="J635" s="5">
        <f t="shared" si="72"/>
        <v>314.05500000000001</v>
      </c>
      <c r="K635" s="6">
        <v>43542</v>
      </c>
      <c r="L635" s="6" t="str">
        <f t="shared" si="73"/>
        <v>Mon</v>
      </c>
      <c r="M635" s="6" t="str">
        <f t="shared" si="74"/>
        <v>Mar</v>
      </c>
      <c r="N635" s="7">
        <v>0.47847222222222219</v>
      </c>
      <c r="O635" s="7" t="str">
        <f t="shared" si="75"/>
        <v>11</v>
      </c>
      <c r="P635" t="s">
        <v>1007</v>
      </c>
      <c r="Q635" s="5">
        <f t="shared" si="76"/>
        <v>299.10000000000002</v>
      </c>
      <c r="R635" s="8">
        <f t="shared" si="77"/>
        <v>4.7619047619047568E-2</v>
      </c>
      <c r="S635" s="5">
        <f t="shared" si="78"/>
        <v>14.954999999999984</v>
      </c>
      <c r="T635" s="9">
        <v>4.7</v>
      </c>
    </row>
    <row r="636" spans="1:20" x14ac:dyDescent="0.35">
      <c r="A636" t="s">
        <v>1654</v>
      </c>
      <c r="B636" t="s">
        <v>1026</v>
      </c>
      <c r="C636" t="s">
        <v>1027</v>
      </c>
      <c r="D636" t="s">
        <v>1004</v>
      </c>
      <c r="E636" t="s">
        <v>1015</v>
      </c>
      <c r="F636" t="s">
        <v>1028</v>
      </c>
      <c r="G636" s="5">
        <v>79.91</v>
      </c>
      <c r="H636">
        <v>3</v>
      </c>
      <c r="I636" s="5">
        <f t="shared" si="79"/>
        <v>11.986499999999999</v>
      </c>
      <c r="J636" s="5">
        <f t="shared" si="72"/>
        <v>251.7165</v>
      </c>
      <c r="K636" s="6">
        <v>43544</v>
      </c>
      <c r="L636" s="6" t="str">
        <f t="shared" si="73"/>
        <v>Wed</v>
      </c>
      <c r="M636" s="6" t="str">
        <f t="shared" si="74"/>
        <v>Mar</v>
      </c>
      <c r="N636" s="7">
        <v>0.81111111111111101</v>
      </c>
      <c r="O636" s="7" t="str">
        <f t="shared" si="75"/>
        <v>19</v>
      </c>
      <c r="P636" t="s">
        <v>1017</v>
      </c>
      <c r="Q636" s="5">
        <f t="shared" si="76"/>
        <v>239.73</v>
      </c>
      <c r="R636" s="8">
        <f t="shared" si="77"/>
        <v>4.7619047619047644E-2</v>
      </c>
      <c r="S636" s="5">
        <f t="shared" si="78"/>
        <v>11.986500000000007</v>
      </c>
      <c r="T636" s="9">
        <v>5</v>
      </c>
    </row>
    <row r="637" spans="1:20" x14ac:dyDescent="0.35">
      <c r="A637" t="s">
        <v>1655</v>
      </c>
      <c r="B637" t="s">
        <v>1026</v>
      </c>
      <c r="C637" t="s">
        <v>1027</v>
      </c>
      <c r="D637" t="s">
        <v>1004</v>
      </c>
      <c r="E637" t="s">
        <v>1015</v>
      </c>
      <c r="F637" t="s">
        <v>1006</v>
      </c>
      <c r="G637" s="5">
        <v>66.47</v>
      </c>
      <c r="H637">
        <v>10</v>
      </c>
      <c r="I637" s="5">
        <f t="shared" si="79"/>
        <v>33.235000000000007</v>
      </c>
      <c r="J637" s="5">
        <f t="shared" si="72"/>
        <v>697.93500000000006</v>
      </c>
      <c r="K637" s="6">
        <v>43480</v>
      </c>
      <c r="L637" s="6" t="str">
        <f t="shared" si="73"/>
        <v>Tue</v>
      </c>
      <c r="M637" s="6" t="str">
        <f t="shared" si="74"/>
        <v>Jan</v>
      </c>
      <c r="N637" s="7">
        <v>0.62569444444444444</v>
      </c>
      <c r="O637" s="7" t="str">
        <f t="shared" si="75"/>
        <v>15</v>
      </c>
      <c r="P637" t="s">
        <v>1017</v>
      </c>
      <c r="Q637" s="5">
        <f t="shared" si="76"/>
        <v>664.7</v>
      </c>
      <c r="R637" s="8">
        <f t="shared" si="77"/>
        <v>4.7619047619047637E-2</v>
      </c>
      <c r="S637" s="5">
        <f t="shared" si="78"/>
        <v>33.235000000000014</v>
      </c>
      <c r="T637" s="9">
        <v>5</v>
      </c>
    </row>
    <row r="638" spans="1:20" x14ac:dyDescent="0.35">
      <c r="A638" t="s">
        <v>1656</v>
      </c>
      <c r="B638" t="s">
        <v>1002</v>
      </c>
      <c r="C638" t="s">
        <v>1003</v>
      </c>
      <c r="D638" t="s">
        <v>1011</v>
      </c>
      <c r="E638" t="s">
        <v>1015</v>
      </c>
      <c r="F638" t="s">
        <v>1006</v>
      </c>
      <c r="G638" s="5">
        <v>28.95</v>
      </c>
      <c r="H638">
        <v>7</v>
      </c>
      <c r="I638" s="5">
        <f t="shared" si="79"/>
        <v>10.1325</v>
      </c>
      <c r="J638" s="5">
        <f t="shared" si="72"/>
        <v>212.7825</v>
      </c>
      <c r="K638" s="6">
        <v>43527</v>
      </c>
      <c r="L638" s="6" t="str">
        <f t="shared" si="73"/>
        <v>Sun</v>
      </c>
      <c r="M638" s="6" t="str">
        <f t="shared" si="74"/>
        <v>Mar</v>
      </c>
      <c r="N638" s="7">
        <v>0.85486111111111107</v>
      </c>
      <c r="O638" s="7" t="str">
        <f t="shared" si="75"/>
        <v>20</v>
      </c>
      <c r="P638" t="s">
        <v>1017</v>
      </c>
      <c r="Q638" s="5">
        <f t="shared" si="76"/>
        <v>202.65</v>
      </c>
      <c r="R638" s="8">
        <f t="shared" si="77"/>
        <v>4.7619047619047589E-2</v>
      </c>
      <c r="S638" s="5">
        <f t="shared" si="78"/>
        <v>10.132499999999993</v>
      </c>
      <c r="T638" s="9">
        <v>6</v>
      </c>
    </row>
    <row r="639" spans="1:20" x14ac:dyDescent="0.35">
      <c r="A639" t="s">
        <v>1657</v>
      </c>
      <c r="B639" t="s">
        <v>1009</v>
      </c>
      <c r="C639" t="s">
        <v>1010</v>
      </c>
      <c r="D639" t="s">
        <v>1011</v>
      </c>
      <c r="E639" t="s">
        <v>1005</v>
      </c>
      <c r="F639" t="s">
        <v>1012</v>
      </c>
      <c r="G639" s="5">
        <v>46.2</v>
      </c>
      <c r="H639">
        <v>1</v>
      </c>
      <c r="I639" s="5">
        <f t="shared" si="79"/>
        <v>2.31</v>
      </c>
      <c r="J639" s="5">
        <f t="shared" si="72"/>
        <v>48.510000000000005</v>
      </c>
      <c r="K639" s="6">
        <v>43543</v>
      </c>
      <c r="L639" s="6" t="str">
        <f t="shared" si="73"/>
        <v>Tue</v>
      </c>
      <c r="M639" s="6" t="str">
        <f t="shared" si="74"/>
        <v>Mar</v>
      </c>
      <c r="N639" s="7">
        <v>0.51111111111111118</v>
      </c>
      <c r="O639" s="7" t="str">
        <f t="shared" si="75"/>
        <v>12</v>
      </c>
      <c r="P639" t="s">
        <v>1013</v>
      </c>
      <c r="Q639" s="5">
        <f t="shared" si="76"/>
        <v>46.2</v>
      </c>
      <c r="R639" s="8">
        <f t="shared" si="77"/>
        <v>4.7619047619047658E-2</v>
      </c>
      <c r="S639" s="5">
        <f t="shared" si="78"/>
        <v>2.3100000000000023</v>
      </c>
      <c r="T639" s="9">
        <v>6.3</v>
      </c>
    </row>
    <row r="640" spans="1:20" x14ac:dyDescent="0.35">
      <c r="A640" t="s">
        <v>1658</v>
      </c>
      <c r="B640" t="s">
        <v>1026</v>
      </c>
      <c r="C640" t="s">
        <v>1027</v>
      </c>
      <c r="D640" t="s">
        <v>1004</v>
      </c>
      <c r="E640" t="s">
        <v>1005</v>
      </c>
      <c r="F640" t="s">
        <v>1028</v>
      </c>
      <c r="G640" s="5">
        <v>17.63</v>
      </c>
      <c r="H640">
        <v>5</v>
      </c>
      <c r="I640" s="5">
        <f t="shared" si="79"/>
        <v>4.4074999999999998</v>
      </c>
      <c r="J640" s="5">
        <f t="shared" si="72"/>
        <v>92.55749999999999</v>
      </c>
      <c r="K640" s="6">
        <v>43532</v>
      </c>
      <c r="L640" s="6" t="str">
        <f t="shared" si="73"/>
        <v>Fri</v>
      </c>
      <c r="M640" s="6" t="str">
        <f t="shared" si="74"/>
        <v>Mar</v>
      </c>
      <c r="N640" s="7">
        <v>0.64374999999999993</v>
      </c>
      <c r="O640" s="7" t="str">
        <f t="shared" si="75"/>
        <v>15</v>
      </c>
      <c r="P640" t="s">
        <v>1013</v>
      </c>
      <c r="Q640" s="5">
        <f t="shared" si="76"/>
        <v>88.149999999999991</v>
      </c>
      <c r="R640" s="8">
        <f t="shared" si="77"/>
        <v>4.7619047619047609E-2</v>
      </c>
      <c r="S640" s="5">
        <f t="shared" si="78"/>
        <v>4.4074999999999989</v>
      </c>
      <c r="T640" s="9">
        <v>8.5</v>
      </c>
    </row>
    <row r="641" spans="1:20" x14ac:dyDescent="0.35">
      <c r="A641" t="s">
        <v>1659</v>
      </c>
      <c r="B641" t="s">
        <v>1026</v>
      </c>
      <c r="C641" t="s">
        <v>1027</v>
      </c>
      <c r="D641" t="s">
        <v>1011</v>
      </c>
      <c r="E641" t="s">
        <v>1015</v>
      </c>
      <c r="F641" t="s">
        <v>1030</v>
      </c>
      <c r="G641" s="5">
        <v>52.42</v>
      </c>
      <c r="H641">
        <v>3</v>
      </c>
      <c r="I641" s="5">
        <f t="shared" si="79"/>
        <v>7.8629999999999995</v>
      </c>
      <c r="J641" s="5">
        <f t="shared" si="72"/>
        <v>165.12299999999999</v>
      </c>
      <c r="K641" s="6">
        <v>43523</v>
      </c>
      <c r="L641" s="6" t="str">
        <f t="shared" si="73"/>
        <v>Wed</v>
      </c>
      <c r="M641" s="6" t="str">
        <f t="shared" si="74"/>
        <v>Feb</v>
      </c>
      <c r="N641" s="7">
        <v>0.73333333333333339</v>
      </c>
      <c r="O641" s="7" t="str">
        <f t="shared" si="75"/>
        <v>17</v>
      </c>
      <c r="P641" t="s">
        <v>1007</v>
      </c>
      <c r="Q641" s="5">
        <f t="shared" si="76"/>
        <v>157.26</v>
      </c>
      <c r="R641" s="8">
        <f t="shared" si="77"/>
        <v>4.7619047619047616E-2</v>
      </c>
      <c r="S641" s="5">
        <f t="shared" si="78"/>
        <v>7.8629999999999995</v>
      </c>
      <c r="T641" s="9">
        <v>7.5</v>
      </c>
    </row>
    <row r="642" spans="1:20" x14ac:dyDescent="0.35">
      <c r="A642" t="s">
        <v>1660</v>
      </c>
      <c r="B642" t="s">
        <v>1026</v>
      </c>
      <c r="C642" t="s">
        <v>1027</v>
      </c>
      <c r="D642" t="s">
        <v>1004</v>
      </c>
      <c r="E642" t="s">
        <v>1005</v>
      </c>
      <c r="F642" t="s">
        <v>1028</v>
      </c>
      <c r="G642" s="5">
        <v>98.79</v>
      </c>
      <c r="H642">
        <v>3</v>
      </c>
      <c r="I642" s="5">
        <f t="shared" si="79"/>
        <v>14.8185</v>
      </c>
      <c r="J642" s="5">
        <f t="shared" ref="J642:J705" si="80">Q642+I642</f>
        <v>311.18849999999998</v>
      </c>
      <c r="K642" s="6">
        <v>43519</v>
      </c>
      <c r="L642" s="6" t="str">
        <f t="shared" ref="L642:L705" si="81">TEXT(K642, "ttt")</f>
        <v>Sat</v>
      </c>
      <c r="M642" s="6" t="str">
        <f t="shared" ref="M642:M705" si="82">TEXT(K642, "MMM")</f>
        <v>Feb</v>
      </c>
      <c r="N642" s="7">
        <v>0.83333333333333337</v>
      </c>
      <c r="O642" s="7" t="str">
        <f t="shared" ref="O642:O705" si="83">TEXT(N642, "hh")</f>
        <v>20</v>
      </c>
      <c r="P642" t="s">
        <v>1007</v>
      </c>
      <c r="Q642" s="5">
        <f t="shared" ref="Q642:Q705" si="84">G642*H642</f>
        <v>296.37</v>
      </c>
      <c r="R642" s="8">
        <f t="shared" ref="R642:R705" si="85">(S642/J642)</f>
        <v>4.7619047619047533E-2</v>
      </c>
      <c r="S642" s="5">
        <f t="shared" ref="S642:S705" si="86">J642-Q642</f>
        <v>14.818499999999972</v>
      </c>
      <c r="T642" s="9">
        <v>6.4</v>
      </c>
    </row>
    <row r="643" spans="1:20" x14ac:dyDescent="0.35">
      <c r="A643" t="s">
        <v>1661</v>
      </c>
      <c r="B643" t="s">
        <v>1009</v>
      </c>
      <c r="C643" t="s">
        <v>1010</v>
      </c>
      <c r="D643" t="s">
        <v>1004</v>
      </c>
      <c r="E643" t="s">
        <v>1005</v>
      </c>
      <c r="F643" t="s">
        <v>1012</v>
      </c>
      <c r="G643" s="5">
        <v>88.55</v>
      </c>
      <c r="H643">
        <v>8</v>
      </c>
      <c r="I643" s="5">
        <f t="shared" ref="I643:I706" si="87">Q643*0.05</f>
        <v>35.42</v>
      </c>
      <c r="J643" s="5">
        <f t="shared" si="80"/>
        <v>743.81999999999994</v>
      </c>
      <c r="K643" s="6">
        <v>43543</v>
      </c>
      <c r="L643" s="6" t="str">
        <f t="shared" si="81"/>
        <v>Tue</v>
      </c>
      <c r="M643" s="6" t="str">
        <f t="shared" si="82"/>
        <v>Mar</v>
      </c>
      <c r="N643" s="7">
        <v>0.64513888888888882</v>
      </c>
      <c r="O643" s="7" t="str">
        <f t="shared" si="83"/>
        <v>15</v>
      </c>
      <c r="P643" t="s">
        <v>1007</v>
      </c>
      <c r="Q643" s="5">
        <f t="shared" si="84"/>
        <v>708.4</v>
      </c>
      <c r="R643" s="8">
        <f t="shared" si="85"/>
        <v>4.7619047619047568E-2</v>
      </c>
      <c r="S643" s="5">
        <f t="shared" si="86"/>
        <v>35.419999999999959</v>
      </c>
      <c r="T643" s="9">
        <v>4.7</v>
      </c>
    </row>
    <row r="644" spans="1:20" x14ac:dyDescent="0.35">
      <c r="A644" t="s">
        <v>1662</v>
      </c>
      <c r="B644" t="s">
        <v>1026</v>
      </c>
      <c r="C644" t="s">
        <v>1027</v>
      </c>
      <c r="D644" t="s">
        <v>1004</v>
      </c>
      <c r="E644" t="s">
        <v>1015</v>
      </c>
      <c r="F644" t="s">
        <v>1012</v>
      </c>
      <c r="G644" s="5">
        <v>55.67</v>
      </c>
      <c r="H644">
        <v>2</v>
      </c>
      <c r="I644" s="5">
        <f t="shared" si="87"/>
        <v>5.5670000000000002</v>
      </c>
      <c r="J644" s="5">
        <f t="shared" si="80"/>
        <v>116.90700000000001</v>
      </c>
      <c r="K644" s="6">
        <v>43551</v>
      </c>
      <c r="L644" s="6" t="str">
        <f t="shared" si="81"/>
        <v>Wed</v>
      </c>
      <c r="M644" s="6" t="str">
        <f t="shared" si="82"/>
        <v>Mar</v>
      </c>
      <c r="N644" s="7">
        <v>0.63055555555555554</v>
      </c>
      <c r="O644" s="7" t="str">
        <f t="shared" si="83"/>
        <v>15</v>
      </c>
      <c r="P644" t="s">
        <v>1007</v>
      </c>
      <c r="Q644" s="5">
        <f t="shared" si="84"/>
        <v>111.34</v>
      </c>
      <c r="R644" s="8">
        <f t="shared" si="85"/>
        <v>4.7619047619047679E-2</v>
      </c>
      <c r="S644" s="5">
        <f t="shared" si="86"/>
        <v>5.5670000000000073</v>
      </c>
      <c r="T644" s="9">
        <v>6</v>
      </c>
    </row>
    <row r="645" spans="1:20" x14ac:dyDescent="0.35">
      <c r="A645" t="s">
        <v>1663</v>
      </c>
      <c r="B645" t="s">
        <v>1009</v>
      </c>
      <c r="C645" t="s">
        <v>1010</v>
      </c>
      <c r="D645" t="s">
        <v>1004</v>
      </c>
      <c r="E645" t="s">
        <v>1005</v>
      </c>
      <c r="F645" t="s">
        <v>1028</v>
      </c>
      <c r="G645" s="5">
        <v>72.52</v>
      </c>
      <c r="H645">
        <v>8</v>
      </c>
      <c r="I645" s="5">
        <f t="shared" si="87"/>
        <v>29.007999999999999</v>
      </c>
      <c r="J645" s="5">
        <f t="shared" si="80"/>
        <v>609.16800000000001</v>
      </c>
      <c r="K645" s="6">
        <v>43554</v>
      </c>
      <c r="L645" s="6" t="str">
        <f t="shared" si="81"/>
        <v>Sat</v>
      </c>
      <c r="M645" s="6" t="str">
        <f t="shared" si="82"/>
        <v>Mar</v>
      </c>
      <c r="N645" s="7">
        <v>0.80972222222222223</v>
      </c>
      <c r="O645" s="7" t="str">
        <f t="shared" si="83"/>
        <v>19</v>
      </c>
      <c r="P645" t="s">
        <v>1017</v>
      </c>
      <c r="Q645" s="5">
        <f t="shared" si="84"/>
        <v>580.16</v>
      </c>
      <c r="R645" s="8">
        <f t="shared" si="85"/>
        <v>4.7619047619047679E-2</v>
      </c>
      <c r="S645" s="5">
        <f t="shared" si="86"/>
        <v>29.008000000000038</v>
      </c>
      <c r="T645" s="9">
        <v>4</v>
      </c>
    </row>
    <row r="646" spans="1:20" x14ac:dyDescent="0.35">
      <c r="A646" t="s">
        <v>1664</v>
      </c>
      <c r="B646" t="s">
        <v>1009</v>
      </c>
      <c r="C646" t="s">
        <v>1010</v>
      </c>
      <c r="D646" t="s">
        <v>1004</v>
      </c>
      <c r="E646" t="s">
        <v>1015</v>
      </c>
      <c r="F646" t="s">
        <v>1012</v>
      </c>
      <c r="G646" s="5">
        <v>12.05</v>
      </c>
      <c r="H646">
        <v>5</v>
      </c>
      <c r="I646" s="5">
        <f t="shared" si="87"/>
        <v>3.0125000000000002</v>
      </c>
      <c r="J646" s="5">
        <f t="shared" si="80"/>
        <v>63.262500000000003</v>
      </c>
      <c r="K646" s="6">
        <v>43512</v>
      </c>
      <c r="L646" s="6" t="str">
        <f t="shared" si="81"/>
        <v>Sat</v>
      </c>
      <c r="M646" s="6" t="str">
        <f t="shared" si="82"/>
        <v>Feb</v>
      </c>
      <c r="N646" s="7">
        <v>0.66180555555555554</v>
      </c>
      <c r="O646" s="7" t="str">
        <f t="shared" si="83"/>
        <v>15</v>
      </c>
      <c r="P646" t="s">
        <v>1007</v>
      </c>
      <c r="Q646" s="5">
        <f t="shared" si="84"/>
        <v>60.25</v>
      </c>
      <c r="R646" s="8">
        <f t="shared" si="85"/>
        <v>4.7619047619047665E-2</v>
      </c>
      <c r="S646" s="5">
        <f t="shared" si="86"/>
        <v>3.0125000000000028</v>
      </c>
      <c r="T646" s="9">
        <v>5.5</v>
      </c>
    </row>
    <row r="647" spans="1:20" x14ac:dyDescent="0.35">
      <c r="A647" t="s">
        <v>1665</v>
      </c>
      <c r="B647" t="s">
        <v>1002</v>
      </c>
      <c r="C647" t="s">
        <v>1003</v>
      </c>
      <c r="D647" t="s">
        <v>1004</v>
      </c>
      <c r="E647" t="s">
        <v>1015</v>
      </c>
      <c r="F647" t="s">
        <v>1016</v>
      </c>
      <c r="G647" s="5">
        <v>19.36</v>
      </c>
      <c r="H647">
        <v>9</v>
      </c>
      <c r="I647" s="5">
        <f t="shared" si="87"/>
        <v>8.7120000000000015</v>
      </c>
      <c r="J647" s="5">
        <f t="shared" si="80"/>
        <v>182.952</v>
      </c>
      <c r="K647" s="6">
        <v>43483</v>
      </c>
      <c r="L647" s="6" t="str">
        <f t="shared" si="81"/>
        <v>Fri</v>
      </c>
      <c r="M647" s="6" t="str">
        <f t="shared" si="82"/>
        <v>Jan</v>
      </c>
      <c r="N647" s="7">
        <v>0.77986111111111101</v>
      </c>
      <c r="O647" s="7" t="str">
        <f t="shared" si="83"/>
        <v>18</v>
      </c>
      <c r="P647" t="s">
        <v>1007</v>
      </c>
      <c r="Q647" s="5">
        <f t="shared" si="84"/>
        <v>174.24</v>
      </c>
      <c r="R647" s="8">
        <f t="shared" si="85"/>
        <v>4.7619047619047561E-2</v>
      </c>
      <c r="S647" s="5">
        <f t="shared" si="86"/>
        <v>8.7119999999999891</v>
      </c>
      <c r="T647" s="9">
        <v>8.6999999999999993</v>
      </c>
    </row>
    <row r="648" spans="1:20" x14ac:dyDescent="0.35">
      <c r="A648" t="s">
        <v>1666</v>
      </c>
      <c r="B648" t="s">
        <v>1009</v>
      </c>
      <c r="C648" t="s">
        <v>1010</v>
      </c>
      <c r="D648" t="s">
        <v>1011</v>
      </c>
      <c r="E648" t="s">
        <v>1015</v>
      </c>
      <c r="F648" t="s">
        <v>1006</v>
      </c>
      <c r="G648" s="5">
        <v>70.209999999999994</v>
      </c>
      <c r="H648">
        <v>6</v>
      </c>
      <c r="I648" s="5">
        <f t="shared" si="87"/>
        <v>21.063000000000002</v>
      </c>
      <c r="J648" s="5">
        <f t="shared" si="80"/>
        <v>442.32299999999998</v>
      </c>
      <c r="K648" s="6">
        <v>43554</v>
      </c>
      <c r="L648" s="6" t="str">
        <f t="shared" si="81"/>
        <v>Sat</v>
      </c>
      <c r="M648" s="6" t="str">
        <f t="shared" si="82"/>
        <v>Mar</v>
      </c>
      <c r="N648" s="7">
        <v>0.62361111111111112</v>
      </c>
      <c r="O648" s="7" t="str">
        <f t="shared" si="83"/>
        <v>14</v>
      </c>
      <c r="P648" t="s">
        <v>1013</v>
      </c>
      <c r="Q648" s="5">
        <f t="shared" si="84"/>
        <v>421.26</v>
      </c>
      <c r="R648" s="8">
        <f t="shared" si="85"/>
        <v>4.7619047619047596E-2</v>
      </c>
      <c r="S648" s="5">
        <f t="shared" si="86"/>
        <v>21.062999999999988</v>
      </c>
      <c r="T648" s="9">
        <v>7.4</v>
      </c>
    </row>
    <row r="649" spans="1:20" x14ac:dyDescent="0.35">
      <c r="A649" t="s">
        <v>1667</v>
      </c>
      <c r="B649" t="s">
        <v>1026</v>
      </c>
      <c r="C649" t="s">
        <v>1027</v>
      </c>
      <c r="D649" t="s">
        <v>1004</v>
      </c>
      <c r="E649" t="s">
        <v>1015</v>
      </c>
      <c r="F649" t="s">
        <v>1030</v>
      </c>
      <c r="G649" s="5">
        <v>33.630000000000003</v>
      </c>
      <c r="H649">
        <v>1</v>
      </c>
      <c r="I649" s="5">
        <f t="shared" si="87"/>
        <v>1.6815000000000002</v>
      </c>
      <c r="J649" s="5">
        <f t="shared" si="80"/>
        <v>35.311500000000002</v>
      </c>
      <c r="K649" s="6">
        <v>43544</v>
      </c>
      <c r="L649" s="6" t="str">
        <f t="shared" si="81"/>
        <v>Wed</v>
      </c>
      <c r="M649" s="6" t="str">
        <f t="shared" si="82"/>
        <v>Mar</v>
      </c>
      <c r="N649" s="7">
        <v>0.82986111111111116</v>
      </c>
      <c r="O649" s="7" t="str">
        <f t="shared" si="83"/>
        <v>19</v>
      </c>
      <c r="P649" t="s">
        <v>1013</v>
      </c>
      <c r="Q649" s="5">
        <f t="shared" si="84"/>
        <v>33.630000000000003</v>
      </c>
      <c r="R649" s="8">
        <f t="shared" si="85"/>
        <v>4.7619047619047609E-2</v>
      </c>
      <c r="S649" s="5">
        <f t="shared" si="86"/>
        <v>1.6814999999999998</v>
      </c>
      <c r="T649" s="9">
        <v>5.6</v>
      </c>
    </row>
    <row r="650" spans="1:20" x14ac:dyDescent="0.35">
      <c r="A650" t="s">
        <v>1668</v>
      </c>
      <c r="B650" t="s">
        <v>1009</v>
      </c>
      <c r="C650" t="s">
        <v>1010</v>
      </c>
      <c r="D650" t="s">
        <v>1004</v>
      </c>
      <c r="E650" t="s">
        <v>1005</v>
      </c>
      <c r="F650" t="s">
        <v>1020</v>
      </c>
      <c r="G650" s="5">
        <v>15.49</v>
      </c>
      <c r="H650">
        <v>2</v>
      </c>
      <c r="I650" s="5">
        <f t="shared" si="87"/>
        <v>1.5490000000000002</v>
      </c>
      <c r="J650" s="5">
        <f t="shared" si="80"/>
        <v>32.529000000000003</v>
      </c>
      <c r="K650" s="6">
        <v>43481</v>
      </c>
      <c r="L650" s="6" t="str">
        <f t="shared" si="81"/>
        <v>Wed</v>
      </c>
      <c r="M650" s="6" t="str">
        <f t="shared" si="82"/>
        <v>Jan</v>
      </c>
      <c r="N650" s="7">
        <v>0.63194444444444442</v>
      </c>
      <c r="O650" s="7" t="str">
        <f t="shared" si="83"/>
        <v>15</v>
      </c>
      <c r="P650" t="s">
        <v>1013</v>
      </c>
      <c r="Q650" s="5">
        <f t="shared" si="84"/>
        <v>30.98</v>
      </c>
      <c r="R650" s="8">
        <f t="shared" si="85"/>
        <v>4.7619047619047707E-2</v>
      </c>
      <c r="S650" s="5">
        <f t="shared" si="86"/>
        <v>1.549000000000003</v>
      </c>
      <c r="T650" s="9">
        <v>6.3</v>
      </c>
    </row>
    <row r="651" spans="1:20" x14ac:dyDescent="0.35">
      <c r="A651" t="s">
        <v>1669</v>
      </c>
      <c r="B651" t="s">
        <v>1009</v>
      </c>
      <c r="C651" t="s">
        <v>1010</v>
      </c>
      <c r="D651" t="s">
        <v>1011</v>
      </c>
      <c r="E651" t="s">
        <v>1015</v>
      </c>
      <c r="F651" t="s">
        <v>1012</v>
      </c>
      <c r="G651" s="5">
        <v>24.74</v>
      </c>
      <c r="H651">
        <v>10</v>
      </c>
      <c r="I651" s="5">
        <f t="shared" si="87"/>
        <v>12.37</v>
      </c>
      <c r="J651" s="5">
        <f t="shared" si="80"/>
        <v>259.77</v>
      </c>
      <c r="K651" s="6">
        <v>43520</v>
      </c>
      <c r="L651" s="6" t="str">
        <f t="shared" si="81"/>
        <v>Sun</v>
      </c>
      <c r="M651" s="6" t="str">
        <f t="shared" si="82"/>
        <v>Feb</v>
      </c>
      <c r="N651" s="7">
        <v>0.6972222222222223</v>
      </c>
      <c r="O651" s="7" t="str">
        <f t="shared" si="83"/>
        <v>16</v>
      </c>
      <c r="P651" t="s">
        <v>1013</v>
      </c>
      <c r="Q651" s="5">
        <f t="shared" si="84"/>
        <v>247.39999999999998</v>
      </c>
      <c r="R651" s="8">
        <f t="shared" si="85"/>
        <v>4.7619047619047637E-2</v>
      </c>
      <c r="S651" s="5">
        <f t="shared" si="86"/>
        <v>12.370000000000005</v>
      </c>
      <c r="T651" s="9">
        <v>7.1</v>
      </c>
    </row>
    <row r="652" spans="1:20" x14ac:dyDescent="0.35">
      <c r="A652" t="s">
        <v>1670</v>
      </c>
      <c r="B652" t="s">
        <v>1026</v>
      </c>
      <c r="C652" t="s">
        <v>1027</v>
      </c>
      <c r="D652" t="s">
        <v>1011</v>
      </c>
      <c r="E652" t="s">
        <v>1015</v>
      </c>
      <c r="F652" t="s">
        <v>1012</v>
      </c>
      <c r="G652" s="5">
        <v>75.66</v>
      </c>
      <c r="H652">
        <v>5</v>
      </c>
      <c r="I652" s="5">
        <f t="shared" si="87"/>
        <v>18.914999999999999</v>
      </c>
      <c r="J652" s="5">
        <f t="shared" si="80"/>
        <v>397.21499999999997</v>
      </c>
      <c r="K652" s="6">
        <v>43480</v>
      </c>
      <c r="L652" s="6" t="str">
        <f t="shared" si="81"/>
        <v>Tue</v>
      </c>
      <c r="M652" s="6" t="str">
        <f t="shared" si="82"/>
        <v>Jan</v>
      </c>
      <c r="N652" s="7">
        <v>0.76527777777777783</v>
      </c>
      <c r="O652" s="7" t="str">
        <f t="shared" si="83"/>
        <v>18</v>
      </c>
      <c r="P652" t="s">
        <v>1007</v>
      </c>
      <c r="Q652" s="5">
        <f t="shared" si="84"/>
        <v>378.29999999999995</v>
      </c>
      <c r="R652" s="8">
        <f t="shared" si="85"/>
        <v>4.7619047619047672E-2</v>
      </c>
      <c r="S652" s="5">
        <f t="shared" si="86"/>
        <v>18.91500000000002</v>
      </c>
      <c r="T652" s="9">
        <v>7.8</v>
      </c>
    </row>
    <row r="653" spans="1:20" x14ac:dyDescent="0.35">
      <c r="A653" t="s">
        <v>1671</v>
      </c>
      <c r="B653" t="s">
        <v>1026</v>
      </c>
      <c r="C653" t="s">
        <v>1027</v>
      </c>
      <c r="D653" t="s">
        <v>1011</v>
      </c>
      <c r="E653" t="s">
        <v>1005</v>
      </c>
      <c r="F653" t="s">
        <v>1006</v>
      </c>
      <c r="G653" s="5">
        <v>55.81</v>
      </c>
      <c r="H653">
        <v>6</v>
      </c>
      <c r="I653" s="5">
        <f t="shared" si="87"/>
        <v>16.743000000000002</v>
      </c>
      <c r="J653" s="5">
        <f t="shared" si="80"/>
        <v>351.60300000000001</v>
      </c>
      <c r="K653" s="6">
        <v>43487</v>
      </c>
      <c r="L653" s="6" t="str">
        <f t="shared" si="81"/>
        <v>Tue</v>
      </c>
      <c r="M653" s="6" t="str">
        <f t="shared" si="82"/>
        <v>Jan</v>
      </c>
      <c r="N653" s="7">
        <v>0.49444444444444446</v>
      </c>
      <c r="O653" s="7" t="str">
        <f t="shared" si="83"/>
        <v>11</v>
      </c>
      <c r="P653" t="s">
        <v>1013</v>
      </c>
      <c r="Q653" s="5">
        <f t="shared" si="84"/>
        <v>334.86</v>
      </c>
      <c r="R653" s="8">
        <f t="shared" si="85"/>
        <v>4.7619047619047603E-2</v>
      </c>
      <c r="S653" s="5">
        <f t="shared" si="86"/>
        <v>16.742999999999995</v>
      </c>
      <c r="T653" s="9">
        <v>9.9</v>
      </c>
    </row>
    <row r="654" spans="1:20" x14ac:dyDescent="0.35">
      <c r="A654" t="s">
        <v>1672</v>
      </c>
      <c r="B654" t="s">
        <v>1002</v>
      </c>
      <c r="C654" t="s">
        <v>1003</v>
      </c>
      <c r="D654" t="s">
        <v>1004</v>
      </c>
      <c r="E654" t="s">
        <v>1015</v>
      </c>
      <c r="F654" t="s">
        <v>1016</v>
      </c>
      <c r="G654" s="5">
        <v>72.78</v>
      </c>
      <c r="H654">
        <v>10</v>
      </c>
      <c r="I654" s="5">
        <f t="shared" si="87"/>
        <v>36.39</v>
      </c>
      <c r="J654" s="5">
        <f t="shared" si="80"/>
        <v>764.18999999999994</v>
      </c>
      <c r="K654" s="6">
        <v>43499</v>
      </c>
      <c r="L654" s="6" t="str">
        <f t="shared" si="81"/>
        <v>Sun</v>
      </c>
      <c r="M654" s="6" t="str">
        <f t="shared" si="82"/>
        <v>Feb</v>
      </c>
      <c r="N654" s="7">
        <v>0.72499999999999998</v>
      </c>
      <c r="O654" s="7" t="str">
        <f t="shared" si="83"/>
        <v>17</v>
      </c>
      <c r="P654" t="s">
        <v>1013</v>
      </c>
      <c r="Q654" s="5">
        <f t="shared" si="84"/>
        <v>727.8</v>
      </c>
      <c r="R654" s="8">
        <f t="shared" si="85"/>
        <v>4.7619047619047603E-2</v>
      </c>
      <c r="S654" s="5">
        <f t="shared" si="86"/>
        <v>36.389999999999986</v>
      </c>
      <c r="T654" s="9">
        <v>7.3</v>
      </c>
    </row>
    <row r="655" spans="1:20" x14ac:dyDescent="0.35">
      <c r="A655" t="s">
        <v>1673</v>
      </c>
      <c r="B655" t="s">
        <v>1026</v>
      </c>
      <c r="C655" t="s">
        <v>1027</v>
      </c>
      <c r="D655" t="s">
        <v>1004</v>
      </c>
      <c r="E655" t="s">
        <v>1015</v>
      </c>
      <c r="F655" t="s">
        <v>1020</v>
      </c>
      <c r="G655" s="5">
        <v>37.32</v>
      </c>
      <c r="H655">
        <v>9</v>
      </c>
      <c r="I655" s="5">
        <f t="shared" si="87"/>
        <v>16.794</v>
      </c>
      <c r="J655" s="5">
        <f t="shared" si="80"/>
        <v>352.67399999999998</v>
      </c>
      <c r="K655" s="6">
        <v>43530</v>
      </c>
      <c r="L655" s="6" t="str">
        <f t="shared" si="81"/>
        <v>Wed</v>
      </c>
      <c r="M655" s="6" t="str">
        <f t="shared" si="82"/>
        <v>Mar</v>
      </c>
      <c r="N655" s="7">
        <v>0.64652777777777781</v>
      </c>
      <c r="O655" s="7" t="str">
        <f t="shared" si="83"/>
        <v>15</v>
      </c>
      <c r="P655" t="s">
        <v>1007</v>
      </c>
      <c r="Q655" s="5">
        <f t="shared" si="84"/>
        <v>335.88</v>
      </c>
      <c r="R655" s="8">
        <f t="shared" si="85"/>
        <v>4.7619047619047575E-2</v>
      </c>
      <c r="S655" s="5">
        <f t="shared" si="86"/>
        <v>16.793999999999983</v>
      </c>
      <c r="T655" s="9">
        <v>5.0999999999999996</v>
      </c>
    </row>
    <row r="656" spans="1:20" x14ac:dyDescent="0.35">
      <c r="A656" t="s">
        <v>1674</v>
      </c>
      <c r="B656" t="s">
        <v>1026</v>
      </c>
      <c r="C656" t="s">
        <v>1027</v>
      </c>
      <c r="D656" t="s">
        <v>1004</v>
      </c>
      <c r="E656" t="s">
        <v>1015</v>
      </c>
      <c r="F656" t="s">
        <v>1030</v>
      </c>
      <c r="G656" s="5">
        <v>60.18</v>
      </c>
      <c r="H656">
        <v>4</v>
      </c>
      <c r="I656" s="5">
        <f t="shared" si="87"/>
        <v>12.036000000000001</v>
      </c>
      <c r="J656" s="5">
        <f t="shared" si="80"/>
        <v>252.756</v>
      </c>
      <c r="K656" s="6">
        <v>43512</v>
      </c>
      <c r="L656" s="6" t="str">
        <f t="shared" si="81"/>
        <v>Sat</v>
      </c>
      <c r="M656" s="6" t="str">
        <f t="shared" si="82"/>
        <v>Feb</v>
      </c>
      <c r="N656" s="7">
        <v>0.75277777777777777</v>
      </c>
      <c r="O656" s="7" t="str">
        <f t="shared" si="83"/>
        <v>18</v>
      </c>
      <c r="P656" t="s">
        <v>1017</v>
      </c>
      <c r="Q656" s="5">
        <f t="shared" si="84"/>
        <v>240.72</v>
      </c>
      <c r="R656" s="8">
        <f t="shared" si="85"/>
        <v>4.7619047619047623E-2</v>
      </c>
      <c r="S656" s="5">
        <f t="shared" si="86"/>
        <v>12.036000000000001</v>
      </c>
      <c r="T656" s="9">
        <v>9.4</v>
      </c>
    </row>
    <row r="657" spans="1:20" x14ac:dyDescent="0.35">
      <c r="A657" t="s">
        <v>1675</v>
      </c>
      <c r="B657" t="s">
        <v>1002</v>
      </c>
      <c r="C657" t="s">
        <v>1003</v>
      </c>
      <c r="D657" t="s">
        <v>1011</v>
      </c>
      <c r="E657" t="s">
        <v>1005</v>
      </c>
      <c r="F657" t="s">
        <v>1012</v>
      </c>
      <c r="G657" s="5">
        <v>15.69</v>
      </c>
      <c r="H657">
        <v>3</v>
      </c>
      <c r="I657" s="5">
        <f t="shared" si="87"/>
        <v>2.3534999999999999</v>
      </c>
      <c r="J657" s="5">
        <f t="shared" si="80"/>
        <v>49.423499999999997</v>
      </c>
      <c r="K657" s="6">
        <v>43538</v>
      </c>
      <c r="L657" s="6" t="str">
        <f t="shared" si="81"/>
        <v>Thu</v>
      </c>
      <c r="M657" s="6" t="str">
        <f t="shared" si="82"/>
        <v>Mar</v>
      </c>
      <c r="N657" s="7">
        <v>0.59236111111111112</v>
      </c>
      <c r="O657" s="7" t="str">
        <f t="shared" si="83"/>
        <v>14</v>
      </c>
      <c r="P657" t="s">
        <v>1017</v>
      </c>
      <c r="Q657" s="5">
        <f t="shared" si="84"/>
        <v>47.07</v>
      </c>
      <c r="R657" s="8">
        <f t="shared" si="85"/>
        <v>4.7619047619047561E-2</v>
      </c>
      <c r="S657" s="5">
        <f t="shared" si="86"/>
        <v>2.3534999999999968</v>
      </c>
      <c r="T657" s="9">
        <v>5.8</v>
      </c>
    </row>
    <row r="658" spans="1:20" x14ac:dyDescent="0.35">
      <c r="A658" t="s">
        <v>1676</v>
      </c>
      <c r="B658" t="s">
        <v>1009</v>
      </c>
      <c r="C658" t="s">
        <v>1010</v>
      </c>
      <c r="D658" t="s">
        <v>1011</v>
      </c>
      <c r="E658" t="s">
        <v>1005</v>
      </c>
      <c r="F658" t="s">
        <v>1012</v>
      </c>
      <c r="G658" s="5">
        <v>99.69</v>
      </c>
      <c r="H658">
        <v>1</v>
      </c>
      <c r="I658" s="5">
        <f t="shared" si="87"/>
        <v>4.9845000000000006</v>
      </c>
      <c r="J658" s="5">
        <f t="shared" si="80"/>
        <v>104.67449999999999</v>
      </c>
      <c r="K658" s="6">
        <v>43523</v>
      </c>
      <c r="L658" s="6" t="str">
        <f t="shared" si="81"/>
        <v>Wed</v>
      </c>
      <c r="M658" s="6" t="str">
        <f t="shared" si="82"/>
        <v>Feb</v>
      </c>
      <c r="N658" s="7">
        <v>0.43263888888888885</v>
      </c>
      <c r="O658" s="7" t="str">
        <f t="shared" si="83"/>
        <v>10</v>
      </c>
      <c r="P658" t="s">
        <v>1017</v>
      </c>
      <c r="Q658" s="5">
        <f t="shared" si="84"/>
        <v>99.69</v>
      </c>
      <c r="R658" s="8">
        <f t="shared" si="85"/>
        <v>4.7619047619047596E-2</v>
      </c>
      <c r="S658" s="5">
        <f t="shared" si="86"/>
        <v>4.984499999999997</v>
      </c>
      <c r="T658" s="9">
        <v>8</v>
      </c>
    </row>
    <row r="659" spans="1:20" x14ac:dyDescent="0.35">
      <c r="A659" t="s">
        <v>1677</v>
      </c>
      <c r="B659" t="s">
        <v>1002</v>
      </c>
      <c r="C659" t="s">
        <v>1003</v>
      </c>
      <c r="D659" t="s">
        <v>1004</v>
      </c>
      <c r="E659" t="s">
        <v>1005</v>
      </c>
      <c r="F659" t="s">
        <v>1030</v>
      </c>
      <c r="G659" s="5">
        <v>88.15</v>
      </c>
      <c r="H659">
        <v>3</v>
      </c>
      <c r="I659" s="5">
        <f t="shared" si="87"/>
        <v>13.222500000000004</v>
      </c>
      <c r="J659" s="5">
        <f t="shared" si="80"/>
        <v>277.67250000000007</v>
      </c>
      <c r="K659" s="6">
        <v>43483</v>
      </c>
      <c r="L659" s="6" t="str">
        <f t="shared" si="81"/>
        <v>Fri</v>
      </c>
      <c r="M659" s="6" t="str">
        <f t="shared" si="82"/>
        <v>Jan</v>
      </c>
      <c r="N659" s="7">
        <v>0.42430555555555555</v>
      </c>
      <c r="O659" s="7" t="str">
        <f t="shared" si="83"/>
        <v>10</v>
      </c>
      <c r="P659" t="s">
        <v>1007</v>
      </c>
      <c r="Q659" s="5">
        <f t="shared" si="84"/>
        <v>264.45000000000005</v>
      </c>
      <c r="R659" s="8">
        <f t="shared" si="85"/>
        <v>4.76190476190477E-2</v>
      </c>
      <c r="S659" s="5">
        <f t="shared" si="86"/>
        <v>13.222500000000025</v>
      </c>
      <c r="T659" s="9">
        <v>7.9</v>
      </c>
    </row>
    <row r="660" spans="1:20" x14ac:dyDescent="0.35">
      <c r="A660" t="s">
        <v>1678</v>
      </c>
      <c r="B660" t="s">
        <v>1002</v>
      </c>
      <c r="C660" t="s">
        <v>1003</v>
      </c>
      <c r="D660" t="s">
        <v>1004</v>
      </c>
      <c r="E660" t="s">
        <v>1005</v>
      </c>
      <c r="F660" t="s">
        <v>1020</v>
      </c>
      <c r="G660" s="5">
        <v>27.93</v>
      </c>
      <c r="H660">
        <v>5</v>
      </c>
      <c r="I660" s="5">
        <f t="shared" si="87"/>
        <v>6.9825000000000008</v>
      </c>
      <c r="J660" s="5">
        <f t="shared" si="80"/>
        <v>146.63249999999999</v>
      </c>
      <c r="K660" s="6">
        <v>43494</v>
      </c>
      <c r="L660" s="6" t="str">
        <f t="shared" si="81"/>
        <v>Tue</v>
      </c>
      <c r="M660" s="6" t="str">
        <f t="shared" si="82"/>
        <v>Jan</v>
      </c>
      <c r="N660" s="7">
        <v>0.65833333333333333</v>
      </c>
      <c r="O660" s="7" t="str">
        <f t="shared" si="83"/>
        <v>15</v>
      </c>
      <c r="P660" t="s">
        <v>1013</v>
      </c>
      <c r="Q660" s="5">
        <f t="shared" si="84"/>
        <v>139.65</v>
      </c>
      <c r="R660" s="8">
        <f t="shared" si="85"/>
        <v>4.7619047619047533E-2</v>
      </c>
      <c r="S660" s="5">
        <f t="shared" si="86"/>
        <v>6.9824999999999875</v>
      </c>
      <c r="T660" s="9">
        <v>5.9</v>
      </c>
    </row>
    <row r="661" spans="1:20" x14ac:dyDescent="0.35">
      <c r="A661" t="s">
        <v>1679</v>
      </c>
      <c r="B661" t="s">
        <v>1002</v>
      </c>
      <c r="C661" t="s">
        <v>1003</v>
      </c>
      <c r="D661" t="s">
        <v>1004</v>
      </c>
      <c r="E661" t="s">
        <v>1015</v>
      </c>
      <c r="F661" t="s">
        <v>1030</v>
      </c>
      <c r="G661" s="5">
        <v>55.45</v>
      </c>
      <c r="H661">
        <v>1</v>
      </c>
      <c r="I661" s="5">
        <f t="shared" si="87"/>
        <v>2.7725000000000004</v>
      </c>
      <c r="J661" s="5">
        <f t="shared" si="80"/>
        <v>58.222500000000004</v>
      </c>
      <c r="K661" s="6">
        <v>43522</v>
      </c>
      <c r="L661" s="6" t="str">
        <f t="shared" si="81"/>
        <v>Tue</v>
      </c>
      <c r="M661" s="6" t="str">
        <f t="shared" si="82"/>
        <v>Feb</v>
      </c>
      <c r="N661" s="7">
        <v>0.7402777777777777</v>
      </c>
      <c r="O661" s="7" t="str">
        <f t="shared" si="83"/>
        <v>17</v>
      </c>
      <c r="P661" t="s">
        <v>1017</v>
      </c>
      <c r="Q661" s="5">
        <f t="shared" si="84"/>
        <v>55.45</v>
      </c>
      <c r="R661" s="8">
        <f t="shared" si="85"/>
        <v>4.761904761904763E-2</v>
      </c>
      <c r="S661" s="5">
        <f t="shared" si="86"/>
        <v>2.7725000000000009</v>
      </c>
      <c r="T661" s="9">
        <v>4.9000000000000004</v>
      </c>
    </row>
    <row r="662" spans="1:20" x14ac:dyDescent="0.35">
      <c r="A662" t="s">
        <v>1680</v>
      </c>
      <c r="B662" t="s">
        <v>1026</v>
      </c>
      <c r="C662" t="s">
        <v>1027</v>
      </c>
      <c r="D662" t="s">
        <v>1011</v>
      </c>
      <c r="E662" t="s">
        <v>1005</v>
      </c>
      <c r="F662" t="s">
        <v>1020</v>
      </c>
      <c r="G662" s="5">
        <v>42.97</v>
      </c>
      <c r="H662">
        <v>3</v>
      </c>
      <c r="I662" s="5">
        <f t="shared" si="87"/>
        <v>6.4455</v>
      </c>
      <c r="J662" s="5">
        <f t="shared" si="80"/>
        <v>135.35550000000001</v>
      </c>
      <c r="K662" s="6">
        <v>43499</v>
      </c>
      <c r="L662" s="6" t="str">
        <f t="shared" si="81"/>
        <v>Sun</v>
      </c>
      <c r="M662" s="6" t="str">
        <f t="shared" si="82"/>
        <v>Feb</v>
      </c>
      <c r="N662" s="7">
        <v>0.49027777777777781</v>
      </c>
      <c r="O662" s="7" t="str">
        <f t="shared" si="83"/>
        <v>11</v>
      </c>
      <c r="P662" t="s">
        <v>1013</v>
      </c>
      <c r="Q662" s="5">
        <f t="shared" si="84"/>
        <v>128.91</v>
      </c>
      <c r="R662" s="8">
        <f t="shared" si="85"/>
        <v>4.7619047619047686E-2</v>
      </c>
      <c r="S662" s="5">
        <f t="shared" si="86"/>
        <v>6.4455000000000098</v>
      </c>
      <c r="T662" s="9">
        <v>9.3000000000000007</v>
      </c>
    </row>
    <row r="663" spans="1:20" x14ac:dyDescent="0.35">
      <c r="A663" t="s">
        <v>1681</v>
      </c>
      <c r="B663" t="s">
        <v>1009</v>
      </c>
      <c r="C663" t="s">
        <v>1010</v>
      </c>
      <c r="D663" t="s">
        <v>1004</v>
      </c>
      <c r="E663" t="s">
        <v>1015</v>
      </c>
      <c r="F663" t="s">
        <v>1020</v>
      </c>
      <c r="G663" s="5">
        <v>17.14</v>
      </c>
      <c r="H663">
        <v>7</v>
      </c>
      <c r="I663" s="5">
        <f t="shared" si="87"/>
        <v>5.9990000000000006</v>
      </c>
      <c r="J663" s="5">
        <f t="shared" si="80"/>
        <v>125.979</v>
      </c>
      <c r="K663" s="6">
        <v>43481</v>
      </c>
      <c r="L663" s="6" t="str">
        <f t="shared" si="81"/>
        <v>Wed</v>
      </c>
      <c r="M663" s="6" t="str">
        <f t="shared" si="82"/>
        <v>Jan</v>
      </c>
      <c r="N663" s="7">
        <v>0.50486111111111109</v>
      </c>
      <c r="O663" s="7" t="str">
        <f t="shared" si="83"/>
        <v>12</v>
      </c>
      <c r="P663" t="s">
        <v>1017</v>
      </c>
      <c r="Q663" s="5">
        <f t="shared" si="84"/>
        <v>119.98</v>
      </c>
      <c r="R663" s="8">
        <f t="shared" si="85"/>
        <v>4.7619047619047582E-2</v>
      </c>
      <c r="S663" s="5">
        <f t="shared" si="86"/>
        <v>5.9989999999999952</v>
      </c>
      <c r="T663" s="9">
        <v>7.9</v>
      </c>
    </row>
    <row r="664" spans="1:20" x14ac:dyDescent="0.35">
      <c r="A664" t="s">
        <v>1682</v>
      </c>
      <c r="B664" t="s">
        <v>1026</v>
      </c>
      <c r="C664" t="s">
        <v>1027</v>
      </c>
      <c r="D664" t="s">
        <v>1004</v>
      </c>
      <c r="E664" t="s">
        <v>1005</v>
      </c>
      <c r="F664" t="s">
        <v>1030</v>
      </c>
      <c r="G664" s="5">
        <v>58.75</v>
      </c>
      <c r="H664">
        <v>6</v>
      </c>
      <c r="I664" s="5">
        <f t="shared" si="87"/>
        <v>17.625</v>
      </c>
      <c r="J664" s="5">
        <f t="shared" si="80"/>
        <v>370.125</v>
      </c>
      <c r="K664" s="6">
        <v>43548</v>
      </c>
      <c r="L664" s="6" t="str">
        <f t="shared" si="81"/>
        <v>Sun</v>
      </c>
      <c r="M664" s="6" t="str">
        <f t="shared" si="82"/>
        <v>Mar</v>
      </c>
      <c r="N664" s="7">
        <v>0.7597222222222223</v>
      </c>
      <c r="O664" s="7" t="str">
        <f t="shared" si="83"/>
        <v>18</v>
      </c>
      <c r="P664" t="s">
        <v>1017</v>
      </c>
      <c r="Q664" s="5">
        <f t="shared" si="84"/>
        <v>352.5</v>
      </c>
      <c r="R664" s="8">
        <f t="shared" si="85"/>
        <v>4.7619047619047616E-2</v>
      </c>
      <c r="S664" s="5">
        <f t="shared" si="86"/>
        <v>17.625</v>
      </c>
      <c r="T664" s="9">
        <v>5.9</v>
      </c>
    </row>
    <row r="665" spans="1:20" x14ac:dyDescent="0.35">
      <c r="A665" t="s">
        <v>1683</v>
      </c>
      <c r="B665" t="s">
        <v>1009</v>
      </c>
      <c r="C665" t="s">
        <v>1010</v>
      </c>
      <c r="D665" t="s">
        <v>1004</v>
      </c>
      <c r="E665" t="s">
        <v>1005</v>
      </c>
      <c r="F665" t="s">
        <v>1028</v>
      </c>
      <c r="G665" s="5">
        <v>87.1</v>
      </c>
      <c r="H665">
        <v>10</v>
      </c>
      <c r="I665" s="5">
        <f t="shared" si="87"/>
        <v>43.550000000000004</v>
      </c>
      <c r="J665" s="5">
        <f t="shared" si="80"/>
        <v>914.55</v>
      </c>
      <c r="K665" s="6">
        <v>43508</v>
      </c>
      <c r="L665" s="6" t="str">
        <f t="shared" si="81"/>
        <v>Tue</v>
      </c>
      <c r="M665" s="6" t="str">
        <f t="shared" si="82"/>
        <v>Feb</v>
      </c>
      <c r="N665" s="7">
        <v>0.61458333333333337</v>
      </c>
      <c r="O665" s="7" t="str">
        <f t="shared" si="83"/>
        <v>14</v>
      </c>
      <c r="P665" t="s">
        <v>1017</v>
      </c>
      <c r="Q665" s="5">
        <f t="shared" si="84"/>
        <v>871</v>
      </c>
      <c r="R665" s="8">
        <f t="shared" si="85"/>
        <v>4.7619047619047575E-2</v>
      </c>
      <c r="S665" s="5">
        <f t="shared" si="86"/>
        <v>43.549999999999955</v>
      </c>
      <c r="T665" s="9">
        <v>9.9</v>
      </c>
    </row>
    <row r="666" spans="1:20" x14ac:dyDescent="0.35">
      <c r="A666" t="s">
        <v>1684</v>
      </c>
      <c r="B666" t="s">
        <v>1009</v>
      </c>
      <c r="C666" t="s">
        <v>1010</v>
      </c>
      <c r="D666" t="s">
        <v>1011</v>
      </c>
      <c r="E666" t="s">
        <v>1005</v>
      </c>
      <c r="F666" t="s">
        <v>1020</v>
      </c>
      <c r="G666" s="5">
        <v>98.8</v>
      </c>
      <c r="H666">
        <v>2</v>
      </c>
      <c r="I666" s="5">
        <f t="shared" si="87"/>
        <v>9.8800000000000008</v>
      </c>
      <c r="J666" s="5">
        <f t="shared" si="80"/>
        <v>207.48</v>
      </c>
      <c r="K666" s="6">
        <v>43517</v>
      </c>
      <c r="L666" s="6" t="str">
        <f t="shared" si="81"/>
        <v>Thu</v>
      </c>
      <c r="M666" s="6" t="str">
        <f t="shared" si="82"/>
        <v>Feb</v>
      </c>
      <c r="N666" s="7">
        <v>0.48541666666666666</v>
      </c>
      <c r="O666" s="7" t="str">
        <f t="shared" si="83"/>
        <v>11</v>
      </c>
      <c r="P666" t="s">
        <v>1013</v>
      </c>
      <c r="Q666" s="5">
        <f t="shared" si="84"/>
        <v>197.6</v>
      </c>
      <c r="R666" s="8">
        <f t="shared" si="85"/>
        <v>4.7619047619047603E-2</v>
      </c>
      <c r="S666" s="5">
        <f t="shared" si="86"/>
        <v>9.8799999999999955</v>
      </c>
      <c r="T666" s="9">
        <v>7.7</v>
      </c>
    </row>
    <row r="667" spans="1:20" x14ac:dyDescent="0.35">
      <c r="A667" t="s">
        <v>1685</v>
      </c>
      <c r="B667" t="s">
        <v>1002</v>
      </c>
      <c r="C667" t="s">
        <v>1003</v>
      </c>
      <c r="D667" t="s">
        <v>1011</v>
      </c>
      <c r="E667" t="s">
        <v>1005</v>
      </c>
      <c r="F667" t="s">
        <v>1030</v>
      </c>
      <c r="G667" s="5">
        <v>48.63</v>
      </c>
      <c r="H667">
        <v>4</v>
      </c>
      <c r="I667" s="5">
        <f t="shared" si="87"/>
        <v>9.7260000000000009</v>
      </c>
      <c r="J667" s="5">
        <f t="shared" si="80"/>
        <v>204.24600000000001</v>
      </c>
      <c r="K667" s="6">
        <v>43500</v>
      </c>
      <c r="L667" s="6" t="str">
        <f t="shared" si="81"/>
        <v>Mon</v>
      </c>
      <c r="M667" s="6" t="str">
        <f t="shared" si="82"/>
        <v>Feb</v>
      </c>
      <c r="N667" s="7">
        <v>0.65555555555555556</v>
      </c>
      <c r="O667" s="7" t="str">
        <f t="shared" si="83"/>
        <v>15</v>
      </c>
      <c r="P667" t="s">
        <v>1007</v>
      </c>
      <c r="Q667" s="5">
        <f t="shared" si="84"/>
        <v>194.52</v>
      </c>
      <c r="R667" s="8">
        <f t="shared" si="85"/>
        <v>4.7619047619047609E-2</v>
      </c>
      <c r="S667" s="5">
        <f t="shared" si="86"/>
        <v>9.7259999999999991</v>
      </c>
      <c r="T667" s="9">
        <v>7.6</v>
      </c>
    </row>
    <row r="668" spans="1:20" x14ac:dyDescent="0.35">
      <c r="A668" t="s">
        <v>1686</v>
      </c>
      <c r="B668" t="s">
        <v>1026</v>
      </c>
      <c r="C668" t="s">
        <v>1027</v>
      </c>
      <c r="D668" t="s">
        <v>1004</v>
      </c>
      <c r="E668" t="s">
        <v>1015</v>
      </c>
      <c r="F668" t="s">
        <v>1028</v>
      </c>
      <c r="G668" s="5">
        <v>57.74</v>
      </c>
      <c r="H668">
        <v>3</v>
      </c>
      <c r="I668" s="5">
        <f t="shared" si="87"/>
        <v>8.6609999999999996</v>
      </c>
      <c r="J668" s="5">
        <f t="shared" si="80"/>
        <v>181.881</v>
      </c>
      <c r="K668" s="6">
        <v>43516</v>
      </c>
      <c r="L668" s="6" t="str">
        <f t="shared" si="81"/>
        <v>Wed</v>
      </c>
      <c r="M668" s="6" t="str">
        <f t="shared" si="82"/>
        <v>Feb</v>
      </c>
      <c r="N668" s="7">
        <v>0.54583333333333328</v>
      </c>
      <c r="O668" s="7" t="str">
        <f t="shared" si="83"/>
        <v>13</v>
      </c>
      <c r="P668" t="s">
        <v>1007</v>
      </c>
      <c r="Q668" s="5">
        <f t="shared" si="84"/>
        <v>173.22</v>
      </c>
      <c r="R668" s="8">
        <f t="shared" si="85"/>
        <v>4.7619047619047623E-2</v>
      </c>
      <c r="S668" s="5">
        <f t="shared" si="86"/>
        <v>8.6610000000000014</v>
      </c>
      <c r="T668" s="9">
        <v>7.7</v>
      </c>
    </row>
    <row r="669" spans="1:20" x14ac:dyDescent="0.35">
      <c r="A669" t="s">
        <v>1687</v>
      </c>
      <c r="B669" t="s">
        <v>1026</v>
      </c>
      <c r="C669" t="s">
        <v>1027</v>
      </c>
      <c r="D669" t="s">
        <v>1011</v>
      </c>
      <c r="E669" t="s">
        <v>1005</v>
      </c>
      <c r="F669" t="s">
        <v>1006</v>
      </c>
      <c r="G669" s="5">
        <v>17.97</v>
      </c>
      <c r="H669">
        <v>4</v>
      </c>
      <c r="I669" s="5">
        <f t="shared" si="87"/>
        <v>3.5939999999999999</v>
      </c>
      <c r="J669" s="5">
        <f t="shared" si="80"/>
        <v>75.47399999999999</v>
      </c>
      <c r="K669" s="6">
        <v>43519</v>
      </c>
      <c r="L669" s="6" t="str">
        <f t="shared" si="81"/>
        <v>Sat</v>
      </c>
      <c r="M669" s="6" t="str">
        <f t="shared" si="82"/>
        <v>Feb</v>
      </c>
      <c r="N669" s="7">
        <v>0.86319444444444438</v>
      </c>
      <c r="O669" s="7" t="str">
        <f t="shared" si="83"/>
        <v>20</v>
      </c>
      <c r="P669" t="s">
        <v>1007</v>
      </c>
      <c r="Q669" s="5">
        <f t="shared" si="84"/>
        <v>71.88</v>
      </c>
      <c r="R669" s="8">
        <f t="shared" si="85"/>
        <v>4.7619047619047547E-2</v>
      </c>
      <c r="S669" s="5">
        <f t="shared" si="86"/>
        <v>3.5939999999999941</v>
      </c>
      <c r="T669" s="9">
        <v>6.4</v>
      </c>
    </row>
    <row r="670" spans="1:20" x14ac:dyDescent="0.35">
      <c r="A670" t="s">
        <v>1688</v>
      </c>
      <c r="B670" t="s">
        <v>1009</v>
      </c>
      <c r="C670" t="s">
        <v>1010</v>
      </c>
      <c r="D670" t="s">
        <v>1004</v>
      </c>
      <c r="E670" t="s">
        <v>1005</v>
      </c>
      <c r="F670" t="s">
        <v>1006</v>
      </c>
      <c r="G670" s="5">
        <v>47.71</v>
      </c>
      <c r="H670">
        <v>6</v>
      </c>
      <c r="I670" s="5">
        <f t="shared" si="87"/>
        <v>14.313000000000001</v>
      </c>
      <c r="J670" s="5">
        <f t="shared" si="80"/>
        <v>300.57299999999998</v>
      </c>
      <c r="K670" s="6">
        <v>43512</v>
      </c>
      <c r="L670" s="6" t="str">
        <f t="shared" si="81"/>
        <v>Sat</v>
      </c>
      <c r="M670" s="6" t="str">
        <f t="shared" si="82"/>
        <v>Feb</v>
      </c>
      <c r="N670" s="7">
        <v>0.59652777777777777</v>
      </c>
      <c r="O670" s="7" t="str">
        <f t="shared" si="83"/>
        <v>14</v>
      </c>
      <c r="P670" t="s">
        <v>1007</v>
      </c>
      <c r="Q670" s="5">
        <f t="shared" si="84"/>
        <v>286.26</v>
      </c>
      <c r="R670" s="8">
        <f t="shared" si="85"/>
        <v>4.7619047619047582E-2</v>
      </c>
      <c r="S670" s="5">
        <f t="shared" si="86"/>
        <v>14.312999999999988</v>
      </c>
      <c r="T670" s="9">
        <v>4.4000000000000004</v>
      </c>
    </row>
    <row r="671" spans="1:20" x14ac:dyDescent="0.35">
      <c r="A671" t="s">
        <v>1689</v>
      </c>
      <c r="B671" t="s">
        <v>1026</v>
      </c>
      <c r="C671" t="s">
        <v>1027</v>
      </c>
      <c r="D671" t="s">
        <v>1011</v>
      </c>
      <c r="E671" t="s">
        <v>1005</v>
      </c>
      <c r="F671" t="s">
        <v>1020</v>
      </c>
      <c r="G671" s="5">
        <v>40.619999999999997</v>
      </c>
      <c r="H671">
        <v>2</v>
      </c>
      <c r="I671" s="5">
        <f t="shared" si="87"/>
        <v>4.0620000000000003</v>
      </c>
      <c r="J671" s="5">
        <f t="shared" si="80"/>
        <v>85.301999999999992</v>
      </c>
      <c r="K671" s="6">
        <v>43482</v>
      </c>
      <c r="L671" s="6" t="str">
        <f t="shared" si="81"/>
        <v>Thu</v>
      </c>
      <c r="M671" s="6" t="str">
        <f t="shared" si="82"/>
        <v>Jan</v>
      </c>
      <c r="N671" s="7">
        <v>0.41736111111111113</v>
      </c>
      <c r="O671" s="7" t="str">
        <f t="shared" si="83"/>
        <v>10</v>
      </c>
      <c r="P671" t="s">
        <v>1017</v>
      </c>
      <c r="Q671" s="5">
        <f t="shared" si="84"/>
        <v>81.239999999999995</v>
      </c>
      <c r="R671" s="8">
        <f t="shared" si="85"/>
        <v>4.7619047619047596E-2</v>
      </c>
      <c r="S671" s="5">
        <f t="shared" si="86"/>
        <v>4.0619999999999976</v>
      </c>
      <c r="T671" s="9">
        <v>4.0999999999999996</v>
      </c>
    </row>
    <row r="672" spans="1:20" x14ac:dyDescent="0.35">
      <c r="A672" t="s">
        <v>1690</v>
      </c>
      <c r="B672" t="s">
        <v>1002</v>
      </c>
      <c r="C672" t="s">
        <v>1003</v>
      </c>
      <c r="D672" t="s">
        <v>1004</v>
      </c>
      <c r="E672" t="s">
        <v>1015</v>
      </c>
      <c r="F672" t="s">
        <v>1030</v>
      </c>
      <c r="G672" s="5">
        <v>56.04</v>
      </c>
      <c r="H672">
        <v>10</v>
      </c>
      <c r="I672" s="5">
        <f t="shared" si="87"/>
        <v>28.02</v>
      </c>
      <c r="J672" s="5">
        <f t="shared" si="80"/>
        <v>588.41999999999996</v>
      </c>
      <c r="K672" s="6">
        <v>43479</v>
      </c>
      <c r="L672" s="6" t="str">
        <f t="shared" si="81"/>
        <v>Mon</v>
      </c>
      <c r="M672" s="6" t="str">
        <f t="shared" si="82"/>
        <v>Jan</v>
      </c>
      <c r="N672" s="7">
        <v>0.8125</v>
      </c>
      <c r="O672" s="7" t="str">
        <f t="shared" si="83"/>
        <v>19</v>
      </c>
      <c r="P672" t="s">
        <v>1007</v>
      </c>
      <c r="Q672" s="5">
        <f t="shared" si="84"/>
        <v>560.4</v>
      </c>
      <c r="R672" s="8">
        <f t="shared" si="85"/>
        <v>4.7619047619047589E-2</v>
      </c>
      <c r="S672" s="5">
        <f t="shared" si="86"/>
        <v>28.019999999999982</v>
      </c>
      <c r="T672" s="9">
        <v>4.4000000000000004</v>
      </c>
    </row>
    <row r="673" spans="1:20" x14ac:dyDescent="0.35">
      <c r="A673" t="s">
        <v>1691</v>
      </c>
      <c r="B673" t="s">
        <v>1026</v>
      </c>
      <c r="C673" t="s">
        <v>1027</v>
      </c>
      <c r="D673" t="s">
        <v>1004</v>
      </c>
      <c r="E673" t="s">
        <v>1015</v>
      </c>
      <c r="F673" t="s">
        <v>1028</v>
      </c>
      <c r="G673" s="5">
        <v>93.4</v>
      </c>
      <c r="H673">
        <v>2</v>
      </c>
      <c r="I673" s="5">
        <f t="shared" si="87"/>
        <v>9.3400000000000016</v>
      </c>
      <c r="J673" s="5">
        <f t="shared" si="80"/>
        <v>196.14000000000001</v>
      </c>
      <c r="K673" s="6">
        <v>43554</v>
      </c>
      <c r="L673" s="6" t="str">
        <f t="shared" si="81"/>
        <v>Sat</v>
      </c>
      <c r="M673" s="6" t="str">
        <f t="shared" si="82"/>
        <v>Mar</v>
      </c>
      <c r="N673" s="7">
        <v>0.69027777777777777</v>
      </c>
      <c r="O673" s="7" t="str">
        <f t="shared" si="83"/>
        <v>16</v>
      </c>
      <c r="P673" t="s">
        <v>1013</v>
      </c>
      <c r="Q673" s="5">
        <f t="shared" si="84"/>
        <v>186.8</v>
      </c>
      <c r="R673" s="8">
        <f t="shared" si="85"/>
        <v>4.761904761904763E-2</v>
      </c>
      <c r="S673" s="5">
        <f t="shared" si="86"/>
        <v>9.3400000000000034</v>
      </c>
      <c r="T673" s="9">
        <v>5.5</v>
      </c>
    </row>
    <row r="674" spans="1:20" x14ac:dyDescent="0.35">
      <c r="A674" t="s">
        <v>1692</v>
      </c>
      <c r="B674" t="s">
        <v>1026</v>
      </c>
      <c r="C674" t="s">
        <v>1027</v>
      </c>
      <c r="D674" t="s">
        <v>1011</v>
      </c>
      <c r="E674" t="s">
        <v>1005</v>
      </c>
      <c r="F674" t="s">
        <v>1006</v>
      </c>
      <c r="G674" s="5">
        <v>73.41</v>
      </c>
      <c r="H674">
        <v>3</v>
      </c>
      <c r="I674" s="5">
        <f t="shared" si="87"/>
        <v>11.0115</v>
      </c>
      <c r="J674" s="5">
        <f t="shared" si="80"/>
        <v>231.2415</v>
      </c>
      <c r="K674" s="6">
        <v>43526</v>
      </c>
      <c r="L674" s="6" t="str">
        <f t="shared" si="81"/>
        <v>Sat</v>
      </c>
      <c r="M674" s="6" t="str">
        <f t="shared" si="82"/>
        <v>Mar</v>
      </c>
      <c r="N674" s="7">
        <v>0.54861111111111105</v>
      </c>
      <c r="O674" s="7" t="str">
        <f t="shared" si="83"/>
        <v>13</v>
      </c>
      <c r="P674" t="s">
        <v>1007</v>
      </c>
      <c r="Q674" s="5">
        <f t="shared" si="84"/>
        <v>220.23</v>
      </c>
      <c r="R674" s="8">
        <f t="shared" si="85"/>
        <v>4.7619047619047672E-2</v>
      </c>
      <c r="S674" s="5">
        <f t="shared" si="86"/>
        <v>11.011500000000012</v>
      </c>
      <c r="T674" s="9">
        <v>4</v>
      </c>
    </row>
    <row r="675" spans="1:20" x14ac:dyDescent="0.35">
      <c r="A675" t="s">
        <v>1693</v>
      </c>
      <c r="B675" t="s">
        <v>1009</v>
      </c>
      <c r="C675" t="s">
        <v>1010</v>
      </c>
      <c r="D675" t="s">
        <v>1011</v>
      </c>
      <c r="E675" t="s">
        <v>1015</v>
      </c>
      <c r="F675" t="s">
        <v>1006</v>
      </c>
      <c r="G675" s="5">
        <v>33.64</v>
      </c>
      <c r="H675">
        <v>8</v>
      </c>
      <c r="I675" s="5">
        <f t="shared" si="87"/>
        <v>13.456000000000001</v>
      </c>
      <c r="J675" s="5">
        <f t="shared" si="80"/>
        <v>282.57600000000002</v>
      </c>
      <c r="K675" s="6">
        <v>43511</v>
      </c>
      <c r="L675" s="6" t="str">
        <f t="shared" si="81"/>
        <v>Fri</v>
      </c>
      <c r="M675" s="6" t="str">
        <f t="shared" si="82"/>
        <v>Feb</v>
      </c>
      <c r="N675" s="7">
        <v>0.71527777777777779</v>
      </c>
      <c r="O675" s="7" t="str">
        <f t="shared" si="83"/>
        <v>17</v>
      </c>
      <c r="P675" t="s">
        <v>1017</v>
      </c>
      <c r="Q675" s="5">
        <f t="shared" si="84"/>
        <v>269.12</v>
      </c>
      <c r="R675" s="8">
        <f t="shared" si="85"/>
        <v>4.7619047619047679E-2</v>
      </c>
      <c r="S675" s="5">
        <f t="shared" si="86"/>
        <v>13.456000000000017</v>
      </c>
      <c r="T675" s="9">
        <v>9.3000000000000007</v>
      </c>
    </row>
    <row r="676" spans="1:20" x14ac:dyDescent="0.35">
      <c r="A676" t="s">
        <v>1694</v>
      </c>
      <c r="B676" t="s">
        <v>1002</v>
      </c>
      <c r="C676" t="s">
        <v>1003</v>
      </c>
      <c r="D676" t="s">
        <v>1011</v>
      </c>
      <c r="E676" t="s">
        <v>1005</v>
      </c>
      <c r="F676" t="s">
        <v>1012</v>
      </c>
      <c r="G676" s="5">
        <v>45.48</v>
      </c>
      <c r="H676">
        <v>10</v>
      </c>
      <c r="I676" s="5">
        <f t="shared" si="87"/>
        <v>22.74</v>
      </c>
      <c r="J676" s="5">
        <f t="shared" si="80"/>
        <v>477.53999999999996</v>
      </c>
      <c r="K676" s="6">
        <v>43525</v>
      </c>
      <c r="L676" s="6" t="str">
        <f t="shared" si="81"/>
        <v>Fri</v>
      </c>
      <c r="M676" s="6" t="str">
        <f t="shared" si="82"/>
        <v>Mar</v>
      </c>
      <c r="N676" s="7">
        <v>0.43194444444444446</v>
      </c>
      <c r="O676" s="7" t="str">
        <f t="shared" si="83"/>
        <v>10</v>
      </c>
      <c r="P676" t="s">
        <v>1017</v>
      </c>
      <c r="Q676" s="5">
        <f t="shared" si="84"/>
        <v>454.79999999999995</v>
      </c>
      <c r="R676" s="8">
        <f t="shared" si="85"/>
        <v>4.7619047619047644E-2</v>
      </c>
      <c r="S676" s="5">
        <f t="shared" si="86"/>
        <v>22.740000000000009</v>
      </c>
      <c r="T676" s="9">
        <v>4.8</v>
      </c>
    </row>
    <row r="677" spans="1:20" x14ac:dyDescent="0.35">
      <c r="A677" t="s">
        <v>1695</v>
      </c>
      <c r="B677" t="s">
        <v>1026</v>
      </c>
      <c r="C677" t="s">
        <v>1027</v>
      </c>
      <c r="D677" t="s">
        <v>1004</v>
      </c>
      <c r="E677" t="s">
        <v>1015</v>
      </c>
      <c r="F677" t="s">
        <v>1030</v>
      </c>
      <c r="G677" s="5">
        <v>83.77</v>
      </c>
      <c r="H677">
        <v>2</v>
      </c>
      <c r="I677" s="5">
        <f t="shared" si="87"/>
        <v>8.3770000000000007</v>
      </c>
      <c r="J677" s="5">
        <f t="shared" si="80"/>
        <v>175.917</v>
      </c>
      <c r="K677" s="6">
        <v>43520</v>
      </c>
      <c r="L677" s="6" t="str">
        <f t="shared" si="81"/>
        <v>Sun</v>
      </c>
      <c r="M677" s="6" t="str">
        <f t="shared" si="82"/>
        <v>Feb</v>
      </c>
      <c r="N677" s="7">
        <v>0.83124999999999993</v>
      </c>
      <c r="O677" s="7" t="str">
        <f t="shared" si="83"/>
        <v>19</v>
      </c>
      <c r="P677" t="s">
        <v>1013</v>
      </c>
      <c r="Q677" s="5">
        <f t="shared" si="84"/>
        <v>167.54</v>
      </c>
      <c r="R677" s="8">
        <f t="shared" si="85"/>
        <v>4.7619047619047672E-2</v>
      </c>
      <c r="S677" s="5">
        <f t="shared" si="86"/>
        <v>8.3770000000000095</v>
      </c>
      <c r="T677" s="9">
        <v>4.5999999999999996</v>
      </c>
    </row>
    <row r="678" spans="1:20" x14ac:dyDescent="0.35">
      <c r="A678" t="s">
        <v>1696</v>
      </c>
      <c r="B678" t="s">
        <v>1026</v>
      </c>
      <c r="C678" t="s">
        <v>1027</v>
      </c>
      <c r="D678" t="s">
        <v>1004</v>
      </c>
      <c r="E678" t="s">
        <v>1005</v>
      </c>
      <c r="F678" t="s">
        <v>1020</v>
      </c>
      <c r="G678" s="5">
        <v>64.08</v>
      </c>
      <c r="H678">
        <v>7</v>
      </c>
      <c r="I678" s="5">
        <f t="shared" si="87"/>
        <v>22.428000000000001</v>
      </c>
      <c r="J678" s="5">
        <f t="shared" si="80"/>
        <v>470.988</v>
      </c>
      <c r="K678" s="6">
        <v>43515</v>
      </c>
      <c r="L678" s="6" t="str">
        <f t="shared" si="81"/>
        <v>Tue</v>
      </c>
      <c r="M678" s="6" t="str">
        <f t="shared" si="82"/>
        <v>Feb</v>
      </c>
      <c r="N678" s="7">
        <v>0.81180555555555556</v>
      </c>
      <c r="O678" s="7" t="str">
        <f t="shared" si="83"/>
        <v>19</v>
      </c>
      <c r="P678" t="s">
        <v>1017</v>
      </c>
      <c r="Q678" s="5">
        <f t="shared" si="84"/>
        <v>448.56</v>
      </c>
      <c r="R678" s="8">
        <f t="shared" si="85"/>
        <v>4.7619047619047616E-2</v>
      </c>
      <c r="S678" s="5">
        <f t="shared" si="86"/>
        <v>22.427999999999997</v>
      </c>
      <c r="T678" s="9">
        <v>7.3</v>
      </c>
    </row>
    <row r="679" spans="1:20" x14ac:dyDescent="0.35">
      <c r="A679" t="s">
        <v>1697</v>
      </c>
      <c r="B679" t="s">
        <v>1002</v>
      </c>
      <c r="C679" t="s">
        <v>1003</v>
      </c>
      <c r="D679" t="s">
        <v>1004</v>
      </c>
      <c r="E679" t="s">
        <v>1005</v>
      </c>
      <c r="F679" t="s">
        <v>1028</v>
      </c>
      <c r="G679" s="5">
        <v>73.47</v>
      </c>
      <c r="H679">
        <v>4</v>
      </c>
      <c r="I679" s="5">
        <f t="shared" si="87"/>
        <v>14.694000000000001</v>
      </c>
      <c r="J679" s="5">
        <f t="shared" si="80"/>
        <v>308.57400000000001</v>
      </c>
      <c r="K679" s="6">
        <v>43519</v>
      </c>
      <c r="L679" s="6" t="str">
        <f t="shared" si="81"/>
        <v>Sat</v>
      </c>
      <c r="M679" s="6" t="str">
        <f t="shared" si="82"/>
        <v>Feb</v>
      </c>
      <c r="N679" s="7">
        <v>0.77083333333333337</v>
      </c>
      <c r="O679" s="7" t="str">
        <f t="shared" si="83"/>
        <v>18</v>
      </c>
      <c r="P679" t="s">
        <v>1013</v>
      </c>
      <c r="Q679" s="5">
        <f t="shared" si="84"/>
        <v>293.88</v>
      </c>
      <c r="R679" s="8">
        <f t="shared" si="85"/>
        <v>4.7619047619047672E-2</v>
      </c>
      <c r="S679" s="5">
        <f t="shared" si="86"/>
        <v>14.694000000000017</v>
      </c>
      <c r="T679" s="9">
        <v>6</v>
      </c>
    </row>
    <row r="680" spans="1:20" x14ac:dyDescent="0.35">
      <c r="A680" t="s">
        <v>1698</v>
      </c>
      <c r="B680" t="s">
        <v>1009</v>
      </c>
      <c r="C680" t="s">
        <v>1010</v>
      </c>
      <c r="D680" t="s">
        <v>1011</v>
      </c>
      <c r="E680" t="s">
        <v>1015</v>
      </c>
      <c r="F680" t="s">
        <v>1006</v>
      </c>
      <c r="G680" s="5">
        <v>58.95</v>
      </c>
      <c r="H680">
        <v>10</v>
      </c>
      <c r="I680" s="5">
        <f t="shared" si="87"/>
        <v>29.475000000000001</v>
      </c>
      <c r="J680" s="5">
        <f t="shared" si="80"/>
        <v>618.97500000000002</v>
      </c>
      <c r="K680" s="6">
        <v>43503</v>
      </c>
      <c r="L680" s="6" t="str">
        <f t="shared" si="81"/>
        <v>Thu</v>
      </c>
      <c r="M680" s="6" t="str">
        <f t="shared" si="82"/>
        <v>Feb</v>
      </c>
      <c r="N680" s="7">
        <v>0.6020833333333333</v>
      </c>
      <c r="O680" s="7" t="str">
        <f t="shared" si="83"/>
        <v>14</v>
      </c>
      <c r="P680" t="s">
        <v>1007</v>
      </c>
      <c r="Q680" s="5">
        <f t="shared" si="84"/>
        <v>589.5</v>
      </c>
      <c r="R680" s="8">
        <f t="shared" si="85"/>
        <v>4.7619047619047651E-2</v>
      </c>
      <c r="S680" s="5">
        <f t="shared" si="86"/>
        <v>29.475000000000023</v>
      </c>
      <c r="T680" s="9">
        <v>8.1</v>
      </c>
    </row>
    <row r="681" spans="1:20" x14ac:dyDescent="0.35">
      <c r="A681" t="s">
        <v>1699</v>
      </c>
      <c r="B681" t="s">
        <v>1002</v>
      </c>
      <c r="C681" t="s">
        <v>1003</v>
      </c>
      <c r="D681" t="s">
        <v>1004</v>
      </c>
      <c r="E681" t="s">
        <v>1015</v>
      </c>
      <c r="F681" t="s">
        <v>1028</v>
      </c>
      <c r="G681" s="5">
        <v>48.5</v>
      </c>
      <c r="H681">
        <v>6</v>
      </c>
      <c r="I681" s="5">
        <f t="shared" si="87"/>
        <v>14.55</v>
      </c>
      <c r="J681" s="5">
        <f t="shared" si="80"/>
        <v>305.55</v>
      </c>
      <c r="K681" s="6">
        <v>43476</v>
      </c>
      <c r="L681" s="6" t="str">
        <f t="shared" si="81"/>
        <v>Fri</v>
      </c>
      <c r="M681" s="6" t="str">
        <f t="shared" si="82"/>
        <v>Jan</v>
      </c>
      <c r="N681" s="7">
        <v>0.58124999999999993</v>
      </c>
      <c r="O681" s="7" t="str">
        <f t="shared" si="83"/>
        <v>13</v>
      </c>
      <c r="P681" t="s">
        <v>1007</v>
      </c>
      <c r="Q681" s="5">
        <f t="shared" si="84"/>
        <v>291</v>
      </c>
      <c r="R681" s="8">
        <f t="shared" si="85"/>
        <v>4.7619047619047651E-2</v>
      </c>
      <c r="S681" s="5">
        <f t="shared" si="86"/>
        <v>14.550000000000011</v>
      </c>
      <c r="T681" s="9">
        <v>9.4</v>
      </c>
    </row>
    <row r="682" spans="1:20" x14ac:dyDescent="0.35">
      <c r="A682" t="s">
        <v>1700</v>
      </c>
      <c r="B682" t="s">
        <v>1026</v>
      </c>
      <c r="C682" t="s">
        <v>1027</v>
      </c>
      <c r="D682" t="s">
        <v>1004</v>
      </c>
      <c r="E682" t="s">
        <v>1005</v>
      </c>
      <c r="F682" t="s">
        <v>1012</v>
      </c>
      <c r="G682" s="5">
        <v>39.479999999999997</v>
      </c>
      <c r="H682">
        <v>1</v>
      </c>
      <c r="I682" s="5">
        <f t="shared" si="87"/>
        <v>1.974</v>
      </c>
      <c r="J682" s="5">
        <f t="shared" si="80"/>
        <v>41.453999999999994</v>
      </c>
      <c r="K682" s="6">
        <v>43508</v>
      </c>
      <c r="L682" s="6" t="str">
        <f t="shared" si="81"/>
        <v>Tue</v>
      </c>
      <c r="M682" s="6" t="str">
        <f t="shared" si="82"/>
        <v>Feb</v>
      </c>
      <c r="N682" s="7">
        <v>0.82152777777777775</v>
      </c>
      <c r="O682" s="7" t="str">
        <f t="shared" si="83"/>
        <v>19</v>
      </c>
      <c r="P682" t="s">
        <v>1013</v>
      </c>
      <c r="Q682" s="5">
        <f t="shared" si="84"/>
        <v>39.479999999999997</v>
      </c>
      <c r="R682" s="8">
        <f t="shared" si="85"/>
        <v>4.7619047619047547E-2</v>
      </c>
      <c r="S682" s="5">
        <f t="shared" si="86"/>
        <v>1.9739999999999966</v>
      </c>
      <c r="T682" s="9">
        <v>6.5</v>
      </c>
    </row>
    <row r="683" spans="1:20" x14ac:dyDescent="0.35">
      <c r="A683" t="s">
        <v>1701</v>
      </c>
      <c r="B683" t="s">
        <v>1026</v>
      </c>
      <c r="C683" t="s">
        <v>1027</v>
      </c>
      <c r="D683" t="s">
        <v>1011</v>
      </c>
      <c r="E683" t="s">
        <v>1005</v>
      </c>
      <c r="F683" t="s">
        <v>1020</v>
      </c>
      <c r="G683" s="5">
        <v>34.81</v>
      </c>
      <c r="H683">
        <v>1</v>
      </c>
      <c r="I683" s="5">
        <f t="shared" si="87"/>
        <v>1.7405000000000002</v>
      </c>
      <c r="J683" s="5">
        <f t="shared" si="80"/>
        <v>36.5505</v>
      </c>
      <c r="K683" s="6">
        <v>43479</v>
      </c>
      <c r="L683" s="6" t="str">
        <f t="shared" si="81"/>
        <v>Mon</v>
      </c>
      <c r="M683" s="6" t="str">
        <f t="shared" si="82"/>
        <v>Jan</v>
      </c>
      <c r="N683" s="7">
        <v>0.42430555555555555</v>
      </c>
      <c r="O683" s="7" t="str">
        <f t="shared" si="83"/>
        <v>10</v>
      </c>
      <c r="P683" t="s">
        <v>1017</v>
      </c>
      <c r="Q683" s="5">
        <f t="shared" si="84"/>
        <v>34.81</v>
      </c>
      <c r="R683" s="8">
        <f t="shared" si="85"/>
        <v>4.7619047619047547E-2</v>
      </c>
      <c r="S683" s="5">
        <f t="shared" si="86"/>
        <v>1.7404999999999973</v>
      </c>
      <c r="T683" s="9">
        <v>7</v>
      </c>
    </row>
    <row r="684" spans="1:20" x14ac:dyDescent="0.35">
      <c r="A684" t="s">
        <v>1702</v>
      </c>
      <c r="B684" t="s">
        <v>1009</v>
      </c>
      <c r="C684" t="s">
        <v>1010</v>
      </c>
      <c r="D684" t="s">
        <v>1011</v>
      </c>
      <c r="E684" t="s">
        <v>1005</v>
      </c>
      <c r="F684" t="s">
        <v>1030</v>
      </c>
      <c r="G684" s="5">
        <v>49.32</v>
      </c>
      <c r="H684">
        <v>6</v>
      </c>
      <c r="I684" s="5">
        <f t="shared" si="87"/>
        <v>14.796000000000001</v>
      </c>
      <c r="J684" s="5">
        <f t="shared" si="80"/>
        <v>310.71600000000001</v>
      </c>
      <c r="K684" s="6">
        <v>43474</v>
      </c>
      <c r="L684" s="6" t="str">
        <f t="shared" si="81"/>
        <v>Wed</v>
      </c>
      <c r="M684" s="6" t="str">
        <f t="shared" si="82"/>
        <v>Jan</v>
      </c>
      <c r="N684" s="7">
        <v>0.57361111111111118</v>
      </c>
      <c r="O684" s="7" t="str">
        <f t="shared" si="83"/>
        <v>13</v>
      </c>
      <c r="P684" t="s">
        <v>1007</v>
      </c>
      <c r="Q684" s="5">
        <f t="shared" si="84"/>
        <v>295.92</v>
      </c>
      <c r="R684" s="8">
        <f t="shared" si="85"/>
        <v>4.7619047619047596E-2</v>
      </c>
      <c r="S684" s="5">
        <f t="shared" si="86"/>
        <v>14.795999999999992</v>
      </c>
      <c r="T684" s="9">
        <v>7.1</v>
      </c>
    </row>
    <row r="685" spans="1:20" x14ac:dyDescent="0.35">
      <c r="A685" t="s">
        <v>1703</v>
      </c>
      <c r="B685" t="s">
        <v>1002</v>
      </c>
      <c r="C685" t="s">
        <v>1003</v>
      </c>
      <c r="D685" t="s">
        <v>1004</v>
      </c>
      <c r="E685" t="s">
        <v>1015</v>
      </c>
      <c r="F685" t="s">
        <v>1030</v>
      </c>
      <c r="G685" s="5">
        <v>21.48</v>
      </c>
      <c r="H685">
        <v>2</v>
      </c>
      <c r="I685" s="5">
        <f t="shared" si="87"/>
        <v>2.1480000000000001</v>
      </c>
      <c r="J685" s="5">
        <f t="shared" si="80"/>
        <v>45.108000000000004</v>
      </c>
      <c r="K685" s="6">
        <v>43523</v>
      </c>
      <c r="L685" s="6" t="str">
        <f t="shared" si="81"/>
        <v>Wed</v>
      </c>
      <c r="M685" s="6" t="str">
        <f t="shared" si="82"/>
        <v>Feb</v>
      </c>
      <c r="N685" s="7">
        <v>0.51527777777777783</v>
      </c>
      <c r="O685" s="7" t="str">
        <f t="shared" si="83"/>
        <v>12</v>
      </c>
      <c r="P685" t="s">
        <v>1007</v>
      </c>
      <c r="Q685" s="5">
        <f t="shared" si="84"/>
        <v>42.96</v>
      </c>
      <c r="R685" s="8">
        <f t="shared" si="85"/>
        <v>4.7619047619047686E-2</v>
      </c>
      <c r="S685" s="5">
        <f t="shared" si="86"/>
        <v>2.1480000000000032</v>
      </c>
      <c r="T685" s="9">
        <v>6.6</v>
      </c>
    </row>
    <row r="686" spans="1:20" x14ac:dyDescent="0.35">
      <c r="A686" t="s">
        <v>1704</v>
      </c>
      <c r="B686" t="s">
        <v>1026</v>
      </c>
      <c r="C686" t="s">
        <v>1027</v>
      </c>
      <c r="D686" t="s">
        <v>1004</v>
      </c>
      <c r="E686" t="s">
        <v>1005</v>
      </c>
      <c r="F686" t="s">
        <v>1020</v>
      </c>
      <c r="G686" s="5">
        <v>23.08</v>
      </c>
      <c r="H686">
        <v>6</v>
      </c>
      <c r="I686" s="5">
        <f t="shared" si="87"/>
        <v>6.9239999999999995</v>
      </c>
      <c r="J686" s="5">
        <f t="shared" si="80"/>
        <v>145.404</v>
      </c>
      <c r="K686" s="6">
        <v>43489</v>
      </c>
      <c r="L686" s="6" t="str">
        <f t="shared" si="81"/>
        <v>Thu</v>
      </c>
      <c r="M686" s="6" t="str">
        <f t="shared" si="82"/>
        <v>Jan</v>
      </c>
      <c r="N686" s="7">
        <v>0.80555555555555547</v>
      </c>
      <c r="O686" s="7" t="str">
        <f t="shared" si="83"/>
        <v>19</v>
      </c>
      <c r="P686" t="s">
        <v>1007</v>
      </c>
      <c r="Q686" s="5">
        <f t="shared" si="84"/>
        <v>138.47999999999999</v>
      </c>
      <c r="R686" s="8">
        <f t="shared" si="85"/>
        <v>4.7619047619047665E-2</v>
      </c>
      <c r="S686" s="5">
        <f t="shared" si="86"/>
        <v>6.9240000000000066</v>
      </c>
      <c r="T686" s="9">
        <v>4.9000000000000004</v>
      </c>
    </row>
    <row r="687" spans="1:20" x14ac:dyDescent="0.35">
      <c r="A687" t="s">
        <v>1705</v>
      </c>
      <c r="B687" t="s">
        <v>1026</v>
      </c>
      <c r="C687" t="s">
        <v>1027</v>
      </c>
      <c r="D687" t="s">
        <v>1004</v>
      </c>
      <c r="E687" t="s">
        <v>1005</v>
      </c>
      <c r="F687" t="s">
        <v>1016</v>
      </c>
      <c r="G687" s="5">
        <v>49.1</v>
      </c>
      <c r="H687">
        <v>2</v>
      </c>
      <c r="I687" s="5">
        <f t="shared" si="87"/>
        <v>4.91</v>
      </c>
      <c r="J687" s="5">
        <f t="shared" si="80"/>
        <v>103.11</v>
      </c>
      <c r="K687" s="6">
        <v>43473</v>
      </c>
      <c r="L687" s="6" t="str">
        <f t="shared" si="81"/>
        <v>Tue</v>
      </c>
      <c r="M687" s="6" t="str">
        <f t="shared" si="82"/>
        <v>Jan</v>
      </c>
      <c r="N687" s="7">
        <v>0.54027777777777775</v>
      </c>
      <c r="O687" s="7" t="str">
        <f t="shared" si="83"/>
        <v>12</v>
      </c>
      <c r="P687" t="s">
        <v>1017</v>
      </c>
      <c r="Q687" s="5">
        <f t="shared" si="84"/>
        <v>98.2</v>
      </c>
      <c r="R687" s="8">
        <f t="shared" si="85"/>
        <v>4.7619047619047589E-2</v>
      </c>
      <c r="S687" s="5">
        <f t="shared" si="86"/>
        <v>4.9099999999999966</v>
      </c>
      <c r="T687" s="9">
        <v>6.4</v>
      </c>
    </row>
    <row r="688" spans="1:20" x14ac:dyDescent="0.35">
      <c r="A688" t="s">
        <v>1706</v>
      </c>
      <c r="B688" t="s">
        <v>1026</v>
      </c>
      <c r="C688" t="s">
        <v>1027</v>
      </c>
      <c r="D688" t="s">
        <v>1004</v>
      </c>
      <c r="E688" t="s">
        <v>1005</v>
      </c>
      <c r="F688" t="s">
        <v>1020</v>
      </c>
      <c r="G688" s="5">
        <v>64.83</v>
      </c>
      <c r="H688">
        <v>2</v>
      </c>
      <c r="I688" s="5">
        <f t="shared" si="87"/>
        <v>6.4830000000000005</v>
      </c>
      <c r="J688" s="5">
        <f t="shared" si="80"/>
        <v>136.143</v>
      </c>
      <c r="K688" s="6">
        <v>43473</v>
      </c>
      <c r="L688" s="6" t="str">
        <f t="shared" si="81"/>
        <v>Tue</v>
      </c>
      <c r="M688" s="6" t="str">
        <f t="shared" si="82"/>
        <v>Jan</v>
      </c>
      <c r="N688" s="7">
        <v>0.4993055555555555</v>
      </c>
      <c r="O688" s="7" t="str">
        <f t="shared" si="83"/>
        <v>11</v>
      </c>
      <c r="P688" t="s">
        <v>1017</v>
      </c>
      <c r="Q688" s="5">
        <f t="shared" si="84"/>
        <v>129.66</v>
      </c>
      <c r="R688" s="8">
        <f t="shared" si="85"/>
        <v>4.7619047619047651E-2</v>
      </c>
      <c r="S688" s="5">
        <f t="shared" si="86"/>
        <v>6.4830000000000041</v>
      </c>
      <c r="T688" s="9">
        <v>8</v>
      </c>
    </row>
    <row r="689" spans="1:20" x14ac:dyDescent="0.35">
      <c r="A689" t="s">
        <v>1707</v>
      </c>
      <c r="B689" t="s">
        <v>1002</v>
      </c>
      <c r="C689" t="s">
        <v>1003</v>
      </c>
      <c r="D689" t="s">
        <v>1004</v>
      </c>
      <c r="E689" t="s">
        <v>1015</v>
      </c>
      <c r="F689" t="s">
        <v>1016</v>
      </c>
      <c r="G689" s="5">
        <v>63.56</v>
      </c>
      <c r="H689">
        <v>10</v>
      </c>
      <c r="I689" s="5">
        <f t="shared" si="87"/>
        <v>31.78</v>
      </c>
      <c r="J689" s="5">
        <f t="shared" si="80"/>
        <v>667.38</v>
      </c>
      <c r="K689" s="6">
        <v>43481</v>
      </c>
      <c r="L689" s="6" t="str">
        <f t="shared" si="81"/>
        <v>Wed</v>
      </c>
      <c r="M689" s="6" t="str">
        <f t="shared" si="82"/>
        <v>Jan</v>
      </c>
      <c r="N689" s="7">
        <v>0.74930555555555556</v>
      </c>
      <c r="O689" s="7" t="str">
        <f t="shared" si="83"/>
        <v>17</v>
      </c>
      <c r="P689" t="s">
        <v>1013</v>
      </c>
      <c r="Q689" s="5">
        <f t="shared" si="84"/>
        <v>635.6</v>
      </c>
      <c r="R689" s="8">
        <f t="shared" si="85"/>
        <v>4.7619047619047582E-2</v>
      </c>
      <c r="S689" s="5">
        <f t="shared" si="86"/>
        <v>31.779999999999973</v>
      </c>
      <c r="T689" s="9">
        <v>4.3</v>
      </c>
    </row>
    <row r="690" spans="1:20" x14ac:dyDescent="0.35">
      <c r="A690" t="s">
        <v>1708</v>
      </c>
      <c r="B690" t="s">
        <v>1009</v>
      </c>
      <c r="C690" t="s">
        <v>1010</v>
      </c>
      <c r="D690" t="s">
        <v>1004</v>
      </c>
      <c r="E690" t="s">
        <v>1015</v>
      </c>
      <c r="F690" t="s">
        <v>1020</v>
      </c>
      <c r="G690" s="5">
        <v>72.88</v>
      </c>
      <c r="H690">
        <v>2</v>
      </c>
      <c r="I690" s="5">
        <f t="shared" si="87"/>
        <v>7.2880000000000003</v>
      </c>
      <c r="J690" s="5">
        <f t="shared" si="80"/>
        <v>153.048</v>
      </c>
      <c r="K690" s="6">
        <v>43537</v>
      </c>
      <c r="L690" s="6" t="str">
        <f t="shared" si="81"/>
        <v>Wed</v>
      </c>
      <c r="M690" s="6" t="str">
        <f t="shared" si="82"/>
        <v>Mar</v>
      </c>
      <c r="N690" s="7">
        <v>0.53541666666666665</v>
      </c>
      <c r="O690" s="7" t="str">
        <f t="shared" si="83"/>
        <v>12</v>
      </c>
      <c r="P690" t="s">
        <v>1013</v>
      </c>
      <c r="Q690" s="5">
        <f t="shared" si="84"/>
        <v>145.76</v>
      </c>
      <c r="R690" s="8">
        <f t="shared" si="85"/>
        <v>4.7619047619047693E-2</v>
      </c>
      <c r="S690" s="5">
        <f t="shared" si="86"/>
        <v>7.2880000000000109</v>
      </c>
      <c r="T690" s="9">
        <v>6.1</v>
      </c>
    </row>
    <row r="691" spans="1:20" x14ac:dyDescent="0.35">
      <c r="A691" t="s">
        <v>1709</v>
      </c>
      <c r="B691" t="s">
        <v>1002</v>
      </c>
      <c r="C691" t="s">
        <v>1003</v>
      </c>
      <c r="D691" t="s">
        <v>1011</v>
      </c>
      <c r="E691" t="s">
        <v>1005</v>
      </c>
      <c r="F691" t="s">
        <v>1028</v>
      </c>
      <c r="G691" s="5">
        <v>67.099999999999994</v>
      </c>
      <c r="H691">
        <v>3</v>
      </c>
      <c r="I691" s="5">
        <f t="shared" si="87"/>
        <v>10.065</v>
      </c>
      <c r="J691" s="5">
        <f t="shared" si="80"/>
        <v>211.36499999999998</v>
      </c>
      <c r="K691" s="6">
        <v>43511</v>
      </c>
      <c r="L691" s="6" t="str">
        <f t="shared" si="81"/>
        <v>Fri</v>
      </c>
      <c r="M691" s="6" t="str">
        <f t="shared" si="82"/>
        <v>Feb</v>
      </c>
      <c r="N691" s="7">
        <v>0.44166666666666665</v>
      </c>
      <c r="O691" s="7" t="str">
        <f t="shared" si="83"/>
        <v>10</v>
      </c>
      <c r="P691" t="s">
        <v>1013</v>
      </c>
      <c r="Q691" s="5">
        <f t="shared" si="84"/>
        <v>201.29999999999998</v>
      </c>
      <c r="R691" s="8">
        <f t="shared" si="85"/>
        <v>4.7619047619047609E-2</v>
      </c>
      <c r="S691" s="5">
        <f t="shared" si="86"/>
        <v>10.064999999999998</v>
      </c>
      <c r="T691" s="9">
        <v>7.5</v>
      </c>
    </row>
    <row r="692" spans="1:20" x14ac:dyDescent="0.35">
      <c r="A692" t="s">
        <v>1710</v>
      </c>
      <c r="B692" t="s">
        <v>1009</v>
      </c>
      <c r="C692" t="s">
        <v>1010</v>
      </c>
      <c r="D692" t="s">
        <v>1004</v>
      </c>
      <c r="E692" t="s">
        <v>1005</v>
      </c>
      <c r="F692" t="s">
        <v>1020</v>
      </c>
      <c r="G692" s="5">
        <v>70.19</v>
      </c>
      <c r="H692">
        <v>9</v>
      </c>
      <c r="I692" s="5">
        <f t="shared" si="87"/>
        <v>31.585500000000003</v>
      </c>
      <c r="J692" s="5">
        <f t="shared" si="80"/>
        <v>663.29550000000006</v>
      </c>
      <c r="K692" s="6">
        <v>43490</v>
      </c>
      <c r="L692" s="6" t="str">
        <f t="shared" si="81"/>
        <v>Fri</v>
      </c>
      <c r="M692" s="6" t="str">
        <f t="shared" si="82"/>
        <v>Jan</v>
      </c>
      <c r="N692" s="7">
        <v>0.56805555555555554</v>
      </c>
      <c r="O692" s="7" t="str">
        <f t="shared" si="83"/>
        <v>13</v>
      </c>
      <c r="P692" t="s">
        <v>1013</v>
      </c>
      <c r="Q692" s="5">
        <f t="shared" si="84"/>
        <v>631.71</v>
      </c>
      <c r="R692" s="8">
        <f t="shared" si="85"/>
        <v>4.7619047619047651E-2</v>
      </c>
      <c r="S692" s="5">
        <f t="shared" si="86"/>
        <v>31.585500000000025</v>
      </c>
      <c r="T692" s="9">
        <v>6.7</v>
      </c>
    </row>
    <row r="693" spans="1:20" x14ac:dyDescent="0.35">
      <c r="A693" t="s">
        <v>1711</v>
      </c>
      <c r="B693" t="s">
        <v>1009</v>
      </c>
      <c r="C693" t="s">
        <v>1010</v>
      </c>
      <c r="D693" t="s">
        <v>1004</v>
      </c>
      <c r="E693" t="s">
        <v>1015</v>
      </c>
      <c r="F693" t="s">
        <v>1028</v>
      </c>
      <c r="G693" s="5">
        <v>55.04</v>
      </c>
      <c r="H693">
        <v>7</v>
      </c>
      <c r="I693" s="5">
        <f t="shared" si="87"/>
        <v>19.263999999999999</v>
      </c>
      <c r="J693" s="5">
        <f t="shared" si="80"/>
        <v>404.54399999999998</v>
      </c>
      <c r="K693" s="6">
        <v>43536</v>
      </c>
      <c r="L693" s="6" t="str">
        <f t="shared" si="81"/>
        <v>Tue</v>
      </c>
      <c r="M693" s="6" t="str">
        <f t="shared" si="82"/>
        <v>Mar</v>
      </c>
      <c r="N693" s="7">
        <v>0.81874999999999998</v>
      </c>
      <c r="O693" s="7" t="str">
        <f t="shared" si="83"/>
        <v>19</v>
      </c>
      <c r="P693" t="s">
        <v>1007</v>
      </c>
      <c r="Q693" s="5">
        <f t="shared" si="84"/>
        <v>385.28</v>
      </c>
      <c r="R693" s="8">
        <f t="shared" si="85"/>
        <v>4.7619047619047644E-2</v>
      </c>
      <c r="S693" s="5">
        <f t="shared" si="86"/>
        <v>19.26400000000001</v>
      </c>
      <c r="T693" s="9">
        <v>5.2</v>
      </c>
    </row>
    <row r="694" spans="1:20" x14ac:dyDescent="0.35">
      <c r="A694" t="s">
        <v>1712</v>
      </c>
      <c r="B694" t="s">
        <v>1002</v>
      </c>
      <c r="C694" t="s">
        <v>1003</v>
      </c>
      <c r="D694" t="s">
        <v>1004</v>
      </c>
      <c r="E694" t="s">
        <v>1015</v>
      </c>
      <c r="F694" t="s">
        <v>1006</v>
      </c>
      <c r="G694" s="5">
        <v>48.63</v>
      </c>
      <c r="H694">
        <v>10</v>
      </c>
      <c r="I694" s="5">
        <f t="shared" si="87"/>
        <v>24.315000000000001</v>
      </c>
      <c r="J694" s="5">
        <f t="shared" si="80"/>
        <v>510.61500000000001</v>
      </c>
      <c r="K694" s="6">
        <v>43528</v>
      </c>
      <c r="L694" s="6" t="str">
        <f t="shared" si="81"/>
        <v>Mon</v>
      </c>
      <c r="M694" s="6" t="str">
        <f t="shared" si="82"/>
        <v>Mar</v>
      </c>
      <c r="N694" s="7">
        <v>0.53055555555555556</v>
      </c>
      <c r="O694" s="7" t="str">
        <f t="shared" si="83"/>
        <v>12</v>
      </c>
      <c r="P694" t="s">
        <v>1013</v>
      </c>
      <c r="Q694" s="5">
        <f t="shared" si="84"/>
        <v>486.3</v>
      </c>
      <c r="R694" s="8">
        <f t="shared" si="85"/>
        <v>4.7619047619047616E-2</v>
      </c>
      <c r="S694" s="5">
        <f t="shared" si="86"/>
        <v>24.314999999999998</v>
      </c>
      <c r="T694" s="9">
        <v>8.8000000000000007</v>
      </c>
    </row>
    <row r="695" spans="1:20" x14ac:dyDescent="0.35">
      <c r="A695" t="s">
        <v>1713</v>
      </c>
      <c r="B695" t="s">
        <v>1009</v>
      </c>
      <c r="C695" t="s">
        <v>1010</v>
      </c>
      <c r="D695" t="s">
        <v>1004</v>
      </c>
      <c r="E695" t="s">
        <v>1005</v>
      </c>
      <c r="F695" t="s">
        <v>1030</v>
      </c>
      <c r="G695" s="5">
        <v>73.38</v>
      </c>
      <c r="H695">
        <v>7</v>
      </c>
      <c r="I695" s="5">
        <f t="shared" si="87"/>
        <v>25.683</v>
      </c>
      <c r="J695" s="5">
        <f t="shared" si="80"/>
        <v>539.34299999999996</v>
      </c>
      <c r="K695" s="6">
        <v>43506</v>
      </c>
      <c r="L695" s="6" t="str">
        <f t="shared" si="81"/>
        <v>Sun</v>
      </c>
      <c r="M695" s="6" t="str">
        <f t="shared" si="82"/>
        <v>Feb</v>
      </c>
      <c r="N695" s="7">
        <v>0.5805555555555556</v>
      </c>
      <c r="O695" s="7" t="str">
        <f t="shared" si="83"/>
        <v>13</v>
      </c>
      <c r="P695" t="s">
        <v>1013</v>
      </c>
      <c r="Q695" s="5">
        <f t="shared" si="84"/>
        <v>513.66</v>
      </c>
      <c r="R695" s="8">
        <f t="shared" si="85"/>
        <v>4.7619047619047609E-2</v>
      </c>
      <c r="S695" s="5">
        <f t="shared" si="86"/>
        <v>25.682999999999993</v>
      </c>
      <c r="T695" s="9">
        <v>9.5</v>
      </c>
    </row>
    <row r="696" spans="1:20" x14ac:dyDescent="0.35">
      <c r="A696" t="s">
        <v>1714</v>
      </c>
      <c r="B696" t="s">
        <v>1009</v>
      </c>
      <c r="C696" t="s">
        <v>1010</v>
      </c>
      <c r="D696" t="s">
        <v>1011</v>
      </c>
      <c r="E696" t="s">
        <v>1005</v>
      </c>
      <c r="F696" t="s">
        <v>1028</v>
      </c>
      <c r="G696" s="5">
        <v>52.6</v>
      </c>
      <c r="H696">
        <v>9</v>
      </c>
      <c r="I696" s="5">
        <f t="shared" si="87"/>
        <v>23.67</v>
      </c>
      <c r="J696" s="5">
        <f t="shared" si="80"/>
        <v>497.07000000000005</v>
      </c>
      <c r="K696" s="6">
        <v>43481</v>
      </c>
      <c r="L696" s="6" t="str">
        <f t="shared" si="81"/>
        <v>Wed</v>
      </c>
      <c r="M696" s="6" t="str">
        <f t="shared" si="82"/>
        <v>Jan</v>
      </c>
      <c r="N696" s="7">
        <v>0.61249999999999993</v>
      </c>
      <c r="O696" s="7" t="str">
        <f t="shared" si="83"/>
        <v>14</v>
      </c>
      <c r="P696" t="s">
        <v>1013</v>
      </c>
      <c r="Q696" s="5">
        <f t="shared" si="84"/>
        <v>473.40000000000003</v>
      </c>
      <c r="R696" s="8">
        <f t="shared" si="85"/>
        <v>4.7619047619047644E-2</v>
      </c>
      <c r="S696" s="5">
        <f t="shared" si="86"/>
        <v>23.670000000000016</v>
      </c>
      <c r="T696" s="9">
        <v>7.6</v>
      </c>
    </row>
    <row r="697" spans="1:20" x14ac:dyDescent="0.35">
      <c r="A697" t="s">
        <v>1715</v>
      </c>
      <c r="B697" t="s">
        <v>1002</v>
      </c>
      <c r="C697" t="s">
        <v>1003</v>
      </c>
      <c r="D697" t="s">
        <v>1004</v>
      </c>
      <c r="E697" t="s">
        <v>1005</v>
      </c>
      <c r="F697" t="s">
        <v>1016</v>
      </c>
      <c r="G697" s="5">
        <v>87.37</v>
      </c>
      <c r="H697">
        <v>5</v>
      </c>
      <c r="I697" s="5">
        <f t="shared" si="87"/>
        <v>21.842500000000001</v>
      </c>
      <c r="J697" s="5">
        <f t="shared" si="80"/>
        <v>458.6925</v>
      </c>
      <c r="K697" s="6">
        <v>43494</v>
      </c>
      <c r="L697" s="6" t="str">
        <f t="shared" si="81"/>
        <v>Tue</v>
      </c>
      <c r="M697" s="6" t="str">
        <f t="shared" si="82"/>
        <v>Jan</v>
      </c>
      <c r="N697" s="7">
        <v>0.82291666666666663</v>
      </c>
      <c r="O697" s="7" t="str">
        <f t="shared" si="83"/>
        <v>19</v>
      </c>
      <c r="P697" t="s">
        <v>1013</v>
      </c>
      <c r="Q697" s="5">
        <f t="shared" si="84"/>
        <v>436.85</v>
      </c>
      <c r="R697" s="8">
        <f t="shared" si="85"/>
        <v>4.7619047619047561E-2</v>
      </c>
      <c r="S697" s="5">
        <f t="shared" si="86"/>
        <v>21.842499999999973</v>
      </c>
      <c r="T697" s="9">
        <v>6.6</v>
      </c>
    </row>
    <row r="698" spans="1:20" x14ac:dyDescent="0.35">
      <c r="A698" t="s">
        <v>1716</v>
      </c>
      <c r="B698" t="s">
        <v>1002</v>
      </c>
      <c r="C698" t="s">
        <v>1003</v>
      </c>
      <c r="D698" t="s">
        <v>1004</v>
      </c>
      <c r="E698" t="s">
        <v>1005</v>
      </c>
      <c r="F698" t="s">
        <v>1020</v>
      </c>
      <c r="G698" s="5">
        <v>27.04</v>
      </c>
      <c r="H698">
        <v>4</v>
      </c>
      <c r="I698" s="5">
        <f t="shared" si="87"/>
        <v>5.4080000000000004</v>
      </c>
      <c r="J698" s="5">
        <f t="shared" si="80"/>
        <v>113.568</v>
      </c>
      <c r="K698" s="6">
        <v>43466</v>
      </c>
      <c r="L698" s="6" t="str">
        <f t="shared" si="81"/>
        <v>Tue</v>
      </c>
      <c r="M698" s="6" t="str">
        <f t="shared" si="82"/>
        <v>Jan</v>
      </c>
      <c r="N698" s="7">
        <v>0.85138888888888886</v>
      </c>
      <c r="O698" s="7" t="str">
        <f t="shared" si="83"/>
        <v>20</v>
      </c>
      <c r="P698" t="s">
        <v>1007</v>
      </c>
      <c r="Q698" s="5">
        <f t="shared" si="84"/>
        <v>108.16</v>
      </c>
      <c r="R698" s="8">
        <f t="shared" si="85"/>
        <v>4.761904761904763E-2</v>
      </c>
      <c r="S698" s="5">
        <f t="shared" si="86"/>
        <v>5.4080000000000013</v>
      </c>
      <c r="T698" s="9">
        <v>6.9</v>
      </c>
    </row>
    <row r="699" spans="1:20" x14ac:dyDescent="0.35">
      <c r="A699" t="s">
        <v>1717</v>
      </c>
      <c r="B699" t="s">
        <v>1026</v>
      </c>
      <c r="C699" t="s">
        <v>1027</v>
      </c>
      <c r="D699" t="s">
        <v>1011</v>
      </c>
      <c r="E699" t="s">
        <v>1015</v>
      </c>
      <c r="F699" t="s">
        <v>1016</v>
      </c>
      <c r="G699" s="5">
        <v>62.19</v>
      </c>
      <c r="H699">
        <v>4</v>
      </c>
      <c r="I699" s="5">
        <f t="shared" si="87"/>
        <v>12.438000000000001</v>
      </c>
      <c r="J699" s="5">
        <f t="shared" si="80"/>
        <v>261.19799999999998</v>
      </c>
      <c r="K699" s="6">
        <v>43471</v>
      </c>
      <c r="L699" s="6" t="str">
        <f t="shared" si="81"/>
        <v>Sun</v>
      </c>
      <c r="M699" s="6" t="str">
        <f t="shared" si="82"/>
        <v>Jan</v>
      </c>
      <c r="N699" s="7">
        <v>0.82361111111111107</v>
      </c>
      <c r="O699" s="7" t="str">
        <f t="shared" si="83"/>
        <v>19</v>
      </c>
      <c r="P699" t="s">
        <v>1007</v>
      </c>
      <c r="Q699" s="5">
        <f t="shared" si="84"/>
        <v>248.76</v>
      </c>
      <c r="R699" s="8">
        <f t="shared" si="85"/>
        <v>4.7619047619047575E-2</v>
      </c>
      <c r="S699" s="5">
        <f t="shared" si="86"/>
        <v>12.437999999999988</v>
      </c>
      <c r="T699" s="9">
        <v>4.3</v>
      </c>
    </row>
    <row r="700" spans="1:20" x14ac:dyDescent="0.35">
      <c r="A700" t="s">
        <v>1718</v>
      </c>
      <c r="B700" t="s">
        <v>1002</v>
      </c>
      <c r="C700" t="s">
        <v>1003</v>
      </c>
      <c r="D700" t="s">
        <v>1004</v>
      </c>
      <c r="E700" t="s">
        <v>1015</v>
      </c>
      <c r="F700" t="s">
        <v>1012</v>
      </c>
      <c r="G700" s="5">
        <v>69.58</v>
      </c>
      <c r="H700">
        <v>9</v>
      </c>
      <c r="I700" s="5">
        <f t="shared" si="87"/>
        <v>31.311000000000003</v>
      </c>
      <c r="J700" s="5">
        <f t="shared" si="80"/>
        <v>657.53100000000006</v>
      </c>
      <c r="K700" s="6">
        <v>43515</v>
      </c>
      <c r="L700" s="6" t="str">
        <f t="shared" si="81"/>
        <v>Tue</v>
      </c>
      <c r="M700" s="6" t="str">
        <f t="shared" si="82"/>
        <v>Feb</v>
      </c>
      <c r="N700" s="7">
        <v>0.81805555555555554</v>
      </c>
      <c r="O700" s="7" t="str">
        <f t="shared" si="83"/>
        <v>19</v>
      </c>
      <c r="P700" t="s">
        <v>1017</v>
      </c>
      <c r="Q700" s="5">
        <f t="shared" si="84"/>
        <v>626.22</v>
      </c>
      <c r="R700" s="8">
        <f t="shared" si="85"/>
        <v>4.7619047619047672E-2</v>
      </c>
      <c r="S700" s="5">
        <f t="shared" si="86"/>
        <v>31.311000000000035</v>
      </c>
      <c r="T700" s="9">
        <v>7.8</v>
      </c>
    </row>
    <row r="701" spans="1:20" x14ac:dyDescent="0.35">
      <c r="A701" t="s">
        <v>1719</v>
      </c>
      <c r="B701" t="s">
        <v>1009</v>
      </c>
      <c r="C701" t="s">
        <v>1010</v>
      </c>
      <c r="D701" t="s">
        <v>1011</v>
      </c>
      <c r="E701" t="s">
        <v>1015</v>
      </c>
      <c r="F701" t="s">
        <v>1016</v>
      </c>
      <c r="G701" s="5">
        <v>97.5</v>
      </c>
      <c r="H701">
        <v>10</v>
      </c>
      <c r="I701" s="5">
        <f t="shared" si="87"/>
        <v>48.75</v>
      </c>
      <c r="J701" s="5">
        <f t="shared" si="80"/>
        <v>1023.75</v>
      </c>
      <c r="K701" s="6">
        <v>43477</v>
      </c>
      <c r="L701" s="6" t="str">
        <f t="shared" si="81"/>
        <v>Sat</v>
      </c>
      <c r="M701" s="6" t="str">
        <f t="shared" si="82"/>
        <v>Jan</v>
      </c>
      <c r="N701" s="7">
        <v>0.6791666666666667</v>
      </c>
      <c r="O701" s="7" t="str">
        <f t="shared" si="83"/>
        <v>16</v>
      </c>
      <c r="P701" t="s">
        <v>1007</v>
      </c>
      <c r="Q701" s="5">
        <f t="shared" si="84"/>
        <v>975</v>
      </c>
      <c r="R701" s="8">
        <f t="shared" si="85"/>
        <v>4.7619047619047616E-2</v>
      </c>
      <c r="S701" s="5">
        <f t="shared" si="86"/>
        <v>48.75</v>
      </c>
      <c r="T701" s="9">
        <v>8</v>
      </c>
    </row>
    <row r="702" spans="1:20" x14ac:dyDescent="0.35">
      <c r="A702" t="s">
        <v>1720</v>
      </c>
      <c r="B702" t="s">
        <v>1009</v>
      </c>
      <c r="C702" t="s">
        <v>1010</v>
      </c>
      <c r="D702" t="s">
        <v>1011</v>
      </c>
      <c r="E702" t="s">
        <v>1005</v>
      </c>
      <c r="F702" t="s">
        <v>1030</v>
      </c>
      <c r="G702" s="5">
        <v>60.41</v>
      </c>
      <c r="H702">
        <v>8</v>
      </c>
      <c r="I702" s="5">
        <f t="shared" si="87"/>
        <v>24.164000000000001</v>
      </c>
      <c r="J702" s="5">
        <f t="shared" si="80"/>
        <v>507.44399999999996</v>
      </c>
      <c r="K702" s="6">
        <v>43503</v>
      </c>
      <c r="L702" s="6" t="str">
        <f t="shared" si="81"/>
        <v>Thu</v>
      </c>
      <c r="M702" s="6" t="str">
        <f t="shared" si="82"/>
        <v>Feb</v>
      </c>
      <c r="N702" s="7">
        <v>0.51597222222222217</v>
      </c>
      <c r="O702" s="7" t="str">
        <f t="shared" si="83"/>
        <v>12</v>
      </c>
      <c r="P702" t="s">
        <v>1007</v>
      </c>
      <c r="Q702" s="5">
        <f t="shared" si="84"/>
        <v>483.28</v>
      </c>
      <c r="R702" s="8">
        <f t="shared" si="85"/>
        <v>4.7619047619047596E-2</v>
      </c>
      <c r="S702" s="5">
        <f t="shared" si="86"/>
        <v>24.163999999999987</v>
      </c>
      <c r="T702" s="9">
        <v>9.6</v>
      </c>
    </row>
    <row r="703" spans="1:20" x14ac:dyDescent="0.35">
      <c r="A703" t="s">
        <v>1721</v>
      </c>
      <c r="B703" t="s">
        <v>1026</v>
      </c>
      <c r="C703" t="s">
        <v>1027</v>
      </c>
      <c r="D703" t="s">
        <v>1011</v>
      </c>
      <c r="E703" t="s">
        <v>1015</v>
      </c>
      <c r="F703" t="s">
        <v>1028</v>
      </c>
      <c r="G703" s="5">
        <v>32.32</v>
      </c>
      <c r="H703">
        <v>3</v>
      </c>
      <c r="I703" s="5">
        <f t="shared" si="87"/>
        <v>4.8480000000000008</v>
      </c>
      <c r="J703" s="5">
        <f t="shared" si="80"/>
        <v>101.80800000000001</v>
      </c>
      <c r="K703" s="6">
        <v>43551</v>
      </c>
      <c r="L703" s="6" t="str">
        <f t="shared" si="81"/>
        <v>Wed</v>
      </c>
      <c r="M703" s="6" t="str">
        <f t="shared" si="82"/>
        <v>Mar</v>
      </c>
      <c r="N703" s="7">
        <v>0.7993055555555556</v>
      </c>
      <c r="O703" s="7" t="str">
        <f t="shared" si="83"/>
        <v>19</v>
      </c>
      <c r="P703" t="s">
        <v>1017</v>
      </c>
      <c r="Q703" s="5">
        <f t="shared" si="84"/>
        <v>96.960000000000008</v>
      </c>
      <c r="R703" s="8">
        <f t="shared" si="85"/>
        <v>4.7619047619047603E-2</v>
      </c>
      <c r="S703" s="5">
        <f t="shared" si="86"/>
        <v>4.847999999999999</v>
      </c>
      <c r="T703" s="9">
        <v>4.3</v>
      </c>
    </row>
    <row r="704" spans="1:20" x14ac:dyDescent="0.35">
      <c r="A704" t="s">
        <v>1722</v>
      </c>
      <c r="B704" t="s">
        <v>1026</v>
      </c>
      <c r="C704" t="s">
        <v>1027</v>
      </c>
      <c r="D704" t="s">
        <v>1004</v>
      </c>
      <c r="E704" t="s">
        <v>1005</v>
      </c>
      <c r="F704" t="s">
        <v>1030</v>
      </c>
      <c r="G704" s="5">
        <v>19.77</v>
      </c>
      <c r="H704">
        <v>10</v>
      </c>
      <c r="I704" s="5">
        <f t="shared" si="87"/>
        <v>9.8849999999999998</v>
      </c>
      <c r="J704" s="5">
        <f t="shared" si="80"/>
        <v>207.58499999999998</v>
      </c>
      <c r="K704" s="6">
        <v>43523</v>
      </c>
      <c r="L704" s="6" t="str">
        <f t="shared" si="81"/>
        <v>Wed</v>
      </c>
      <c r="M704" s="6" t="str">
        <f t="shared" si="82"/>
        <v>Feb</v>
      </c>
      <c r="N704" s="7">
        <v>0.7895833333333333</v>
      </c>
      <c r="O704" s="7" t="str">
        <f t="shared" si="83"/>
        <v>18</v>
      </c>
      <c r="P704" t="s">
        <v>1017</v>
      </c>
      <c r="Q704" s="5">
        <f t="shared" si="84"/>
        <v>197.7</v>
      </c>
      <c r="R704" s="8">
        <f t="shared" si="85"/>
        <v>4.7619047619047582E-2</v>
      </c>
      <c r="S704" s="5">
        <f t="shared" si="86"/>
        <v>9.8849999999999909</v>
      </c>
      <c r="T704" s="9">
        <v>5</v>
      </c>
    </row>
    <row r="705" spans="1:20" x14ac:dyDescent="0.35">
      <c r="A705" t="s">
        <v>1723</v>
      </c>
      <c r="B705" t="s">
        <v>1026</v>
      </c>
      <c r="C705" t="s">
        <v>1027</v>
      </c>
      <c r="D705" t="s">
        <v>1004</v>
      </c>
      <c r="E705" t="s">
        <v>1015</v>
      </c>
      <c r="F705" t="s">
        <v>1006</v>
      </c>
      <c r="G705" s="5">
        <v>80.47</v>
      </c>
      <c r="H705">
        <v>9</v>
      </c>
      <c r="I705" s="5">
        <f t="shared" si="87"/>
        <v>36.211500000000001</v>
      </c>
      <c r="J705" s="5">
        <f t="shared" si="80"/>
        <v>760.44150000000002</v>
      </c>
      <c r="K705" s="6">
        <v>43471</v>
      </c>
      <c r="L705" s="6" t="str">
        <f t="shared" si="81"/>
        <v>Sun</v>
      </c>
      <c r="M705" s="6" t="str">
        <f t="shared" si="82"/>
        <v>Jan</v>
      </c>
      <c r="N705" s="7">
        <v>0.47083333333333338</v>
      </c>
      <c r="O705" s="7" t="str">
        <f t="shared" si="83"/>
        <v>11</v>
      </c>
      <c r="P705" t="s">
        <v>1013</v>
      </c>
      <c r="Q705" s="5">
        <f t="shared" si="84"/>
        <v>724.23</v>
      </c>
      <c r="R705" s="8">
        <f t="shared" si="85"/>
        <v>4.7619047619047616E-2</v>
      </c>
      <c r="S705" s="5">
        <f t="shared" si="86"/>
        <v>36.211500000000001</v>
      </c>
      <c r="T705" s="9">
        <v>9.1999999999999993</v>
      </c>
    </row>
    <row r="706" spans="1:20" x14ac:dyDescent="0.35">
      <c r="A706" t="s">
        <v>1724</v>
      </c>
      <c r="B706" t="s">
        <v>1026</v>
      </c>
      <c r="C706" t="s">
        <v>1027</v>
      </c>
      <c r="D706" t="s">
        <v>1004</v>
      </c>
      <c r="E706" t="s">
        <v>1005</v>
      </c>
      <c r="F706" t="s">
        <v>1016</v>
      </c>
      <c r="G706" s="5">
        <v>88.39</v>
      </c>
      <c r="H706">
        <v>9</v>
      </c>
      <c r="I706" s="5">
        <f t="shared" si="87"/>
        <v>39.775500000000001</v>
      </c>
      <c r="J706" s="5">
        <f t="shared" ref="J706:J769" si="88">Q706+I706</f>
        <v>835.28549999999996</v>
      </c>
      <c r="K706" s="6">
        <v>43526</v>
      </c>
      <c r="L706" s="6" t="str">
        <f t="shared" ref="L706:L769" si="89">TEXT(K706, "ttt")</f>
        <v>Sat</v>
      </c>
      <c r="M706" s="6" t="str">
        <f t="shared" ref="M706:M769" si="90">TEXT(K706, "MMM")</f>
        <v>Mar</v>
      </c>
      <c r="N706" s="7">
        <v>0.52777777777777779</v>
      </c>
      <c r="O706" s="7" t="str">
        <f t="shared" ref="O706:O769" si="91">TEXT(N706, "hh")</f>
        <v>12</v>
      </c>
      <c r="P706" t="s">
        <v>1013</v>
      </c>
      <c r="Q706" s="5">
        <f t="shared" ref="Q706:Q769" si="92">G706*H706</f>
        <v>795.51</v>
      </c>
      <c r="R706" s="8">
        <f t="shared" ref="R706:R769" si="93">(S706/J706)</f>
        <v>4.7619047619047582E-2</v>
      </c>
      <c r="S706" s="5">
        <f t="shared" ref="S706:S769" si="94">J706-Q706</f>
        <v>39.775499999999965</v>
      </c>
      <c r="T706" s="9">
        <v>6.3</v>
      </c>
    </row>
    <row r="707" spans="1:20" x14ac:dyDescent="0.35">
      <c r="A707" t="s">
        <v>1725</v>
      </c>
      <c r="B707" t="s">
        <v>1026</v>
      </c>
      <c r="C707" t="s">
        <v>1027</v>
      </c>
      <c r="D707" t="s">
        <v>1011</v>
      </c>
      <c r="E707" t="s">
        <v>1015</v>
      </c>
      <c r="F707" t="s">
        <v>1006</v>
      </c>
      <c r="G707" s="5">
        <v>71.77</v>
      </c>
      <c r="H707">
        <v>7</v>
      </c>
      <c r="I707" s="5">
        <f t="shared" ref="I707:I770" si="95">Q707*0.05</f>
        <v>25.119500000000002</v>
      </c>
      <c r="J707" s="5">
        <f t="shared" si="88"/>
        <v>527.5095</v>
      </c>
      <c r="K707" s="6">
        <v>43553</v>
      </c>
      <c r="L707" s="6" t="str">
        <f t="shared" si="89"/>
        <v>Fri</v>
      </c>
      <c r="M707" s="6" t="str">
        <f t="shared" si="90"/>
        <v>Mar</v>
      </c>
      <c r="N707" s="7">
        <v>0.58750000000000002</v>
      </c>
      <c r="O707" s="7" t="str">
        <f t="shared" si="91"/>
        <v>14</v>
      </c>
      <c r="P707" t="s">
        <v>1013</v>
      </c>
      <c r="Q707" s="5">
        <f t="shared" si="92"/>
        <v>502.39</v>
      </c>
      <c r="R707" s="8">
        <f t="shared" si="93"/>
        <v>4.7619047619047651E-2</v>
      </c>
      <c r="S707" s="5">
        <f t="shared" si="94"/>
        <v>25.119500000000016</v>
      </c>
      <c r="T707" s="9">
        <v>8.9</v>
      </c>
    </row>
    <row r="708" spans="1:20" x14ac:dyDescent="0.35">
      <c r="A708" t="s">
        <v>1726</v>
      </c>
      <c r="B708" t="s">
        <v>1026</v>
      </c>
      <c r="C708" t="s">
        <v>1027</v>
      </c>
      <c r="D708" t="s">
        <v>1011</v>
      </c>
      <c r="E708" t="s">
        <v>1005</v>
      </c>
      <c r="F708" t="s">
        <v>1012</v>
      </c>
      <c r="G708" s="5">
        <v>43</v>
      </c>
      <c r="H708">
        <v>4</v>
      </c>
      <c r="I708" s="5">
        <f t="shared" si="95"/>
        <v>8.6</v>
      </c>
      <c r="J708" s="5">
        <f t="shared" si="88"/>
        <v>180.6</v>
      </c>
      <c r="K708" s="6">
        <v>43496</v>
      </c>
      <c r="L708" s="6" t="str">
        <f t="shared" si="89"/>
        <v>Thu</v>
      </c>
      <c r="M708" s="6" t="str">
        <f t="shared" si="90"/>
        <v>Jan</v>
      </c>
      <c r="N708" s="7">
        <v>0.8666666666666667</v>
      </c>
      <c r="O708" s="7" t="str">
        <f t="shared" si="91"/>
        <v>20</v>
      </c>
      <c r="P708" t="s">
        <v>1007</v>
      </c>
      <c r="Q708" s="5">
        <f t="shared" si="92"/>
        <v>172</v>
      </c>
      <c r="R708" s="8">
        <f t="shared" si="93"/>
        <v>4.7619047619047589E-2</v>
      </c>
      <c r="S708" s="5">
        <f t="shared" si="94"/>
        <v>8.5999999999999943</v>
      </c>
      <c r="T708" s="9">
        <v>7.6</v>
      </c>
    </row>
    <row r="709" spans="1:20" x14ac:dyDescent="0.35">
      <c r="A709" t="s">
        <v>1727</v>
      </c>
      <c r="B709" t="s">
        <v>1009</v>
      </c>
      <c r="C709" t="s">
        <v>1010</v>
      </c>
      <c r="D709" t="s">
        <v>1004</v>
      </c>
      <c r="E709" t="s">
        <v>1015</v>
      </c>
      <c r="F709" t="s">
        <v>1028</v>
      </c>
      <c r="G709" s="5">
        <v>68.98</v>
      </c>
      <c r="H709">
        <v>1</v>
      </c>
      <c r="I709" s="5">
        <f t="shared" si="95"/>
        <v>3.4490000000000003</v>
      </c>
      <c r="J709" s="5">
        <f t="shared" si="88"/>
        <v>72.429000000000002</v>
      </c>
      <c r="K709" s="6">
        <v>43486</v>
      </c>
      <c r="L709" s="6" t="str">
        <f t="shared" si="89"/>
        <v>Mon</v>
      </c>
      <c r="M709" s="6" t="str">
        <f t="shared" si="90"/>
        <v>Jan</v>
      </c>
      <c r="N709" s="7">
        <v>0.84236111111111101</v>
      </c>
      <c r="O709" s="7" t="str">
        <f t="shared" si="91"/>
        <v>20</v>
      </c>
      <c r="P709" t="s">
        <v>1013</v>
      </c>
      <c r="Q709" s="5">
        <f t="shared" si="92"/>
        <v>68.98</v>
      </c>
      <c r="R709" s="8">
        <f t="shared" si="93"/>
        <v>4.7619047619047589E-2</v>
      </c>
      <c r="S709" s="5">
        <f t="shared" si="94"/>
        <v>3.4489999999999981</v>
      </c>
      <c r="T709" s="9">
        <v>4.8</v>
      </c>
    </row>
    <row r="710" spans="1:20" x14ac:dyDescent="0.35">
      <c r="A710" t="s">
        <v>1728</v>
      </c>
      <c r="B710" t="s">
        <v>1009</v>
      </c>
      <c r="C710" t="s">
        <v>1010</v>
      </c>
      <c r="D710" t="s">
        <v>1011</v>
      </c>
      <c r="E710" t="s">
        <v>1015</v>
      </c>
      <c r="F710" t="s">
        <v>1030</v>
      </c>
      <c r="G710" s="5">
        <v>15.62</v>
      </c>
      <c r="H710">
        <v>8</v>
      </c>
      <c r="I710" s="5">
        <f t="shared" si="95"/>
        <v>6.2480000000000002</v>
      </c>
      <c r="J710" s="5">
        <f t="shared" si="88"/>
        <v>131.208</v>
      </c>
      <c r="K710" s="6">
        <v>43485</v>
      </c>
      <c r="L710" s="6" t="str">
        <f t="shared" si="89"/>
        <v>Sun</v>
      </c>
      <c r="M710" s="6" t="str">
        <f t="shared" si="90"/>
        <v>Jan</v>
      </c>
      <c r="N710" s="7">
        <v>0.85902777777777783</v>
      </c>
      <c r="O710" s="7" t="str">
        <f t="shared" si="91"/>
        <v>20</v>
      </c>
      <c r="P710" t="s">
        <v>1007</v>
      </c>
      <c r="Q710" s="5">
        <f t="shared" si="92"/>
        <v>124.96</v>
      </c>
      <c r="R710" s="8">
        <f t="shared" si="93"/>
        <v>4.7619047619047658E-2</v>
      </c>
      <c r="S710" s="5">
        <f t="shared" si="94"/>
        <v>6.2480000000000047</v>
      </c>
      <c r="T710" s="9">
        <v>9.1</v>
      </c>
    </row>
    <row r="711" spans="1:20" x14ac:dyDescent="0.35">
      <c r="A711" t="s">
        <v>1729</v>
      </c>
      <c r="B711" t="s">
        <v>1002</v>
      </c>
      <c r="C711" t="s">
        <v>1003</v>
      </c>
      <c r="D711" t="s">
        <v>1011</v>
      </c>
      <c r="E711" t="s">
        <v>1015</v>
      </c>
      <c r="F711" t="s">
        <v>1020</v>
      </c>
      <c r="G711" s="5">
        <v>25.7</v>
      </c>
      <c r="H711">
        <v>3</v>
      </c>
      <c r="I711" s="5">
        <f t="shared" si="95"/>
        <v>3.855</v>
      </c>
      <c r="J711" s="5">
        <f t="shared" si="88"/>
        <v>80.954999999999998</v>
      </c>
      <c r="K711" s="6">
        <v>43482</v>
      </c>
      <c r="L711" s="6" t="str">
        <f t="shared" si="89"/>
        <v>Thu</v>
      </c>
      <c r="M711" s="6" t="str">
        <f t="shared" si="90"/>
        <v>Jan</v>
      </c>
      <c r="N711" s="7">
        <v>0.74930555555555556</v>
      </c>
      <c r="O711" s="7" t="str">
        <f t="shared" si="91"/>
        <v>17</v>
      </c>
      <c r="P711" t="s">
        <v>1007</v>
      </c>
      <c r="Q711" s="5">
        <f t="shared" si="92"/>
        <v>77.099999999999994</v>
      </c>
      <c r="R711" s="8">
        <f t="shared" si="93"/>
        <v>4.7619047619047672E-2</v>
      </c>
      <c r="S711" s="5">
        <f t="shared" si="94"/>
        <v>3.855000000000004</v>
      </c>
      <c r="T711" s="9">
        <v>6.1</v>
      </c>
    </row>
    <row r="712" spans="1:20" x14ac:dyDescent="0.35">
      <c r="A712" t="s">
        <v>1730</v>
      </c>
      <c r="B712" t="s">
        <v>1002</v>
      </c>
      <c r="C712" t="s">
        <v>1003</v>
      </c>
      <c r="D712" t="s">
        <v>1004</v>
      </c>
      <c r="E712" t="s">
        <v>1015</v>
      </c>
      <c r="F712" t="s">
        <v>1028</v>
      </c>
      <c r="G712" s="5">
        <v>80.62</v>
      </c>
      <c r="H712">
        <v>6</v>
      </c>
      <c r="I712" s="5">
        <f t="shared" si="95"/>
        <v>24.186000000000003</v>
      </c>
      <c r="J712" s="5">
        <f t="shared" si="88"/>
        <v>507.90600000000001</v>
      </c>
      <c r="K712" s="6">
        <v>43524</v>
      </c>
      <c r="L712" s="6" t="str">
        <f t="shared" si="89"/>
        <v>Thu</v>
      </c>
      <c r="M712" s="6" t="str">
        <f t="shared" si="90"/>
        <v>Feb</v>
      </c>
      <c r="N712" s="7">
        <v>0.84583333333333333</v>
      </c>
      <c r="O712" s="7" t="str">
        <f t="shared" si="91"/>
        <v>20</v>
      </c>
      <c r="P712" t="s">
        <v>1013</v>
      </c>
      <c r="Q712" s="5">
        <f t="shared" si="92"/>
        <v>483.72</v>
      </c>
      <c r="R712" s="8">
        <f t="shared" si="93"/>
        <v>4.7619047619047575E-2</v>
      </c>
      <c r="S712" s="5">
        <f t="shared" si="94"/>
        <v>24.185999999999979</v>
      </c>
      <c r="T712" s="9">
        <v>9.1</v>
      </c>
    </row>
    <row r="713" spans="1:20" x14ac:dyDescent="0.35">
      <c r="A713" t="s">
        <v>1731</v>
      </c>
      <c r="B713" t="s">
        <v>1009</v>
      </c>
      <c r="C713" t="s">
        <v>1010</v>
      </c>
      <c r="D713" t="s">
        <v>1004</v>
      </c>
      <c r="E713" t="s">
        <v>1005</v>
      </c>
      <c r="F713" t="s">
        <v>1016</v>
      </c>
      <c r="G713" s="5">
        <v>75.53</v>
      </c>
      <c r="H713">
        <v>4</v>
      </c>
      <c r="I713" s="5">
        <f t="shared" si="95"/>
        <v>15.106000000000002</v>
      </c>
      <c r="J713" s="5">
        <f t="shared" si="88"/>
        <v>317.226</v>
      </c>
      <c r="K713" s="6">
        <v>43543</v>
      </c>
      <c r="L713" s="6" t="str">
        <f t="shared" si="89"/>
        <v>Tue</v>
      </c>
      <c r="M713" s="6" t="str">
        <f t="shared" si="90"/>
        <v>Mar</v>
      </c>
      <c r="N713" s="7">
        <v>0.66111111111111109</v>
      </c>
      <c r="O713" s="7" t="str">
        <f t="shared" si="91"/>
        <v>15</v>
      </c>
      <c r="P713" t="s">
        <v>1007</v>
      </c>
      <c r="Q713" s="5">
        <f t="shared" si="92"/>
        <v>302.12</v>
      </c>
      <c r="R713" s="8">
        <f t="shared" si="93"/>
        <v>4.7619047619047603E-2</v>
      </c>
      <c r="S713" s="5">
        <f t="shared" si="94"/>
        <v>15.105999999999995</v>
      </c>
      <c r="T713" s="9">
        <v>8.3000000000000007</v>
      </c>
    </row>
    <row r="714" spans="1:20" x14ac:dyDescent="0.35">
      <c r="A714" t="s">
        <v>1732</v>
      </c>
      <c r="B714" t="s">
        <v>1009</v>
      </c>
      <c r="C714" t="s">
        <v>1010</v>
      </c>
      <c r="D714" t="s">
        <v>1011</v>
      </c>
      <c r="E714" t="s">
        <v>1005</v>
      </c>
      <c r="F714" t="s">
        <v>1012</v>
      </c>
      <c r="G714" s="5">
        <v>77.63</v>
      </c>
      <c r="H714">
        <v>9</v>
      </c>
      <c r="I714" s="5">
        <f t="shared" si="95"/>
        <v>34.933500000000002</v>
      </c>
      <c r="J714" s="5">
        <f t="shared" si="88"/>
        <v>733.60349999999994</v>
      </c>
      <c r="K714" s="6">
        <v>43515</v>
      </c>
      <c r="L714" s="6" t="str">
        <f t="shared" si="89"/>
        <v>Tue</v>
      </c>
      <c r="M714" s="6" t="str">
        <f t="shared" si="90"/>
        <v>Feb</v>
      </c>
      <c r="N714" s="7">
        <v>0.63472222222222219</v>
      </c>
      <c r="O714" s="7" t="str">
        <f t="shared" si="91"/>
        <v>15</v>
      </c>
      <c r="P714" t="s">
        <v>1007</v>
      </c>
      <c r="Q714" s="5">
        <f t="shared" si="92"/>
        <v>698.67</v>
      </c>
      <c r="R714" s="8">
        <f t="shared" si="93"/>
        <v>4.7619047619047596E-2</v>
      </c>
      <c r="S714" s="5">
        <f t="shared" si="94"/>
        <v>34.933499999999981</v>
      </c>
      <c r="T714" s="9">
        <v>7.2</v>
      </c>
    </row>
    <row r="715" spans="1:20" x14ac:dyDescent="0.35">
      <c r="A715" t="s">
        <v>1733</v>
      </c>
      <c r="B715" t="s">
        <v>1009</v>
      </c>
      <c r="C715" t="s">
        <v>1010</v>
      </c>
      <c r="D715" t="s">
        <v>1011</v>
      </c>
      <c r="E715" t="s">
        <v>1005</v>
      </c>
      <c r="F715" t="s">
        <v>1006</v>
      </c>
      <c r="G715" s="5">
        <v>13.85</v>
      </c>
      <c r="H715">
        <v>9</v>
      </c>
      <c r="I715" s="5">
        <f t="shared" si="95"/>
        <v>6.2324999999999999</v>
      </c>
      <c r="J715" s="5">
        <f t="shared" si="88"/>
        <v>130.88249999999999</v>
      </c>
      <c r="K715" s="6">
        <v>43500</v>
      </c>
      <c r="L715" s="6" t="str">
        <f t="shared" si="89"/>
        <v>Mon</v>
      </c>
      <c r="M715" s="6" t="str">
        <f t="shared" si="90"/>
        <v>Feb</v>
      </c>
      <c r="N715" s="7">
        <v>0.53472222222222221</v>
      </c>
      <c r="O715" s="7" t="str">
        <f t="shared" si="91"/>
        <v>12</v>
      </c>
      <c r="P715" t="s">
        <v>1007</v>
      </c>
      <c r="Q715" s="5">
        <f t="shared" si="92"/>
        <v>124.64999999999999</v>
      </c>
      <c r="R715" s="8">
        <f t="shared" si="93"/>
        <v>4.7619047619047637E-2</v>
      </c>
      <c r="S715" s="5">
        <f t="shared" si="94"/>
        <v>6.2325000000000017</v>
      </c>
      <c r="T715" s="9">
        <v>6</v>
      </c>
    </row>
    <row r="716" spans="1:20" x14ac:dyDescent="0.35">
      <c r="A716" t="s">
        <v>1734</v>
      </c>
      <c r="B716" t="s">
        <v>1009</v>
      </c>
      <c r="C716" t="s">
        <v>1010</v>
      </c>
      <c r="D716" t="s">
        <v>1004</v>
      </c>
      <c r="E716" t="s">
        <v>1015</v>
      </c>
      <c r="F716" t="s">
        <v>1030</v>
      </c>
      <c r="G716" s="5">
        <v>98.7</v>
      </c>
      <c r="H716">
        <v>8</v>
      </c>
      <c r="I716" s="5">
        <f t="shared" si="95"/>
        <v>39.480000000000004</v>
      </c>
      <c r="J716" s="5">
        <f t="shared" si="88"/>
        <v>829.08</v>
      </c>
      <c r="K716" s="6">
        <v>43496</v>
      </c>
      <c r="L716" s="6" t="str">
        <f t="shared" si="89"/>
        <v>Thu</v>
      </c>
      <c r="M716" s="6" t="str">
        <f t="shared" si="90"/>
        <v>Jan</v>
      </c>
      <c r="N716" s="7">
        <v>0.44166666666666665</v>
      </c>
      <c r="O716" s="7" t="str">
        <f t="shared" si="91"/>
        <v>10</v>
      </c>
      <c r="P716" t="s">
        <v>1007</v>
      </c>
      <c r="Q716" s="5">
        <f t="shared" si="92"/>
        <v>789.6</v>
      </c>
      <c r="R716" s="8">
        <f t="shared" si="93"/>
        <v>4.7619047619047637E-2</v>
      </c>
      <c r="S716" s="5">
        <f t="shared" si="94"/>
        <v>39.480000000000018</v>
      </c>
      <c r="T716" s="9">
        <v>8.5</v>
      </c>
    </row>
    <row r="717" spans="1:20" x14ac:dyDescent="0.35">
      <c r="A717" t="s">
        <v>1735</v>
      </c>
      <c r="B717" t="s">
        <v>1002</v>
      </c>
      <c r="C717" t="s">
        <v>1003</v>
      </c>
      <c r="D717" t="s">
        <v>1011</v>
      </c>
      <c r="E717" t="s">
        <v>1005</v>
      </c>
      <c r="F717" t="s">
        <v>1006</v>
      </c>
      <c r="G717" s="5">
        <v>35.68</v>
      </c>
      <c r="H717">
        <v>5</v>
      </c>
      <c r="I717" s="5">
        <f t="shared" si="95"/>
        <v>8.92</v>
      </c>
      <c r="J717" s="5">
        <f t="shared" si="88"/>
        <v>187.32</v>
      </c>
      <c r="K717" s="6">
        <v>43502</v>
      </c>
      <c r="L717" s="6" t="str">
        <f t="shared" si="89"/>
        <v>Wed</v>
      </c>
      <c r="M717" s="6" t="str">
        <f t="shared" si="90"/>
        <v>Feb</v>
      </c>
      <c r="N717" s="7">
        <v>0.7729166666666667</v>
      </c>
      <c r="O717" s="7" t="str">
        <f t="shared" si="91"/>
        <v>18</v>
      </c>
      <c r="P717" t="s">
        <v>1017</v>
      </c>
      <c r="Q717" s="5">
        <f t="shared" si="92"/>
        <v>178.4</v>
      </c>
      <c r="R717" s="8">
        <f t="shared" si="93"/>
        <v>4.7619047619047554E-2</v>
      </c>
      <c r="S717" s="5">
        <f t="shared" si="94"/>
        <v>8.9199999999999875</v>
      </c>
      <c r="T717" s="9">
        <v>6.6</v>
      </c>
    </row>
    <row r="718" spans="1:20" x14ac:dyDescent="0.35">
      <c r="A718" t="s">
        <v>1736</v>
      </c>
      <c r="B718" t="s">
        <v>1002</v>
      </c>
      <c r="C718" t="s">
        <v>1003</v>
      </c>
      <c r="D718" t="s">
        <v>1004</v>
      </c>
      <c r="E718" t="s">
        <v>1005</v>
      </c>
      <c r="F718" t="s">
        <v>1030</v>
      </c>
      <c r="G718" s="5">
        <v>71.459999999999994</v>
      </c>
      <c r="H718">
        <v>7</v>
      </c>
      <c r="I718" s="5">
        <f t="shared" si="95"/>
        <v>25.010999999999999</v>
      </c>
      <c r="J718" s="5">
        <f t="shared" si="88"/>
        <v>525.23099999999999</v>
      </c>
      <c r="K718" s="6">
        <v>43552</v>
      </c>
      <c r="L718" s="6" t="str">
        <f t="shared" si="89"/>
        <v>Thu</v>
      </c>
      <c r="M718" s="6" t="str">
        <f t="shared" si="90"/>
        <v>Mar</v>
      </c>
      <c r="N718" s="7">
        <v>0.67083333333333339</v>
      </c>
      <c r="O718" s="7" t="str">
        <f t="shared" si="91"/>
        <v>16</v>
      </c>
      <c r="P718" t="s">
        <v>1007</v>
      </c>
      <c r="Q718" s="5">
        <f t="shared" si="92"/>
        <v>500.21999999999997</v>
      </c>
      <c r="R718" s="8">
        <f t="shared" si="93"/>
        <v>4.7619047619047665E-2</v>
      </c>
      <c r="S718" s="5">
        <f t="shared" si="94"/>
        <v>25.011000000000024</v>
      </c>
      <c r="T718" s="9">
        <v>4.5</v>
      </c>
    </row>
    <row r="719" spans="1:20" x14ac:dyDescent="0.35">
      <c r="A719" t="s">
        <v>1737</v>
      </c>
      <c r="B719" t="s">
        <v>1002</v>
      </c>
      <c r="C719" t="s">
        <v>1003</v>
      </c>
      <c r="D719" t="s">
        <v>1004</v>
      </c>
      <c r="E719" t="s">
        <v>1015</v>
      </c>
      <c r="F719" t="s">
        <v>1012</v>
      </c>
      <c r="G719" s="5">
        <v>11.94</v>
      </c>
      <c r="H719">
        <v>3</v>
      </c>
      <c r="I719" s="5">
        <f t="shared" si="95"/>
        <v>1.7910000000000001</v>
      </c>
      <c r="J719" s="5">
        <f t="shared" si="88"/>
        <v>37.610999999999997</v>
      </c>
      <c r="K719" s="6">
        <v>43484</v>
      </c>
      <c r="L719" s="6" t="str">
        <f t="shared" si="89"/>
        <v>Sat</v>
      </c>
      <c r="M719" s="6" t="str">
        <f t="shared" si="90"/>
        <v>Jan</v>
      </c>
      <c r="N719" s="7">
        <v>0.53263888888888888</v>
      </c>
      <c r="O719" s="7" t="str">
        <f t="shared" si="91"/>
        <v>12</v>
      </c>
      <c r="P719" t="s">
        <v>1017</v>
      </c>
      <c r="Q719" s="5">
        <f t="shared" si="92"/>
        <v>35.82</v>
      </c>
      <c r="R719" s="8">
        <f t="shared" si="93"/>
        <v>4.761904761904754E-2</v>
      </c>
      <c r="S719" s="5">
        <f t="shared" si="94"/>
        <v>1.7909999999999968</v>
      </c>
      <c r="T719" s="9">
        <v>8.1</v>
      </c>
    </row>
    <row r="720" spans="1:20" x14ac:dyDescent="0.35">
      <c r="A720" t="s">
        <v>1738</v>
      </c>
      <c r="B720" t="s">
        <v>1002</v>
      </c>
      <c r="C720" t="s">
        <v>1003</v>
      </c>
      <c r="D720" t="s">
        <v>1011</v>
      </c>
      <c r="E720" t="s">
        <v>1015</v>
      </c>
      <c r="F720" t="s">
        <v>1030</v>
      </c>
      <c r="G720" s="5">
        <v>45.38</v>
      </c>
      <c r="H720">
        <v>3</v>
      </c>
      <c r="I720" s="5">
        <f t="shared" si="95"/>
        <v>6.8070000000000013</v>
      </c>
      <c r="J720" s="5">
        <f t="shared" si="88"/>
        <v>142.947</v>
      </c>
      <c r="K720" s="6">
        <v>43513</v>
      </c>
      <c r="L720" s="6" t="str">
        <f t="shared" si="89"/>
        <v>Sun</v>
      </c>
      <c r="M720" s="6" t="str">
        <f t="shared" si="90"/>
        <v>Feb</v>
      </c>
      <c r="N720" s="7">
        <v>0.56527777777777777</v>
      </c>
      <c r="O720" s="7" t="str">
        <f t="shared" si="91"/>
        <v>13</v>
      </c>
      <c r="P720" t="s">
        <v>1017</v>
      </c>
      <c r="Q720" s="5">
        <f t="shared" si="92"/>
        <v>136.14000000000001</v>
      </c>
      <c r="R720" s="8">
        <f t="shared" si="93"/>
        <v>4.7619047619047533E-2</v>
      </c>
      <c r="S720" s="5">
        <f t="shared" si="94"/>
        <v>6.8069999999999879</v>
      </c>
      <c r="T720" s="9">
        <v>7.2</v>
      </c>
    </row>
    <row r="721" spans="1:20" x14ac:dyDescent="0.35">
      <c r="A721" t="s">
        <v>1739</v>
      </c>
      <c r="B721" t="s">
        <v>1026</v>
      </c>
      <c r="C721" t="s">
        <v>1027</v>
      </c>
      <c r="D721" t="s">
        <v>1004</v>
      </c>
      <c r="E721" t="s">
        <v>1005</v>
      </c>
      <c r="F721" t="s">
        <v>1030</v>
      </c>
      <c r="G721" s="5">
        <v>17.48</v>
      </c>
      <c r="H721">
        <v>6</v>
      </c>
      <c r="I721" s="5">
        <f t="shared" si="95"/>
        <v>5.2439999999999998</v>
      </c>
      <c r="J721" s="5">
        <f t="shared" si="88"/>
        <v>110.124</v>
      </c>
      <c r="K721" s="6">
        <v>43483</v>
      </c>
      <c r="L721" s="6" t="str">
        <f t="shared" si="89"/>
        <v>Fri</v>
      </c>
      <c r="M721" s="6" t="str">
        <f t="shared" si="90"/>
        <v>Jan</v>
      </c>
      <c r="N721" s="7">
        <v>0.62777777777777777</v>
      </c>
      <c r="O721" s="7" t="str">
        <f t="shared" si="91"/>
        <v>15</v>
      </c>
      <c r="P721" t="s">
        <v>1017</v>
      </c>
      <c r="Q721" s="5">
        <f t="shared" si="92"/>
        <v>104.88</v>
      </c>
      <c r="R721" s="8">
        <f t="shared" si="93"/>
        <v>4.7619047619047616E-2</v>
      </c>
      <c r="S721" s="5">
        <f t="shared" si="94"/>
        <v>5.2439999999999998</v>
      </c>
      <c r="T721" s="9">
        <v>6.1</v>
      </c>
    </row>
    <row r="722" spans="1:20" x14ac:dyDescent="0.35">
      <c r="A722" t="s">
        <v>1740</v>
      </c>
      <c r="B722" t="s">
        <v>1026</v>
      </c>
      <c r="C722" t="s">
        <v>1027</v>
      </c>
      <c r="D722" t="s">
        <v>1011</v>
      </c>
      <c r="E722" t="s">
        <v>1005</v>
      </c>
      <c r="F722" t="s">
        <v>1030</v>
      </c>
      <c r="G722" s="5">
        <v>25.56</v>
      </c>
      <c r="H722">
        <v>7</v>
      </c>
      <c r="I722" s="5">
        <f t="shared" si="95"/>
        <v>8.9459999999999997</v>
      </c>
      <c r="J722" s="5">
        <f t="shared" si="88"/>
        <v>187.86599999999999</v>
      </c>
      <c r="K722" s="6">
        <v>43498</v>
      </c>
      <c r="L722" s="6" t="str">
        <f t="shared" si="89"/>
        <v>Sat</v>
      </c>
      <c r="M722" s="6" t="str">
        <f t="shared" si="90"/>
        <v>Feb</v>
      </c>
      <c r="N722" s="7">
        <v>0.86249999999999993</v>
      </c>
      <c r="O722" s="7" t="str">
        <f t="shared" si="91"/>
        <v>20</v>
      </c>
      <c r="P722" t="s">
        <v>1013</v>
      </c>
      <c r="Q722" s="5">
        <f t="shared" si="92"/>
        <v>178.92</v>
      </c>
      <c r="R722" s="8">
        <f t="shared" si="93"/>
        <v>4.7619047619047609E-2</v>
      </c>
      <c r="S722" s="5">
        <f t="shared" si="94"/>
        <v>8.945999999999998</v>
      </c>
      <c r="T722" s="9">
        <v>7.1</v>
      </c>
    </row>
    <row r="723" spans="1:20" x14ac:dyDescent="0.35">
      <c r="A723" t="s">
        <v>1741</v>
      </c>
      <c r="B723" t="s">
        <v>1009</v>
      </c>
      <c r="C723" t="s">
        <v>1010</v>
      </c>
      <c r="D723" t="s">
        <v>1004</v>
      </c>
      <c r="E723" t="s">
        <v>1005</v>
      </c>
      <c r="F723" t="s">
        <v>1020</v>
      </c>
      <c r="G723" s="5">
        <v>90.63</v>
      </c>
      <c r="H723">
        <v>9</v>
      </c>
      <c r="I723" s="5">
        <f t="shared" si="95"/>
        <v>40.783500000000004</v>
      </c>
      <c r="J723" s="5">
        <f t="shared" si="88"/>
        <v>856.45349999999996</v>
      </c>
      <c r="K723" s="6">
        <v>43483</v>
      </c>
      <c r="L723" s="6" t="str">
        <f t="shared" si="89"/>
        <v>Fri</v>
      </c>
      <c r="M723" s="6" t="str">
        <f t="shared" si="90"/>
        <v>Jan</v>
      </c>
      <c r="N723" s="7">
        <v>0.64444444444444449</v>
      </c>
      <c r="O723" s="7" t="str">
        <f t="shared" si="91"/>
        <v>15</v>
      </c>
      <c r="P723" t="s">
        <v>1013</v>
      </c>
      <c r="Q723" s="5">
        <f t="shared" si="92"/>
        <v>815.67</v>
      </c>
      <c r="R723" s="8">
        <f t="shared" si="93"/>
        <v>4.7619047619047623E-2</v>
      </c>
      <c r="S723" s="5">
        <f t="shared" si="94"/>
        <v>40.783500000000004</v>
      </c>
      <c r="T723" s="9">
        <v>5.0999999999999996</v>
      </c>
    </row>
    <row r="724" spans="1:20" x14ac:dyDescent="0.35">
      <c r="A724" t="s">
        <v>1742</v>
      </c>
      <c r="B724" t="s">
        <v>1026</v>
      </c>
      <c r="C724" t="s">
        <v>1027</v>
      </c>
      <c r="D724" t="s">
        <v>1011</v>
      </c>
      <c r="E724" t="s">
        <v>1015</v>
      </c>
      <c r="F724" t="s">
        <v>1016</v>
      </c>
      <c r="G724" s="5">
        <v>44.12</v>
      </c>
      <c r="H724">
        <v>3</v>
      </c>
      <c r="I724" s="5">
        <f t="shared" si="95"/>
        <v>6.6179999999999994</v>
      </c>
      <c r="J724" s="5">
        <f t="shared" si="88"/>
        <v>138.97799999999998</v>
      </c>
      <c r="K724" s="6">
        <v>43542</v>
      </c>
      <c r="L724" s="6" t="str">
        <f t="shared" si="89"/>
        <v>Mon</v>
      </c>
      <c r="M724" s="6" t="str">
        <f t="shared" si="90"/>
        <v>Mar</v>
      </c>
      <c r="N724" s="7">
        <v>0.57291666666666663</v>
      </c>
      <c r="O724" s="7" t="str">
        <f t="shared" si="91"/>
        <v>13</v>
      </c>
      <c r="P724" t="s">
        <v>1017</v>
      </c>
      <c r="Q724" s="5">
        <f t="shared" si="92"/>
        <v>132.35999999999999</v>
      </c>
      <c r="R724" s="8">
        <f t="shared" si="93"/>
        <v>4.7619047619047589E-2</v>
      </c>
      <c r="S724" s="5">
        <f t="shared" si="94"/>
        <v>6.617999999999995</v>
      </c>
      <c r="T724" s="9">
        <v>7.9</v>
      </c>
    </row>
    <row r="725" spans="1:20" x14ac:dyDescent="0.35">
      <c r="A725" t="s">
        <v>1743</v>
      </c>
      <c r="B725" t="s">
        <v>1009</v>
      </c>
      <c r="C725" t="s">
        <v>1010</v>
      </c>
      <c r="D725" t="s">
        <v>1004</v>
      </c>
      <c r="E725" t="s">
        <v>1005</v>
      </c>
      <c r="F725" t="s">
        <v>1028</v>
      </c>
      <c r="G725" s="5">
        <v>36.770000000000003</v>
      </c>
      <c r="H725">
        <v>7</v>
      </c>
      <c r="I725" s="5">
        <f t="shared" si="95"/>
        <v>12.869500000000002</v>
      </c>
      <c r="J725" s="5">
        <f t="shared" si="88"/>
        <v>270.25950000000006</v>
      </c>
      <c r="K725" s="6">
        <v>43476</v>
      </c>
      <c r="L725" s="6" t="str">
        <f t="shared" si="89"/>
        <v>Fri</v>
      </c>
      <c r="M725" s="6" t="str">
        <f t="shared" si="90"/>
        <v>Jan</v>
      </c>
      <c r="N725" s="7">
        <v>0.84027777777777779</v>
      </c>
      <c r="O725" s="7" t="str">
        <f t="shared" si="91"/>
        <v>20</v>
      </c>
      <c r="P725" t="s">
        <v>1013</v>
      </c>
      <c r="Q725" s="5">
        <f t="shared" si="92"/>
        <v>257.39000000000004</v>
      </c>
      <c r="R725" s="8">
        <f t="shared" si="93"/>
        <v>4.7619047619047672E-2</v>
      </c>
      <c r="S725" s="5">
        <f t="shared" si="94"/>
        <v>12.869500000000016</v>
      </c>
      <c r="T725" s="9">
        <v>7.4</v>
      </c>
    </row>
    <row r="726" spans="1:20" x14ac:dyDescent="0.35">
      <c r="A726" t="s">
        <v>1744</v>
      </c>
      <c r="B726" t="s">
        <v>1026</v>
      </c>
      <c r="C726" t="s">
        <v>1027</v>
      </c>
      <c r="D726" t="s">
        <v>1004</v>
      </c>
      <c r="E726" t="s">
        <v>1015</v>
      </c>
      <c r="F726" t="s">
        <v>1028</v>
      </c>
      <c r="G726" s="5">
        <v>23.34</v>
      </c>
      <c r="H726">
        <v>4</v>
      </c>
      <c r="I726" s="5">
        <f t="shared" si="95"/>
        <v>4.6680000000000001</v>
      </c>
      <c r="J726" s="5">
        <f t="shared" si="88"/>
        <v>98.028000000000006</v>
      </c>
      <c r="K726" s="6">
        <v>43500</v>
      </c>
      <c r="L726" s="6" t="str">
        <f t="shared" si="89"/>
        <v>Mon</v>
      </c>
      <c r="M726" s="6" t="str">
        <f t="shared" si="90"/>
        <v>Feb</v>
      </c>
      <c r="N726" s="7">
        <v>0.78680555555555554</v>
      </c>
      <c r="O726" s="7" t="str">
        <f t="shared" si="91"/>
        <v>18</v>
      </c>
      <c r="P726" t="s">
        <v>1007</v>
      </c>
      <c r="Q726" s="5">
        <f t="shared" si="92"/>
        <v>93.36</v>
      </c>
      <c r="R726" s="8">
        <f t="shared" si="93"/>
        <v>4.7619047619047679E-2</v>
      </c>
      <c r="S726" s="5">
        <f t="shared" si="94"/>
        <v>4.6680000000000064</v>
      </c>
      <c r="T726" s="9">
        <v>7.4</v>
      </c>
    </row>
    <row r="727" spans="1:20" x14ac:dyDescent="0.35">
      <c r="A727" t="s">
        <v>1745</v>
      </c>
      <c r="B727" t="s">
        <v>1009</v>
      </c>
      <c r="C727" t="s">
        <v>1010</v>
      </c>
      <c r="D727" t="s">
        <v>1004</v>
      </c>
      <c r="E727" t="s">
        <v>1005</v>
      </c>
      <c r="F727" t="s">
        <v>1006</v>
      </c>
      <c r="G727" s="5">
        <v>28.5</v>
      </c>
      <c r="H727">
        <v>8</v>
      </c>
      <c r="I727" s="5">
        <f t="shared" si="95"/>
        <v>11.4</v>
      </c>
      <c r="J727" s="5">
        <f t="shared" si="88"/>
        <v>239.4</v>
      </c>
      <c r="K727" s="6">
        <v>43502</v>
      </c>
      <c r="L727" s="6" t="str">
        <f t="shared" si="89"/>
        <v>Wed</v>
      </c>
      <c r="M727" s="6" t="str">
        <f t="shared" si="90"/>
        <v>Feb</v>
      </c>
      <c r="N727" s="7">
        <v>0.6</v>
      </c>
      <c r="O727" s="7" t="str">
        <f t="shared" si="91"/>
        <v>14</v>
      </c>
      <c r="P727" t="s">
        <v>1013</v>
      </c>
      <c r="Q727" s="5">
        <f t="shared" si="92"/>
        <v>228</v>
      </c>
      <c r="R727" s="8">
        <f t="shared" si="93"/>
        <v>4.7619047619047644E-2</v>
      </c>
      <c r="S727" s="5">
        <f t="shared" si="94"/>
        <v>11.400000000000006</v>
      </c>
      <c r="T727" s="9">
        <v>6.6</v>
      </c>
    </row>
    <row r="728" spans="1:20" x14ac:dyDescent="0.35">
      <c r="A728" t="s">
        <v>1746</v>
      </c>
      <c r="B728" t="s">
        <v>1009</v>
      </c>
      <c r="C728" t="s">
        <v>1010</v>
      </c>
      <c r="D728" t="s">
        <v>1004</v>
      </c>
      <c r="E728" t="s">
        <v>1015</v>
      </c>
      <c r="F728" t="s">
        <v>1016</v>
      </c>
      <c r="G728" s="5">
        <v>55.57</v>
      </c>
      <c r="H728">
        <v>3</v>
      </c>
      <c r="I728" s="5">
        <f t="shared" si="95"/>
        <v>8.3355000000000015</v>
      </c>
      <c r="J728" s="5">
        <f t="shared" si="88"/>
        <v>175.0455</v>
      </c>
      <c r="K728" s="6">
        <v>43473</v>
      </c>
      <c r="L728" s="6" t="str">
        <f t="shared" si="89"/>
        <v>Tue</v>
      </c>
      <c r="M728" s="6" t="str">
        <f t="shared" si="90"/>
        <v>Jan</v>
      </c>
      <c r="N728" s="7">
        <v>0.48749999999999999</v>
      </c>
      <c r="O728" s="7" t="str">
        <f t="shared" si="91"/>
        <v>11</v>
      </c>
      <c r="P728" t="s">
        <v>1017</v>
      </c>
      <c r="Q728" s="5">
        <f t="shared" si="92"/>
        <v>166.71</v>
      </c>
      <c r="R728" s="8">
        <f t="shared" si="93"/>
        <v>4.7619047619047596E-2</v>
      </c>
      <c r="S728" s="5">
        <f t="shared" si="94"/>
        <v>8.3354999999999961</v>
      </c>
      <c r="T728" s="9">
        <v>5.9</v>
      </c>
    </row>
    <row r="729" spans="1:20" x14ac:dyDescent="0.35">
      <c r="A729" t="s">
        <v>1747</v>
      </c>
      <c r="B729" t="s">
        <v>1026</v>
      </c>
      <c r="C729" t="s">
        <v>1027</v>
      </c>
      <c r="D729" t="s">
        <v>1011</v>
      </c>
      <c r="E729" t="s">
        <v>1015</v>
      </c>
      <c r="F729" t="s">
        <v>1020</v>
      </c>
      <c r="G729" s="5">
        <v>69.739999999999995</v>
      </c>
      <c r="H729">
        <v>10</v>
      </c>
      <c r="I729" s="5">
        <f t="shared" si="95"/>
        <v>34.869999999999997</v>
      </c>
      <c r="J729" s="5">
        <f t="shared" si="88"/>
        <v>732.27</v>
      </c>
      <c r="K729" s="6">
        <v>43529</v>
      </c>
      <c r="L729" s="6" t="str">
        <f t="shared" si="89"/>
        <v>Tue</v>
      </c>
      <c r="M729" s="6" t="str">
        <f t="shared" si="90"/>
        <v>Mar</v>
      </c>
      <c r="N729" s="7">
        <v>0.74236111111111114</v>
      </c>
      <c r="O729" s="7" t="str">
        <f t="shared" si="91"/>
        <v>17</v>
      </c>
      <c r="P729" t="s">
        <v>1017</v>
      </c>
      <c r="Q729" s="5">
        <f t="shared" si="92"/>
        <v>697.4</v>
      </c>
      <c r="R729" s="8">
        <f t="shared" si="93"/>
        <v>4.7619047619047623E-2</v>
      </c>
      <c r="S729" s="5">
        <f t="shared" si="94"/>
        <v>34.870000000000005</v>
      </c>
      <c r="T729" s="9">
        <v>8.9</v>
      </c>
    </row>
    <row r="730" spans="1:20" x14ac:dyDescent="0.35">
      <c r="A730" t="s">
        <v>1748</v>
      </c>
      <c r="B730" t="s">
        <v>1009</v>
      </c>
      <c r="C730" t="s">
        <v>1010</v>
      </c>
      <c r="D730" t="s">
        <v>1011</v>
      </c>
      <c r="E730" t="s">
        <v>1015</v>
      </c>
      <c r="F730" t="s">
        <v>1030</v>
      </c>
      <c r="G730" s="5">
        <v>97.26</v>
      </c>
      <c r="H730">
        <v>4</v>
      </c>
      <c r="I730" s="5">
        <f t="shared" si="95"/>
        <v>19.452000000000002</v>
      </c>
      <c r="J730" s="5">
        <f t="shared" si="88"/>
        <v>408.49200000000002</v>
      </c>
      <c r="K730" s="6">
        <v>43540</v>
      </c>
      <c r="L730" s="6" t="str">
        <f t="shared" si="89"/>
        <v>Sat</v>
      </c>
      <c r="M730" s="6" t="str">
        <f t="shared" si="90"/>
        <v>Mar</v>
      </c>
      <c r="N730" s="7">
        <v>0.6479166666666667</v>
      </c>
      <c r="O730" s="7" t="str">
        <f t="shared" si="91"/>
        <v>15</v>
      </c>
      <c r="P730" t="s">
        <v>1007</v>
      </c>
      <c r="Q730" s="5">
        <f t="shared" si="92"/>
        <v>389.04</v>
      </c>
      <c r="R730" s="8">
        <f t="shared" si="93"/>
        <v>4.7619047619047609E-2</v>
      </c>
      <c r="S730" s="5">
        <f t="shared" si="94"/>
        <v>19.451999999999998</v>
      </c>
      <c r="T730" s="9">
        <v>6.8</v>
      </c>
    </row>
    <row r="731" spans="1:20" x14ac:dyDescent="0.35">
      <c r="A731" t="s">
        <v>1749</v>
      </c>
      <c r="B731" t="s">
        <v>1026</v>
      </c>
      <c r="C731" t="s">
        <v>1027</v>
      </c>
      <c r="D731" t="s">
        <v>1004</v>
      </c>
      <c r="E731" t="s">
        <v>1005</v>
      </c>
      <c r="F731" t="s">
        <v>1016</v>
      </c>
      <c r="G731" s="5">
        <v>52.18</v>
      </c>
      <c r="H731">
        <v>7</v>
      </c>
      <c r="I731" s="5">
        <f t="shared" si="95"/>
        <v>18.263000000000002</v>
      </c>
      <c r="J731" s="5">
        <f t="shared" si="88"/>
        <v>383.52299999999997</v>
      </c>
      <c r="K731" s="6">
        <v>43533</v>
      </c>
      <c r="L731" s="6" t="str">
        <f t="shared" si="89"/>
        <v>Sat</v>
      </c>
      <c r="M731" s="6" t="str">
        <f t="shared" si="90"/>
        <v>Mar</v>
      </c>
      <c r="N731" s="7">
        <v>0.45416666666666666</v>
      </c>
      <c r="O731" s="7" t="str">
        <f t="shared" si="91"/>
        <v>10</v>
      </c>
      <c r="P731" t="s">
        <v>1013</v>
      </c>
      <c r="Q731" s="5">
        <f t="shared" si="92"/>
        <v>365.26</v>
      </c>
      <c r="R731" s="8">
        <f t="shared" si="93"/>
        <v>4.7619047619047561E-2</v>
      </c>
      <c r="S731" s="5">
        <f t="shared" si="94"/>
        <v>18.262999999999977</v>
      </c>
      <c r="T731" s="9">
        <v>9.3000000000000007</v>
      </c>
    </row>
    <row r="732" spans="1:20" x14ac:dyDescent="0.35">
      <c r="A732" t="s">
        <v>1750</v>
      </c>
      <c r="B732" t="s">
        <v>1002</v>
      </c>
      <c r="C732" t="s">
        <v>1003</v>
      </c>
      <c r="D732" t="s">
        <v>1004</v>
      </c>
      <c r="E732" t="s">
        <v>1005</v>
      </c>
      <c r="F732" t="s">
        <v>1030</v>
      </c>
      <c r="G732" s="5">
        <v>22.32</v>
      </c>
      <c r="H732">
        <v>4</v>
      </c>
      <c r="I732" s="5">
        <f t="shared" si="95"/>
        <v>4.4640000000000004</v>
      </c>
      <c r="J732" s="5">
        <f t="shared" si="88"/>
        <v>93.744</v>
      </c>
      <c r="K732" s="6">
        <v>43525</v>
      </c>
      <c r="L732" s="6" t="str">
        <f t="shared" si="89"/>
        <v>Fri</v>
      </c>
      <c r="M732" s="6" t="str">
        <f t="shared" si="90"/>
        <v>Mar</v>
      </c>
      <c r="N732" s="7">
        <v>0.68263888888888891</v>
      </c>
      <c r="O732" s="7" t="str">
        <f t="shared" si="91"/>
        <v>16</v>
      </c>
      <c r="P732" t="s">
        <v>1017</v>
      </c>
      <c r="Q732" s="5">
        <f t="shared" si="92"/>
        <v>89.28</v>
      </c>
      <c r="R732" s="8">
        <f t="shared" si="93"/>
        <v>4.7619047619047603E-2</v>
      </c>
      <c r="S732" s="5">
        <f t="shared" si="94"/>
        <v>4.4639999999999986</v>
      </c>
      <c r="T732" s="9">
        <v>4.4000000000000004</v>
      </c>
    </row>
    <row r="733" spans="1:20" x14ac:dyDescent="0.35">
      <c r="A733" t="s">
        <v>1751</v>
      </c>
      <c r="B733" t="s">
        <v>1002</v>
      </c>
      <c r="C733" t="s">
        <v>1003</v>
      </c>
      <c r="D733" t="s">
        <v>1011</v>
      </c>
      <c r="E733" t="s">
        <v>1015</v>
      </c>
      <c r="F733" t="s">
        <v>1006</v>
      </c>
      <c r="G733" s="5">
        <v>56</v>
      </c>
      <c r="H733">
        <v>3</v>
      </c>
      <c r="I733" s="5">
        <f t="shared" si="95"/>
        <v>8.4</v>
      </c>
      <c r="J733" s="5">
        <f t="shared" si="88"/>
        <v>176.4</v>
      </c>
      <c r="K733" s="6">
        <v>43524</v>
      </c>
      <c r="L733" s="6" t="str">
        <f t="shared" si="89"/>
        <v>Thu</v>
      </c>
      <c r="M733" s="6" t="str">
        <f t="shared" si="90"/>
        <v>Feb</v>
      </c>
      <c r="N733" s="7">
        <v>0.81458333333333333</v>
      </c>
      <c r="O733" s="7" t="str">
        <f t="shared" si="91"/>
        <v>19</v>
      </c>
      <c r="P733" t="s">
        <v>1007</v>
      </c>
      <c r="Q733" s="5">
        <f t="shared" si="92"/>
        <v>168</v>
      </c>
      <c r="R733" s="8">
        <f t="shared" si="93"/>
        <v>4.7619047619047651E-2</v>
      </c>
      <c r="S733" s="5">
        <f t="shared" si="94"/>
        <v>8.4000000000000057</v>
      </c>
      <c r="T733" s="9">
        <v>4.8</v>
      </c>
    </row>
    <row r="734" spans="1:20" x14ac:dyDescent="0.35">
      <c r="A734" t="s">
        <v>1752</v>
      </c>
      <c r="B734" t="s">
        <v>1002</v>
      </c>
      <c r="C734" t="s">
        <v>1003</v>
      </c>
      <c r="D734" t="s">
        <v>1004</v>
      </c>
      <c r="E734" t="s">
        <v>1015</v>
      </c>
      <c r="F734" t="s">
        <v>1030</v>
      </c>
      <c r="G734" s="5">
        <v>19.7</v>
      </c>
      <c r="H734">
        <v>1</v>
      </c>
      <c r="I734" s="5">
        <f t="shared" si="95"/>
        <v>0.98499999999999999</v>
      </c>
      <c r="J734" s="5">
        <f t="shared" si="88"/>
        <v>20.684999999999999</v>
      </c>
      <c r="K734" s="6">
        <v>43504</v>
      </c>
      <c r="L734" s="6" t="str">
        <f t="shared" si="89"/>
        <v>Fri</v>
      </c>
      <c r="M734" s="6" t="str">
        <f t="shared" si="90"/>
        <v>Feb</v>
      </c>
      <c r="N734" s="7">
        <v>0.48541666666666666</v>
      </c>
      <c r="O734" s="7" t="str">
        <f t="shared" si="91"/>
        <v>11</v>
      </c>
      <c r="P734" t="s">
        <v>1007</v>
      </c>
      <c r="Q734" s="5">
        <f t="shared" si="92"/>
        <v>19.7</v>
      </c>
      <c r="R734" s="8">
        <f t="shared" si="93"/>
        <v>4.7619047619047596E-2</v>
      </c>
      <c r="S734" s="5">
        <f t="shared" si="94"/>
        <v>0.98499999999999943</v>
      </c>
      <c r="T734" s="9">
        <v>9.5</v>
      </c>
    </row>
    <row r="735" spans="1:20" x14ac:dyDescent="0.35">
      <c r="A735" t="s">
        <v>1753</v>
      </c>
      <c r="B735" t="s">
        <v>1026</v>
      </c>
      <c r="C735" t="s">
        <v>1027</v>
      </c>
      <c r="D735" t="s">
        <v>1011</v>
      </c>
      <c r="E735" t="s">
        <v>1015</v>
      </c>
      <c r="F735" t="s">
        <v>1012</v>
      </c>
      <c r="G735" s="5">
        <v>75.88</v>
      </c>
      <c r="H735">
        <v>7</v>
      </c>
      <c r="I735" s="5">
        <f t="shared" si="95"/>
        <v>26.558</v>
      </c>
      <c r="J735" s="5">
        <f t="shared" si="88"/>
        <v>557.71799999999996</v>
      </c>
      <c r="K735" s="6">
        <v>43489</v>
      </c>
      <c r="L735" s="6" t="str">
        <f t="shared" si="89"/>
        <v>Thu</v>
      </c>
      <c r="M735" s="6" t="str">
        <f t="shared" si="90"/>
        <v>Jan</v>
      </c>
      <c r="N735" s="7">
        <v>0.44305555555555554</v>
      </c>
      <c r="O735" s="7" t="str">
        <f t="shared" si="91"/>
        <v>10</v>
      </c>
      <c r="P735" t="s">
        <v>1007</v>
      </c>
      <c r="Q735" s="5">
        <f t="shared" si="92"/>
        <v>531.16</v>
      </c>
      <c r="R735" s="8">
        <f t="shared" si="93"/>
        <v>4.7619047619047609E-2</v>
      </c>
      <c r="S735" s="5">
        <f t="shared" si="94"/>
        <v>26.557999999999993</v>
      </c>
      <c r="T735" s="9">
        <v>8.9</v>
      </c>
    </row>
    <row r="736" spans="1:20" x14ac:dyDescent="0.35">
      <c r="A736" t="s">
        <v>1754</v>
      </c>
      <c r="B736" t="s">
        <v>1026</v>
      </c>
      <c r="C736" t="s">
        <v>1027</v>
      </c>
      <c r="D736" t="s">
        <v>1004</v>
      </c>
      <c r="E736" t="s">
        <v>1015</v>
      </c>
      <c r="F736" t="s">
        <v>1028</v>
      </c>
      <c r="G736" s="5">
        <v>53.72</v>
      </c>
      <c r="H736">
        <v>1</v>
      </c>
      <c r="I736" s="5">
        <f t="shared" si="95"/>
        <v>2.6859999999999999</v>
      </c>
      <c r="J736" s="5">
        <f t="shared" si="88"/>
        <v>56.405999999999999</v>
      </c>
      <c r="K736" s="6">
        <v>43525</v>
      </c>
      <c r="L736" s="6" t="str">
        <f t="shared" si="89"/>
        <v>Fri</v>
      </c>
      <c r="M736" s="6" t="str">
        <f t="shared" si="90"/>
        <v>Mar</v>
      </c>
      <c r="N736" s="7">
        <v>0.8354166666666667</v>
      </c>
      <c r="O736" s="7" t="str">
        <f t="shared" si="91"/>
        <v>20</v>
      </c>
      <c r="P736" t="s">
        <v>1007</v>
      </c>
      <c r="Q736" s="5">
        <f t="shared" si="92"/>
        <v>53.72</v>
      </c>
      <c r="R736" s="8">
        <f t="shared" si="93"/>
        <v>4.7619047619047616E-2</v>
      </c>
      <c r="S736" s="5">
        <f t="shared" si="94"/>
        <v>2.6859999999999999</v>
      </c>
      <c r="T736" s="9">
        <v>6.4</v>
      </c>
    </row>
    <row r="737" spans="1:20" x14ac:dyDescent="0.35">
      <c r="A737" t="s">
        <v>1755</v>
      </c>
      <c r="B737" t="s">
        <v>1009</v>
      </c>
      <c r="C737" t="s">
        <v>1010</v>
      </c>
      <c r="D737" t="s">
        <v>1004</v>
      </c>
      <c r="E737" t="s">
        <v>1015</v>
      </c>
      <c r="F737" t="s">
        <v>1006</v>
      </c>
      <c r="G737" s="5">
        <v>81.95</v>
      </c>
      <c r="H737">
        <v>10</v>
      </c>
      <c r="I737" s="5">
        <f t="shared" si="95"/>
        <v>40.975000000000001</v>
      </c>
      <c r="J737" s="5">
        <f t="shared" si="88"/>
        <v>860.47500000000002</v>
      </c>
      <c r="K737" s="6">
        <v>43534</v>
      </c>
      <c r="L737" s="6" t="str">
        <f t="shared" si="89"/>
        <v>Sun</v>
      </c>
      <c r="M737" s="6" t="str">
        <f t="shared" si="90"/>
        <v>Mar</v>
      </c>
      <c r="N737" s="7">
        <v>0.52708333333333335</v>
      </c>
      <c r="O737" s="7" t="str">
        <f t="shared" si="91"/>
        <v>12</v>
      </c>
      <c r="P737" t="s">
        <v>1017</v>
      </c>
      <c r="Q737" s="5">
        <f t="shared" si="92"/>
        <v>819.5</v>
      </c>
      <c r="R737" s="8">
        <f t="shared" si="93"/>
        <v>4.7619047619047644E-2</v>
      </c>
      <c r="S737" s="5">
        <f t="shared" si="94"/>
        <v>40.975000000000023</v>
      </c>
      <c r="T737" s="9">
        <v>6</v>
      </c>
    </row>
    <row r="738" spans="1:20" x14ac:dyDescent="0.35">
      <c r="A738" t="s">
        <v>1756</v>
      </c>
      <c r="B738" t="s">
        <v>1009</v>
      </c>
      <c r="C738" t="s">
        <v>1010</v>
      </c>
      <c r="D738" t="s">
        <v>1004</v>
      </c>
      <c r="E738" t="s">
        <v>1005</v>
      </c>
      <c r="F738" t="s">
        <v>1016</v>
      </c>
      <c r="G738" s="5">
        <v>81.2</v>
      </c>
      <c r="H738">
        <v>7</v>
      </c>
      <c r="I738" s="5">
        <f t="shared" si="95"/>
        <v>28.42</v>
      </c>
      <c r="J738" s="5">
        <f t="shared" si="88"/>
        <v>596.81999999999994</v>
      </c>
      <c r="K738" s="6">
        <v>43547</v>
      </c>
      <c r="L738" s="6" t="str">
        <f t="shared" si="89"/>
        <v>Sat</v>
      </c>
      <c r="M738" s="6" t="str">
        <f t="shared" si="90"/>
        <v>Mar</v>
      </c>
      <c r="N738" s="7">
        <v>0.66597222222222219</v>
      </c>
      <c r="O738" s="7" t="str">
        <f t="shared" si="91"/>
        <v>15</v>
      </c>
      <c r="P738" t="s">
        <v>1017</v>
      </c>
      <c r="Q738" s="5">
        <f t="shared" si="92"/>
        <v>568.4</v>
      </c>
      <c r="R738" s="8">
        <f t="shared" si="93"/>
        <v>4.7619047619047554E-2</v>
      </c>
      <c r="S738" s="5">
        <f t="shared" si="94"/>
        <v>28.419999999999959</v>
      </c>
      <c r="T738" s="9">
        <v>8.1</v>
      </c>
    </row>
    <row r="739" spans="1:20" x14ac:dyDescent="0.35">
      <c r="A739" t="s">
        <v>1757</v>
      </c>
      <c r="B739" t="s">
        <v>1009</v>
      </c>
      <c r="C739" t="s">
        <v>1010</v>
      </c>
      <c r="D739" t="s">
        <v>1011</v>
      </c>
      <c r="E739" t="s">
        <v>1015</v>
      </c>
      <c r="F739" t="s">
        <v>1012</v>
      </c>
      <c r="G739" s="5">
        <v>58.76</v>
      </c>
      <c r="H739">
        <v>10</v>
      </c>
      <c r="I739" s="5">
        <f t="shared" si="95"/>
        <v>29.380000000000003</v>
      </c>
      <c r="J739" s="5">
        <f t="shared" si="88"/>
        <v>616.98</v>
      </c>
      <c r="K739" s="6">
        <v>43494</v>
      </c>
      <c r="L739" s="6" t="str">
        <f t="shared" si="89"/>
        <v>Tue</v>
      </c>
      <c r="M739" s="6" t="str">
        <f t="shared" si="90"/>
        <v>Jan</v>
      </c>
      <c r="N739" s="7">
        <v>0.60138888888888886</v>
      </c>
      <c r="O739" s="7" t="str">
        <f t="shared" si="91"/>
        <v>14</v>
      </c>
      <c r="P739" t="s">
        <v>1007</v>
      </c>
      <c r="Q739" s="5">
        <f t="shared" si="92"/>
        <v>587.6</v>
      </c>
      <c r="R739" s="8">
        <f t="shared" si="93"/>
        <v>4.7619047619047609E-2</v>
      </c>
      <c r="S739" s="5">
        <f t="shared" si="94"/>
        <v>29.379999999999995</v>
      </c>
      <c r="T739" s="9">
        <v>9</v>
      </c>
    </row>
    <row r="740" spans="1:20" x14ac:dyDescent="0.35">
      <c r="A740" t="s">
        <v>1758</v>
      </c>
      <c r="B740" t="s">
        <v>1026</v>
      </c>
      <c r="C740" t="s">
        <v>1027</v>
      </c>
      <c r="D740" t="s">
        <v>1004</v>
      </c>
      <c r="E740" t="s">
        <v>1015</v>
      </c>
      <c r="F740" t="s">
        <v>1012</v>
      </c>
      <c r="G740" s="5">
        <v>91.56</v>
      </c>
      <c r="H740">
        <v>8</v>
      </c>
      <c r="I740" s="5">
        <f t="shared" si="95"/>
        <v>36.624000000000002</v>
      </c>
      <c r="J740" s="5">
        <f t="shared" si="88"/>
        <v>769.10400000000004</v>
      </c>
      <c r="K740" s="6">
        <v>43477</v>
      </c>
      <c r="L740" s="6" t="str">
        <f t="shared" si="89"/>
        <v>Sat</v>
      </c>
      <c r="M740" s="6" t="str">
        <f t="shared" si="90"/>
        <v>Jan</v>
      </c>
      <c r="N740" s="7">
        <v>0.76527777777777783</v>
      </c>
      <c r="O740" s="7" t="str">
        <f t="shared" si="91"/>
        <v>18</v>
      </c>
      <c r="P740" t="s">
        <v>1007</v>
      </c>
      <c r="Q740" s="5">
        <f t="shared" si="92"/>
        <v>732.48</v>
      </c>
      <c r="R740" s="8">
        <f t="shared" si="93"/>
        <v>4.7619047619047644E-2</v>
      </c>
      <c r="S740" s="5">
        <f t="shared" si="94"/>
        <v>36.624000000000024</v>
      </c>
      <c r="T740" s="9">
        <v>6</v>
      </c>
    </row>
    <row r="741" spans="1:20" x14ac:dyDescent="0.35">
      <c r="A741" t="s">
        <v>1759</v>
      </c>
      <c r="B741" t="s">
        <v>1002</v>
      </c>
      <c r="C741" t="s">
        <v>1003</v>
      </c>
      <c r="D741" t="s">
        <v>1011</v>
      </c>
      <c r="E741" t="s">
        <v>1015</v>
      </c>
      <c r="F741" t="s">
        <v>1016</v>
      </c>
      <c r="G741" s="5">
        <v>93.96</v>
      </c>
      <c r="H741">
        <v>9</v>
      </c>
      <c r="I741" s="5">
        <f t="shared" si="95"/>
        <v>42.282000000000004</v>
      </c>
      <c r="J741" s="5">
        <f t="shared" si="88"/>
        <v>887.92200000000003</v>
      </c>
      <c r="K741" s="6">
        <v>43544</v>
      </c>
      <c r="L741" s="6" t="str">
        <f t="shared" si="89"/>
        <v>Wed</v>
      </c>
      <c r="M741" s="6" t="str">
        <f t="shared" si="90"/>
        <v>Mar</v>
      </c>
      <c r="N741" s="7">
        <v>0.48055555555555557</v>
      </c>
      <c r="O741" s="7" t="str">
        <f t="shared" si="91"/>
        <v>11</v>
      </c>
      <c r="P741" t="s">
        <v>1013</v>
      </c>
      <c r="Q741" s="5">
        <f t="shared" si="92"/>
        <v>845.64</v>
      </c>
      <c r="R741" s="8">
        <f t="shared" si="93"/>
        <v>4.7619047619047665E-2</v>
      </c>
      <c r="S741" s="5">
        <f t="shared" si="94"/>
        <v>42.282000000000039</v>
      </c>
      <c r="T741" s="9">
        <v>9.8000000000000007</v>
      </c>
    </row>
    <row r="742" spans="1:20" x14ac:dyDescent="0.35">
      <c r="A742" t="s">
        <v>1760</v>
      </c>
      <c r="B742" t="s">
        <v>1009</v>
      </c>
      <c r="C742" t="s">
        <v>1010</v>
      </c>
      <c r="D742" t="s">
        <v>1011</v>
      </c>
      <c r="E742" t="s">
        <v>1015</v>
      </c>
      <c r="F742" t="s">
        <v>1016</v>
      </c>
      <c r="G742" s="5">
        <v>55.61</v>
      </c>
      <c r="H742">
        <v>7</v>
      </c>
      <c r="I742" s="5">
        <f t="shared" si="95"/>
        <v>19.4635</v>
      </c>
      <c r="J742" s="5">
        <f t="shared" si="88"/>
        <v>408.73349999999999</v>
      </c>
      <c r="K742" s="6">
        <v>43547</v>
      </c>
      <c r="L742" s="6" t="str">
        <f t="shared" si="89"/>
        <v>Sat</v>
      </c>
      <c r="M742" s="6" t="str">
        <f t="shared" si="90"/>
        <v>Mar</v>
      </c>
      <c r="N742" s="7">
        <v>0.52847222222222223</v>
      </c>
      <c r="O742" s="7" t="str">
        <f t="shared" si="91"/>
        <v>12</v>
      </c>
      <c r="P742" t="s">
        <v>1013</v>
      </c>
      <c r="Q742" s="5">
        <f t="shared" si="92"/>
        <v>389.27</v>
      </c>
      <c r="R742" s="8">
        <f t="shared" si="93"/>
        <v>4.7619047619047644E-2</v>
      </c>
      <c r="S742" s="5">
        <f t="shared" si="94"/>
        <v>19.46350000000001</v>
      </c>
      <c r="T742" s="9">
        <v>8.5</v>
      </c>
    </row>
    <row r="743" spans="1:20" x14ac:dyDescent="0.35">
      <c r="A743" t="s">
        <v>1761</v>
      </c>
      <c r="B743" t="s">
        <v>1009</v>
      </c>
      <c r="C743" t="s">
        <v>1010</v>
      </c>
      <c r="D743" t="s">
        <v>1011</v>
      </c>
      <c r="E743" t="s">
        <v>1015</v>
      </c>
      <c r="F743" t="s">
        <v>1028</v>
      </c>
      <c r="G743" s="5">
        <v>84.83</v>
      </c>
      <c r="H743">
        <v>1</v>
      </c>
      <c r="I743" s="5">
        <f t="shared" si="95"/>
        <v>4.2415000000000003</v>
      </c>
      <c r="J743" s="5">
        <f t="shared" si="88"/>
        <v>89.0715</v>
      </c>
      <c r="K743" s="6">
        <v>43479</v>
      </c>
      <c r="L743" s="6" t="str">
        <f t="shared" si="89"/>
        <v>Mon</v>
      </c>
      <c r="M743" s="6" t="str">
        <f t="shared" si="90"/>
        <v>Jan</v>
      </c>
      <c r="N743" s="7">
        <v>0.63888888888888895</v>
      </c>
      <c r="O743" s="7" t="str">
        <f t="shared" si="91"/>
        <v>15</v>
      </c>
      <c r="P743" t="s">
        <v>1007</v>
      </c>
      <c r="Q743" s="5">
        <f t="shared" si="92"/>
        <v>84.83</v>
      </c>
      <c r="R743" s="8">
        <f t="shared" si="93"/>
        <v>4.7619047619047644E-2</v>
      </c>
      <c r="S743" s="5">
        <f t="shared" si="94"/>
        <v>4.241500000000002</v>
      </c>
      <c r="T743" s="9">
        <v>8.8000000000000007</v>
      </c>
    </row>
    <row r="744" spans="1:20" x14ac:dyDescent="0.35">
      <c r="A744" t="s">
        <v>1762</v>
      </c>
      <c r="B744" t="s">
        <v>1002</v>
      </c>
      <c r="C744" t="s">
        <v>1003</v>
      </c>
      <c r="D744" t="s">
        <v>1004</v>
      </c>
      <c r="E744" t="s">
        <v>1005</v>
      </c>
      <c r="F744" t="s">
        <v>1020</v>
      </c>
      <c r="G744" s="5">
        <v>71.63</v>
      </c>
      <c r="H744">
        <v>2</v>
      </c>
      <c r="I744" s="5">
        <f t="shared" si="95"/>
        <v>7.1630000000000003</v>
      </c>
      <c r="J744" s="5">
        <f t="shared" si="88"/>
        <v>150.423</v>
      </c>
      <c r="K744" s="6">
        <v>43508</v>
      </c>
      <c r="L744" s="6" t="str">
        <f t="shared" si="89"/>
        <v>Tue</v>
      </c>
      <c r="M744" s="6" t="str">
        <f t="shared" si="90"/>
        <v>Feb</v>
      </c>
      <c r="N744" s="7">
        <v>0.60625000000000007</v>
      </c>
      <c r="O744" s="7" t="str">
        <f t="shared" si="91"/>
        <v>14</v>
      </c>
      <c r="P744" t="s">
        <v>1007</v>
      </c>
      <c r="Q744" s="5">
        <f t="shared" si="92"/>
        <v>143.26</v>
      </c>
      <c r="R744" s="8">
        <f t="shared" si="93"/>
        <v>4.7619047619047693E-2</v>
      </c>
      <c r="S744" s="5">
        <f t="shared" si="94"/>
        <v>7.1630000000000109</v>
      </c>
      <c r="T744" s="9">
        <v>8.8000000000000007</v>
      </c>
    </row>
    <row r="745" spans="1:20" x14ac:dyDescent="0.35">
      <c r="A745" t="s">
        <v>1763</v>
      </c>
      <c r="B745" t="s">
        <v>1002</v>
      </c>
      <c r="C745" t="s">
        <v>1003</v>
      </c>
      <c r="D745" t="s">
        <v>1004</v>
      </c>
      <c r="E745" t="s">
        <v>1015</v>
      </c>
      <c r="F745" t="s">
        <v>1016</v>
      </c>
      <c r="G745" s="5">
        <v>37.69</v>
      </c>
      <c r="H745">
        <v>2</v>
      </c>
      <c r="I745" s="5">
        <f t="shared" si="95"/>
        <v>3.7690000000000001</v>
      </c>
      <c r="J745" s="5">
        <f t="shared" si="88"/>
        <v>79.149000000000001</v>
      </c>
      <c r="K745" s="6">
        <v>43516</v>
      </c>
      <c r="L745" s="6" t="str">
        <f t="shared" si="89"/>
        <v>Wed</v>
      </c>
      <c r="M745" s="6" t="str">
        <f t="shared" si="90"/>
        <v>Feb</v>
      </c>
      <c r="N745" s="7">
        <v>0.64513888888888882</v>
      </c>
      <c r="O745" s="7" t="str">
        <f t="shared" si="91"/>
        <v>15</v>
      </c>
      <c r="P745" t="s">
        <v>1007</v>
      </c>
      <c r="Q745" s="5">
        <f t="shared" si="92"/>
        <v>75.38</v>
      </c>
      <c r="R745" s="8">
        <f t="shared" si="93"/>
        <v>4.7619047619047686E-2</v>
      </c>
      <c r="S745" s="5">
        <f t="shared" si="94"/>
        <v>3.7690000000000055</v>
      </c>
      <c r="T745" s="9">
        <v>9.5</v>
      </c>
    </row>
    <row r="746" spans="1:20" x14ac:dyDescent="0.35">
      <c r="A746" t="s">
        <v>1764</v>
      </c>
      <c r="B746" t="s">
        <v>1009</v>
      </c>
      <c r="C746" t="s">
        <v>1010</v>
      </c>
      <c r="D746" t="s">
        <v>1004</v>
      </c>
      <c r="E746" t="s">
        <v>1005</v>
      </c>
      <c r="F746" t="s">
        <v>1020</v>
      </c>
      <c r="G746" s="5">
        <v>31.67</v>
      </c>
      <c r="H746">
        <v>8</v>
      </c>
      <c r="I746" s="5">
        <f t="shared" si="95"/>
        <v>12.668000000000001</v>
      </c>
      <c r="J746" s="5">
        <f t="shared" si="88"/>
        <v>266.02800000000002</v>
      </c>
      <c r="K746" s="6">
        <v>43467</v>
      </c>
      <c r="L746" s="6" t="str">
        <f t="shared" si="89"/>
        <v>Wed</v>
      </c>
      <c r="M746" s="6" t="str">
        <f t="shared" si="90"/>
        <v>Jan</v>
      </c>
      <c r="N746" s="7">
        <v>0.67986111111111114</v>
      </c>
      <c r="O746" s="7" t="str">
        <f t="shared" si="91"/>
        <v>16</v>
      </c>
      <c r="P746" t="s">
        <v>1017</v>
      </c>
      <c r="Q746" s="5">
        <f t="shared" si="92"/>
        <v>253.36</v>
      </c>
      <c r="R746" s="8">
        <f t="shared" si="93"/>
        <v>4.7619047619047637E-2</v>
      </c>
      <c r="S746" s="5">
        <f t="shared" si="94"/>
        <v>12.668000000000006</v>
      </c>
      <c r="T746" s="9">
        <v>5.6</v>
      </c>
    </row>
    <row r="747" spans="1:20" x14ac:dyDescent="0.35">
      <c r="A747" t="s">
        <v>1765</v>
      </c>
      <c r="B747" t="s">
        <v>1009</v>
      </c>
      <c r="C747" t="s">
        <v>1010</v>
      </c>
      <c r="D747" t="s">
        <v>1004</v>
      </c>
      <c r="E747" t="s">
        <v>1005</v>
      </c>
      <c r="F747" t="s">
        <v>1028</v>
      </c>
      <c r="G747" s="5">
        <v>38.42</v>
      </c>
      <c r="H747">
        <v>1</v>
      </c>
      <c r="I747" s="5">
        <f t="shared" si="95"/>
        <v>1.9210000000000003</v>
      </c>
      <c r="J747" s="5">
        <f t="shared" si="88"/>
        <v>40.341000000000001</v>
      </c>
      <c r="K747" s="6">
        <v>43498</v>
      </c>
      <c r="L747" s="6" t="str">
        <f t="shared" si="89"/>
        <v>Sat</v>
      </c>
      <c r="M747" s="6" t="str">
        <f t="shared" si="90"/>
        <v>Feb</v>
      </c>
      <c r="N747" s="7">
        <v>0.68958333333333333</v>
      </c>
      <c r="O747" s="7" t="str">
        <f t="shared" si="91"/>
        <v>16</v>
      </c>
      <c r="P747" t="s">
        <v>1013</v>
      </c>
      <c r="Q747" s="5">
        <f t="shared" si="92"/>
        <v>38.42</v>
      </c>
      <c r="R747" s="8">
        <f t="shared" si="93"/>
        <v>4.7619047619047603E-2</v>
      </c>
      <c r="S747" s="5">
        <f t="shared" si="94"/>
        <v>1.9209999999999994</v>
      </c>
      <c r="T747" s="9">
        <v>8.6</v>
      </c>
    </row>
    <row r="748" spans="1:20" x14ac:dyDescent="0.35">
      <c r="A748" t="s">
        <v>1766</v>
      </c>
      <c r="B748" t="s">
        <v>1026</v>
      </c>
      <c r="C748" t="s">
        <v>1027</v>
      </c>
      <c r="D748" t="s">
        <v>1004</v>
      </c>
      <c r="E748" t="s">
        <v>1015</v>
      </c>
      <c r="F748" t="s">
        <v>1030</v>
      </c>
      <c r="G748" s="5">
        <v>65.23</v>
      </c>
      <c r="H748">
        <v>10</v>
      </c>
      <c r="I748" s="5">
        <f t="shared" si="95"/>
        <v>32.615000000000002</v>
      </c>
      <c r="J748" s="5">
        <f t="shared" si="88"/>
        <v>684.91500000000008</v>
      </c>
      <c r="K748" s="6">
        <v>43473</v>
      </c>
      <c r="L748" s="6" t="str">
        <f t="shared" si="89"/>
        <v>Tue</v>
      </c>
      <c r="M748" s="6" t="str">
        <f t="shared" si="90"/>
        <v>Jan</v>
      </c>
      <c r="N748" s="7">
        <v>0.79652777777777783</v>
      </c>
      <c r="O748" s="7" t="str">
        <f t="shared" si="91"/>
        <v>19</v>
      </c>
      <c r="P748" t="s">
        <v>1017</v>
      </c>
      <c r="Q748" s="5">
        <f t="shared" si="92"/>
        <v>652.30000000000007</v>
      </c>
      <c r="R748" s="8">
        <f t="shared" si="93"/>
        <v>4.761904761904763E-2</v>
      </c>
      <c r="S748" s="5">
        <f t="shared" si="94"/>
        <v>32.615000000000009</v>
      </c>
      <c r="T748" s="9">
        <v>5.2</v>
      </c>
    </row>
    <row r="749" spans="1:20" x14ac:dyDescent="0.35">
      <c r="A749" t="s">
        <v>1767</v>
      </c>
      <c r="B749" t="s">
        <v>1009</v>
      </c>
      <c r="C749" t="s">
        <v>1010</v>
      </c>
      <c r="D749" t="s">
        <v>1004</v>
      </c>
      <c r="E749" t="s">
        <v>1005</v>
      </c>
      <c r="F749" t="s">
        <v>1016</v>
      </c>
      <c r="G749" s="5">
        <v>10.53</v>
      </c>
      <c r="H749">
        <v>5</v>
      </c>
      <c r="I749" s="5">
        <f t="shared" si="95"/>
        <v>2.6325000000000003</v>
      </c>
      <c r="J749" s="5">
        <f t="shared" si="88"/>
        <v>55.282499999999999</v>
      </c>
      <c r="K749" s="6">
        <v>43495</v>
      </c>
      <c r="L749" s="6" t="str">
        <f t="shared" si="89"/>
        <v>Wed</v>
      </c>
      <c r="M749" s="6" t="str">
        <f t="shared" si="90"/>
        <v>Jan</v>
      </c>
      <c r="N749" s="7">
        <v>0.61319444444444449</v>
      </c>
      <c r="O749" s="7" t="str">
        <f t="shared" si="91"/>
        <v>14</v>
      </c>
      <c r="P749" t="s">
        <v>1017</v>
      </c>
      <c r="Q749" s="5">
        <f t="shared" si="92"/>
        <v>52.65</v>
      </c>
      <c r="R749" s="8">
        <f t="shared" si="93"/>
        <v>4.7619047619047623E-2</v>
      </c>
      <c r="S749" s="5">
        <f t="shared" si="94"/>
        <v>2.6325000000000003</v>
      </c>
      <c r="T749" s="9">
        <v>5.8</v>
      </c>
    </row>
    <row r="750" spans="1:20" x14ac:dyDescent="0.35">
      <c r="A750" t="s">
        <v>1768</v>
      </c>
      <c r="B750" t="s">
        <v>1026</v>
      </c>
      <c r="C750" t="s">
        <v>1027</v>
      </c>
      <c r="D750" t="s">
        <v>1004</v>
      </c>
      <c r="E750" t="s">
        <v>1005</v>
      </c>
      <c r="F750" t="s">
        <v>1016</v>
      </c>
      <c r="G750" s="5">
        <v>12.29</v>
      </c>
      <c r="H750">
        <v>9</v>
      </c>
      <c r="I750" s="5">
        <f t="shared" si="95"/>
        <v>5.5305</v>
      </c>
      <c r="J750" s="5">
        <f t="shared" si="88"/>
        <v>116.14049999999999</v>
      </c>
      <c r="K750" s="6">
        <v>43550</v>
      </c>
      <c r="L750" s="6" t="str">
        <f t="shared" si="89"/>
        <v>Tue</v>
      </c>
      <c r="M750" s="6" t="str">
        <f t="shared" si="90"/>
        <v>Mar</v>
      </c>
      <c r="N750" s="7">
        <v>0.81111111111111101</v>
      </c>
      <c r="O750" s="7" t="str">
        <f t="shared" si="91"/>
        <v>19</v>
      </c>
      <c r="P750" t="s">
        <v>1017</v>
      </c>
      <c r="Q750" s="5">
        <f t="shared" si="92"/>
        <v>110.60999999999999</v>
      </c>
      <c r="R750" s="8">
        <f t="shared" si="93"/>
        <v>4.7619047619047651E-2</v>
      </c>
      <c r="S750" s="5">
        <f t="shared" si="94"/>
        <v>5.5305000000000035</v>
      </c>
      <c r="T750" s="9">
        <v>8</v>
      </c>
    </row>
    <row r="751" spans="1:20" x14ac:dyDescent="0.35">
      <c r="A751" t="s">
        <v>1769</v>
      </c>
      <c r="B751" t="s">
        <v>1009</v>
      </c>
      <c r="C751" t="s">
        <v>1010</v>
      </c>
      <c r="D751" t="s">
        <v>1004</v>
      </c>
      <c r="E751" t="s">
        <v>1015</v>
      </c>
      <c r="F751" t="s">
        <v>1006</v>
      </c>
      <c r="G751" s="5">
        <v>81.23</v>
      </c>
      <c r="H751">
        <v>7</v>
      </c>
      <c r="I751" s="5">
        <f t="shared" si="95"/>
        <v>28.430500000000002</v>
      </c>
      <c r="J751" s="5">
        <f t="shared" si="88"/>
        <v>597.04050000000007</v>
      </c>
      <c r="K751" s="6">
        <v>43480</v>
      </c>
      <c r="L751" s="6" t="str">
        <f t="shared" si="89"/>
        <v>Tue</v>
      </c>
      <c r="M751" s="6" t="str">
        <f t="shared" si="90"/>
        <v>Jan</v>
      </c>
      <c r="N751" s="7">
        <v>0.86388888888888893</v>
      </c>
      <c r="O751" s="7" t="str">
        <f t="shared" si="91"/>
        <v>20</v>
      </c>
      <c r="P751" t="s">
        <v>1013</v>
      </c>
      <c r="Q751" s="5">
        <f t="shared" si="92"/>
        <v>568.61</v>
      </c>
      <c r="R751" s="8">
        <f t="shared" si="93"/>
        <v>4.76190476190477E-2</v>
      </c>
      <c r="S751" s="5">
        <f t="shared" si="94"/>
        <v>28.430500000000052</v>
      </c>
      <c r="T751" s="9">
        <v>9</v>
      </c>
    </row>
    <row r="752" spans="1:20" x14ac:dyDescent="0.35">
      <c r="A752" t="s">
        <v>1770</v>
      </c>
      <c r="B752" t="s">
        <v>1026</v>
      </c>
      <c r="C752" t="s">
        <v>1027</v>
      </c>
      <c r="D752" t="s">
        <v>1004</v>
      </c>
      <c r="E752" t="s">
        <v>1005</v>
      </c>
      <c r="F752" t="s">
        <v>1030</v>
      </c>
      <c r="G752" s="5">
        <v>22.32</v>
      </c>
      <c r="H752">
        <v>4</v>
      </c>
      <c r="I752" s="5">
        <f t="shared" si="95"/>
        <v>4.4640000000000004</v>
      </c>
      <c r="J752" s="5">
        <f t="shared" si="88"/>
        <v>93.744</v>
      </c>
      <c r="K752" s="6">
        <v>43538</v>
      </c>
      <c r="L752" s="6" t="str">
        <f t="shared" si="89"/>
        <v>Thu</v>
      </c>
      <c r="M752" s="6" t="str">
        <f t="shared" si="90"/>
        <v>Mar</v>
      </c>
      <c r="N752" s="7">
        <v>0.4694444444444445</v>
      </c>
      <c r="O752" s="7" t="str">
        <f t="shared" si="91"/>
        <v>11</v>
      </c>
      <c r="P752" t="s">
        <v>1007</v>
      </c>
      <c r="Q752" s="5">
        <f t="shared" si="92"/>
        <v>89.28</v>
      </c>
      <c r="R752" s="8">
        <f t="shared" si="93"/>
        <v>4.7619047619047603E-2</v>
      </c>
      <c r="S752" s="5">
        <f t="shared" si="94"/>
        <v>4.4639999999999986</v>
      </c>
      <c r="T752" s="9">
        <v>4.0999999999999996</v>
      </c>
    </row>
    <row r="753" spans="1:20" x14ac:dyDescent="0.35">
      <c r="A753" t="s">
        <v>1771</v>
      </c>
      <c r="B753" t="s">
        <v>1002</v>
      </c>
      <c r="C753" t="s">
        <v>1003</v>
      </c>
      <c r="D753" t="s">
        <v>1011</v>
      </c>
      <c r="E753" t="s">
        <v>1005</v>
      </c>
      <c r="F753" t="s">
        <v>1028</v>
      </c>
      <c r="G753" s="5">
        <v>27.28</v>
      </c>
      <c r="H753">
        <v>5</v>
      </c>
      <c r="I753" s="5">
        <f t="shared" si="95"/>
        <v>6.82</v>
      </c>
      <c r="J753" s="5">
        <f t="shared" si="88"/>
        <v>143.22</v>
      </c>
      <c r="K753" s="6">
        <v>43499</v>
      </c>
      <c r="L753" s="6" t="str">
        <f t="shared" si="89"/>
        <v>Sun</v>
      </c>
      <c r="M753" s="6" t="str">
        <f t="shared" si="90"/>
        <v>Feb</v>
      </c>
      <c r="N753" s="7">
        <v>0.4381944444444445</v>
      </c>
      <c r="O753" s="7" t="str">
        <f t="shared" si="91"/>
        <v>10</v>
      </c>
      <c r="P753" t="s">
        <v>1017</v>
      </c>
      <c r="Q753" s="5">
        <f t="shared" si="92"/>
        <v>136.4</v>
      </c>
      <c r="R753" s="8">
        <f t="shared" si="93"/>
        <v>4.7619047619047575E-2</v>
      </c>
      <c r="S753" s="5">
        <f t="shared" si="94"/>
        <v>6.8199999999999932</v>
      </c>
      <c r="T753" s="9">
        <v>8.6</v>
      </c>
    </row>
    <row r="754" spans="1:20" x14ac:dyDescent="0.35">
      <c r="A754" t="s">
        <v>1772</v>
      </c>
      <c r="B754" t="s">
        <v>1002</v>
      </c>
      <c r="C754" t="s">
        <v>1003</v>
      </c>
      <c r="D754" t="s">
        <v>1004</v>
      </c>
      <c r="E754" t="s">
        <v>1005</v>
      </c>
      <c r="F754" t="s">
        <v>1012</v>
      </c>
      <c r="G754" s="5">
        <v>17.420000000000002</v>
      </c>
      <c r="H754">
        <v>10</v>
      </c>
      <c r="I754" s="5">
        <f t="shared" si="95"/>
        <v>8.7100000000000009</v>
      </c>
      <c r="J754" s="5">
        <f t="shared" si="88"/>
        <v>182.91000000000003</v>
      </c>
      <c r="K754" s="6">
        <v>43518</v>
      </c>
      <c r="L754" s="6" t="str">
        <f t="shared" si="89"/>
        <v>Fri</v>
      </c>
      <c r="M754" s="6" t="str">
        <f t="shared" si="90"/>
        <v>Feb</v>
      </c>
      <c r="N754" s="7">
        <v>0.52083333333333337</v>
      </c>
      <c r="O754" s="7" t="str">
        <f t="shared" si="91"/>
        <v>12</v>
      </c>
      <c r="P754" t="s">
        <v>1007</v>
      </c>
      <c r="Q754" s="5">
        <f t="shared" si="92"/>
        <v>174.20000000000002</v>
      </c>
      <c r="R754" s="8">
        <f t="shared" si="93"/>
        <v>4.7619047619047658E-2</v>
      </c>
      <c r="S754" s="5">
        <f t="shared" si="94"/>
        <v>8.710000000000008</v>
      </c>
      <c r="T754" s="9">
        <v>7</v>
      </c>
    </row>
    <row r="755" spans="1:20" x14ac:dyDescent="0.35">
      <c r="A755" t="s">
        <v>1773</v>
      </c>
      <c r="B755" t="s">
        <v>1026</v>
      </c>
      <c r="C755" t="s">
        <v>1027</v>
      </c>
      <c r="D755" t="s">
        <v>1011</v>
      </c>
      <c r="E755" t="s">
        <v>1015</v>
      </c>
      <c r="F755" t="s">
        <v>1016</v>
      </c>
      <c r="G755" s="5">
        <v>73.28</v>
      </c>
      <c r="H755">
        <v>5</v>
      </c>
      <c r="I755" s="5">
        <f t="shared" si="95"/>
        <v>18.32</v>
      </c>
      <c r="J755" s="5">
        <f t="shared" si="88"/>
        <v>384.71999999999997</v>
      </c>
      <c r="K755" s="6">
        <v>43489</v>
      </c>
      <c r="L755" s="6" t="str">
        <f t="shared" si="89"/>
        <v>Thu</v>
      </c>
      <c r="M755" s="6" t="str">
        <f t="shared" si="90"/>
        <v>Jan</v>
      </c>
      <c r="N755" s="7">
        <v>0.62847222222222221</v>
      </c>
      <c r="O755" s="7" t="str">
        <f t="shared" si="91"/>
        <v>15</v>
      </c>
      <c r="P755" t="s">
        <v>1007</v>
      </c>
      <c r="Q755" s="5">
        <f t="shared" si="92"/>
        <v>366.4</v>
      </c>
      <c r="R755" s="8">
        <f t="shared" si="93"/>
        <v>4.7619047619047603E-2</v>
      </c>
      <c r="S755" s="5">
        <f t="shared" si="94"/>
        <v>18.319999999999993</v>
      </c>
      <c r="T755" s="9">
        <v>8.4</v>
      </c>
    </row>
    <row r="756" spans="1:20" x14ac:dyDescent="0.35">
      <c r="A756" t="s">
        <v>1774</v>
      </c>
      <c r="B756" t="s">
        <v>1009</v>
      </c>
      <c r="C756" t="s">
        <v>1010</v>
      </c>
      <c r="D756" t="s">
        <v>1004</v>
      </c>
      <c r="E756" t="s">
        <v>1005</v>
      </c>
      <c r="F756" t="s">
        <v>1030</v>
      </c>
      <c r="G756" s="5">
        <v>84.87</v>
      </c>
      <c r="H756">
        <v>3</v>
      </c>
      <c r="I756" s="5">
        <f t="shared" si="95"/>
        <v>12.730500000000001</v>
      </c>
      <c r="J756" s="5">
        <f t="shared" si="88"/>
        <v>267.34050000000002</v>
      </c>
      <c r="K756" s="6">
        <v>43490</v>
      </c>
      <c r="L756" s="6" t="str">
        <f t="shared" si="89"/>
        <v>Fri</v>
      </c>
      <c r="M756" s="6" t="str">
        <f t="shared" si="90"/>
        <v>Jan</v>
      </c>
      <c r="N756" s="7">
        <v>0.77083333333333337</v>
      </c>
      <c r="O756" s="7" t="str">
        <f t="shared" si="91"/>
        <v>18</v>
      </c>
      <c r="P756" t="s">
        <v>1007</v>
      </c>
      <c r="Q756" s="5">
        <f t="shared" si="92"/>
        <v>254.61</v>
      </c>
      <c r="R756" s="8">
        <f t="shared" si="93"/>
        <v>4.7619047619047637E-2</v>
      </c>
      <c r="S756" s="5">
        <f t="shared" si="94"/>
        <v>12.730500000000006</v>
      </c>
      <c r="T756" s="9">
        <v>7.4</v>
      </c>
    </row>
    <row r="757" spans="1:20" x14ac:dyDescent="0.35">
      <c r="A757" t="s">
        <v>1775</v>
      </c>
      <c r="B757" t="s">
        <v>1002</v>
      </c>
      <c r="C757" t="s">
        <v>1003</v>
      </c>
      <c r="D757" t="s">
        <v>1011</v>
      </c>
      <c r="E757" t="s">
        <v>1005</v>
      </c>
      <c r="F757" t="s">
        <v>1030</v>
      </c>
      <c r="G757" s="5">
        <v>97.29</v>
      </c>
      <c r="H757">
        <v>8</v>
      </c>
      <c r="I757" s="5">
        <f t="shared" si="95"/>
        <v>38.916000000000004</v>
      </c>
      <c r="J757" s="5">
        <f t="shared" si="88"/>
        <v>817.2360000000001</v>
      </c>
      <c r="K757" s="6">
        <v>43533</v>
      </c>
      <c r="L757" s="6" t="str">
        <f t="shared" si="89"/>
        <v>Sat</v>
      </c>
      <c r="M757" s="6" t="str">
        <f t="shared" si="90"/>
        <v>Mar</v>
      </c>
      <c r="N757" s="7">
        <v>0.5541666666666667</v>
      </c>
      <c r="O757" s="7" t="str">
        <f t="shared" si="91"/>
        <v>13</v>
      </c>
      <c r="P757" t="s">
        <v>1017</v>
      </c>
      <c r="Q757" s="5">
        <f t="shared" si="92"/>
        <v>778.32</v>
      </c>
      <c r="R757" s="8">
        <f t="shared" si="93"/>
        <v>4.7619047619047679E-2</v>
      </c>
      <c r="S757" s="5">
        <f t="shared" si="94"/>
        <v>38.916000000000054</v>
      </c>
      <c r="T757" s="9">
        <v>6.2</v>
      </c>
    </row>
    <row r="758" spans="1:20" x14ac:dyDescent="0.35">
      <c r="A758" t="s">
        <v>1776</v>
      </c>
      <c r="B758" t="s">
        <v>1026</v>
      </c>
      <c r="C758" t="s">
        <v>1027</v>
      </c>
      <c r="D758" t="s">
        <v>1004</v>
      </c>
      <c r="E758" t="s">
        <v>1005</v>
      </c>
      <c r="F758" t="s">
        <v>1012</v>
      </c>
      <c r="G758" s="5">
        <v>35.74</v>
      </c>
      <c r="H758">
        <v>8</v>
      </c>
      <c r="I758" s="5">
        <f t="shared" si="95"/>
        <v>14.296000000000001</v>
      </c>
      <c r="J758" s="5">
        <f t="shared" si="88"/>
        <v>300.21600000000001</v>
      </c>
      <c r="K758" s="6">
        <v>43513</v>
      </c>
      <c r="L758" s="6" t="str">
        <f t="shared" si="89"/>
        <v>Sun</v>
      </c>
      <c r="M758" s="6" t="str">
        <f t="shared" si="90"/>
        <v>Feb</v>
      </c>
      <c r="N758" s="7">
        <v>0.64444444444444449</v>
      </c>
      <c r="O758" s="7" t="str">
        <f t="shared" si="91"/>
        <v>15</v>
      </c>
      <c r="P758" t="s">
        <v>1007</v>
      </c>
      <c r="Q758" s="5">
        <f t="shared" si="92"/>
        <v>285.92</v>
      </c>
      <c r="R758" s="8">
        <f t="shared" si="93"/>
        <v>4.7619047619047589E-2</v>
      </c>
      <c r="S758" s="5">
        <f t="shared" si="94"/>
        <v>14.295999999999992</v>
      </c>
      <c r="T758" s="9">
        <v>4.9000000000000004</v>
      </c>
    </row>
    <row r="759" spans="1:20" x14ac:dyDescent="0.35">
      <c r="A759" t="s">
        <v>1777</v>
      </c>
      <c r="B759" t="s">
        <v>1002</v>
      </c>
      <c r="C759" t="s">
        <v>1003</v>
      </c>
      <c r="D759" t="s">
        <v>1011</v>
      </c>
      <c r="E759" t="s">
        <v>1005</v>
      </c>
      <c r="F759" t="s">
        <v>1016</v>
      </c>
      <c r="G759" s="5">
        <v>96.52</v>
      </c>
      <c r="H759">
        <v>6</v>
      </c>
      <c r="I759" s="5">
        <f t="shared" si="95"/>
        <v>28.956000000000003</v>
      </c>
      <c r="J759" s="5">
        <f t="shared" si="88"/>
        <v>608.07600000000002</v>
      </c>
      <c r="K759" s="6">
        <v>43476</v>
      </c>
      <c r="L759" s="6" t="str">
        <f t="shared" si="89"/>
        <v>Fri</v>
      </c>
      <c r="M759" s="6" t="str">
        <f t="shared" si="90"/>
        <v>Jan</v>
      </c>
      <c r="N759" s="7">
        <v>0.49444444444444446</v>
      </c>
      <c r="O759" s="7" t="str">
        <f t="shared" si="91"/>
        <v>11</v>
      </c>
      <c r="P759" t="s">
        <v>1013</v>
      </c>
      <c r="Q759" s="5">
        <f t="shared" si="92"/>
        <v>579.12</v>
      </c>
      <c r="R759" s="8">
        <f t="shared" si="93"/>
        <v>4.7619047619047644E-2</v>
      </c>
      <c r="S759" s="5">
        <f t="shared" si="94"/>
        <v>28.956000000000017</v>
      </c>
      <c r="T759" s="9">
        <v>4.5</v>
      </c>
    </row>
    <row r="760" spans="1:20" x14ac:dyDescent="0.35">
      <c r="A760" t="s">
        <v>1778</v>
      </c>
      <c r="B760" t="s">
        <v>1002</v>
      </c>
      <c r="C760" t="s">
        <v>1003</v>
      </c>
      <c r="D760" t="s">
        <v>1004</v>
      </c>
      <c r="E760" t="s">
        <v>1015</v>
      </c>
      <c r="F760" t="s">
        <v>1028</v>
      </c>
      <c r="G760" s="5">
        <v>18.850000000000001</v>
      </c>
      <c r="H760">
        <v>10</v>
      </c>
      <c r="I760" s="5">
        <f t="shared" si="95"/>
        <v>9.4250000000000007</v>
      </c>
      <c r="J760" s="5">
        <f t="shared" si="88"/>
        <v>197.92500000000001</v>
      </c>
      <c r="K760" s="6">
        <v>43523</v>
      </c>
      <c r="L760" s="6" t="str">
        <f t="shared" si="89"/>
        <v>Wed</v>
      </c>
      <c r="M760" s="6" t="str">
        <f t="shared" si="90"/>
        <v>Feb</v>
      </c>
      <c r="N760" s="7">
        <v>0.76666666666666661</v>
      </c>
      <c r="O760" s="7" t="str">
        <f t="shared" si="91"/>
        <v>18</v>
      </c>
      <c r="P760" t="s">
        <v>1007</v>
      </c>
      <c r="Q760" s="5">
        <f t="shared" si="92"/>
        <v>188.5</v>
      </c>
      <c r="R760" s="8">
        <f t="shared" si="93"/>
        <v>4.7619047619047672E-2</v>
      </c>
      <c r="S760" s="5">
        <f t="shared" si="94"/>
        <v>9.4250000000000114</v>
      </c>
      <c r="T760" s="9">
        <v>5.6</v>
      </c>
    </row>
    <row r="761" spans="1:20" x14ac:dyDescent="0.35">
      <c r="A761" t="s">
        <v>1779</v>
      </c>
      <c r="B761" t="s">
        <v>1002</v>
      </c>
      <c r="C761" t="s">
        <v>1003</v>
      </c>
      <c r="D761" t="s">
        <v>1011</v>
      </c>
      <c r="E761" t="s">
        <v>1005</v>
      </c>
      <c r="F761" t="s">
        <v>1028</v>
      </c>
      <c r="G761" s="5">
        <v>55.39</v>
      </c>
      <c r="H761">
        <v>4</v>
      </c>
      <c r="I761" s="5">
        <f t="shared" si="95"/>
        <v>11.078000000000001</v>
      </c>
      <c r="J761" s="5">
        <f t="shared" si="88"/>
        <v>232.63800000000001</v>
      </c>
      <c r="K761" s="6">
        <v>43549</v>
      </c>
      <c r="L761" s="6" t="str">
        <f t="shared" si="89"/>
        <v>Mon</v>
      </c>
      <c r="M761" s="6" t="str">
        <f t="shared" si="90"/>
        <v>Mar</v>
      </c>
      <c r="N761" s="7">
        <v>0.6381944444444444</v>
      </c>
      <c r="O761" s="7" t="str">
        <f t="shared" si="91"/>
        <v>15</v>
      </c>
      <c r="P761" t="s">
        <v>1007</v>
      </c>
      <c r="Q761" s="5">
        <f t="shared" si="92"/>
        <v>221.56</v>
      </c>
      <c r="R761" s="8">
        <f t="shared" si="93"/>
        <v>4.761904761904763E-2</v>
      </c>
      <c r="S761" s="5">
        <f t="shared" si="94"/>
        <v>11.078000000000003</v>
      </c>
      <c r="T761" s="9">
        <v>8</v>
      </c>
    </row>
    <row r="762" spans="1:20" x14ac:dyDescent="0.35">
      <c r="A762" t="s">
        <v>1780</v>
      </c>
      <c r="B762" t="s">
        <v>1026</v>
      </c>
      <c r="C762" t="s">
        <v>1027</v>
      </c>
      <c r="D762" t="s">
        <v>1004</v>
      </c>
      <c r="E762" t="s">
        <v>1005</v>
      </c>
      <c r="F762" t="s">
        <v>1028</v>
      </c>
      <c r="G762" s="5">
        <v>77.2</v>
      </c>
      <c r="H762">
        <v>10</v>
      </c>
      <c r="I762" s="5">
        <f t="shared" si="95"/>
        <v>38.6</v>
      </c>
      <c r="J762" s="5">
        <f t="shared" si="88"/>
        <v>810.6</v>
      </c>
      <c r="K762" s="6">
        <v>43507</v>
      </c>
      <c r="L762" s="6" t="str">
        <f t="shared" si="89"/>
        <v>Mon</v>
      </c>
      <c r="M762" s="6" t="str">
        <f t="shared" si="90"/>
        <v>Feb</v>
      </c>
      <c r="N762" s="7">
        <v>0.44305555555555554</v>
      </c>
      <c r="O762" s="7" t="str">
        <f t="shared" si="91"/>
        <v>10</v>
      </c>
      <c r="P762" t="s">
        <v>1017</v>
      </c>
      <c r="Q762" s="5">
        <f t="shared" si="92"/>
        <v>772</v>
      </c>
      <c r="R762" s="8">
        <f t="shared" si="93"/>
        <v>4.7619047619047644E-2</v>
      </c>
      <c r="S762" s="5">
        <f t="shared" si="94"/>
        <v>38.600000000000023</v>
      </c>
      <c r="T762" s="9">
        <v>5.6</v>
      </c>
    </row>
    <row r="763" spans="1:20" x14ac:dyDescent="0.35">
      <c r="A763" t="s">
        <v>1781</v>
      </c>
      <c r="B763" t="s">
        <v>1026</v>
      </c>
      <c r="C763" t="s">
        <v>1027</v>
      </c>
      <c r="D763" t="s">
        <v>1011</v>
      </c>
      <c r="E763" t="s">
        <v>1015</v>
      </c>
      <c r="F763" t="s">
        <v>1012</v>
      </c>
      <c r="G763" s="5">
        <v>72.13</v>
      </c>
      <c r="H763">
        <v>10</v>
      </c>
      <c r="I763" s="5">
        <f t="shared" si="95"/>
        <v>36.064999999999998</v>
      </c>
      <c r="J763" s="5">
        <f t="shared" si="88"/>
        <v>757.36500000000001</v>
      </c>
      <c r="K763" s="6">
        <v>43496</v>
      </c>
      <c r="L763" s="6" t="str">
        <f t="shared" si="89"/>
        <v>Thu</v>
      </c>
      <c r="M763" s="6" t="str">
        <f t="shared" si="90"/>
        <v>Jan</v>
      </c>
      <c r="N763" s="7">
        <v>0.6333333333333333</v>
      </c>
      <c r="O763" s="7" t="str">
        <f t="shared" si="91"/>
        <v>15</v>
      </c>
      <c r="P763" t="s">
        <v>1017</v>
      </c>
      <c r="Q763" s="5">
        <f t="shared" si="92"/>
        <v>721.3</v>
      </c>
      <c r="R763" s="8">
        <f t="shared" si="93"/>
        <v>4.7619047619047693E-2</v>
      </c>
      <c r="S763" s="5">
        <f t="shared" si="94"/>
        <v>36.065000000000055</v>
      </c>
      <c r="T763" s="9">
        <v>4.2</v>
      </c>
    </row>
    <row r="764" spans="1:20" x14ac:dyDescent="0.35">
      <c r="A764" t="s">
        <v>1782</v>
      </c>
      <c r="B764" t="s">
        <v>1002</v>
      </c>
      <c r="C764" t="s">
        <v>1003</v>
      </c>
      <c r="D764" t="s">
        <v>1004</v>
      </c>
      <c r="E764" t="s">
        <v>1005</v>
      </c>
      <c r="F764" t="s">
        <v>1030</v>
      </c>
      <c r="G764" s="5">
        <v>63.88</v>
      </c>
      <c r="H764">
        <v>8</v>
      </c>
      <c r="I764" s="5">
        <f t="shared" si="95"/>
        <v>25.552000000000003</v>
      </c>
      <c r="J764" s="5">
        <f t="shared" si="88"/>
        <v>536.59199999999998</v>
      </c>
      <c r="K764" s="6">
        <v>43485</v>
      </c>
      <c r="L764" s="6" t="str">
        <f t="shared" si="89"/>
        <v>Sun</v>
      </c>
      <c r="M764" s="6" t="str">
        <f t="shared" si="90"/>
        <v>Jan</v>
      </c>
      <c r="N764" s="7">
        <v>0.7416666666666667</v>
      </c>
      <c r="O764" s="7" t="str">
        <f t="shared" si="91"/>
        <v>17</v>
      </c>
      <c r="P764" t="s">
        <v>1007</v>
      </c>
      <c r="Q764" s="5">
        <f t="shared" si="92"/>
        <v>511.04</v>
      </c>
      <c r="R764" s="8">
        <f t="shared" si="93"/>
        <v>4.7619047619047554E-2</v>
      </c>
      <c r="S764" s="5">
        <f t="shared" si="94"/>
        <v>25.551999999999964</v>
      </c>
      <c r="T764" s="9">
        <v>9.9</v>
      </c>
    </row>
    <row r="765" spans="1:20" x14ac:dyDescent="0.35">
      <c r="A765" t="s">
        <v>1783</v>
      </c>
      <c r="B765" t="s">
        <v>1002</v>
      </c>
      <c r="C765" t="s">
        <v>1003</v>
      </c>
      <c r="D765" t="s">
        <v>1004</v>
      </c>
      <c r="E765" t="s">
        <v>1005</v>
      </c>
      <c r="F765" t="s">
        <v>1006</v>
      </c>
      <c r="G765" s="5">
        <v>10.69</v>
      </c>
      <c r="H765">
        <v>5</v>
      </c>
      <c r="I765" s="5">
        <f t="shared" si="95"/>
        <v>2.6724999999999999</v>
      </c>
      <c r="J765" s="5">
        <f t="shared" si="88"/>
        <v>56.122499999999995</v>
      </c>
      <c r="K765" s="6">
        <v>43550</v>
      </c>
      <c r="L765" s="6" t="str">
        <f t="shared" si="89"/>
        <v>Tue</v>
      </c>
      <c r="M765" s="6" t="str">
        <f t="shared" si="90"/>
        <v>Mar</v>
      </c>
      <c r="N765" s="7">
        <v>0.46319444444444446</v>
      </c>
      <c r="O765" s="7" t="str">
        <f t="shared" si="91"/>
        <v>11</v>
      </c>
      <c r="P765" t="s">
        <v>1007</v>
      </c>
      <c r="Q765" s="5">
        <f t="shared" si="92"/>
        <v>53.449999999999996</v>
      </c>
      <c r="R765" s="8">
        <f t="shared" si="93"/>
        <v>4.7619047619047616E-2</v>
      </c>
      <c r="S765" s="5">
        <f t="shared" si="94"/>
        <v>2.6724999999999994</v>
      </c>
      <c r="T765" s="9">
        <v>7.6</v>
      </c>
    </row>
    <row r="766" spans="1:20" x14ac:dyDescent="0.35">
      <c r="A766" t="s">
        <v>1784</v>
      </c>
      <c r="B766" t="s">
        <v>1002</v>
      </c>
      <c r="C766" t="s">
        <v>1003</v>
      </c>
      <c r="D766" t="s">
        <v>1004</v>
      </c>
      <c r="E766" t="s">
        <v>1015</v>
      </c>
      <c r="F766" t="s">
        <v>1006</v>
      </c>
      <c r="G766" s="5">
        <v>55.5</v>
      </c>
      <c r="H766">
        <v>4</v>
      </c>
      <c r="I766" s="5">
        <f t="shared" si="95"/>
        <v>11.100000000000001</v>
      </c>
      <c r="J766" s="5">
        <f t="shared" si="88"/>
        <v>233.1</v>
      </c>
      <c r="K766" s="6">
        <v>43485</v>
      </c>
      <c r="L766" s="6" t="str">
        <f t="shared" si="89"/>
        <v>Sun</v>
      </c>
      <c r="M766" s="6" t="str">
        <f t="shared" si="90"/>
        <v>Jan</v>
      </c>
      <c r="N766" s="7">
        <v>0.65833333333333333</v>
      </c>
      <c r="O766" s="7" t="str">
        <f t="shared" si="91"/>
        <v>15</v>
      </c>
      <c r="P766" t="s">
        <v>1017</v>
      </c>
      <c r="Q766" s="5">
        <f t="shared" si="92"/>
        <v>222</v>
      </c>
      <c r="R766" s="8">
        <f t="shared" si="93"/>
        <v>4.7619047619047596E-2</v>
      </c>
      <c r="S766" s="5">
        <f t="shared" si="94"/>
        <v>11.099999999999994</v>
      </c>
      <c r="T766" s="9">
        <v>6.6</v>
      </c>
    </row>
    <row r="767" spans="1:20" x14ac:dyDescent="0.35">
      <c r="A767" t="s">
        <v>1785</v>
      </c>
      <c r="B767" t="s">
        <v>1026</v>
      </c>
      <c r="C767" t="s">
        <v>1027</v>
      </c>
      <c r="D767" t="s">
        <v>1011</v>
      </c>
      <c r="E767" t="s">
        <v>1005</v>
      </c>
      <c r="F767" t="s">
        <v>1016</v>
      </c>
      <c r="G767" s="5">
        <v>95.46</v>
      </c>
      <c r="H767">
        <v>8</v>
      </c>
      <c r="I767" s="5">
        <f t="shared" si="95"/>
        <v>38.183999999999997</v>
      </c>
      <c r="J767" s="5">
        <f t="shared" si="88"/>
        <v>801.86399999999992</v>
      </c>
      <c r="K767" s="6">
        <v>43529</v>
      </c>
      <c r="L767" s="6" t="str">
        <f t="shared" si="89"/>
        <v>Tue</v>
      </c>
      <c r="M767" s="6" t="str">
        <f t="shared" si="90"/>
        <v>Mar</v>
      </c>
      <c r="N767" s="7">
        <v>0.81944444444444453</v>
      </c>
      <c r="O767" s="7" t="str">
        <f t="shared" si="91"/>
        <v>19</v>
      </c>
      <c r="P767" t="s">
        <v>1007</v>
      </c>
      <c r="Q767" s="5">
        <f t="shared" si="92"/>
        <v>763.68</v>
      </c>
      <c r="R767" s="8">
        <f t="shared" si="93"/>
        <v>4.7619047619047589E-2</v>
      </c>
      <c r="S767" s="5">
        <f t="shared" si="94"/>
        <v>38.183999999999969</v>
      </c>
      <c r="T767" s="9">
        <v>4.7</v>
      </c>
    </row>
    <row r="768" spans="1:20" x14ac:dyDescent="0.35">
      <c r="A768" t="s">
        <v>1786</v>
      </c>
      <c r="B768" t="s">
        <v>1009</v>
      </c>
      <c r="C768" t="s">
        <v>1010</v>
      </c>
      <c r="D768" t="s">
        <v>1011</v>
      </c>
      <c r="E768" t="s">
        <v>1005</v>
      </c>
      <c r="F768" t="s">
        <v>1030</v>
      </c>
      <c r="G768" s="5">
        <v>76.06</v>
      </c>
      <c r="H768">
        <v>3</v>
      </c>
      <c r="I768" s="5">
        <f t="shared" si="95"/>
        <v>11.409000000000001</v>
      </c>
      <c r="J768" s="5">
        <f t="shared" si="88"/>
        <v>239.589</v>
      </c>
      <c r="K768" s="6">
        <v>43470</v>
      </c>
      <c r="L768" s="6" t="str">
        <f t="shared" si="89"/>
        <v>Sat</v>
      </c>
      <c r="M768" s="6" t="str">
        <f t="shared" si="90"/>
        <v>Jan</v>
      </c>
      <c r="N768" s="7">
        <v>0.85416666666666663</v>
      </c>
      <c r="O768" s="7" t="str">
        <f t="shared" si="91"/>
        <v>20</v>
      </c>
      <c r="P768" t="s">
        <v>1017</v>
      </c>
      <c r="Q768" s="5">
        <f t="shared" si="92"/>
        <v>228.18</v>
      </c>
      <c r="R768" s="8">
        <f t="shared" si="93"/>
        <v>4.7619047619047582E-2</v>
      </c>
      <c r="S768" s="5">
        <f t="shared" si="94"/>
        <v>11.408999999999992</v>
      </c>
      <c r="T768" s="9">
        <v>9.8000000000000007</v>
      </c>
    </row>
    <row r="769" spans="1:20" x14ac:dyDescent="0.35">
      <c r="A769" t="s">
        <v>1787</v>
      </c>
      <c r="B769" t="s">
        <v>1026</v>
      </c>
      <c r="C769" t="s">
        <v>1027</v>
      </c>
      <c r="D769" t="s">
        <v>1011</v>
      </c>
      <c r="E769" t="s">
        <v>1015</v>
      </c>
      <c r="F769" t="s">
        <v>1020</v>
      </c>
      <c r="G769" s="5">
        <v>13.69</v>
      </c>
      <c r="H769">
        <v>6</v>
      </c>
      <c r="I769" s="5">
        <f t="shared" si="95"/>
        <v>4.1070000000000002</v>
      </c>
      <c r="J769" s="5">
        <f t="shared" si="88"/>
        <v>86.247</v>
      </c>
      <c r="K769" s="6">
        <v>43509</v>
      </c>
      <c r="L769" s="6" t="str">
        <f t="shared" si="89"/>
        <v>Wed</v>
      </c>
      <c r="M769" s="6" t="str">
        <f t="shared" si="90"/>
        <v>Feb</v>
      </c>
      <c r="N769" s="7">
        <v>0.58263888888888882</v>
      </c>
      <c r="O769" s="7" t="str">
        <f t="shared" si="91"/>
        <v>13</v>
      </c>
      <c r="P769" t="s">
        <v>1013</v>
      </c>
      <c r="Q769" s="5">
        <f t="shared" si="92"/>
        <v>82.14</v>
      </c>
      <c r="R769" s="8">
        <f t="shared" si="93"/>
        <v>4.7619047619047609E-2</v>
      </c>
      <c r="S769" s="5">
        <f t="shared" si="94"/>
        <v>4.1069999999999993</v>
      </c>
      <c r="T769" s="9">
        <v>6.3</v>
      </c>
    </row>
    <row r="770" spans="1:20" x14ac:dyDescent="0.35">
      <c r="A770" t="s">
        <v>1788</v>
      </c>
      <c r="B770" t="s">
        <v>1026</v>
      </c>
      <c r="C770" t="s">
        <v>1027</v>
      </c>
      <c r="D770" t="s">
        <v>1011</v>
      </c>
      <c r="E770" t="s">
        <v>1005</v>
      </c>
      <c r="F770" t="s">
        <v>1012</v>
      </c>
      <c r="G770" s="5">
        <v>95.64</v>
      </c>
      <c r="H770">
        <v>4</v>
      </c>
      <c r="I770" s="5">
        <f t="shared" si="95"/>
        <v>19.128</v>
      </c>
      <c r="J770" s="5">
        <f t="shared" ref="J770:J833" si="96">Q770+I770</f>
        <v>401.68799999999999</v>
      </c>
      <c r="K770" s="6">
        <v>43540</v>
      </c>
      <c r="L770" s="6" t="str">
        <f t="shared" ref="L770:L833" si="97">TEXT(K770, "ttt")</f>
        <v>Sat</v>
      </c>
      <c r="M770" s="6" t="str">
        <f t="shared" ref="M770:M833" si="98">TEXT(K770, "MMM")</f>
        <v>Mar</v>
      </c>
      <c r="N770" s="7">
        <v>0.78541666666666676</v>
      </c>
      <c r="O770" s="7" t="str">
        <f t="shared" ref="O770:O833" si="99">TEXT(N770, "hh")</f>
        <v>18</v>
      </c>
      <c r="P770" t="s">
        <v>1013</v>
      </c>
      <c r="Q770" s="5">
        <f t="shared" ref="Q770:Q833" si="100">G770*H770</f>
        <v>382.56</v>
      </c>
      <c r="R770" s="8">
        <f t="shared" ref="R770:R833" si="101">(S770/J770)</f>
        <v>4.7619047619047589E-2</v>
      </c>
      <c r="S770" s="5">
        <f t="shared" ref="S770:S833" si="102">J770-Q770</f>
        <v>19.127999999999986</v>
      </c>
      <c r="T770" s="9">
        <v>7.9</v>
      </c>
    </row>
    <row r="771" spans="1:20" x14ac:dyDescent="0.35">
      <c r="A771" t="s">
        <v>1789</v>
      </c>
      <c r="B771" t="s">
        <v>1002</v>
      </c>
      <c r="C771" t="s">
        <v>1003</v>
      </c>
      <c r="D771" t="s">
        <v>1011</v>
      </c>
      <c r="E771" t="s">
        <v>1005</v>
      </c>
      <c r="F771" t="s">
        <v>1016</v>
      </c>
      <c r="G771" s="5">
        <v>11.43</v>
      </c>
      <c r="H771">
        <v>6</v>
      </c>
      <c r="I771" s="5">
        <f t="shared" ref="I771:I834" si="103">Q771*0.05</f>
        <v>3.4290000000000003</v>
      </c>
      <c r="J771" s="5">
        <f t="shared" si="96"/>
        <v>72.009</v>
      </c>
      <c r="K771" s="6">
        <v>43480</v>
      </c>
      <c r="L771" s="6" t="str">
        <f t="shared" si="97"/>
        <v>Tue</v>
      </c>
      <c r="M771" s="6" t="str">
        <f t="shared" si="98"/>
        <v>Jan</v>
      </c>
      <c r="N771" s="7">
        <v>0.72499999999999998</v>
      </c>
      <c r="O771" s="7" t="str">
        <f t="shared" si="99"/>
        <v>17</v>
      </c>
      <c r="P771" t="s">
        <v>1013</v>
      </c>
      <c r="Q771" s="5">
        <f t="shared" si="100"/>
        <v>68.58</v>
      </c>
      <c r="R771" s="8">
        <f t="shared" si="101"/>
        <v>4.7619047619047644E-2</v>
      </c>
      <c r="S771" s="5">
        <f t="shared" si="102"/>
        <v>3.429000000000002</v>
      </c>
      <c r="T771" s="9">
        <v>7.7</v>
      </c>
    </row>
    <row r="772" spans="1:20" x14ac:dyDescent="0.35">
      <c r="A772" t="s">
        <v>1790</v>
      </c>
      <c r="B772" t="s">
        <v>1026</v>
      </c>
      <c r="C772" t="s">
        <v>1027</v>
      </c>
      <c r="D772" t="s">
        <v>1004</v>
      </c>
      <c r="E772" t="s">
        <v>1005</v>
      </c>
      <c r="F772" t="s">
        <v>1020</v>
      </c>
      <c r="G772" s="5">
        <v>95.54</v>
      </c>
      <c r="H772">
        <v>4</v>
      </c>
      <c r="I772" s="5">
        <f t="shared" si="103"/>
        <v>19.108000000000001</v>
      </c>
      <c r="J772" s="5">
        <f t="shared" si="96"/>
        <v>401.26800000000003</v>
      </c>
      <c r="K772" s="6">
        <v>43522</v>
      </c>
      <c r="L772" s="6" t="str">
        <f t="shared" si="97"/>
        <v>Tue</v>
      </c>
      <c r="M772" s="6" t="str">
        <f t="shared" si="98"/>
        <v>Feb</v>
      </c>
      <c r="N772" s="7">
        <v>0.49861111111111112</v>
      </c>
      <c r="O772" s="7" t="str">
        <f t="shared" si="99"/>
        <v>11</v>
      </c>
      <c r="P772" t="s">
        <v>1007</v>
      </c>
      <c r="Q772" s="5">
        <f t="shared" si="100"/>
        <v>382.16</v>
      </c>
      <c r="R772" s="8">
        <f t="shared" si="101"/>
        <v>4.7619047619047623E-2</v>
      </c>
      <c r="S772" s="5">
        <f t="shared" si="102"/>
        <v>19.108000000000004</v>
      </c>
      <c r="T772" s="9">
        <v>4.5</v>
      </c>
    </row>
    <row r="773" spans="1:20" x14ac:dyDescent="0.35">
      <c r="A773" t="s">
        <v>1791</v>
      </c>
      <c r="B773" t="s">
        <v>1009</v>
      </c>
      <c r="C773" t="s">
        <v>1010</v>
      </c>
      <c r="D773" t="s">
        <v>1004</v>
      </c>
      <c r="E773" t="s">
        <v>1005</v>
      </c>
      <c r="F773" t="s">
        <v>1006</v>
      </c>
      <c r="G773" s="5">
        <v>85.87</v>
      </c>
      <c r="H773">
        <v>7</v>
      </c>
      <c r="I773" s="5">
        <f t="shared" si="103"/>
        <v>30.054500000000004</v>
      </c>
      <c r="J773" s="5">
        <f t="shared" si="96"/>
        <v>631.14449999999999</v>
      </c>
      <c r="K773" s="6">
        <v>43523</v>
      </c>
      <c r="L773" s="6" t="str">
        <f t="shared" si="97"/>
        <v>Wed</v>
      </c>
      <c r="M773" s="6" t="str">
        <f t="shared" si="98"/>
        <v>Feb</v>
      </c>
      <c r="N773" s="7">
        <v>0.79236111111111107</v>
      </c>
      <c r="O773" s="7" t="str">
        <f t="shared" si="99"/>
        <v>19</v>
      </c>
      <c r="P773" t="s">
        <v>1017</v>
      </c>
      <c r="Q773" s="5">
        <f t="shared" si="100"/>
        <v>601.09</v>
      </c>
      <c r="R773" s="8">
        <f t="shared" si="101"/>
        <v>4.7619047619047561E-2</v>
      </c>
      <c r="S773" s="5">
        <f t="shared" si="102"/>
        <v>30.054499999999962</v>
      </c>
      <c r="T773" s="9">
        <v>8</v>
      </c>
    </row>
    <row r="774" spans="1:20" x14ac:dyDescent="0.35">
      <c r="A774" t="s">
        <v>1792</v>
      </c>
      <c r="B774" t="s">
        <v>1009</v>
      </c>
      <c r="C774" t="s">
        <v>1010</v>
      </c>
      <c r="D774" t="s">
        <v>1004</v>
      </c>
      <c r="E774" t="s">
        <v>1005</v>
      </c>
      <c r="F774" t="s">
        <v>1020</v>
      </c>
      <c r="G774" s="5">
        <v>67.989999999999995</v>
      </c>
      <c r="H774">
        <v>7</v>
      </c>
      <c r="I774" s="5">
        <f t="shared" si="103"/>
        <v>23.796499999999998</v>
      </c>
      <c r="J774" s="5">
        <f t="shared" si="96"/>
        <v>499.72649999999993</v>
      </c>
      <c r="K774" s="6">
        <v>43513</v>
      </c>
      <c r="L774" s="6" t="str">
        <f t="shared" si="97"/>
        <v>Sun</v>
      </c>
      <c r="M774" s="6" t="str">
        <f t="shared" si="98"/>
        <v>Feb</v>
      </c>
      <c r="N774" s="7">
        <v>0.70138888888888884</v>
      </c>
      <c r="O774" s="7" t="str">
        <f t="shared" si="99"/>
        <v>16</v>
      </c>
      <c r="P774" t="s">
        <v>1007</v>
      </c>
      <c r="Q774" s="5">
        <f t="shared" si="100"/>
        <v>475.92999999999995</v>
      </c>
      <c r="R774" s="8">
        <f t="shared" si="101"/>
        <v>4.7619047619047589E-2</v>
      </c>
      <c r="S774" s="5">
        <f t="shared" si="102"/>
        <v>23.79649999999998</v>
      </c>
      <c r="T774" s="9">
        <v>5.7</v>
      </c>
    </row>
    <row r="775" spans="1:20" x14ac:dyDescent="0.35">
      <c r="A775" t="s">
        <v>1793</v>
      </c>
      <c r="B775" t="s">
        <v>1009</v>
      </c>
      <c r="C775" t="s">
        <v>1010</v>
      </c>
      <c r="D775" t="s">
        <v>1011</v>
      </c>
      <c r="E775" t="s">
        <v>1005</v>
      </c>
      <c r="F775" t="s">
        <v>1028</v>
      </c>
      <c r="G775" s="5">
        <v>52.42</v>
      </c>
      <c r="H775">
        <v>1</v>
      </c>
      <c r="I775" s="5">
        <f t="shared" si="103"/>
        <v>2.6210000000000004</v>
      </c>
      <c r="J775" s="5">
        <f t="shared" si="96"/>
        <v>55.041000000000004</v>
      </c>
      <c r="K775" s="6">
        <v>43502</v>
      </c>
      <c r="L775" s="6" t="str">
        <f t="shared" si="97"/>
        <v>Wed</v>
      </c>
      <c r="M775" s="6" t="str">
        <f t="shared" si="98"/>
        <v>Feb</v>
      </c>
      <c r="N775" s="7">
        <v>0.43194444444444446</v>
      </c>
      <c r="O775" s="7" t="str">
        <f t="shared" si="99"/>
        <v>10</v>
      </c>
      <c r="P775" t="s">
        <v>1017</v>
      </c>
      <c r="Q775" s="5">
        <f t="shared" si="100"/>
        <v>52.42</v>
      </c>
      <c r="R775" s="8">
        <f t="shared" si="101"/>
        <v>4.7619047619047658E-2</v>
      </c>
      <c r="S775" s="5">
        <f t="shared" si="102"/>
        <v>2.6210000000000022</v>
      </c>
      <c r="T775" s="9">
        <v>6.3</v>
      </c>
    </row>
    <row r="776" spans="1:20" x14ac:dyDescent="0.35">
      <c r="A776" t="s">
        <v>1794</v>
      </c>
      <c r="B776" t="s">
        <v>1009</v>
      </c>
      <c r="C776" t="s">
        <v>1010</v>
      </c>
      <c r="D776" t="s">
        <v>1004</v>
      </c>
      <c r="E776" t="s">
        <v>1015</v>
      </c>
      <c r="F776" t="s">
        <v>1028</v>
      </c>
      <c r="G776" s="5">
        <v>65.650000000000006</v>
      </c>
      <c r="H776">
        <v>2</v>
      </c>
      <c r="I776" s="5">
        <f t="shared" si="103"/>
        <v>6.5650000000000013</v>
      </c>
      <c r="J776" s="5">
        <f t="shared" si="96"/>
        <v>137.86500000000001</v>
      </c>
      <c r="K776" s="6">
        <v>43482</v>
      </c>
      <c r="L776" s="6" t="str">
        <f t="shared" si="97"/>
        <v>Thu</v>
      </c>
      <c r="M776" s="6" t="str">
        <f t="shared" si="98"/>
        <v>Jan</v>
      </c>
      <c r="N776" s="7">
        <v>0.69861111111111107</v>
      </c>
      <c r="O776" s="7" t="str">
        <f t="shared" si="99"/>
        <v>16</v>
      </c>
      <c r="P776" t="s">
        <v>1013</v>
      </c>
      <c r="Q776" s="5">
        <f t="shared" si="100"/>
        <v>131.30000000000001</v>
      </c>
      <c r="R776" s="8">
        <f t="shared" si="101"/>
        <v>4.7619047619047603E-2</v>
      </c>
      <c r="S776" s="5">
        <f t="shared" si="102"/>
        <v>6.5649999999999977</v>
      </c>
      <c r="T776" s="9">
        <v>6</v>
      </c>
    </row>
    <row r="777" spans="1:20" x14ac:dyDescent="0.35">
      <c r="A777" t="s">
        <v>1795</v>
      </c>
      <c r="B777" t="s">
        <v>1026</v>
      </c>
      <c r="C777" t="s">
        <v>1027</v>
      </c>
      <c r="D777" t="s">
        <v>1011</v>
      </c>
      <c r="E777" t="s">
        <v>1005</v>
      </c>
      <c r="F777" t="s">
        <v>1028</v>
      </c>
      <c r="G777" s="5">
        <v>28.86</v>
      </c>
      <c r="H777">
        <v>5</v>
      </c>
      <c r="I777" s="5">
        <f t="shared" si="103"/>
        <v>7.2150000000000007</v>
      </c>
      <c r="J777" s="5">
        <f t="shared" si="96"/>
        <v>151.51500000000001</v>
      </c>
      <c r="K777" s="6">
        <v>43487</v>
      </c>
      <c r="L777" s="6" t="str">
        <f t="shared" si="97"/>
        <v>Tue</v>
      </c>
      <c r="M777" s="6" t="str">
        <f t="shared" si="98"/>
        <v>Jan</v>
      </c>
      <c r="N777" s="7">
        <v>0.75555555555555554</v>
      </c>
      <c r="O777" s="7" t="str">
        <f t="shared" si="99"/>
        <v>18</v>
      </c>
      <c r="P777" t="s">
        <v>1017</v>
      </c>
      <c r="Q777" s="5">
        <f t="shared" si="100"/>
        <v>144.30000000000001</v>
      </c>
      <c r="R777" s="8">
        <f t="shared" si="101"/>
        <v>4.7619047619047637E-2</v>
      </c>
      <c r="S777" s="5">
        <f t="shared" si="102"/>
        <v>7.2150000000000034</v>
      </c>
      <c r="T777" s="9">
        <v>8</v>
      </c>
    </row>
    <row r="778" spans="1:20" x14ac:dyDescent="0.35">
      <c r="A778" t="s">
        <v>1796</v>
      </c>
      <c r="B778" t="s">
        <v>1009</v>
      </c>
      <c r="C778" t="s">
        <v>1010</v>
      </c>
      <c r="D778" t="s">
        <v>1004</v>
      </c>
      <c r="E778" t="s">
        <v>1015</v>
      </c>
      <c r="F778" t="s">
        <v>1006</v>
      </c>
      <c r="G778" s="5">
        <v>65.31</v>
      </c>
      <c r="H778">
        <v>7</v>
      </c>
      <c r="I778" s="5">
        <f t="shared" si="103"/>
        <v>22.858500000000003</v>
      </c>
      <c r="J778" s="5">
        <f t="shared" si="96"/>
        <v>480.02850000000001</v>
      </c>
      <c r="K778" s="6">
        <v>43529</v>
      </c>
      <c r="L778" s="6" t="str">
        <f t="shared" si="97"/>
        <v>Tue</v>
      </c>
      <c r="M778" s="6" t="str">
        <f t="shared" si="98"/>
        <v>Mar</v>
      </c>
      <c r="N778" s="7">
        <v>0.75138888888888899</v>
      </c>
      <c r="O778" s="7" t="str">
        <f t="shared" si="99"/>
        <v>18</v>
      </c>
      <c r="P778" t="s">
        <v>1017</v>
      </c>
      <c r="Q778" s="5">
        <f t="shared" si="100"/>
        <v>457.17</v>
      </c>
      <c r="R778" s="8">
        <f t="shared" si="101"/>
        <v>4.7619047619047603E-2</v>
      </c>
      <c r="S778" s="5">
        <f t="shared" si="102"/>
        <v>22.858499999999992</v>
      </c>
      <c r="T778" s="9">
        <v>4.2</v>
      </c>
    </row>
    <row r="779" spans="1:20" x14ac:dyDescent="0.35">
      <c r="A779" t="s">
        <v>1797</v>
      </c>
      <c r="B779" t="s">
        <v>1026</v>
      </c>
      <c r="C779" t="s">
        <v>1027</v>
      </c>
      <c r="D779" t="s">
        <v>1011</v>
      </c>
      <c r="E779" t="s">
        <v>1015</v>
      </c>
      <c r="F779" t="s">
        <v>1020</v>
      </c>
      <c r="G779" s="5">
        <v>93.38</v>
      </c>
      <c r="H779">
        <v>1</v>
      </c>
      <c r="I779" s="5">
        <f t="shared" si="103"/>
        <v>4.6689999999999996</v>
      </c>
      <c r="J779" s="5">
        <f t="shared" si="96"/>
        <v>98.048999999999992</v>
      </c>
      <c r="K779" s="6">
        <v>43468</v>
      </c>
      <c r="L779" s="6" t="str">
        <f t="shared" si="97"/>
        <v>Thu</v>
      </c>
      <c r="M779" s="6" t="str">
        <f t="shared" si="98"/>
        <v>Jan</v>
      </c>
      <c r="N779" s="7">
        <v>0.54652777777777783</v>
      </c>
      <c r="O779" s="7" t="str">
        <f t="shared" si="99"/>
        <v>13</v>
      </c>
      <c r="P779" t="s">
        <v>1013</v>
      </c>
      <c r="Q779" s="5">
        <f t="shared" si="100"/>
        <v>93.38</v>
      </c>
      <c r="R779" s="8">
        <f t="shared" si="101"/>
        <v>4.7619047619047589E-2</v>
      </c>
      <c r="S779" s="5">
        <f t="shared" si="102"/>
        <v>4.6689999999999969</v>
      </c>
      <c r="T779" s="9">
        <v>9.6</v>
      </c>
    </row>
    <row r="780" spans="1:20" x14ac:dyDescent="0.35">
      <c r="A780" t="s">
        <v>1798</v>
      </c>
      <c r="B780" t="s">
        <v>1009</v>
      </c>
      <c r="C780" t="s">
        <v>1010</v>
      </c>
      <c r="D780" t="s">
        <v>1004</v>
      </c>
      <c r="E780" t="s">
        <v>1015</v>
      </c>
      <c r="F780" t="s">
        <v>1020</v>
      </c>
      <c r="G780" s="5">
        <v>25.25</v>
      </c>
      <c r="H780">
        <v>5</v>
      </c>
      <c r="I780" s="5">
        <f t="shared" si="103"/>
        <v>6.3125</v>
      </c>
      <c r="J780" s="5">
        <f t="shared" si="96"/>
        <v>132.5625</v>
      </c>
      <c r="K780" s="6">
        <v>43544</v>
      </c>
      <c r="L780" s="6" t="str">
        <f t="shared" si="97"/>
        <v>Wed</v>
      </c>
      <c r="M780" s="6" t="str">
        <f t="shared" si="98"/>
        <v>Mar</v>
      </c>
      <c r="N780" s="7">
        <v>0.74444444444444446</v>
      </c>
      <c r="O780" s="7" t="str">
        <f t="shared" si="99"/>
        <v>17</v>
      </c>
      <c r="P780" t="s">
        <v>1013</v>
      </c>
      <c r="Q780" s="5">
        <f t="shared" si="100"/>
        <v>126.25</v>
      </c>
      <c r="R780" s="8">
        <f t="shared" si="101"/>
        <v>4.7619047619047616E-2</v>
      </c>
      <c r="S780" s="5">
        <f t="shared" si="102"/>
        <v>6.3125</v>
      </c>
      <c r="T780" s="9">
        <v>6.1</v>
      </c>
    </row>
    <row r="781" spans="1:20" x14ac:dyDescent="0.35">
      <c r="A781" t="s">
        <v>1799</v>
      </c>
      <c r="B781" t="s">
        <v>1026</v>
      </c>
      <c r="C781" t="s">
        <v>1027</v>
      </c>
      <c r="D781" t="s">
        <v>1004</v>
      </c>
      <c r="E781" t="s">
        <v>1015</v>
      </c>
      <c r="F781" t="s">
        <v>1012</v>
      </c>
      <c r="G781" s="5">
        <v>87.87</v>
      </c>
      <c r="H781">
        <v>9</v>
      </c>
      <c r="I781" s="5">
        <f t="shared" si="103"/>
        <v>39.541500000000006</v>
      </c>
      <c r="J781" s="5">
        <f t="shared" si="96"/>
        <v>830.37150000000008</v>
      </c>
      <c r="K781" s="6">
        <v>43496</v>
      </c>
      <c r="L781" s="6" t="str">
        <f t="shared" si="97"/>
        <v>Thu</v>
      </c>
      <c r="M781" s="6" t="str">
        <f t="shared" si="98"/>
        <v>Jan</v>
      </c>
      <c r="N781" s="7">
        <v>0.85555555555555562</v>
      </c>
      <c r="O781" s="7" t="str">
        <f t="shared" si="99"/>
        <v>20</v>
      </c>
      <c r="P781" t="s">
        <v>1007</v>
      </c>
      <c r="Q781" s="5">
        <f t="shared" si="100"/>
        <v>790.83</v>
      </c>
      <c r="R781" s="8">
        <f t="shared" si="101"/>
        <v>4.7619047619047665E-2</v>
      </c>
      <c r="S781" s="5">
        <f t="shared" si="102"/>
        <v>39.541500000000042</v>
      </c>
      <c r="T781" s="9">
        <v>5.6</v>
      </c>
    </row>
    <row r="782" spans="1:20" x14ac:dyDescent="0.35">
      <c r="A782" t="s">
        <v>1800</v>
      </c>
      <c r="B782" t="s">
        <v>1009</v>
      </c>
      <c r="C782" t="s">
        <v>1010</v>
      </c>
      <c r="D782" t="s">
        <v>1011</v>
      </c>
      <c r="E782" t="s">
        <v>1015</v>
      </c>
      <c r="F782" t="s">
        <v>1006</v>
      </c>
      <c r="G782" s="5">
        <v>21.8</v>
      </c>
      <c r="H782">
        <v>8</v>
      </c>
      <c r="I782" s="5">
        <f t="shared" si="103"/>
        <v>8.7200000000000006</v>
      </c>
      <c r="J782" s="5">
        <f t="shared" si="96"/>
        <v>183.12</v>
      </c>
      <c r="K782" s="6">
        <v>43515</v>
      </c>
      <c r="L782" s="6" t="str">
        <f t="shared" si="97"/>
        <v>Tue</v>
      </c>
      <c r="M782" s="6" t="str">
        <f t="shared" si="98"/>
        <v>Feb</v>
      </c>
      <c r="N782" s="7">
        <v>0.80833333333333324</v>
      </c>
      <c r="O782" s="7" t="str">
        <f t="shared" si="99"/>
        <v>19</v>
      </c>
      <c r="P782" t="s">
        <v>1013</v>
      </c>
      <c r="Q782" s="5">
        <f t="shared" si="100"/>
        <v>174.4</v>
      </c>
      <c r="R782" s="8">
        <f t="shared" si="101"/>
        <v>4.7619047619047609E-2</v>
      </c>
      <c r="S782" s="5">
        <f t="shared" si="102"/>
        <v>8.7199999999999989</v>
      </c>
      <c r="T782" s="9">
        <v>8.3000000000000007</v>
      </c>
    </row>
    <row r="783" spans="1:20" x14ac:dyDescent="0.35">
      <c r="A783" t="s">
        <v>1801</v>
      </c>
      <c r="B783" t="s">
        <v>1002</v>
      </c>
      <c r="C783" t="s">
        <v>1003</v>
      </c>
      <c r="D783" t="s">
        <v>1011</v>
      </c>
      <c r="E783" t="s">
        <v>1005</v>
      </c>
      <c r="F783" t="s">
        <v>1020</v>
      </c>
      <c r="G783" s="5">
        <v>94.76</v>
      </c>
      <c r="H783">
        <v>4</v>
      </c>
      <c r="I783" s="5">
        <f t="shared" si="103"/>
        <v>18.952000000000002</v>
      </c>
      <c r="J783" s="5">
        <f t="shared" si="96"/>
        <v>397.99200000000002</v>
      </c>
      <c r="K783" s="6">
        <v>43507</v>
      </c>
      <c r="L783" s="6" t="str">
        <f t="shared" si="97"/>
        <v>Mon</v>
      </c>
      <c r="M783" s="6" t="str">
        <f t="shared" si="98"/>
        <v>Feb</v>
      </c>
      <c r="N783" s="7">
        <v>0.67083333333333339</v>
      </c>
      <c r="O783" s="7" t="str">
        <f t="shared" si="99"/>
        <v>16</v>
      </c>
      <c r="P783" t="s">
        <v>1007</v>
      </c>
      <c r="Q783" s="5">
        <f t="shared" si="100"/>
        <v>379.04</v>
      </c>
      <c r="R783" s="8">
        <f t="shared" si="101"/>
        <v>4.7619047619047609E-2</v>
      </c>
      <c r="S783" s="5">
        <f t="shared" si="102"/>
        <v>18.951999999999998</v>
      </c>
      <c r="T783" s="9">
        <v>7.8</v>
      </c>
    </row>
    <row r="784" spans="1:20" x14ac:dyDescent="0.35">
      <c r="A784" t="s">
        <v>1802</v>
      </c>
      <c r="B784" t="s">
        <v>1002</v>
      </c>
      <c r="C784" t="s">
        <v>1003</v>
      </c>
      <c r="D784" t="s">
        <v>1004</v>
      </c>
      <c r="E784" t="s">
        <v>1005</v>
      </c>
      <c r="F784" t="s">
        <v>1030</v>
      </c>
      <c r="G784" s="5">
        <v>30.62</v>
      </c>
      <c r="H784">
        <v>1</v>
      </c>
      <c r="I784" s="5">
        <f t="shared" si="103"/>
        <v>1.5310000000000001</v>
      </c>
      <c r="J784" s="5">
        <f t="shared" si="96"/>
        <v>32.151000000000003</v>
      </c>
      <c r="K784" s="6">
        <v>43501</v>
      </c>
      <c r="L784" s="6" t="str">
        <f t="shared" si="97"/>
        <v>Tue</v>
      </c>
      <c r="M784" s="6" t="str">
        <f t="shared" si="98"/>
        <v>Feb</v>
      </c>
      <c r="N784" s="7">
        <v>0.59305555555555556</v>
      </c>
      <c r="O784" s="7" t="str">
        <f t="shared" si="99"/>
        <v>14</v>
      </c>
      <c r="P784" t="s">
        <v>1017</v>
      </c>
      <c r="Q784" s="5">
        <f t="shared" si="100"/>
        <v>30.62</v>
      </c>
      <c r="R784" s="8">
        <f t="shared" si="101"/>
        <v>4.7619047619047686E-2</v>
      </c>
      <c r="S784" s="5">
        <f t="shared" si="102"/>
        <v>1.5310000000000024</v>
      </c>
      <c r="T784" s="9">
        <v>4.0999999999999996</v>
      </c>
    </row>
    <row r="785" spans="1:20" x14ac:dyDescent="0.35">
      <c r="A785" t="s">
        <v>1803</v>
      </c>
      <c r="B785" t="s">
        <v>1009</v>
      </c>
      <c r="C785" t="s">
        <v>1010</v>
      </c>
      <c r="D785" t="s">
        <v>1011</v>
      </c>
      <c r="E785" t="s">
        <v>1005</v>
      </c>
      <c r="F785" t="s">
        <v>1016</v>
      </c>
      <c r="G785" s="5">
        <v>44.01</v>
      </c>
      <c r="H785">
        <v>8</v>
      </c>
      <c r="I785" s="5">
        <f t="shared" si="103"/>
        <v>17.603999999999999</v>
      </c>
      <c r="J785" s="5">
        <f t="shared" si="96"/>
        <v>369.68399999999997</v>
      </c>
      <c r="K785" s="6">
        <v>43527</v>
      </c>
      <c r="L785" s="6" t="str">
        <f t="shared" si="97"/>
        <v>Sun</v>
      </c>
      <c r="M785" s="6" t="str">
        <f t="shared" si="98"/>
        <v>Mar</v>
      </c>
      <c r="N785" s="7">
        <v>0.73333333333333339</v>
      </c>
      <c r="O785" s="7" t="str">
        <f t="shared" si="99"/>
        <v>17</v>
      </c>
      <c r="P785" t="s">
        <v>1013</v>
      </c>
      <c r="Q785" s="5">
        <f t="shared" si="100"/>
        <v>352.08</v>
      </c>
      <c r="R785" s="8">
        <f t="shared" si="101"/>
        <v>4.7619047619047582E-2</v>
      </c>
      <c r="S785" s="5">
        <f t="shared" si="102"/>
        <v>17.603999999999985</v>
      </c>
      <c r="T785" s="9">
        <v>8.8000000000000007</v>
      </c>
    </row>
    <row r="786" spans="1:20" x14ac:dyDescent="0.35">
      <c r="A786" t="s">
        <v>1804</v>
      </c>
      <c r="B786" t="s">
        <v>1009</v>
      </c>
      <c r="C786" t="s">
        <v>1010</v>
      </c>
      <c r="D786" t="s">
        <v>1004</v>
      </c>
      <c r="E786" t="s">
        <v>1005</v>
      </c>
      <c r="F786" t="s">
        <v>1006</v>
      </c>
      <c r="G786" s="5">
        <v>10.16</v>
      </c>
      <c r="H786">
        <v>5</v>
      </c>
      <c r="I786" s="5">
        <f t="shared" si="103"/>
        <v>2.54</v>
      </c>
      <c r="J786" s="5">
        <f t="shared" si="96"/>
        <v>53.339999999999996</v>
      </c>
      <c r="K786" s="6">
        <v>43520</v>
      </c>
      <c r="L786" s="6" t="str">
        <f t="shared" si="97"/>
        <v>Sun</v>
      </c>
      <c r="M786" s="6" t="str">
        <f t="shared" si="98"/>
        <v>Feb</v>
      </c>
      <c r="N786" s="7">
        <v>0.54722222222222217</v>
      </c>
      <c r="O786" s="7" t="str">
        <f t="shared" si="99"/>
        <v>13</v>
      </c>
      <c r="P786" t="s">
        <v>1007</v>
      </c>
      <c r="Q786" s="5">
        <f t="shared" si="100"/>
        <v>50.8</v>
      </c>
      <c r="R786" s="8">
        <f t="shared" si="101"/>
        <v>4.7619047619047609E-2</v>
      </c>
      <c r="S786" s="5">
        <f t="shared" si="102"/>
        <v>2.5399999999999991</v>
      </c>
      <c r="T786" s="9">
        <v>4.0999999999999996</v>
      </c>
    </row>
    <row r="787" spans="1:20" x14ac:dyDescent="0.35">
      <c r="A787" t="s">
        <v>1805</v>
      </c>
      <c r="B787" t="s">
        <v>1002</v>
      </c>
      <c r="C787" t="s">
        <v>1003</v>
      </c>
      <c r="D787" t="s">
        <v>1011</v>
      </c>
      <c r="E787" t="s">
        <v>1015</v>
      </c>
      <c r="F787" t="s">
        <v>1012</v>
      </c>
      <c r="G787" s="5">
        <v>74.58</v>
      </c>
      <c r="H787">
        <v>7</v>
      </c>
      <c r="I787" s="5">
        <f t="shared" si="103"/>
        <v>26.102999999999998</v>
      </c>
      <c r="J787" s="5">
        <f t="shared" si="96"/>
        <v>548.1629999999999</v>
      </c>
      <c r="K787" s="6">
        <v>43500</v>
      </c>
      <c r="L787" s="6" t="str">
        <f t="shared" si="97"/>
        <v>Mon</v>
      </c>
      <c r="M787" s="6" t="str">
        <f t="shared" si="98"/>
        <v>Feb</v>
      </c>
      <c r="N787" s="7">
        <v>0.67291666666666661</v>
      </c>
      <c r="O787" s="7" t="str">
        <f t="shared" si="99"/>
        <v>16</v>
      </c>
      <c r="P787" t="s">
        <v>1017</v>
      </c>
      <c r="Q787" s="5">
        <f t="shared" si="100"/>
        <v>522.05999999999995</v>
      </c>
      <c r="R787" s="8">
        <f t="shared" si="101"/>
        <v>4.761904761904754E-2</v>
      </c>
      <c r="S787" s="5">
        <f t="shared" si="102"/>
        <v>26.102999999999952</v>
      </c>
      <c r="T787" s="9">
        <v>9</v>
      </c>
    </row>
    <row r="788" spans="1:20" x14ac:dyDescent="0.35">
      <c r="A788" t="s">
        <v>1806</v>
      </c>
      <c r="B788" t="s">
        <v>1009</v>
      </c>
      <c r="C788" t="s">
        <v>1010</v>
      </c>
      <c r="D788" t="s">
        <v>1011</v>
      </c>
      <c r="E788" t="s">
        <v>1015</v>
      </c>
      <c r="F788" t="s">
        <v>1012</v>
      </c>
      <c r="G788" s="5">
        <v>71.89</v>
      </c>
      <c r="H788">
        <v>8</v>
      </c>
      <c r="I788" s="5">
        <f t="shared" si="103"/>
        <v>28.756</v>
      </c>
      <c r="J788" s="5">
        <f t="shared" si="96"/>
        <v>603.87599999999998</v>
      </c>
      <c r="K788" s="6">
        <v>43515</v>
      </c>
      <c r="L788" s="6" t="str">
        <f t="shared" si="97"/>
        <v>Tue</v>
      </c>
      <c r="M788" s="6" t="str">
        <f t="shared" si="98"/>
        <v>Feb</v>
      </c>
      <c r="N788" s="7">
        <v>0.48125000000000001</v>
      </c>
      <c r="O788" s="7" t="str">
        <f t="shared" si="99"/>
        <v>11</v>
      </c>
      <c r="P788" t="s">
        <v>1007</v>
      </c>
      <c r="Q788" s="5">
        <f t="shared" si="100"/>
        <v>575.12</v>
      </c>
      <c r="R788" s="8">
        <f t="shared" si="101"/>
        <v>4.7619047619047575E-2</v>
      </c>
      <c r="S788" s="5">
        <f t="shared" si="102"/>
        <v>28.755999999999972</v>
      </c>
      <c r="T788" s="9">
        <v>5.5</v>
      </c>
    </row>
    <row r="789" spans="1:20" x14ac:dyDescent="0.35">
      <c r="A789" t="s">
        <v>1807</v>
      </c>
      <c r="B789" t="s">
        <v>1009</v>
      </c>
      <c r="C789" t="s">
        <v>1010</v>
      </c>
      <c r="D789" t="s">
        <v>1011</v>
      </c>
      <c r="E789" t="s">
        <v>1005</v>
      </c>
      <c r="F789" t="s">
        <v>1006</v>
      </c>
      <c r="G789" s="5">
        <v>10.99</v>
      </c>
      <c r="H789">
        <v>5</v>
      </c>
      <c r="I789" s="5">
        <f t="shared" si="103"/>
        <v>2.7475000000000005</v>
      </c>
      <c r="J789" s="5">
        <f t="shared" si="96"/>
        <v>57.697500000000005</v>
      </c>
      <c r="K789" s="6">
        <v>43488</v>
      </c>
      <c r="L789" s="6" t="str">
        <f t="shared" si="97"/>
        <v>Wed</v>
      </c>
      <c r="M789" s="6" t="str">
        <f t="shared" si="98"/>
        <v>Jan</v>
      </c>
      <c r="N789" s="7">
        <v>0.4291666666666667</v>
      </c>
      <c r="O789" s="7" t="str">
        <f t="shared" si="99"/>
        <v>10</v>
      </c>
      <c r="P789" t="s">
        <v>1017</v>
      </c>
      <c r="Q789" s="5">
        <f t="shared" si="100"/>
        <v>54.95</v>
      </c>
      <c r="R789" s="8">
        <f t="shared" si="101"/>
        <v>4.7619047619047651E-2</v>
      </c>
      <c r="S789" s="5">
        <f t="shared" si="102"/>
        <v>2.7475000000000023</v>
      </c>
      <c r="T789" s="9">
        <v>9.3000000000000007</v>
      </c>
    </row>
    <row r="790" spans="1:20" x14ac:dyDescent="0.35">
      <c r="A790" t="s">
        <v>1808</v>
      </c>
      <c r="B790" t="s">
        <v>1009</v>
      </c>
      <c r="C790" t="s">
        <v>1010</v>
      </c>
      <c r="D790" t="s">
        <v>1004</v>
      </c>
      <c r="E790" t="s">
        <v>1015</v>
      </c>
      <c r="F790" t="s">
        <v>1006</v>
      </c>
      <c r="G790" s="5">
        <v>60.47</v>
      </c>
      <c r="H790">
        <v>3</v>
      </c>
      <c r="I790" s="5">
        <f t="shared" si="103"/>
        <v>9.0705000000000009</v>
      </c>
      <c r="J790" s="5">
        <f t="shared" si="96"/>
        <v>190.48050000000001</v>
      </c>
      <c r="K790" s="6">
        <v>43479</v>
      </c>
      <c r="L790" s="6" t="str">
        <f t="shared" si="97"/>
        <v>Mon</v>
      </c>
      <c r="M790" s="6" t="str">
        <f t="shared" si="98"/>
        <v>Jan</v>
      </c>
      <c r="N790" s="7">
        <v>0.4548611111111111</v>
      </c>
      <c r="O790" s="7" t="str">
        <f t="shared" si="99"/>
        <v>10</v>
      </c>
      <c r="P790" t="s">
        <v>1017</v>
      </c>
      <c r="Q790" s="5">
        <f t="shared" si="100"/>
        <v>181.41</v>
      </c>
      <c r="R790" s="8">
        <f t="shared" si="101"/>
        <v>4.7619047619047672E-2</v>
      </c>
      <c r="S790" s="5">
        <f t="shared" si="102"/>
        <v>9.0705000000000098</v>
      </c>
      <c r="T790" s="9">
        <v>5.6</v>
      </c>
    </row>
    <row r="791" spans="1:20" x14ac:dyDescent="0.35">
      <c r="A791" t="s">
        <v>1809</v>
      </c>
      <c r="B791" t="s">
        <v>1002</v>
      </c>
      <c r="C791" t="s">
        <v>1003</v>
      </c>
      <c r="D791" t="s">
        <v>1011</v>
      </c>
      <c r="E791" t="s">
        <v>1015</v>
      </c>
      <c r="F791" t="s">
        <v>1020</v>
      </c>
      <c r="G791" s="5">
        <v>58.91</v>
      </c>
      <c r="H791">
        <v>7</v>
      </c>
      <c r="I791" s="5">
        <f t="shared" si="103"/>
        <v>20.618500000000001</v>
      </c>
      <c r="J791" s="5">
        <f t="shared" si="96"/>
        <v>432.98849999999999</v>
      </c>
      <c r="K791" s="6">
        <v>43482</v>
      </c>
      <c r="L791" s="6" t="str">
        <f t="shared" si="97"/>
        <v>Thu</v>
      </c>
      <c r="M791" s="6" t="str">
        <f t="shared" si="98"/>
        <v>Jan</v>
      </c>
      <c r="N791" s="7">
        <v>0.63541666666666663</v>
      </c>
      <c r="O791" s="7" t="str">
        <f t="shared" si="99"/>
        <v>15</v>
      </c>
      <c r="P791" t="s">
        <v>1007</v>
      </c>
      <c r="Q791" s="5">
        <f t="shared" si="100"/>
        <v>412.37</v>
      </c>
      <c r="R791" s="8">
        <f t="shared" si="101"/>
        <v>4.7619047619047582E-2</v>
      </c>
      <c r="S791" s="5">
        <f t="shared" si="102"/>
        <v>20.618499999999983</v>
      </c>
      <c r="T791" s="9">
        <v>9.6999999999999993</v>
      </c>
    </row>
    <row r="792" spans="1:20" x14ac:dyDescent="0.35">
      <c r="A792" t="s">
        <v>1810</v>
      </c>
      <c r="B792" t="s">
        <v>1002</v>
      </c>
      <c r="C792" t="s">
        <v>1003</v>
      </c>
      <c r="D792" t="s">
        <v>1011</v>
      </c>
      <c r="E792" t="s">
        <v>1015</v>
      </c>
      <c r="F792" t="s">
        <v>1030</v>
      </c>
      <c r="G792" s="5">
        <v>46.41</v>
      </c>
      <c r="H792">
        <v>1</v>
      </c>
      <c r="I792" s="5">
        <f t="shared" si="103"/>
        <v>2.3205</v>
      </c>
      <c r="J792" s="5">
        <f t="shared" si="96"/>
        <v>48.730499999999999</v>
      </c>
      <c r="K792" s="6">
        <v>43527</v>
      </c>
      <c r="L792" s="6" t="str">
        <f t="shared" si="97"/>
        <v>Sun</v>
      </c>
      <c r="M792" s="6" t="str">
        <f t="shared" si="98"/>
        <v>Mar</v>
      </c>
      <c r="N792" s="7">
        <v>0.83750000000000002</v>
      </c>
      <c r="O792" s="7" t="str">
        <f t="shared" si="99"/>
        <v>20</v>
      </c>
      <c r="P792" t="s">
        <v>1017</v>
      </c>
      <c r="Q792" s="5">
        <f t="shared" si="100"/>
        <v>46.41</v>
      </c>
      <c r="R792" s="8">
        <f t="shared" si="101"/>
        <v>4.7619047619047672E-2</v>
      </c>
      <c r="S792" s="5">
        <f t="shared" si="102"/>
        <v>2.3205000000000027</v>
      </c>
      <c r="T792" s="9">
        <v>4</v>
      </c>
    </row>
    <row r="793" spans="1:20" x14ac:dyDescent="0.35">
      <c r="A793" t="s">
        <v>1811</v>
      </c>
      <c r="B793" t="s">
        <v>1009</v>
      </c>
      <c r="C793" t="s">
        <v>1010</v>
      </c>
      <c r="D793" t="s">
        <v>1004</v>
      </c>
      <c r="E793" t="s">
        <v>1015</v>
      </c>
      <c r="F793" t="s">
        <v>1006</v>
      </c>
      <c r="G793" s="5">
        <v>68.55</v>
      </c>
      <c r="H793">
        <v>4</v>
      </c>
      <c r="I793" s="5">
        <f t="shared" si="103"/>
        <v>13.71</v>
      </c>
      <c r="J793" s="5">
        <f t="shared" si="96"/>
        <v>287.90999999999997</v>
      </c>
      <c r="K793" s="6">
        <v>43511</v>
      </c>
      <c r="L793" s="6" t="str">
        <f t="shared" si="97"/>
        <v>Fri</v>
      </c>
      <c r="M793" s="6" t="str">
        <f t="shared" si="98"/>
        <v>Feb</v>
      </c>
      <c r="N793" s="7">
        <v>0.84791666666666676</v>
      </c>
      <c r="O793" s="7" t="str">
        <f t="shared" si="99"/>
        <v>20</v>
      </c>
      <c r="P793" t="s">
        <v>1017</v>
      </c>
      <c r="Q793" s="5">
        <f t="shared" si="100"/>
        <v>274.2</v>
      </c>
      <c r="R793" s="8">
        <f t="shared" si="101"/>
        <v>4.7619047619047554E-2</v>
      </c>
      <c r="S793" s="5">
        <f t="shared" si="102"/>
        <v>13.70999999999998</v>
      </c>
      <c r="T793" s="9">
        <v>9.1999999999999993</v>
      </c>
    </row>
    <row r="794" spans="1:20" x14ac:dyDescent="0.35">
      <c r="A794" t="s">
        <v>1812</v>
      </c>
      <c r="B794" t="s">
        <v>1026</v>
      </c>
      <c r="C794" t="s">
        <v>1027</v>
      </c>
      <c r="D794" t="s">
        <v>1011</v>
      </c>
      <c r="E794" t="s">
        <v>1005</v>
      </c>
      <c r="F794" t="s">
        <v>1016</v>
      </c>
      <c r="G794" s="5">
        <v>97.37</v>
      </c>
      <c r="H794">
        <v>10</v>
      </c>
      <c r="I794" s="5">
        <f t="shared" si="103"/>
        <v>48.685000000000002</v>
      </c>
      <c r="J794" s="5">
        <f t="shared" si="96"/>
        <v>1022.385</v>
      </c>
      <c r="K794" s="6">
        <v>43480</v>
      </c>
      <c r="L794" s="6" t="str">
        <f t="shared" si="97"/>
        <v>Tue</v>
      </c>
      <c r="M794" s="6" t="str">
        <f t="shared" si="98"/>
        <v>Jan</v>
      </c>
      <c r="N794" s="7">
        <v>0.57500000000000007</v>
      </c>
      <c r="O794" s="7" t="str">
        <f t="shared" si="99"/>
        <v>13</v>
      </c>
      <c r="P794" t="s">
        <v>1017</v>
      </c>
      <c r="Q794" s="5">
        <f t="shared" si="100"/>
        <v>973.7</v>
      </c>
      <c r="R794" s="8">
        <f t="shared" si="101"/>
        <v>4.7619047619047568E-2</v>
      </c>
      <c r="S794" s="5">
        <f t="shared" si="102"/>
        <v>48.684999999999945</v>
      </c>
      <c r="T794" s="9">
        <v>4.9000000000000004</v>
      </c>
    </row>
    <row r="795" spans="1:20" x14ac:dyDescent="0.35">
      <c r="A795" t="s">
        <v>1813</v>
      </c>
      <c r="B795" t="s">
        <v>1002</v>
      </c>
      <c r="C795" t="s">
        <v>1003</v>
      </c>
      <c r="D795" t="s">
        <v>1004</v>
      </c>
      <c r="E795" t="s">
        <v>1015</v>
      </c>
      <c r="F795" t="s">
        <v>1012</v>
      </c>
      <c r="G795" s="5">
        <v>92.6</v>
      </c>
      <c r="H795">
        <v>7</v>
      </c>
      <c r="I795" s="5">
        <f t="shared" si="103"/>
        <v>32.409999999999997</v>
      </c>
      <c r="J795" s="5">
        <f t="shared" si="96"/>
        <v>680.6099999999999</v>
      </c>
      <c r="K795" s="6">
        <v>43523</v>
      </c>
      <c r="L795" s="6" t="str">
        <f t="shared" si="97"/>
        <v>Wed</v>
      </c>
      <c r="M795" s="6" t="str">
        <f t="shared" si="98"/>
        <v>Feb</v>
      </c>
      <c r="N795" s="7">
        <v>0.53611111111111109</v>
      </c>
      <c r="O795" s="7" t="str">
        <f t="shared" si="99"/>
        <v>12</v>
      </c>
      <c r="P795" t="s">
        <v>1017</v>
      </c>
      <c r="Q795" s="5">
        <f t="shared" si="100"/>
        <v>648.19999999999993</v>
      </c>
      <c r="R795" s="8">
        <f t="shared" si="101"/>
        <v>4.7619047619047582E-2</v>
      </c>
      <c r="S795" s="5">
        <f t="shared" si="102"/>
        <v>32.409999999999968</v>
      </c>
      <c r="T795" s="9">
        <v>9.3000000000000007</v>
      </c>
    </row>
    <row r="796" spans="1:20" x14ac:dyDescent="0.35">
      <c r="A796" t="s">
        <v>1814</v>
      </c>
      <c r="B796" t="s">
        <v>1002</v>
      </c>
      <c r="C796" t="s">
        <v>1003</v>
      </c>
      <c r="D796" t="s">
        <v>1011</v>
      </c>
      <c r="E796" t="s">
        <v>1005</v>
      </c>
      <c r="F796" t="s">
        <v>1012</v>
      </c>
      <c r="G796" s="5">
        <v>46.61</v>
      </c>
      <c r="H796">
        <v>2</v>
      </c>
      <c r="I796" s="5">
        <f t="shared" si="103"/>
        <v>4.6610000000000005</v>
      </c>
      <c r="J796" s="5">
        <f t="shared" si="96"/>
        <v>97.881</v>
      </c>
      <c r="K796" s="6">
        <v>43522</v>
      </c>
      <c r="L796" s="6" t="str">
        <f t="shared" si="97"/>
        <v>Tue</v>
      </c>
      <c r="M796" s="6" t="str">
        <f t="shared" si="98"/>
        <v>Feb</v>
      </c>
      <c r="N796" s="7">
        <v>0.51944444444444449</v>
      </c>
      <c r="O796" s="7" t="str">
        <f t="shared" si="99"/>
        <v>12</v>
      </c>
      <c r="P796" t="s">
        <v>1017</v>
      </c>
      <c r="Q796" s="5">
        <f t="shared" si="100"/>
        <v>93.22</v>
      </c>
      <c r="R796" s="8">
        <f t="shared" si="101"/>
        <v>4.761904761904763E-2</v>
      </c>
      <c r="S796" s="5">
        <f t="shared" si="102"/>
        <v>4.6610000000000014</v>
      </c>
      <c r="T796" s="9">
        <v>6.6</v>
      </c>
    </row>
    <row r="797" spans="1:20" x14ac:dyDescent="0.35">
      <c r="A797" t="s">
        <v>1815</v>
      </c>
      <c r="B797" t="s">
        <v>1026</v>
      </c>
      <c r="C797" t="s">
        <v>1027</v>
      </c>
      <c r="D797" t="s">
        <v>1011</v>
      </c>
      <c r="E797" t="s">
        <v>1015</v>
      </c>
      <c r="F797" t="s">
        <v>1030</v>
      </c>
      <c r="G797" s="5">
        <v>27.18</v>
      </c>
      <c r="H797">
        <v>2</v>
      </c>
      <c r="I797" s="5">
        <f t="shared" si="103"/>
        <v>2.718</v>
      </c>
      <c r="J797" s="5">
        <f t="shared" si="96"/>
        <v>57.078000000000003</v>
      </c>
      <c r="K797" s="6">
        <v>43539</v>
      </c>
      <c r="L797" s="6" t="str">
        <f t="shared" si="97"/>
        <v>Fri</v>
      </c>
      <c r="M797" s="6" t="str">
        <f t="shared" si="98"/>
        <v>Mar</v>
      </c>
      <c r="N797" s="7">
        <v>0.68472222222222223</v>
      </c>
      <c r="O797" s="7" t="str">
        <f t="shared" si="99"/>
        <v>16</v>
      </c>
      <c r="P797" t="s">
        <v>1007</v>
      </c>
      <c r="Q797" s="5">
        <f t="shared" si="100"/>
        <v>54.36</v>
      </c>
      <c r="R797" s="8">
        <f t="shared" si="101"/>
        <v>4.7619047619047679E-2</v>
      </c>
      <c r="S797" s="5">
        <f t="shared" si="102"/>
        <v>2.7180000000000035</v>
      </c>
      <c r="T797" s="9">
        <v>4.3</v>
      </c>
    </row>
    <row r="798" spans="1:20" x14ac:dyDescent="0.35">
      <c r="A798" t="s">
        <v>1816</v>
      </c>
      <c r="B798" t="s">
        <v>1009</v>
      </c>
      <c r="C798" t="s">
        <v>1010</v>
      </c>
      <c r="D798" t="s">
        <v>1004</v>
      </c>
      <c r="E798" t="s">
        <v>1005</v>
      </c>
      <c r="F798" t="s">
        <v>1016</v>
      </c>
      <c r="G798" s="5">
        <v>60.87</v>
      </c>
      <c r="H798">
        <v>1</v>
      </c>
      <c r="I798" s="5">
        <f t="shared" si="103"/>
        <v>3.0434999999999999</v>
      </c>
      <c r="J798" s="5">
        <f t="shared" si="96"/>
        <v>63.913499999999999</v>
      </c>
      <c r="K798" s="6">
        <v>43489</v>
      </c>
      <c r="L798" s="6" t="str">
        <f t="shared" si="97"/>
        <v>Thu</v>
      </c>
      <c r="M798" s="6" t="str">
        <f t="shared" si="98"/>
        <v>Jan</v>
      </c>
      <c r="N798" s="7">
        <v>0.55833333333333335</v>
      </c>
      <c r="O798" s="7" t="str">
        <f t="shared" si="99"/>
        <v>13</v>
      </c>
      <c r="P798" t="s">
        <v>1013</v>
      </c>
      <c r="Q798" s="5">
        <f t="shared" si="100"/>
        <v>60.87</v>
      </c>
      <c r="R798" s="8">
        <f t="shared" si="101"/>
        <v>4.7619047619047644E-2</v>
      </c>
      <c r="S798" s="5">
        <f t="shared" si="102"/>
        <v>3.0435000000000016</v>
      </c>
      <c r="T798" s="9">
        <v>5.5</v>
      </c>
    </row>
    <row r="799" spans="1:20" x14ac:dyDescent="0.35">
      <c r="A799" t="s">
        <v>1817</v>
      </c>
      <c r="B799" t="s">
        <v>1002</v>
      </c>
      <c r="C799" t="s">
        <v>1003</v>
      </c>
      <c r="D799" t="s">
        <v>1004</v>
      </c>
      <c r="E799" t="s">
        <v>1005</v>
      </c>
      <c r="F799" t="s">
        <v>1020</v>
      </c>
      <c r="G799" s="5">
        <v>24.49</v>
      </c>
      <c r="H799">
        <v>10</v>
      </c>
      <c r="I799" s="5">
        <f t="shared" si="103"/>
        <v>12.244999999999999</v>
      </c>
      <c r="J799" s="5">
        <f t="shared" si="96"/>
        <v>257.14499999999998</v>
      </c>
      <c r="K799" s="6">
        <v>43518</v>
      </c>
      <c r="L799" s="6" t="str">
        <f t="shared" si="97"/>
        <v>Fri</v>
      </c>
      <c r="M799" s="6" t="str">
        <f t="shared" si="98"/>
        <v>Feb</v>
      </c>
      <c r="N799" s="7">
        <v>0.63541666666666663</v>
      </c>
      <c r="O799" s="7" t="str">
        <f t="shared" si="99"/>
        <v>15</v>
      </c>
      <c r="P799" t="s">
        <v>1013</v>
      </c>
      <c r="Q799" s="5">
        <f t="shared" si="100"/>
        <v>244.89999999999998</v>
      </c>
      <c r="R799" s="8">
        <f t="shared" si="101"/>
        <v>4.7619047619047637E-2</v>
      </c>
      <c r="S799" s="5">
        <f t="shared" si="102"/>
        <v>12.245000000000005</v>
      </c>
      <c r="T799" s="9">
        <v>8.1</v>
      </c>
    </row>
    <row r="800" spans="1:20" x14ac:dyDescent="0.35">
      <c r="A800" t="s">
        <v>1818</v>
      </c>
      <c r="B800" t="s">
        <v>1026</v>
      </c>
      <c r="C800" t="s">
        <v>1027</v>
      </c>
      <c r="D800" t="s">
        <v>1011</v>
      </c>
      <c r="E800" t="s">
        <v>1015</v>
      </c>
      <c r="F800" t="s">
        <v>1006</v>
      </c>
      <c r="G800" s="5">
        <v>92.78</v>
      </c>
      <c r="H800">
        <v>1</v>
      </c>
      <c r="I800" s="5">
        <f t="shared" si="103"/>
        <v>4.6390000000000002</v>
      </c>
      <c r="J800" s="5">
        <f t="shared" si="96"/>
        <v>97.418999999999997</v>
      </c>
      <c r="K800" s="6">
        <v>43539</v>
      </c>
      <c r="L800" s="6" t="str">
        <f t="shared" si="97"/>
        <v>Fri</v>
      </c>
      <c r="M800" s="6" t="str">
        <f t="shared" si="98"/>
        <v>Mar</v>
      </c>
      <c r="N800" s="7">
        <v>0.4513888888888889</v>
      </c>
      <c r="O800" s="7" t="str">
        <f t="shared" si="99"/>
        <v>10</v>
      </c>
      <c r="P800" t="s">
        <v>1017</v>
      </c>
      <c r="Q800" s="5">
        <f t="shared" si="100"/>
        <v>92.78</v>
      </c>
      <c r="R800" s="8">
        <f t="shared" si="101"/>
        <v>4.7619047619047575E-2</v>
      </c>
      <c r="S800" s="5">
        <f t="shared" si="102"/>
        <v>4.6389999999999958</v>
      </c>
      <c r="T800" s="9">
        <v>9.8000000000000007</v>
      </c>
    </row>
    <row r="801" spans="1:20" x14ac:dyDescent="0.35">
      <c r="A801" t="s">
        <v>1819</v>
      </c>
      <c r="B801" t="s">
        <v>1009</v>
      </c>
      <c r="C801" t="s">
        <v>1010</v>
      </c>
      <c r="D801" t="s">
        <v>1004</v>
      </c>
      <c r="E801" t="s">
        <v>1015</v>
      </c>
      <c r="F801" t="s">
        <v>1016</v>
      </c>
      <c r="G801" s="5">
        <v>86.69</v>
      </c>
      <c r="H801">
        <v>5</v>
      </c>
      <c r="I801" s="5">
        <f t="shared" si="103"/>
        <v>21.672499999999999</v>
      </c>
      <c r="J801" s="5">
        <f t="shared" si="96"/>
        <v>455.1225</v>
      </c>
      <c r="K801" s="6">
        <v>43507</v>
      </c>
      <c r="L801" s="6" t="str">
        <f t="shared" si="97"/>
        <v>Mon</v>
      </c>
      <c r="M801" s="6" t="str">
        <f t="shared" si="98"/>
        <v>Feb</v>
      </c>
      <c r="N801" s="7">
        <v>0.77638888888888891</v>
      </c>
      <c r="O801" s="7" t="str">
        <f t="shared" si="99"/>
        <v>18</v>
      </c>
      <c r="P801" t="s">
        <v>1007</v>
      </c>
      <c r="Q801" s="5">
        <f t="shared" si="100"/>
        <v>433.45</v>
      </c>
      <c r="R801" s="8">
        <f t="shared" si="101"/>
        <v>4.7619047619047651E-2</v>
      </c>
      <c r="S801" s="5">
        <f t="shared" si="102"/>
        <v>21.672500000000014</v>
      </c>
      <c r="T801" s="9">
        <v>9.4</v>
      </c>
    </row>
    <row r="802" spans="1:20" x14ac:dyDescent="0.35">
      <c r="A802" t="s">
        <v>1820</v>
      </c>
      <c r="B802" t="s">
        <v>1026</v>
      </c>
      <c r="C802" t="s">
        <v>1027</v>
      </c>
      <c r="D802" t="s">
        <v>1011</v>
      </c>
      <c r="E802" t="s">
        <v>1015</v>
      </c>
      <c r="F802" t="s">
        <v>1020</v>
      </c>
      <c r="G802" s="5">
        <v>23.01</v>
      </c>
      <c r="H802">
        <v>6</v>
      </c>
      <c r="I802" s="5">
        <f t="shared" si="103"/>
        <v>6.9030000000000005</v>
      </c>
      <c r="J802" s="5">
        <f t="shared" si="96"/>
        <v>144.96299999999999</v>
      </c>
      <c r="K802" s="6">
        <v>43477</v>
      </c>
      <c r="L802" s="6" t="str">
        <f t="shared" si="97"/>
        <v>Sat</v>
      </c>
      <c r="M802" s="6" t="str">
        <f t="shared" si="98"/>
        <v>Jan</v>
      </c>
      <c r="N802" s="7">
        <v>0.69791666666666663</v>
      </c>
      <c r="O802" s="7" t="str">
        <f t="shared" si="99"/>
        <v>16</v>
      </c>
      <c r="P802" t="s">
        <v>1007</v>
      </c>
      <c r="Q802" s="5">
        <f t="shared" si="100"/>
        <v>138.06</v>
      </c>
      <c r="R802" s="8">
        <f t="shared" si="101"/>
        <v>4.7619047619047561E-2</v>
      </c>
      <c r="S802" s="5">
        <f t="shared" si="102"/>
        <v>6.9029999999999916</v>
      </c>
      <c r="T802" s="9">
        <v>7.9</v>
      </c>
    </row>
    <row r="803" spans="1:20" x14ac:dyDescent="0.35">
      <c r="A803" t="s">
        <v>1821</v>
      </c>
      <c r="B803" t="s">
        <v>1009</v>
      </c>
      <c r="C803" t="s">
        <v>1010</v>
      </c>
      <c r="D803" t="s">
        <v>1004</v>
      </c>
      <c r="E803" t="s">
        <v>1005</v>
      </c>
      <c r="F803" t="s">
        <v>1012</v>
      </c>
      <c r="G803" s="5">
        <v>30.2</v>
      </c>
      <c r="H803">
        <v>8</v>
      </c>
      <c r="I803" s="5">
        <f t="shared" si="103"/>
        <v>12.08</v>
      </c>
      <c r="J803" s="5">
        <f t="shared" si="96"/>
        <v>253.68</v>
      </c>
      <c r="K803" s="6">
        <v>43527</v>
      </c>
      <c r="L803" s="6" t="str">
        <f t="shared" si="97"/>
        <v>Sun</v>
      </c>
      <c r="M803" s="6" t="str">
        <f t="shared" si="98"/>
        <v>Mar</v>
      </c>
      <c r="N803" s="7">
        <v>0.8125</v>
      </c>
      <c r="O803" s="7" t="str">
        <f t="shared" si="99"/>
        <v>19</v>
      </c>
      <c r="P803" t="s">
        <v>1007</v>
      </c>
      <c r="Q803" s="5">
        <f t="shared" si="100"/>
        <v>241.6</v>
      </c>
      <c r="R803" s="8">
        <f t="shared" si="101"/>
        <v>4.7619047619047665E-2</v>
      </c>
      <c r="S803" s="5">
        <f t="shared" si="102"/>
        <v>12.080000000000013</v>
      </c>
      <c r="T803" s="9">
        <v>5.0999999999999996</v>
      </c>
    </row>
    <row r="804" spans="1:20" x14ac:dyDescent="0.35">
      <c r="A804" t="s">
        <v>1822</v>
      </c>
      <c r="B804" t="s">
        <v>1009</v>
      </c>
      <c r="C804" t="s">
        <v>1010</v>
      </c>
      <c r="D804" t="s">
        <v>1004</v>
      </c>
      <c r="E804" t="s">
        <v>1015</v>
      </c>
      <c r="F804" t="s">
        <v>1030</v>
      </c>
      <c r="G804" s="5">
        <v>67.39</v>
      </c>
      <c r="H804">
        <v>7</v>
      </c>
      <c r="I804" s="5">
        <f t="shared" si="103"/>
        <v>23.586500000000001</v>
      </c>
      <c r="J804" s="5">
        <f t="shared" si="96"/>
        <v>495.31650000000002</v>
      </c>
      <c r="K804" s="6">
        <v>43547</v>
      </c>
      <c r="L804" s="6" t="str">
        <f t="shared" si="97"/>
        <v>Sat</v>
      </c>
      <c r="M804" s="6" t="str">
        <f t="shared" si="98"/>
        <v>Mar</v>
      </c>
      <c r="N804" s="7">
        <v>0.55763888888888891</v>
      </c>
      <c r="O804" s="7" t="str">
        <f t="shared" si="99"/>
        <v>13</v>
      </c>
      <c r="P804" t="s">
        <v>1007</v>
      </c>
      <c r="Q804" s="5">
        <f t="shared" si="100"/>
        <v>471.73</v>
      </c>
      <c r="R804" s="8">
        <f t="shared" si="101"/>
        <v>4.7619047619047616E-2</v>
      </c>
      <c r="S804" s="5">
        <f t="shared" si="102"/>
        <v>23.586500000000001</v>
      </c>
      <c r="T804" s="9">
        <v>6.9</v>
      </c>
    </row>
    <row r="805" spans="1:20" x14ac:dyDescent="0.35">
      <c r="A805" t="s">
        <v>1823</v>
      </c>
      <c r="B805" t="s">
        <v>1002</v>
      </c>
      <c r="C805" t="s">
        <v>1003</v>
      </c>
      <c r="D805" t="s">
        <v>1004</v>
      </c>
      <c r="E805" t="s">
        <v>1005</v>
      </c>
      <c r="F805" t="s">
        <v>1030</v>
      </c>
      <c r="G805" s="5">
        <v>48.96</v>
      </c>
      <c r="H805">
        <v>9</v>
      </c>
      <c r="I805" s="5">
        <f t="shared" si="103"/>
        <v>22.032</v>
      </c>
      <c r="J805" s="5">
        <f t="shared" si="96"/>
        <v>462.67199999999997</v>
      </c>
      <c r="K805" s="6">
        <v>43528</v>
      </c>
      <c r="L805" s="6" t="str">
        <f t="shared" si="97"/>
        <v>Mon</v>
      </c>
      <c r="M805" s="6" t="str">
        <f t="shared" si="98"/>
        <v>Mar</v>
      </c>
      <c r="N805" s="7">
        <v>0.4770833333333333</v>
      </c>
      <c r="O805" s="7" t="str">
        <f t="shared" si="99"/>
        <v>11</v>
      </c>
      <c r="P805" t="s">
        <v>1013</v>
      </c>
      <c r="Q805" s="5">
        <f t="shared" si="100"/>
        <v>440.64</v>
      </c>
      <c r="R805" s="8">
        <f t="shared" si="101"/>
        <v>4.7619047619047582E-2</v>
      </c>
      <c r="S805" s="5">
        <f t="shared" si="102"/>
        <v>22.031999999999982</v>
      </c>
      <c r="T805" s="9">
        <v>8</v>
      </c>
    </row>
    <row r="806" spans="1:20" x14ac:dyDescent="0.35">
      <c r="A806" t="s">
        <v>1824</v>
      </c>
      <c r="B806" t="s">
        <v>1026</v>
      </c>
      <c r="C806" t="s">
        <v>1027</v>
      </c>
      <c r="D806" t="s">
        <v>1004</v>
      </c>
      <c r="E806" t="s">
        <v>1005</v>
      </c>
      <c r="F806" t="s">
        <v>1012</v>
      </c>
      <c r="G806" s="5">
        <v>75.59</v>
      </c>
      <c r="H806">
        <v>9</v>
      </c>
      <c r="I806" s="5">
        <f t="shared" si="103"/>
        <v>34.015500000000003</v>
      </c>
      <c r="J806" s="5">
        <f t="shared" si="96"/>
        <v>714.32550000000003</v>
      </c>
      <c r="K806" s="6">
        <v>43519</v>
      </c>
      <c r="L806" s="6" t="str">
        <f t="shared" si="97"/>
        <v>Sat</v>
      </c>
      <c r="M806" s="6" t="str">
        <f t="shared" si="98"/>
        <v>Feb</v>
      </c>
      <c r="N806" s="7">
        <v>0.46666666666666662</v>
      </c>
      <c r="O806" s="7" t="str">
        <f t="shared" si="99"/>
        <v>11</v>
      </c>
      <c r="P806" t="s">
        <v>1013</v>
      </c>
      <c r="Q806" s="5">
        <f t="shared" si="100"/>
        <v>680.31000000000006</v>
      </c>
      <c r="R806" s="8">
        <f t="shared" si="101"/>
        <v>4.7619047619047582E-2</v>
      </c>
      <c r="S806" s="5">
        <f t="shared" si="102"/>
        <v>34.015499999999975</v>
      </c>
      <c r="T806" s="9">
        <v>8</v>
      </c>
    </row>
    <row r="807" spans="1:20" x14ac:dyDescent="0.35">
      <c r="A807" t="s">
        <v>1825</v>
      </c>
      <c r="B807" t="s">
        <v>1002</v>
      </c>
      <c r="C807" t="s">
        <v>1003</v>
      </c>
      <c r="D807" t="s">
        <v>1011</v>
      </c>
      <c r="E807" t="s">
        <v>1005</v>
      </c>
      <c r="F807" t="s">
        <v>1016</v>
      </c>
      <c r="G807" s="5">
        <v>77.47</v>
      </c>
      <c r="H807">
        <v>4</v>
      </c>
      <c r="I807" s="5">
        <f t="shared" si="103"/>
        <v>15.494</v>
      </c>
      <c r="J807" s="5">
        <f t="shared" si="96"/>
        <v>325.37400000000002</v>
      </c>
      <c r="K807" s="6">
        <v>43541</v>
      </c>
      <c r="L807" s="6" t="str">
        <f t="shared" si="97"/>
        <v>Sun</v>
      </c>
      <c r="M807" s="6" t="str">
        <f t="shared" si="98"/>
        <v>Mar</v>
      </c>
      <c r="N807" s="7">
        <v>0.69166666666666676</v>
      </c>
      <c r="O807" s="7" t="str">
        <f t="shared" si="99"/>
        <v>16</v>
      </c>
      <c r="P807" t="s">
        <v>1013</v>
      </c>
      <c r="Q807" s="5">
        <f t="shared" si="100"/>
        <v>309.88</v>
      </c>
      <c r="R807" s="8">
        <f t="shared" si="101"/>
        <v>4.76190476190477E-2</v>
      </c>
      <c r="S807" s="5">
        <f t="shared" si="102"/>
        <v>15.494000000000028</v>
      </c>
      <c r="T807" s="9">
        <v>4.2</v>
      </c>
    </row>
    <row r="808" spans="1:20" x14ac:dyDescent="0.35">
      <c r="A808" t="s">
        <v>1826</v>
      </c>
      <c r="B808" t="s">
        <v>1002</v>
      </c>
      <c r="C808" t="s">
        <v>1003</v>
      </c>
      <c r="D808" t="s">
        <v>1011</v>
      </c>
      <c r="E808" t="s">
        <v>1005</v>
      </c>
      <c r="F808" t="s">
        <v>1020</v>
      </c>
      <c r="G808" s="5">
        <v>93.18</v>
      </c>
      <c r="H808">
        <v>2</v>
      </c>
      <c r="I808" s="5">
        <f t="shared" si="103"/>
        <v>9.3180000000000014</v>
      </c>
      <c r="J808" s="5">
        <f t="shared" si="96"/>
        <v>195.67800000000003</v>
      </c>
      <c r="K808" s="6">
        <v>43481</v>
      </c>
      <c r="L808" s="6" t="str">
        <f t="shared" si="97"/>
        <v>Wed</v>
      </c>
      <c r="M808" s="6" t="str">
        <f t="shared" si="98"/>
        <v>Jan</v>
      </c>
      <c r="N808" s="7">
        <v>0.77847222222222223</v>
      </c>
      <c r="O808" s="7" t="str">
        <f t="shared" si="99"/>
        <v>18</v>
      </c>
      <c r="P808" t="s">
        <v>1017</v>
      </c>
      <c r="Q808" s="5">
        <f t="shared" si="100"/>
        <v>186.36</v>
      </c>
      <c r="R808" s="8">
        <f t="shared" si="101"/>
        <v>4.7619047619047672E-2</v>
      </c>
      <c r="S808" s="5">
        <f t="shared" si="102"/>
        <v>9.3180000000000121</v>
      </c>
      <c r="T808" s="9">
        <v>8.5</v>
      </c>
    </row>
    <row r="809" spans="1:20" x14ac:dyDescent="0.35">
      <c r="A809" t="s">
        <v>1827</v>
      </c>
      <c r="B809" t="s">
        <v>1002</v>
      </c>
      <c r="C809" t="s">
        <v>1003</v>
      </c>
      <c r="D809" t="s">
        <v>1011</v>
      </c>
      <c r="E809" t="s">
        <v>1005</v>
      </c>
      <c r="F809" t="s">
        <v>1012</v>
      </c>
      <c r="G809" s="5">
        <v>50.23</v>
      </c>
      <c r="H809">
        <v>4</v>
      </c>
      <c r="I809" s="5">
        <f t="shared" si="103"/>
        <v>10.045999999999999</v>
      </c>
      <c r="J809" s="5">
        <f t="shared" si="96"/>
        <v>210.96599999999998</v>
      </c>
      <c r="K809" s="6">
        <v>43473</v>
      </c>
      <c r="L809" s="6" t="str">
        <f t="shared" si="97"/>
        <v>Tue</v>
      </c>
      <c r="M809" s="6" t="str">
        <f t="shared" si="98"/>
        <v>Jan</v>
      </c>
      <c r="N809" s="7">
        <v>0.71666666666666667</v>
      </c>
      <c r="O809" s="7" t="str">
        <f t="shared" si="99"/>
        <v>17</v>
      </c>
      <c r="P809" t="s">
        <v>1013</v>
      </c>
      <c r="Q809" s="5">
        <f t="shared" si="100"/>
        <v>200.92</v>
      </c>
      <c r="R809" s="8">
        <f t="shared" si="101"/>
        <v>4.7619047619047589E-2</v>
      </c>
      <c r="S809" s="5">
        <f t="shared" si="102"/>
        <v>10.045999999999992</v>
      </c>
      <c r="T809" s="9">
        <v>9</v>
      </c>
    </row>
    <row r="810" spans="1:20" x14ac:dyDescent="0.35">
      <c r="A810" t="s">
        <v>1828</v>
      </c>
      <c r="B810" t="s">
        <v>1026</v>
      </c>
      <c r="C810" t="s">
        <v>1027</v>
      </c>
      <c r="D810" t="s">
        <v>1011</v>
      </c>
      <c r="E810" t="s">
        <v>1005</v>
      </c>
      <c r="F810" t="s">
        <v>1006</v>
      </c>
      <c r="G810" s="5">
        <v>17.75</v>
      </c>
      <c r="H810">
        <v>1</v>
      </c>
      <c r="I810" s="5">
        <f t="shared" si="103"/>
        <v>0.88750000000000007</v>
      </c>
      <c r="J810" s="5">
        <f t="shared" si="96"/>
        <v>18.637499999999999</v>
      </c>
      <c r="K810" s="6">
        <v>43479</v>
      </c>
      <c r="L810" s="6" t="str">
        <f t="shared" si="97"/>
        <v>Mon</v>
      </c>
      <c r="M810" s="6" t="str">
        <f t="shared" si="98"/>
        <v>Jan</v>
      </c>
      <c r="N810" s="7">
        <v>0.44305555555555554</v>
      </c>
      <c r="O810" s="7" t="str">
        <f t="shared" si="99"/>
        <v>10</v>
      </c>
      <c r="P810" t="s">
        <v>1013</v>
      </c>
      <c r="Q810" s="5">
        <f t="shared" si="100"/>
        <v>17.75</v>
      </c>
      <c r="R810" s="8">
        <f t="shared" si="101"/>
        <v>4.7619047619047582E-2</v>
      </c>
      <c r="S810" s="5">
        <f t="shared" si="102"/>
        <v>0.88749999999999929</v>
      </c>
      <c r="T810" s="9">
        <v>8.6</v>
      </c>
    </row>
    <row r="811" spans="1:20" x14ac:dyDescent="0.35">
      <c r="A811" t="s">
        <v>1829</v>
      </c>
      <c r="B811" t="s">
        <v>1009</v>
      </c>
      <c r="C811" t="s">
        <v>1010</v>
      </c>
      <c r="D811" t="s">
        <v>1011</v>
      </c>
      <c r="E811" t="s">
        <v>1005</v>
      </c>
      <c r="F811" t="s">
        <v>1030</v>
      </c>
      <c r="G811" s="5">
        <v>62.18</v>
      </c>
      <c r="H811">
        <v>10</v>
      </c>
      <c r="I811" s="5">
        <f t="shared" si="103"/>
        <v>31.09</v>
      </c>
      <c r="J811" s="5">
        <f t="shared" si="96"/>
        <v>652.89</v>
      </c>
      <c r="K811" s="6">
        <v>43496</v>
      </c>
      <c r="L811" s="6" t="str">
        <f t="shared" si="97"/>
        <v>Thu</v>
      </c>
      <c r="M811" s="6" t="str">
        <f t="shared" si="98"/>
        <v>Jan</v>
      </c>
      <c r="N811" s="7">
        <v>0.43958333333333338</v>
      </c>
      <c r="O811" s="7" t="str">
        <f t="shared" si="99"/>
        <v>10</v>
      </c>
      <c r="P811" t="s">
        <v>1007</v>
      </c>
      <c r="Q811" s="5">
        <f t="shared" si="100"/>
        <v>621.79999999999995</v>
      </c>
      <c r="R811" s="8">
        <f t="shared" si="101"/>
        <v>4.7619047619047672E-2</v>
      </c>
      <c r="S811" s="5">
        <f t="shared" si="102"/>
        <v>31.090000000000032</v>
      </c>
      <c r="T811" s="9">
        <v>6</v>
      </c>
    </row>
    <row r="812" spans="1:20" x14ac:dyDescent="0.35">
      <c r="A812" t="s">
        <v>1830</v>
      </c>
      <c r="B812" t="s">
        <v>1026</v>
      </c>
      <c r="C812" t="s">
        <v>1027</v>
      </c>
      <c r="D812" t="s">
        <v>1011</v>
      </c>
      <c r="E812" t="s">
        <v>1015</v>
      </c>
      <c r="F812" t="s">
        <v>1006</v>
      </c>
      <c r="G812" s="5">
        <v>10.75</v>
      </c>
      <c r="H812">
        <v>8</v>
      </c>
      <c r="I812" s="5">
        <f t="shared" si="103"/>
        <v>4.3</v>
      </c>
      <c r="J812" s="5">
        <f t="shared" si="96"/>
        <v>90.3</v>
      </c>
      <c r="K812" s="6">
        <v>43539</v>
      </c>
      <c r="L812" s="6" t="str">
        <f t="shared" si="97"/>
        <v>Fri</v>
      </c>
      <c r="M812" s="6" t="str">
        <f t="shared" si="98"/>
        <v>Mar</v>
      </c>
      <c r="N812" s="7">
        <v>0.60972222222222217</v>
      </c>
      <c r="O812" s="7" t="str">
        <f t="shared" si="99"/>
        <v>14</v>
      </c>
      <c r="P812" t="s">
        <v>1007</v>
      </c>
      <c r="Q812" s="5">
        <f t="shared" si="100"/>
        <v>86</v>
      </c>
      <c r="R812" s="8">
        <f t="shared" si="101"/>
        <v>4.7619047619047589E-2</v>
      </c>
      <c r="S812" s="5">
        <f t="shared" si="102"/>
        <v>4.2999999999999972</v>
      </c>
      <c r="T812" s="9">
        <v>6.2</v>
      </c>
    </row>
    <row r="813" spans="1:20" x14ac:dyDescent="0.35">
      <c r="A813" t="s">
        <v>1831</v>
      </c>
      <c r="B813" t="s">
        <v>1002</v>
      </c>
      <c r="C813" t="s">
        <v>1003</v>
      </c>
      <c r="D813" t="s">
        <v>1011</v>
      </c>
      <c r="E813" t="s">
        <v>1005</v>
      </c>
      <c r="F813" t="s">
        <v>1012</v>
      </c>
      <c r="G813" s="5">
        <v>40.26</v>
      </c>
      <c r="H813">
        <v>10</v>
      </c>
      <c r="I813" s="5">
        <f t="shared" si="103"/>
        <v>20.13</v>
      </c>
      <c r="J813" s="5">
        <f t="shared" si="96"/>
        <v>422.72999999999996</v>
      </c>
      <c r="K813" s="6">
        <v>43520</v>
      </c>
      <c r="L813" s="6" t="str">
        <f t="shared" si="97"/>
        <v>Sun</v>
      </c>
      <c r="M813" s="6" t="str">
        <f t="shared" si="98"/>
        <v>Feb</v>
      </c>
      <c r="N813" s="7">
        <v>0.75416666666666676</v>
      </c>
      <c r="O813" s="7" t="str">
        <f t="shared" si="99"/>
        <v>18</v>
      </c>
      <c r="P813" t="s">
        <v>1017</v>
      </c>
      <c r="Q813" s="5">
        <f t="shared" si="100"/>
        <v>402.59999999999997</v>
      </c>
      <c r="R813" s="8">
        <f t="shared" si="101"/>
        <v>4.7619047619047609E-2</v>
      </c>
      <c r="S813" s="5">
        <f t="shared" si="102"/>
        <v>20.129999999999995</v>
      </c>
      <c r="T813" s="9">
        <v>5</v>
      </c>
    </row>
    <row r="814" spans="1:20" x14ac:dyDescent="0.35">
      <c r="A814" t="s">
        <v>1832</v>
      </c>
      <c r="B814" t="s">
        <v>1009</v>
      </c>
      <c r="C814" t="s">
        <v>1010</v>
      </c>
      <c r="D814" t="s">
        <v>1004</v>
      </c>
      <c r="E814" t="s">
        <v>1005</v>
      </c>
      <c r="F814" t="s">
        <v>1020</v>
      </c>
      <c r="G814" s="5">
        <v>64.97</v>
      </c>
      <c r="H814">
        <v>5</v>
      </c>
      <c r="I814" s="5">
        <f t="shared" si="103"/>
        <v>16.242500000000003</v>
      </c>
      <c r="J814" s="5">
        <f t="shared" si="96"/>
        <v>341.09250000000003</v>
      </c>
      <c r="K814" s="6">
        <v>43504</v>
      </c>
      <c r="L814" s="6" t="str">
        <f t="shared" si="97"/>
        <v>Fri</v>
      </c>
      <c r="M814" s="6" t="str">
        <f t="shared" si="98"/>
        <v>Feb</v>
      </c>
      <c r="N814" s="7">
        <v>0.53611111111111109</v>
      </c>
      <c r="O814" s="7" t="str">
        <f t="shared" si="99"/>
        <v>12</v>
      </c>
      <c r="P814" t="s">
        <v>1017</v>
      </c>
      <c r="Q814" s="5">
        <f t="shared" si="100"/>
        <v>324.85000000000002</v>
      </c>
      <c r="R814" s="8">
        <f t="shared" si="101"/>
        <v>4.7619047619047637E-2</v>
      </c>
      <c r="S814" s="5">
        <f t="shared" si="102"/>
        <v>16.242500000000007</v>
      </c>
      <c r="T814" s="9">
        <v>6.5</v>
      </c>
    </row>
    <row r="815" spans="1:20" x14ac:dyDescent="0.35">
      <c r="A815" t="s">
        <v>1833</v>
      </c>
      <c r="B815" t="s">
        <v>1002</v>
      </c>
      <c r="C815" t="s">
        <v>1003</v>
      </c>
      <c r="D815" t="s">
        <v>1011</v>
      </c>
      <c r="E815" t="s">
        <v>1015</v>
      </c>
      <c r="F815" t="s">
        <v>1012</v>
      </c>
      <c r="G815" s="5">
        <v>95.15</v>
      </c>
      <c r="H815">
        <v>1</v>
      </c>
      <c r="I815" s="5">
        <f t="shared" si="103"/>
        <v>4.7575000000000003</v>
      </c>
      <c r="J815" s="5">
        <f t="shared" si="96"/>
        <v>99.907499999999999</v>
      </c>
      <c r="K815" s="6">
        <v>43546</v>
      </c>
      <c r="L815" s="6" t="str">
        <f t="shared" si="97"/>
        <v>Fri</v>
      </c>
      <c r="M815" s="6" t="str">
        <f t="shared" si="98"/>
        <v>Mar</v>
      </c>
      <c r="N815" s="7">
        <v>0.58333333333333337</v>
      </c>
      <c r="O815" s="7" t="str">
        <f t="shared" si="99"/>
        <v>14</v>
      </c>
      <c r="P815" t="s">
        <v>1013</v>
      </c>
      <c r="Q815" s="5">
        <f t="shared" si="100"/>
        <v>95.15</v>
      </c>
      <c r="R815" s="8">
        <f t="shared" si="101"/>
        <v>4.7619047619047554E-2</v>
      </c>
      <c r="S815" s="5">
        <f t="shared" si="102"/>
        <v>4.7574999999999932</v>
      </c>
      <c r="T815" s="9">
        <v>6</v>
      </c>
    </row>
    <row r="816" spans="1:20" x14ac:dyDescent="0.35">
      <c r="A816" t="s">
        <v>1834</v>
      </c>
      <c r="B816" t="s">
        <v>1002</v>
      </c>
      <c r="C816" t="s">
        <v>1003</v>
      </c>
      <c r="D816" t="s">
        <v>1004</v>
      </c>
      <c r="E816" t="s">
        <v>1005</v>
      </c>
      <c r="F816" t="s">
        <v>1012</v>
      </c>
      <c r="G816" s="5">
        <v>48.62</v>
      </c>
      <c r="H816">
        <v>8</v>
      </c>
      <c r="I816" s="5">
        <f t="shared" si="103"/>
        <v>19.448</v>
      </c>
      <c r="J816" s="5">
        <f t="shared" si="96"/>
        <v>408.40799999999996</v>
      </c>
      <c r="K816" s="6">
        <v>43489</v>
      </c>
      <c r="L816" s="6" t="str">
        <f t="shared" si="97"/>
        <v>Thu</v>
      </c>
      <c r="M816" s="6" t="str">
        <f t="shared" si="98"/>
        <v>Jan</v>
      </c>
      <c r="N816" s="7">
        <v>0.45624999999999999</v>
      </c>
      <c r="O816" s="7" t="str">
        <f t="shared" si="99"/>
        <v>10</v>
      </c>
      <c r="P816" t="s">
        <v>1013</v>
      </c>
      <c r="Q816" s="5">
        <f t="shared" si="100"/>
        <v>388.96</v>
      </c>
      <c r="R816" s="8">
        <f t="shared" si="101"/>
        <v>4.7619047619047575E-2</v>
      </c>
      <c r="S816" s="5">
        <f t="shared" si="102"/>
        <v>19.447999999999979</v>
      </c>
      <c r="T816" s="9">
        <v>5</v>
      </c>
    </row>
    <row r="817" spans="1:20" x14ac:dyDescent="0.35">
      <c r="A817" t="s">
        <v>1835</v>
      </c>
      <c r="B817" t="s">
        <v>1026</v>
      </c>
      <c r="C817" t="s">
        <v>1027</v>
      </c>
      <c r="D817" t="s">
        <v>1011</v>
      </c>
      <c r="E817" t="s">
        <v>1005</v>
      </c>
      <c r="F817" t="s">
        <v>1028</v>
      </c>
      <c r="G817" s="5">
        <v>53.21</v>
      </c>
      <c r="H817">
        <v>8</v>
      </c>
      <c r="I817" s="5">
        <f t="shared" si="103"/>
        <v>21.284000000000002</v>
      </c>
      <c r="J817" s="5">
        <f t="shared" si="96"/>
        <v>446.964</v>
      </c>
      <c r="K817" s="6">
        <v>43538</v>
      </c>
      <c r="L817" s="6" t="str">
        <f t="shared" si="97"/>
        <v>Thu</v>
      </c>
      <c r="M817" s="6" t="str">
        <f t="shared" si="98"/>
        <v>Mar</v>
      </c>
      <c r="N817" s="7">
        <v>0.69791666666666663</v>
      </c>
      <c r="O817" s="7" t="str">
        <f t="shared" si="99"/>
        <v>16</v>
      </c>
      <c r="P817" t="s">
        <v>1007</v>
      </c>
      <c r="Q817" s="5">
        <f t="shared" si="100"/>
        <v>425.68</v>
      </c>
      <c r="R817" s="8">
        <f t="shared" si="101"/>
        <v>4.7619047619047603E-2</v>
      </c>
      <c r="S817" s="5">
        <f t="shared" si="102"/>
        <v>21.283999999999992</v>
      </c>
      <c r="T817" s="9">
        <v>5</v>
      </c>
    </row>
    <row r="818" spans="1:20" x14ac:dyDescent="0.35">
      <c r="A818" t="s">
        <v>1836</v>
      </c>
      <c r="B818" t="s">
        <v>1009</v>
      </c>
      <c r="C818" t="s">
        <v>1010</v>
      </c>
      <c r="D818" t="s">
        <v>1011</v>
      </c>
      <c r="E818" t="s">
        <v>1005</v>
      </c>
      <c r="F818" t="s">
        <v>1030</v>
      </c>
      <c r="G818" s="5">
        <v>45.44</v>
      </c>
      <c r="H818">
        <v>7</v>
      </c>
      <c r="I818" s="5">
        <f t="shared" si="103"/>
        <v>15.904</v>
      </c>
      <c r="J818" s="5">
        <f t="shared" si="96"/>
        <v>333.98399999999998</v>
      </c>
      <c r="K818" s="6">
        <v>43488</v>
      </c>
      <c r="L818" s="6" t="str">
        <f t="shared" si="97"/>
        <v>Wed</v>
      </c>
      <c r="M818" s="6" t="str">
        <f t="shared" si="98"/>
        <v>Jan</v>
      </c>
      <c r="N818" s="7">
        <v>0.46875</v>
      </c>
      <c r="O818" s="7" t="str">
        <f t="shared" si="99"/>
        <v>11</v>
      </c>
      <c r="P818" t="s">
        <v>1013</v>
      </c>
      <c r="Q818" s="5">
        <f t="shared" si="100"/>
        <v>318.08</v>
      </c>
      <c r="R818" s="8">
        <f t="shared" si="101"/>
        <v>4.7619047619047609E-2</v>
      </c>
      <c r="S818" s="5">
        <f t="shared" si="102"/>
        <v>15.903999999999996</v>
      </c>
      <c r="T818" s="9">
        <v>9.1999999999999993</v>
      </c>
    </row>
    <row r="819" spans="1:20" x14ac:dyDescent="0.35">
      <c r="A819" t="s">
        <v>1837</v>
      </c>
      <c r="B819" t="s">
        <v>1002</v>
      </c>
      <c r="C819" t="s">
        <v>1003</v>
      </c>
      <c r="D819" t="s">
        <v>1011</v>
      </c>
      <c r="E819" t="s">
        <v>1015</v>
      </c>
      <c r="F819" t="s">
        <v>1028</v>
      </c>
      <c r="G819" s="5">
        <v>33.880000000000003</v>
      </c>
      <c r="H819">
        <v>8</v>
      </c>
      <c r="I819" s="5">
        <f t="shared" si="103"/>
        <v>13.552000000000001</v>
      </c>
      <c r="J819" s="5">
        <f t="shared" si="96"/>
        <v>284.59200000000004</v>
      </c>
      <c r="K819" s="6">
        <v>43484</v>
      </c>
      <c r="L819" s="6" t="str">
        <f t="shared" si="97"/>
        <v>Sat</v>
      </c>
      <c r="M819" s="6" t="str">
        <f t="shared" si="98"/>
        <v>Jan</v>
      </c>
      <c r="N819" s="7">
        <v>0.8534722222222223</v>
      </c>
      <c r="O819" s="7" t="str">
        <f t="shared" si="99"/>
        <v>20</v>
      </c>
      <c r="P819" t="s">
        <v>1007</v>
      </c>
      <c r="Q819" s="5">
        <f t="shared" si="100"/>
        <v>271.04000000000002</v>
      </c>
      <c r="R819" s="8">
        <f t="shared" si="101"/>
        <v>4.7619047619047686E-2</v>
      </c>
      <c r="S819" s="5">
        <f t="shared" si="102"/>
        <v>13.552000000000021</v>
      </c>
      <c r="T819" s="9">
        <v>9.6</v>
      </c>
    </row>
    <row r="820" spans="1:20" x14ac:dyDescent="0.35">
      <c r="A820" t="s">
        <v>1838</v>
      </c>
      <c r="B820" t="s">
        <v>1026</v>
      </c>
      <c r="C820" t="s">
        <v>1027</v>
      </c>
      <c r="D820" t="s">
        <v>1004</v>
      </c>
      <c r="E820" t="s">
        <v>1015</v>
      </c>
      <c r="F820" t="s">
        <v>1006</v>
      </c>
      <c r="G820" s="5">
        <v>96.16</v>
      </c>
      <c r="H820">
        <v>4</v>
      </c>
      <c r="I820" s="5">
        <f t="shared" si="103"/>
        <v>19.231999999999999</v>
      </c>
      <c r="J820" s="5">
        <f t="shared" si="96"/>
        <v>403.87199999999996</v>
      </c>
      <c r="K820" s="6">
        <v>43492</v>
      </c>
      <c r="L820" s="6" t="str">
        <f t="shared" si="97"/>
        <v>Sun</v>
      </c>
      <c r="M820" s="6" t="str">
        <f t="shared" si="98"/>
        <v>Jan</v>
      </c>
      <c r="N820" s="7">
        <v>0.8354166666666667</v>
      </c>
      <c r="O820" s="7" t="str">
        <f t="shared" si="99"/>
        <v>20</v>
      </c>
      <c r="P820" t="s">
        <v>1017</v>
      </c>
      <c r="Q820" s="5">
        <f t="shared" si="100"/>
        <v>384.64</v>
      </c>
      <c r="R820" s="8">
        <f t="shared" si="101"/>
        <v>4.7619047619047554E-2</v>
      </c>
      <c r="S820" s="5">
        <f t="shared" si="102"/>
        <v>19.231999999999971</v>
      </c>
      <c r="T820" s="9">
        <v>8.4</v>
      </c>
    </row>
    <row r="821" spans="1:20" x14ac:dyDescent="0.35">
      <c r="A821" t="s">
        <v>1839</v>
      </c>
      <c r="B821" t="s">
        <v>1026</v>
      </c>
      <c r="C821" t="s">
        <v>1027</v>
      </c>
      <c r="D821" t="s">
        <v>1004</v>
      </c>
      <c r="E821" t="s">
        <v>1015</v>
      </c>
      <c r="F821" t="s">
        <v>1028</v>
      </c>
      <c r="G821" s="5">
        <v>47.16</v>
      </c>
      <c r="H821">
        <v>5</v>
      </c>
      <c r="I821" s="5">
        <f t="shared" si="103"/>
        <v>11.79</v>
      </c>
      <c r="J821" s="5">
        <f t="shared" si="96"/>
        <v>247.58999999999997</v>
      </c>
      <c r="K821" s="6">
        <v>43499</v>
      </c>
      <c r="L821" s="6" t="str">
        <f t="shared" si="97"/>
        <v>Sun</v>
      </c>
      <c r="M821" s="6" t="str">
        <f t="shared" si="98"/>
        <v>Feb</v>
      </c>
      <c r="N821" s="7">
        <v>0.60763888888888895</v>
      </c>
      <c r="O821" s="7" t="str">
        <f t="shared" si="99"/>
        <v>14</v>
      </c>
      <c r="P821" t="s">
        <v>1017</v>
      </c>
      <c r="Q821" s="5">
        <f t="shared" si="100"/>
        <v>235.79999999999998</v>
      </c>
      <c r="R821" s="8">
        <f t="shared" si="101"/>
        <v>4.7619047619047589E-2</v>
      </c>
      <c r="S821" s="5">
        <f t="shared" si="102"/>
        <v>11.789999999999992</v>
      </c>
      <c r="T821" s="9">
        <v>6</v>
      </c>
    </row>
    <row r="822" spans="1:20" x14ac:dyDescent="0.35">
      <c r="A822" t="s">
        <v>1840</v>
      </c>
      <c r="B822" t="s">
        <v>1026</v>
      </c>
      <c r="C822" t="s">
        <v>1027</v>
      </c>
      <c r="D822" t="s">
        <v>1011</v>
      </c>
      <c r="E822" t="s">
        <v>1015</v>
      </c>
      <c r="F822" t="s">
        <v>1012</v>
      </c>
      <c r="G822" s="5">
        <v>52.89</v>
      </c>
      <c r="H822">
        <v>4</v>
      </c>
      <c r="I822" s="5">
        <f t="shared" si="103"/>
        <v>10.578000000000001</v>
      </c>
      <c r="J822" s="5">
        <f t="shared" si="96"/>
        <v>222.13800000000001</v>
      </c>
      <c r="K822" s="6">
        <v>43549</v>
      </c>
      <c r="L822" s="6" t="str">
        <f t="shared" si="97"/>
        <v>Mon</v>
      </c>
      <c r="M822" s="6" t="str">
        <f t="shared" si="98"/>
        <v>Mar</v>
      </c>
      <c r="N822" s="7">
        <v>0.68888888888888899</v>
      </c>
      <c r="O822" s="7" t="str">
        <f t="shared" si="99"/>
        <v>16</v>
      </c>
      <c r="P822" t="s">
        <v>1007</v>
      </c>
      <c r="Q822" s="5">
        <f t="shared" si="100"/>
        <v>211.56</v>
      </c>
      <c r="R822" s="8">
        <f t="shared" si="101"/>
        <v>4.761904761904763E-2</v>
      </c>
      <c r="S822" s="5">
        <f t="shared" si="102"/>
        <v>10.578000000000003</v>
      </c>
      <c r="T822" s="9">
        <v>6.7</v>
      </c>
    </row>
    <row r="823" spans="1:20" x14ac:dyDescent="0.35">
      <c r="A823" t="s">
        <v>1841</v>
      </c>
      <c r="B823" t="s">
        <v>1002</v>
      </c>
      <c r="C823" t="s">
        <v>1003</v>
      </c>
      <c r="D823" t="s">
        <v>1004</v>
      </c>
      <c r="E823" t="s">
        <v>1005</v>
      </c>
      <c r="F823" t="s">
        <v>1016</v>
      </c>
      <c r="G823" s="5">
        <v>47.68</v>
      </c>
      <c r="H823">
        <v>2</v>
      </c>
      <c r="I823" s="5">
        <f t="shared" si="103"/>
        <v>4.7679999999999998</v>
      </c>
      <c r="J823" s="5">
        <f t="shared" si="96"/>
        <v>100.128</v>
      </c>
      <c r="K823" s="6">
        <v>43520</v>
      </c>
      <c r="L823" s="6" t="str">
        <f t="shared" si="97"/>
        <v>Sun</v>
      </c>
      <c r="M823" s="6" t="str">
        <f t="shared" si="98"/>
        <v>Feb</v>
      </c>
      <c r="N823" s="7">
        <v>0.4236111111111111</v>
      </c>
      <c r="O823" s="7" t="str">
        <f t="shared" si="99"/>
        <v>10</v>
      </c>
      <c r="P823" t="s">
        <v>1017</v>
      </c>
      <c r="Q823" s="5">
        <f t="shared" si="100"/>
        <v>95.36</v>
      </c>
      <c r="R823" s="8">
        <f t="shared" si="101"/>
        <v>4.7619047619047623E-2</v>
      </c>
      <c r="S823" s="5">
        <f t="shared" si="102"/>
        <v>4.7680000000000007</v>
      </c>
      <c r="T823" s="9">
        <v>4.0999999999999996</v>
      </c>
    </row>
    <row r="824" spans="1:20" x14ac:dyDescent="0.35">
      <c r="A824" t="s">
        <v>1842</v>
      </c>
      <c r="B824" t="s">
        <v>1009</v>
      </c>
      <c r="C824" t="s">
        <v>1010</v>
      </c>
      <c r="D824" t="s">
        <v>1004</v>
      </c>
      <c r="E824" t="s">
        <v>1015</v>
      </c>
      <c r="F824" t="s">
        <v>1020</v>
      </c>
      <c r="G824" s="5">
        <v>10.17</v>
      </c>
      <c r="H824">
        <v>1</v>
      </c>
      <c r="I824" s="5">
        <f t="shared" si="103"/>
        <v>0.50850000000000006</v>
      </c>
      <c r="J824" s="5">
        <f t="shared" si="96"/>
        <v>10.6785</v>
      </c>
      <c r="K824" s="6">
        <v>43503</v>
      </c>
      <c r="L824" s="6" t="str">
        <f t="shared" si="97"/>
        <v>Thu</v>
      </c>
      <c r="M824" s="6" t="str">
        <f t="shared" si="98"/>
        <v>Feb</v>
      </c>
      <c r="N824" s="7">
        <v>0.59375</v>
      </c>
      <c r="O824" s="7" t="str">
        <f t="shared" si="99"/>
        <v>14</v>
      </c>
      <c r="P824" t="s">
        <v>1013</v>
      </c>
      <c r="Q824" s="5">
        <f t="shared" si="100"/>
        <v>10.17</v>
      </c>
      <c r="R824" s="8">
        <f t="shared" si="101"/>
        <v>4.7619047619047596E-2</v>
      </c>
      <c r="S824" s="5">
        <f t="shared" si="102"/>
        <v>0.50849999999999973</v>
      </c>
      <c r="T824" s="9">
        <v>5.9</v>
      </c>
    </row>
    <row r="825" spans="1:20" x14ac:dyDescent="0.35">
      <c r="A825" t="s">
        <v>1843</v>
      </c>
      <c r="B825" t="s">
        <v>1002</v>
      </c>
      <c r="C825" t="s">
        <v>1003</v>
      </c>
      <c r="D825" t="s">
        <v>1011</v>
      </c>
      <c r="E825" t="s">
        <v>1005</v>
      </c>
      <c r="F825" t="s">
        <v>1006</v>
      </c>
      <c r="G825" s="5">
        <v>68.709999999999994</v>
      </c>
      <c r="H825">
        <v>3</v>
      </c>
      <c r="I825" s="5">
        <f t="shared" si="103"/>
        <v>10.3065</v>
      </c>
      <c r="J825" s="5">
        <f t="shared" si="96"/>
        <v>216.4365</v>
      </c>
      <c r="K825" s="6">
        <v>43528</v>
      </c>
      <c r="L825" s="6" t="str">
        <f t="shared" si="97"/>
        <v>Mon</v>
      </c>
      <c r="M825" s="6" t="str">
        <f t="shared" si="98"/>
        <v>Mar</v>
      </c>
      <c r="N825" s="7">
        <v>0.4201388888888889</v>
      </c>
      <c r="O825" s="7" t="str">
        <f t="shared" si="99"/>
        <v>10</v>
      </c>
      <c r="P825" t="s">
        <v>1013</v>
      </c>
      <c r="Q825" s="5">
        <f t="shared" si="100"/>
        <v>206.13</v>
      </c>
      <c r="R825" s="8">
        <f t="shared" si="101"/>
        <v>4.7619047619047616E-2</v>
      </c>
      <c r="S825" s="5">
        <f t="shared" si="102"/>
        <v>10.3065</v>
      </c>
      <c r="T825" s="9">
        <v>8.6999999999999993</v>
      </c>
    </row>
    <row r="826" spans="1:20" x14ac:dyDescent="0.35">
      <c r="A826" t="s">
        <v>1844</v>
      </c>
      <c r="B826" t="s">
        <v>1026</v>
      </c>
      <c r="C826" t="s">
        <v>1027</v>
      </c>
      <c r="D826" t="s">
        <v>1004</v>
      </c>
      <c r="E826" t="s">
        <v>1005</v>
      </c>
      <c r="F826" t="s">
        <v>1020</v>
      </c>
      <c r="G826" s="5">
        <v>60.08</v>
      </c>
      <c r="H826">
        <v>7</v>
      </c>
      <c r="I826" s="5">
        <f t="shared" si="103"/>
        <v>21.028000000000002</v>
      </c>
      <c r="J826" s="5">
        <f t="shared" si="96"/>
        <v>441.58800000000002</v>
      </c>
      <c r="K826" s="6">
        <v>43510</v>
      </c>
      <c r="L826" s="6" t="str">
        <f t="shared" si="97"/>
        <v>Thu</v>
      </c>
      <c r="M826" s="6" t="str">
        <f t="shared" si="98"/>
        <v>Feb</v>
      </c>
      <c r="N826" s="7">
        <v>0.48333333333333334</v>
      </c>
      <c r="O826" s="7" t="str">
        <f t="shared" si="99"/>
        <v>11</v>
      </c>
      <c r="P826" t="s">
        <v>1017</v>
      </c>
      <c r="Q826" s="5">
        <f t="shared" si="100"/>
        <v>420.56</v>
      </c>
      <c r="R826" s="8">
        <f t="shared" si="101"/>
        <v>4.7619047619047665E-2</v>
      </c>
      <c r="S826" s="5">
        <f t="shared" si="102"/>
        <v>21.02800000000002</v>
      </c>
      <c r="T826" s="9">
        <v>4.5</v>
      </c>
    </row>
    <row r="827" spans="1:20" x14ac:dyDescent="0.35">
      <c r="A827" t="s">
        <v>1845</v>
      </c>
      <c r="B827" t="s">
        <v>1002</v>
      </c>
      <c r="C827" t="s">
        <v>1003</v>
      </c>
      <c r="D827" t="s">
        <v>1004</v>
      </c>
      <c r="E827" t="s">
        <v>1005</v>
      </c>
      <c r="F827" t="s">
        <v>1020</v>
      </c>
      <c r="G827" s="5">
        <v>22.01</v>
      </c>
      <c r="H827">
        <v>4</v>
      </c>
      <c r="I827" s="5">
        <f t="shared" si="103"/>
        <v>4.4020000000000001</v>
      </c>
      <c r="J827" s="5">
        <f t="shared" si="96"/>
        <v>92.442000000000007</v>
      </c>
      <c r="K827" s="6">
        <v>43494</v>
      </c>
      <c r="L827" s="6" t="str">
        <f t="shared" si="97"/>
        <v>Tue</v>
      </c>
      <c r="M827" s="6" t="str">
        <f t="shared" si="98"/>
        <v>Jan</v>
      </c>
      <c r="N827" s="7">
        <v>0.76041666666666663</v>
      </c>
      <c r="O827" s="7" t="str">
        <f t="shared" si="99"/>
        <v>18</v>
      </c>
      <c r="P827" t="s">
        <v>1017</v>
      </c>
      <c r="Q827" s="5">
        <f t="shared" si="100"/>
        <v>88.04</v>
      </c>
      <c r="R827" s="8">
        <f t="shared" si="101"/>
        <v>4.7619047619047623E-2</v>
      </c>
      <c r="S827" s="5">
        <f t="shared" si="102"/>
        <v>4.402000000000001</v>
      </c>
      <c r="T827" s="9">
        <v>6.6</v>
      </c>
    </row>
    <row r="828" spans="1:20" x14ac:dyDescent="0.35">
      <c r="A828" t="s">
        <v>1846</v>
      </c>
      <c r="B828" t="s">
        <v>1026</v>
      </c>
      <c r="C828" t="s">
        <v>1027</v>
      </c>
      <c r="D828" t="s">
        <v>1004</v>
      </c>
      <c r="E828" t="s">
        <v>1005</v>
      </c>
      <c r="F828" t="s">
        <v>1006</v>
      </c>
      <c r="G828" s="5">
        <v>72.11</v>
      </c>
      <c r="H828">
        <v>9</v>
      </c>
      <c r="I828" s="5">
        <f t="shared" si="103"/>
        <v>32.4495</v>
      </c>
      <c r="J828" s="5">
        <f t="shared" si="96"/>
        <v>681.43949999999995</v>
      </c>
      <c r="K828" s="6">
        <v>43493</v>
      </c>
      <c r="L828" s="6" t="str">
        <f t="shared" si="97"/>
        <v>Mon</v>
      </c>
      <c r="M828" s="6" t="str">
        <f t="shared" si="98"/>
        <v>Jan</v>
      </c>
      <c r="N828" s="7">
        <v>0.57847222222222217</v>
      </c>
      <c r="O828" s="7" t="str">
        <f t="shared" si="99"/>
        <v>13</v>
      </c>
      <c r="P828" t="s">
        <v>1017</v>
      </c>
      <c r="Q828" s="5">
        <f t="shared" si="100"/>
        <v>648.99</v>
      </c>
      <c r="R828" s="8">
        <f t="shared" si="101"/>
        <v>4.761904761904754E-2</v>
      </c>
      <c r="S828" s="5">
        <f t="shared" si="102"/>
        <v>32.449499999999944</v>
      </c>
      <c r="T828" s="9">
        <v>7.7</v>
      </c>
    </row>
    <row r="829" spans="1:20" x14ac:dyDescent="0.35">
      <c r="A829" t="s">
        <v>1847</v>
      </c>
      <c r="B829" t="s">
        <v>1002</v>
      </c>
      <c r="C829" t="s">
        <v>1003</v>
      </c>
      <c r="D829" t="s">
        <v>1004</v>
      </c>
      <c r="E829" t="s">
        <v>1015</v>
      </c>
      <c r="F829" t="s">
        <v>1030</v>
      </c>
      <c r="G829" s="5">
        <v>41.28</v>
      </c>
      <c r="H829">
        <v>3</v>
      </c>
      <c r="I829" s="5">
        <f t="shared" si="103"/>
        <v>6.1920000000000002</v>
      </c>
      <c r="J829" s="5">
        <f t="shared" si="96"/>
        <v>130.03200000000001</v>
      </c>
      <c r="K829" s="6">
        <v>43550</v>
      </c>
      <c r="L829" s="6" t="str">
        <f t="shared" si="97"/>
        <v>Tue</v>
      </c>
      <c r="M829" s="6" t="str">
        <f t="shared" si="98"/>
        <v>Mar</v>
      </c>
      <c r="N829" s="7">
        <v>0.77569444444444446</v>
      </c>
      <c r="O829" s="7" t="str">
        <f t="shared" si="99"/>
        <v>18</v>
      </c>
      <c r="P829" t="s">
        <v>1017</v>
      </c>
      <c r="Q829" s="5">
        <f t="shared" si="100"/>
        <v>123.84</v>
      </c>
      <c r="R829" s="8">
        <f t="shared" si="101"/>
        <v>4.7619047619047672E-2</v>
      </c>
      <c r="S829" s="5">
        <f t="shared" si="102"/>
        <v>6.1920000000000073</v>
      </c>
      <c r="T829" s="9">
        <v>8.5</v>
      </c>
    </row>
    <row r="830" spans="1:20" x14ac:dyDescent="0.35">
      <c r="A830" t="s">
        <v>1848</v>
      </c>
      <c r="B830" t="s">
        <v>1009</v>
      </c>
      <c r="C830" t="s">
        <v>1010</v>
      </c>
      <c r="D830" t="s">
        <v>1011</v>
      </c>
      <c r="E830" t="s">
        <v>1015</v>
      </c>
      <c r="F830" t="s">
        <v>1012</v>
      </c>
      <c r="G830" s="5">
        <v>64.95</v>
      </c>
      <c r="H830">
        <v>10</v>
      </c>
      <c r="I830" s="5">
        <f t="shared" si="103"/>
        <v>32.475000000000001</v>
      </c>
      <c r="J830" s="5">
        <f t="shared" si="96"/>
        <v>681.97500000000002</v>
      </c>
      <c r="K830" s="6">
        <v>43548</v>
      </c>
      <c r="L830" s="6" t="str">
        <f t="shared" si="97"/>
        <v>Sun</v>
      </c>
      <c r="M830" s="6" t="str">
        <f t="shared" si="98"/>
        <v>Mar</v>
      </c>
      <c r="N830" s="7">
        <v>0.76874999999999993</v>
      </c>
      <c r="O830" s="7" t="str">
        <f t="shared" si="99"/>
        <v>18</v>
      </c>
      <c r="P830" t="s">
        <v>1013</v>
      </c>
      <c r="Q830" s="5">
        <f t="shared" si="100"/>
        <v>649.5</v>
      </c>
      <c r="R830" s="8">
        <f t="shared" si="101"/>
        <v>4.7619047619047651E-2</v>
      </c>
      <c r="S830" s="5">
        <f t="shared" si="102"/>
        <v>32.475000000000023</v>
      </c>
      <c r="T830" s="9">
        <v>5.2</v>
      </c>
    </row>
    <row r="831" spans="1:20" x14ac:dyDescent="0.35">
      <c r="A831" t="s">
        <v>1849</v>
      </c>
      <c r="B831" t="s">
        <v>1002</v>
      </c>
      <c r="C831" t="s">
        <v>1003</v>
      </c>
      <c r="D831" t="s">
        <v>1004</v>
      </c>
      <c r="E831" t="s">
        <v>1005</v>
      </c>
      <c r="F831" t="s">
        <v>1012</v>
      </c>
      <c r="G831" s="5">
        <v>74.22</v>
      </c>
      <c r="H831">
        <v>10</v>
      </c>
      <c r="I831" s="5">
        <f t="shared" si="103"/>
        <v>37.110000000000007</v>
      </c>
      <c r="J831" s="5">
        <f t="shared" si="96"/>
        <v>779.31000000000006</v>
      </c>
      <c r="K831" s="6">
        <v>43466</v>
      </c>
      <c r="L831" s="6" t="str">
        <f t="shared" si="97"/>
        <v>Tue</v>
      </c>
      <c r="M831" s="6" t="str">
        <f t="shared" si="98"/>
        <v>Jan</v>
      </c>
      <c r="N831" s="7">
        <v>0.61249999999999993</v>
      </c>
      <c r="O831" s="7" t="str">
        <f t="shared" si="99"/>
        <v>14</v>
      </c>
      <c r="P831" t="s">
        <v>1017</v>
      </c>
      <c r="Q831" s="5">
        <f t="shared" si="100"/>
        <v>742.2</v>
      </c>
      <c r="R831" s="8">
        <f t="shared" si="101"/>
        <v>4.761904761904763E-2</v>
      </c>
      <c r="S831" s="5">
        <f t="shared" si="102"/>
        <v>37.110000000000014</v>
      </c>
      <c r="T831" s="9">
        <v>4.3</v>
      </c>
    </row>
    <row r="832" spans="1:20" x14ac:dyDescent="0.35">
      <c r="A832" t="s">
        <v>1850</v>
      </c>
      <c r="B832" t="s">
        <v>1002</v>
      </c>
      <c r="C832" t="s">
        <v>1003</v>
      </c>
      <c r="D832" t="s">
        <v>1011</v>
      </c>
      <c r="E832" t="s">
        <v>1015</v>
      </c>
      <c r="F832" t="s">
        <v>1012</v>
      </c>
      <c r="G832" s="5">
        <v>10.56</v>
      </c>
      <c r="H832">
        <v>8</v>
      </c>
      <c r="I832" s="5">
        <f t="shared" si="103"/>
        <v>4.2240000000000002</v>
      </c>
      <c r="J832" s="5">
        <f t="shared" si="96"/>
        <v>88.704000000000008</v>
      </c>
      <c r="K832" s="6">
        <v>43489</v>
      </c>
      <c r="L832" s="6" t="str">
        <f t="shared" si="97"/>
        <v>Thu</v>
      </c>
      <c r="M832" s="6" t="str">
        <f t="shared" si="98"/>
        <v>Jan</v>
      </c>
      <c r="N832" s="7">
        <v>0.73819444444444438</v>
      </c>
      <c r="O832" s="7" t="str">
        <f t="shared" si="99"/>
        <v>17</v>
      </c>
      <c r="P832" t="s">
        <v>1013</v>
      </c>
      <c r="Q832" s="5">
        <f t="shared" si="100"/>
        <v>84.48</v>
      </c>
      <c r="R832" s="8">
        <f t="shared" si="101"/>
        <v>4.7619047619047658E-2</v>
      </c>
      <c r="S832" s="5">
        <f t="shared" si="102"/>
        <v>4.2240000000000038</v>
      </c>
      <c r="T832" s="9">
        <v>7.6</v>
      </c>
    </row>
    <row r="833" spans="1:20" x14ac:dyDescent="0.35">
      <c r="A833" t="s">
        <v>1851</v>
      </c>
      <c r="B833" t="s">
        <v>1026</v>
      </c>
      <c r="C833" t="s">
        <v>1027</v>
      </c>
      <c r="D833" t="s">
        <v>1011</v>
      </c>
      <c r="E833" t="s">
        <v>1015</v>
      </c>
      <c r="F833" t="s">
        <v>1006</v>
      </c>
      <c r="G833" s="5">
        <v>62.57</v>
      </c>
      <c r="H833">
        <v>4</v>
      </c>
      <c r="I833" s="5">
        <f t="shared" si="103"/>
        <v>12.514000000000001</v>
      </c>
      <c r="J833" s="5">
        <f t="shared" si="96"/>
        <v>262.79399999999998</v>
      </c>
      <c r="K833" s="6">
        <v>43521</v>
      </c>
      <c r="L833" s="6" t="str">
        <f t="shared" si="97"/>
        <v>Mon</v>
      </c>
      <c r="M833" s="6" t="str">
        <f t="shared" si="98"/>
        <v>Feb</v>
      </c>
      <c r="N833" s="7">
        <v>0.77569444444444446</v>
      </c>
      <c r="O833" s="7" t="str">
        <f t="shared" si="99"/>
        <v>18</v>
      </c>
      <c r="P833" t="s">
        <v>1013</v>
      </c>
      <c r="Q833" s="5">
        <f t="shared" si="100"/>
        <v>250.28</v>
      </c>
      <c r="R833" s="8">
        <f t="shared" si="101"/>
        <v>4.7619047619047554E-2</v>
      </c>
      <c r="S833" s="5">
        <f t="shared" si="102"/>
        <v>12.513999999999982</v>
      </c>
      <c r="T833" s="9">
        <v>9.5</v>
      </c>
    </row>
    <row r="834" spans="1:20" x14ac:dyDescent="0.35">
      <c r="A834" t="s">
        <v>1852</v>
      </c>
      <c r="B834" t="s">
        <v>1026</v>
      </c>
      <c r="C834" t="s">
        <v>1027</v>
      </c>
      <c r="D834" t="s">
        <v>1004</v>
      </c>
      <c r="E834" t="s">
        <v>1005</v>
      </c>
      <c r="F834" t="s">
        <v>1020</v>
      </c>
      <c r="G834" s="5">
        <v>11.85</v>
      </c>
      <c r="H834">
        <v>8</v>
      </c>
      <c r="I834" s="5">
        <f t="shared" si="103"/>
        <v>4.74</v>
      </c>
      <c r="J834" s="5">
        <f t="shared" ref="J834:J897" si="104">Q834+I834</f>
        <v>99.539999999999992</v>
      </c>
      <c r="K834" s="6">
        <v>43474</v>
      </c>
      <c r="L834" s="6" t="str">
        <f t="shared" ref="L834:L897" si="105">TEXT(K834, "ttt")</f>
        <v>Wed</v>
      </c>
      <c r="M834" s="6" t="str">
        <f t="shared" ref="M834:M897" si="106">TEXT(K834, "MMM")</f>
        <v>Jan</v>
      </c>
      <c r="N834" s="7">
        <v>0.69027777777777777</v>
      </c>
      <c r="O834" s="7" t="str">
        <f t="shared" ref="O834:O897" si="107">TEXT(N834, "hh")</f>
        <v>16</v>
      </c>
      <c r="P834" t="s">
        <v>1013</v>
      </c>
      <c r="Q834" s="5">
        <f t="shared" ref="Q834:Q897" si="108">G834*H834</f>
        <v>94.8</v>
      </c>
      <c r="R834" s="8">
        <f t="shared" ref="R834:R897" si="109">(S834/J834)</f>
        <v>4.7619047619047575E-2</v>
      </c>
      <c r="S834" s="5">
        <f t="shared" ref="S834:S897" si="110">J834-Q834</f>
        <v>4.7399999999999949</v>
      </c>
      <c r="T834" s="9">
        <v>4.0999999999999996</v>
      </c>
    </row>
    <row r="835" spans="1:20" x14ac:dyDescent="0.35">
      <c r="A835" t="s">
        <v>1853</v>
      </c>
      <c r="B835" t="s">
        <v>1002</v>
      </c>
      <c r="C835" t="s">
        <v>1003</v>
      </c>
      <c r="D835" t="s">
        <v>1004</v>
      </c>
      <c r="E835" t="s">
        <v>1015</v>
      </c>
      <c r="F835" t="s">
        <v>1006</v>
      </c>
      <c r="G835" s="5">
        <v>91.3</v>
      </c>
      <c r="H835">
        <v>1</v>
      </c>
      <c r="I835" s="5">
        <f t="shared" ref="I835:I898" si="111">Q835*0.05</f>
        <v>4.5650000000000004</v>
      </c>
      <c r="J835" s="5">
        <f t="shared" si="104"/>
        <v>95.864999999999995</v>
      </c>
      <c r="K835" s="6">
        <v>43510</v>
      </c>
      <c r="L835" s="6" t="str">
        <f t="shared" si="105"/>
        <v>Thu</v>
      </c>
      <c r="M835" s="6" t="str">
        <f t="shared" si="106"/>
        <v>Feb</v>
      </c>
      <c r="N835" s="7">
        <v>0.61249999999999993</v>
      </c>
      <c r="O835" s="7" t="str">
        <f t="shared" si="107"/>
        <v>14</v>
      </c>
      <c r="P835" t="s">
        <v>1007</v>
      </c>
      <c r="Q835" s="5">
        <f t="shared" si="108"/>
        <v>91.3</v>
      </c>
      <c r="R835" s="8">
        <f t="shared" si="109"/>
        <v>4.7619047619047596E-2</v>
      </c>
      <c r="S835" s="5">
        <f t="shared" si="110"/>
        <v>4.5649999999999977</v>
      </c>
      <c r="T835" s="9">
        <v>9.1999999999999993</v>
      </c>
    </row>
    <row r="836" spans="1:20" x14ac:dyDescent="0.35">
      <c r="A836" t="s">
        <v>1854</v>
      </c>
      <c r="B836" t="s">
        <v>1026</v>
      </c>
      <c r="C836" t="s">
        <v>1027</v>
      </c>
      <c r="D836" t="s">
        <v>1004</v>
      </c>
      <c r="E836" t="s">
        <v>1005</v>
      </c>
      <c r="F836" t="s">
        <v>1016</v>
      </c>
      <c r="G836" s="5">
        <v>40.729999999999997</v>
      </c>
      <c r="H836">
        <v>7</v>
      </c>
      <c r="I836" s="5">
        <f t="shared" si="111"/>
        <v>14.255499999999998</v>
      </c>
      <c r="J836" s="5">
        <f t="shared" si="104"/>
        <v>299.36549999999994</v>
      </c>
      <c r="K836" s="6">
        <v>43536</v>
      </c>
      <c r="L836" s="6" t="str">
        <f t="shared" si="105"/>
        <v>Tue</v>
      </c>
      <c r="M836" s="6" t="str">
        <f t="shared" si="106"/>
        <v>Mar</v>
      </c>
      <c r="N836" s="7">
        <v>0.45902777777777781</v>
      </c>
      <c r="O836" s="7" t="str">
        <f t="shared" si="107"/>
        <v>11</v>
      </c>
      <c r="P836" t="s">
        <v>1007</v>
      </c>
      <c r="Q836" s="5">
        <f t="shared" si="108"/>
        <v>285.10999999999996</v>
      </c>
      <c r="R836" s="8">
        <f t="shared" si="109"/>
        <v>4.7619047619047575E-2</v>
      </c>
      <c r="S836" s="5">
        <f t="shared" si="110"/>
        <v>14.255499999999984</v>
      </c>
      <c r="T836" s="9">
        <v>5.4</v>
      </c>
    </row>
    <row r="837" spans="1:20" x14ac:dyDescent="0.35">
      <c r="A837" t="s">
        <v>1855</v>
      </c>
      <c r="B837" t="s">
        <v>1002</v>
      </c>
      <c r="C837" t="s">
        <v>1003</v>
      </c>
      <c r="D837" t="s">
        <v>1011</v>
      </c>
      <c r="E837" t="s">
        <v>1015</v>
      </c>
      <c r="F837" t="s">
        <v>1030</v>
      </c>
      <c r="G837" s="5">
        <v>52.38</v>
      </c>
      <c r="H837">
        <v>1</v>
      </c>
      <c r="I837" s="5">
        <f t="shared" si="111"/>
        <v>2.6190000000000002</v>
      </c>
      <c r="J837" s="5">
        <f t="shared" si="104"/>
        <v>54.999000000000002</v>
      </c>
      <c r="K837" s="6">
        <v>43550</v>
      </c>
      <c r="L837" s="6" t="str">
        <f t="shared" si="105"/>
        <v>Tue</v>
      </c>
      <c r="M837" s="6" t="str">
        <f t="shared" si="106"/>
        <v>Mar</v>
      </c>
      <c r="N837" s="7">
        <v>0.8222222222222223</v>
      </c>
      <c r="O837" s="7" t="str">
        <f t="shared" si="107"/>
        <v>19</v>
      </c>
      <c r="P837" t="s">
        <v>1013</v>
      </c>
      <c r="Q837" s="5">
        <f t="shared" si="108"/>
        <v>52.38</v>
      </c>
      <c r="R837" s="8">
        <f t="shared" si="109"/>
        <v>4.7619047619047609E-2</v>
      </c>
      <c r="S837" s="5">
        <f t="shared" si="110"/>
        <v>2.6189999999999998</v>
      </c>
      <c r="T837" s="9">
        <v>5.8</v>
      </c>
    </row>
    <row r="838" spans="1:20" x14ac:dyDescent="0.35">
      <c r="A838" t="s">
        <v>1856</v>
      </c>
      <c r="B838" t="s">
        <v>1002</v>
      </c>
      <c r="C838" t="s">
        <v>1003</v>
      </c>
      <c r="D838" t="s">
        <v>1004</v>
      </c>
      <c r="E838" t="s">
        <v>1015</v>
      </c>
      <c r="F838" t="s">
        <v>1030</v>
      </c>
      <c r="G838" s="5">
        <v>38.54</v>
      </c>
      <c r="H838">
        <v>5</v>
      </c>
      <c r="I838" s="5">
        <f t="shared" si="111"/>
        <v>9.6349999999999998</v>
      </c>
      <c r="J838" s="5">
        <f t="shared" si="104"/>
        <v>202.33499999999998</v>
      </c>
      <c r="K838" s="6">
        <v>43474</v>
      </c>
      <c r="L838" s="6" t="str">
        <f t="shared" si="105"/>
        <v>Wed</v>
      </c>
      <c r="M838" s="6" t="str">
        <f t="shared" si="106"/>
        <v>Jan</v>
      </c>
      <c r="N838" s="7">
        <v>0.56527777777777777</v>
      </c>
      <c r="O838" s="7" t="str">
        <f t="shared" si="107"/>
        <v>13</v>
      </c>
      <c r="P838" t="s">
        <v>1007</v>
      </c>
      <c r="Q838" s="5">
        <f t="shared" si="108"/>
        <v>192.7</v>
      </c>
      <c r="R838" s="8">
        <f t="shared" si="109"/>
        <v>4.7619047619047582E-2</v>
      </c>
      <c r="S838" s="5">
        <f t="shared" si="110"/>
        <v>9.6349999999999909</v>
      </c>
      <c r="T838" s="9">
        <v>5.6</v>
      </c>
    </row>
    <row r="839" spans="1:20" x14ac:dyDescent="0.35">
      <c r="A839" t="s">
        <v>1857</v>
      </c>
      <c r="B839" t="s">
        <v>1026</v>
      </c>
      <c r="C839" t="s">
        <v>1027</v>
      </c>
      <c r="D839" t="s">
        <v>1011</v>
      </c>
      <c r="E839" t="s">
        <v>1015</v>
      </c>
      <c r="F839" t="s">
        <v>1020</v>
      </c>
      <c r="G839" s="5">
        <v>44.63</v>
      </c>
      <c r="H839">
        <v>6</v>
      </c>
      <c r="I839" s="5">
        <f t="shared" si="111"/>
        <v>13.389000000000003</v>
      </c>
      <c r="J839" s="5">
        <f t="shared" si="104"/>
        <v>281.16900000000004</v>
      </c>
      <c r="K839" s="6">
        <v>43467</v>
      </c>
      <c r="L839" s="6" t="str">
        <f t="shared" si="105"/>
        <v>Wed</v>
      </c>
      <c r="M839" s="6" t="str">
        <f t="shared" si="106"/>
        <v>Jan</v>
      </c>
      <c r="N839" s="7">
        <v>0.83888888888888891</v>
      </c>
      <c r="O839" s="7" t="str">
        <f t="shared" si="107"/>
        <v>20</v>
      </c>
      <c r="P839" t="s">
        <v>1017</v>
      </c>
      <c r="Q839" s="5">
        <f t="shared" si="108"/>
        <v>267.78000000000003</v>
      </c>
      <c r="R839" s="8">
        <f t="shared" si="109"/>
        <v>4.7619047619047651E-2</v>
      </c>
      <c r="S839" s="5">
        <f t="shared" si="110"/>
        <v>13.38900000000001</v>
      </c>
      <c r="T839" s="9">
        <v>5.0999999999999996</v>
      </c>
    </row>
    <row r="840" spans="1:20" x14ac:dyDescent="0.35">
      <c r="A840" t="s">
        <v>1858</v>
      </c>
      <c r="B840" t="s">
        <v>1009</v>
      </c>
      <c r="C840" t="s">
        <v>1010</v>
      </c>
      <c r="D840" t="s">
        <v>1011</v>
      </c>
      <c r="E840" t="s">
        <v>1015</v>
      </c>
      <c r="F840" t="s">
        <v>1012</v>
      </c>
      <c r="G840" s="5">
        <v>55.87</v>
      </c>
      <c r="H840">
        <v>10</v>
      </c>
      <c r="I840" s="5">
        <f t="shared" si="111"/>
        <v>27.934999999999999</v>
      </c>
      <c r="J840" s="5">
        <f t="shared" si="104"/>
        <v>586.63499999999988</v>
      </c>
      <c r="K840" s="6">
        <v>43480</v>
      </c>
      <c r="L840" s="6" t="str">
        <f t="shared" si="105"/>
        <v>Tue</v>
      </c>
      <c r="M840" s="6" t="str">
        <f t="shared" si="106"/>
        <v>Jan</v>
      </c>
      <c r="N840" s="7">
        <v>0.62569444444444444</v>
      </c>
      <c r="O840" s="7" t="str">
        <f t="shared" si="107"/>
        <v>15</v>
      </c>
      <c r="P840" t="s">
        <v>1013</v>
      </c>
      <c r="Q840" s="5">
        <f t="shared" si="108"/>
        <v>558.69999999999993</v>
      </c>
      <c r="R840" s="8">
        <f t="shared" si="109"/>
        <v>4.7619047619047533E-2</v>
      </c>
      <c r="S840" s="5">
        <f t="shared" si="110"/>
        <v>27.934999999999945</v>
      </c>
      <c r="T840" s="9">
        <v>5.8</v>
      </c>
    </row>
    <row r="841" spans="1:20" x14ac:dyDescent="0.35">
      <c r="A841" t="s">
        <v>1859</v>
      </c>
      <c r="B841" t="s">
        <v>1009</v>
      </c>
      <c r="C841" t="s">
        <v>1010</v>
      </c>
      <c r="D841" t="s">
        <v>1004</v>
      </c>
      <c r="E841" t="s">
        <v>1005</v>
      </c>
      <c r="F841" t="s">
        <v>1020</v>
      </c>
      <c r="G841" s="5">
        <v>29.22</v>
      </c>
      <c r="H841">
        <v>6</v>
      </c>
      <c r="I841" s="5">
        <f t="shared" si="111"/>
        <v>8.766</v>
      </c>
      <c r="J841" s="5">
        <f t="shared" si="104"/>
        <v>184.08599999999998</v>
      </c>
      <c r="K841" s="6">
        <v>43466</v>
      </c>
      <c r="L841" s="6" t="str">
        <f t="shared" si="105"/>
        <v>Tue</v>
      </c>
      <c r="M841" s="6" t="str">
        <f t="shared" si="106"/>
        <v>Jan</v>
      </c>
      <c r="N841" s="7">
        <v>0.4861111111111111</v>
      </c>
      <c r="O841" s="7" t="str">
        <f t="shared" si="107"/>
        <v>11</v>
      </c>
      <c r="P841" t="s">
        <v>1007</v>
      </c>
      <c r="Q841" s="5">
        <f t="shared" si="108"/>
        <v>175.32</v>
      </c>
      <c r="R841" s="8">
        <f t="shared" si="109"/>
        <v>4.7619047619047575E-2</v>
      </c>
      <c r="S841" s="5">
        <f t="shared" si="110"/>
        <v>8.7659999999999911</v>
      </c>
      <c r="T841" s="9">
        <v>5</v>
      </c>
    </row>
    <row r="842" spans="1:20" x14ac:dyDescent="0.35">
      <c r="A842" t="s">
        <v>1860</v>
      </c>
      <c r="B842" t="s">
        <v>1002</v>
      </c>
      <c r="C842" t="s">
        <v>1003</v>
      </c>
      <c r="D842" t="s">
        <v>1011</v>
      </c>
      <c r="E842" t="s">
        <v>1015</v>
      </c>
      <c r="F842" t="s">
        <v>1030</v>
      </c>
      <c r="G842" s="5">
        <v>51.94</v>
      </c>
      <c r="H842">
        <v>3</v>
      </c>
      <c r="I842" s="5">
        <f t="shared" si="111"/>
        <v>7.7910000000000004</v>
      </c>
      <c r="J842" s="5">
        <f t="shared" si="104"/>
        <v>163.61099999999999</v>
      </c>
      <c r="K842" s="6">
        <v>43511</v>
      </c>
      <c r="L842" s="6" t="str">
        <f t="shared" si="105"/>
        <v>Fri</v>
      </c>
      <c r="M842" s="6" t="str">
        <f t="shared" si="106"/>
        <v>Feb</v>
      </c>
      <c r="N842" s="7">
        <v>0.63958333333333328</v>
      </c>
      <c r="O842" s="7" t="str">
        <f t="shared" si="107"/>
        <v>15</v>
      </c>
      <c r="P842" t="s">
        <v>1013</v>
      </c>
      <c r="Q842" s="5">
        <f t="shared" si="108"/>
        <v>155.82</v>
      </c>
      <c r="R842" s="8">
        <f t="shared" si="109"/>
        <v>4.7619047619047603E-2</v>
      </c>
      <c r="S842" s="5">
        <f t="shared" si="110"/>
        <v>7.7909999999999968</v>
      </c>
      <c r="T842" s="9">
        <v>7.9</v>
      </c>
    </row>
    <row r="843" spans="1:20" x14ac:dyDescent="0.35">
      <c r="A843" t="s">
        <v>1861</v>
      </c>
      <c r="B843" t="s">
        <v>1026</v>
      </c>
      <c r="C843" t="s">
        <v>1027</v>
      </c>
      <c r="D843" t="s">
        <v>1011</v>
      </c>
      <c r="E843" t="s">
        <v>1015</v>
      </c>
      <c r="F843" t="s">
        <v>1012</v>
      </c>
      <c r="G843" s="5">
        <v>60.3</v>
      </c>
      <c r="H843">
        <v>1</v>
      </c>
      <c r="I843" s="5">
        <f t="shared" si="111"/>
        <v>3.0150000000000001</v>
      </c>
      <c r="J843" s="5">
        <f t="shared" si="104"/>
        <v>63.314999999999998</v>
      </c>
      <c r="K843" s="6">
        <v>43524</v>
      </c>
      <c r="L843" s="6" t="str">
        <f t="shared" si="105"/>
        <v>Thu</v>
      </c>
      <c r="M843" s="6" t="str">
        <f t="shared" si="106"/>
        <v>Feb</v>
      </c>
      <c r="N843" s="7">
        <v>0.73472222222222217</v>
      </c>
      <c r="O843" s="7" t="str">
        <f t="shared" si="107"/>
        <v>17</v>
      </c>
      <c r="P843" t="s">
        <v>1013</v>
      </c>
      <c r="Q843" s="5">
        <f t="shared" si="108"/>
        <v>60.3</v>
      </c>
      <c r="R843" s="8">
        <f t="shared" si="109"/>
        <v>4.761904761904763E-2</v>
      </c>
      <c r="S843" s="5">
        <f t="shared" si="110"/>
        <v>3.0150000000000006</v>
      </c>
      <c r="T843" s="9">
        <v>6</v>
      </c>
    </row>
    <row r="844" spans="1:20" x14ac:dyDescent="0.35">
      <c r="A844" t="s">
        <v>1862</v>
      </c>
      <c r="B844" t="s">
        <v>1002</v>
      </c>
      <c r="C844" t="s">
        <v>1003</v>
      </c>
      <c r="D844" t="s">
        <v>1004</v>
      </c>
      <c r="E844" t="s">
        <v>1005</v>
      </c>
      <c r="F844" t="s">
        <v>1020</v>
      </c>
      <c r="G844" s="5">
        <v>39.47</v>
      </c>
      <c r="H844">
        <v>2</v>
      </c>
      <c r="I844" s="5">
        <f t="shared" si="111"/>
        <v>3.9470000000000001</v>
      </c>
      <c r="J844" s="5">
        <f t="shared" si="104"/>
        <v>82.887</v>
      </c>
      <c r="K844" s="6">
        <v>43526</v>
      </c>
      <c r="L844" s="6" t="str">
        <f t="shared" si="105"/>
        <v>Sat</v>
      </c>
      <c r="M844" s="6" t="str">
        <f t="shared" si="106"/>
        <v>Mar</v>
      </c>
      <c r="N844" s="7">
        <v>0.6777777777777777</v>
      </c>
      <c r="O844" s="7" t="str">
        <f t="shared" si="107"/>
        <v>16</v>
      </c>
      <c r="P844" t="s">
        <v>1017</v>
      </c>
      <c r="Q844" s="5">
        <f t="shared" si="108"/>
        <v>78.94</v>
      </c>
      <c r="R844" s="8">
        <f t="shared" si="109"/>
        <v>4.7619047619047651E-2</v>
      </c>
      <c r="S844" s="5">
        <f t="shared" si="110"/>
        <v>3.9470000000000027</v>
      </c>
      <c r="T844" s="9">
        <v>5</v>
      </c>
    </row>
    <row r="845" spans="1:20" x14ac:dyDescent="0.35">
      <c r="A845" t="s">
        <v>1863</v>
      </c>
      <c r="B845" t="s">
        <v>1009</v>
      </c>
      <c r="C845" t="s">
        <v>1010</v>
      </c>
      <c r="D845" t="s">
        <v>1004</v>
      </c>
      <c r="E845" t="s">
        <v>1005</v>
      </c>
      <c r="F845" t="s">
        <v>1028</v>
      </c>
      <c r="G845" s="5">
        <v>14.87</v>
      </c>
      <c r="H845">
        <v>2</v>
      </c>
      <c r="I845" s="5">
        <f t="shared" si="111"/>
        <v>1.4870000000000001</v>
      </c>
      <c r="J845" s="5">
        <f t="shared" si="104"/>
        <v>31.226999999999997</v>
      </c>
      <c r="K845" s="6">
        <v>43509</v>
      </c>
      <c r="L845" s="6" t="str">
        <f t="shared" si="105"/>
        <v>Wed</v>
      </c>
      <c r="M845" s="6" t="str">
        <f t="shared" si="106"/>
        <v>Feb</v>
      </c>
      <c r="N845" s="7">
        <v>0.76041666666666663</v>
      </c>
      <c r="O845" s="7" t="str">
        <f t="shared" si="107"/>
        <v>18</v>
      </c>
      <c r="P845" t="s">
        <v>1017</v>
      </c>
      <c r="Q845" s="5">
        <f t="shared" si="108"/>
        <v>29.74</v>
      </c>
      <c r="R845" s="8">
        <f t="shared" si="109"/>
        <v>4.7619047619047568E-2</v>
      </c>
      <c r="S845" s="5">
        <f t="shared" si="110"/>
        <v>1.4869999999999983</v>
      </c>
      <c r="T845" s="9">
        <v>8.9</v>
      </c>
    </row>
    <row r="846" spans="1:20" x14ac:dyDescent="0.35">
      <c r="A846" t="s">
        <v>1864</v>
      </c>
      <c r="B846" t="s">
        <v>1002</v>
      </c>
      <c r="C846" t="s">
        <v>1003</v>
      </c>
      <c r="D846" t="s">
        <v>1011</v>
      </c>
      <c r="E846" t="s">
        <v>1015</v>
      </c>
      <c r="F846" t="s">
        <v>1030</v>
      </c>
      <c r="G846" s="5">
        <v>21.32</v>
      </c>
      <c r="H846">
        <v>1</v>
      </c>
      <c r="I846" s="5">
        <f t="shared" si="111"/>
        <v>1.0660000000000001</v>
      </c>
      <c r="J846" s="5">
        <f t="shared" si="104"/>
        <v>22.385999999999999</v>
      </c>
      <c r="K846" s="6">
        <v>43491</v>
      </c>
      <c r="L846" s="6" t="str">
        <f t="shared" si="105"/>
        <v>Sat</v>
      </c>
      <c r="M846" s="6" t="str">
        <f t="shared" si="106"/>
        <v>Jan</v>
      </c>
      <c r="N846" s="7">
        <v>0.52986111111111112</v>
      </c>
      <c r="O846" s="7" t="str">
        <f t="shared" si="107"/>
        <v>12</v>
      </c>
      <c r="P846" t="s">
        <v>1013</v>
      </c>
      <c r="Q846" s="5">
        <f t="shared" si="108"/>
        <v>21.32</v>
      </c>
      <c r="R846" s="8">
        <f t="shared" si="109"/>
        <v>4.7619047619047575E-2</v>
      </c>
      <c r="S846" s="5">
        <f t="shared" si="110"/>
        <v>1.0659999999999989</v>
      </c>
      <c r="T846" s="9">
        <v>5.9</v>
      </c>
    </row>
    <row r="847" spans="1:20" x14ac:dyDescent="0.35">
      <c r="A847" t="s">
        <v>1865</v>
      </c>
      <c r="B847" t="s">
        <v>1002</v>
      </c>
      <c r="C847" t="s">
        <v>1003</v>
      </c>
      <c r="D847" t="s">
        <v>1004</v>
      </c>
      <c r="E847" t="s">
        <v>1015</v>
      </c>
      <c r="F847" t="s">
        <v>1012</v>
      </c>
      <c r="G847" s="5">
        <v>93.78</v>
      </c>
      <c r="H847">
        <v>3</v>
      </c>
      <c r="I847" s="5">
        <f t="shared" si="111"/>
        <v>14.067000000000002</v>
      </c>
      <c r="J847" s="5">
        <f t="shared" si="104"/>
        <v>295.40700000000004</v>
      </c>
      <c r="K847" s="6">
        <v>43495</v>
      </c>
      <c r="L847" s="6" t="str">
        <f t="shared" si="105"/>
        <v>Wed</v>
      </c>
      <c r="M847" s="6" t="str">
        <f t="shared" si="106"/>
        <v>Jan</v>
      </c>
      <c r="N847" s="7">
        <v>0.48055555555555557</v>
      </c>
      <c r="O847" s="7" t="str">
        <f t="shared" si="107"/>
        <v>11</v>
      </c>
      <c r="P847" t="s">
        <v>1017</v>
      </c>
      <c r="Q847" s="5">
        <f t="shared" si="108"/>
        <v>281.34000000000003</v>
      </c>
      <c r="R847" s="8">
        <f t="shared" si="109"/>
        <v>4.7619047619047637E-2</v>
      </c>
      <c r="S847" s="5">
        <f t="shared" si="110"/>
        <v>14.067000000000007</v>
      </c>
      <c r="T847" s="9">
        <v>5.9</v>
      </c>
    </row>
    <row r="848" spans="1:20" x14ac:dyDescent="0.35">
      <c r="A848" t="s">
        <v>1866</v>
      </c>
      <c r="B848" t="s">
        <v>1002</v>
      </c>
      <c r="C848" t="s">
        <v>1003</v>
      </c>
      <c r="D848" t="s">
        <v>1004</v>
      </c>
      <c r="E848" t="s">
        <v>1015</v>
      </c>
      <c r="F848" t="s">
        <v>1012</v>
      </c>
      <c r="G848" s="5">
        <v>73.260000000000005</v>
      </c>
      <c r="H848">
        <v>1</v>
      </c>
      <c r="I848" s="5">
        <f t="shared" si="111"/>
        <v>3.6630000000000003</v>
      </c>
      <c r="J848" s="5">
        <f t="shared" si="104"/>
        <v>76.923000000000002</v>
      </c>
      <c r="K848" s="6">
        <v>43492</v>
      </c>
      <c r="L848" s="6" t="str">
        <f t="shared" si="105"/>
        <v>Sun</v>
      </c>
      <c r="M848" s="6" t="str">
        <f t="shared" si="106"/>
        <v>Jan</v>
      </c>
      <c r="N848" s="7">
        <v>0.75555555555555554</v>
      </c>
      <c r="O848" s="7" t="str">
        <f t="shared" si="107"/>
        <v>18</v>
      </c>
      <c r="P848" t="s">
        <v>1007</v>
      </c>
      <c r="Q848" s="5">
        <f t="shared" si="108"/>
        <v>73.260000000000005</v>
      </c>
      <c r="R848" s="8">
        <f t="shared" si="109"/>
        <v>4.7619047619047575E-2</v>
      </c>
      <c r="S848" s="5">
        <f t="shared" si="110"/>
        <v>3.6629999999999967</v>
      </c>
      <c r="T848" s="9">
        <v>9.6999999999999993</v>
      </c>
    </row>
    <row r="849" spans="1:20" x14ac:dyDescent="0.35">
      <c r="A849" t="s">
        <v>1867</v>
      </c>
      <c r="B849" t="s">
        <v>1009</v>
      </c>
      <c r="C849" t="s">
        <v>1010</v>
      </c>
      <c r="D849" t="s">
        <v>1011</v>
      </c>
      <c r="E849" t="s">
        <v>1005</v>
      </c>
      <c r="F849" t="s">
        <v>1020</v>
      </c>
      <c r="G849" s="5">
        <v>22.38</v>
      </c>
      <c r="H849">
        <v>1</v>
      </c>
      <c r="I849" s="5">
        <f t="shared" si="111"/>
        <v>1.119</v>
      </c>
      <c r="J849" s="5">
        <f t="shared" si="104"/>
        <v>23.498999999999999</v>
      </c>
      <c r="K849" s="6">
        <v>43495</v>
      </c>
      <c r="L849" s="6" t="str">
        <f t="shared" si="105"/>
        <v>Wed</v>
      </c>
      <c r="M849" s="6" t="str">
        <f t="shared" si="106"/>
        <v>Jan</v>
      </c>
      <c r="N849" s="7">
        <v>0.71388888888888891</v>
      </c>
      <c r="O849" s="7" t="str">
        <f t="shared" si="107"/>
        <v>17</v>
      </c>
      <c r="P849" t="s">
        <v>1017</v>
      </c>
      <c r="Q849" s="5">
        <f t="shared" si="108"/>
        <v>22.38</v>
      </c>
      <c r="R849" s="8">
        <f t="shared" si="109"/>
        <v>4.7619047619047609E-2</v>
      </c>
      <c r="S849" s="5">
        <f t="shared" si="110"/>
        <v>1.1189999999999998</v>
      </c>
      <c r="T849" s="9">
        <v>8.6</v>
      </c>
    </row>
    <row r="850" spans="1:20" x14ac:dyDescent="0.35">
      <c r="A850" t="s">
        <v>1868</v>
      </c>
      <c r="B850" t="s">
        <v>1009</v>
      </c>
      <c r="C850" t="s">
        <v>1010</v>
      </c>
      <c r="D850" t="s">
        <v>1004</v>
      </c>
      <c r="E850" t="s">
        <v>1005</v>
      </c>
      <c r="F850" t="s">
        <v>1028</v>
      </c>
      <c r="G850" s="5">
        <v>72.88</v>
      </c>
      <c r="H850">
        <v>9</v>
      </c>
      <c r="I850" s="5">
        <f t="shared" si="111"/>
        <v>32.795999999999999</v>
      </c>
      <c r="J850" s="5">
        <f t="shared" si="104"/>
        <v>688.71600000000001</v>
      </c>
      <c r="K850" s="6">
        <v>43473</v>
      </c>
      <c r="L850" s="6" t="str">
        <f t="shared" si="105"/>
        <v>Tue</v>
      </c>
      <c r="M850" s="6" t="str">
        <f t="shared" si="106"/>
        <v>Jan</v>
      </c>
      <c r="N850" s="7">
        <v>0.81805555555555554</v>
      </c>
      <c r="O850" s="7" t="str">
        <f t="shared" si="107"/>
        <v>19</v>
      </c>
      <c r="P850" t="s">
        <v>1013</v>
      </c>
      <c r="Q850" s="5">
        <f t="shared" si="108"/>
        <v>655.92</v>
      </c>
      <c r="R850" s="8">
        <f t="shared" si="109"/>
        <v>4.7619047619047693E-2</v>
      </c>
      <c r="S850" s="5">
        <f t="shared" si="110"/>
        <v>32.796000000000049</v>
      </c>
      <c r="T850" s="9">
        <v>4</v>
      </c>
    </row>
    <row r="851" spans="1:20" x14ac:dyDescent="0.35">
      <c r="A851" t="s">
        <v>1869</v>
      </c>
      <c r="B851" t="s">
        <v>1002</v>
      </c>
      <c r="C851" t="s">
        <v>1003</v>
      </c>
      <c r="D851" t="s">
        <v>1011</v>
      </c>
      <c r="E851" t="s">
        <v>1005</v>
      </c>
      <c r="F851" t="s">
        <v>1030</v>
      </c>
      <c r="G851" s="5">
        <v>99.1</v>
      </c>
      <c r="H851">
        <v>6</v>
      </c>
      <c r="I851" s="5">
        <f t="shared" si="111"/>
        <v>29.729999999999997</v>
      </c>
      <c r="J851" s="5">
        <f t="shared" si="104"/>
        <v>624.32999999999993</v>
      </c>
      <c r="K851" s="6">
        <v>43484</v>
      </c>
      <c r="L851" s="6" t="str">
        <f t="shared" si="105"/>
        <v>Sat</v>
      </c>
      <c r="M851" s="6" t="str">
        <f t="shared" si="106"/>
        <v>Jan</v>
      </c>
      <c r="N851" s="7">
        <v>0.5493055555555556</v>
      </c>
      <c r="O851" s="7" t="str">
        <f t="shared" si="107"/>
        <v>13</v>
      </c>
      <c r="P851" t="s">
        <v>1013</v>
      </c>
      <c r="Q851" s="5">
        <f t="shared" si="108"/>
        <v>594.59999999999991</v>
      </c>
      <c r="R851" s="8">
        <f t="shared" si="109"/>
        <v>4.7619047619047651E-2</v>
      </c>
      <c r="S851" s="5">
        <f t="shared" si="110"/>
        <v>29.730000000000018</v>
      </c>
      <c r="T851" s="9">
        <v>4.2</v>
      </c>
    </row>
    <row r="852" spans="1:20" x14ac:dyDescent="0.35">
      <c r="A852" t="s">
        <v>1870</v>
      </c>
      <c r="B852" t="s">
        <v>1002</v>
      </c>
      <c r="C852" t="s">
        <v>1003</v>
      </c>
      <c r="D852" t="s">
        <v>1011</v>
      </c>
      <c r="E852" t="s">
        <v>1015</v>
      </c>
      <c r="F852" t="s">
        <v>1030</v>
      </c>
      <c r="G852" s="5">
        <v>74.099999999999994</v>
      </c>
      <c r="H852">
        <v>1</v>
      </c>
      <c r="I852" s="5">
        <f t="shared" si="111"/>
        <v>3.7050000000000001</v>
      </c>
      <c r="J852" s="5">
        <f t="shared" si="104"/>
        <v>77.804999999999993</v>
      </c>
      <c r="K852" s="6">
        <v>43490</v>
      </c>
      <c r="L852" s="6" t="str">
        <f t="shared" si="105"/>
        <v>Fri</v>
      </c>
      <c r="M852" s="6" t="str">
        <f t="shared" si="106"/>
        <v>Jan</v>
      </c>
      <c r="N852" s="7">
        <v>0.46180555555555558</v>
      </c>
      <c r="O852" s="7" t="str">
        <f t="shared" si="107"/>
        <v>11</v>
      </c>
      <c r="P852" t="s">
        <v>1013</v>
      </c>
      <c r="Q852" s="5">
        <f t="shared" si="108"/>
        <v>74.099999999999994</v>
      </c>
      <c r="R852" s="8">
        <f t="shared" si="109"/>
        <v>4.7619047619047603E-2</v>
      </c>
      <c r="S852" s="5">
        <f t="shared" si="110"/>
        <v>3.7049999999999983</v>
      </c>
      <c r="T852" s="9">
        <v>9.1999999999999993</v>
      </c>
    </row>
    <row r="853" spans="1:20" x14ac:dyDescent="0.35">
      <c r="A853" t="s">
        <v>1871</v>
      </c>
      <c r="B853" t="s">
        <v>1002</v>
      </c>
      <c r="C853" t="s">
        <v>1003</v>
      </c>
      <c r="D853" t="s">
        <v>1011</v>
      </c>
      <c r="E853" t="s">
        <v>1005</v>
      </c>
      <c r="F853" t="s">
        <v>1030</v>
      </c>
      <c r="G853" s="5">
        <v>98.48</v>
      </c>
      <c r="H853">
        <v>2</v>
      </c>
      <c r="I853" s="5">
        <f t="shared" si="111"/>
        <v>9.8480000000000008</v>
      </c>
      <c r="J853" s="5">
        <f t="shared" si="104"/>
        <v>206.80800000000002</v>
      </c>
      <c r="K853" s="6">
        <v>43515</v>
      </c>
      <c r="L853" s="6" t="str">
        <f t="shared" si="105"/>
        <v>Tue</v>
      </c>
      <c r="M853" s="6" t="str">
        <f t="shared" si="106"/>
        <v>Feb</v>
      </c>
      <c r="N853" s="7">
        <v>0.42499999999999999</v>
      </c>
      <c r="O853" s="7" t="str">
        <f t="shared" si="107"/>
        <v>10</v>
      </c>
      <c r="P853" t="s">
        <v>1007</v>
      </c>
      <c r="Q853" s="5">
        <f t="shared" si="108"/>
        <v>196.96</v>
      </c>
      <c r="R853" s="8">
        <f t="shared" si="109"/>
        <v>4.7619047619047679E-2</v>
      </c>
      <c r="S853" s="5">
        <f t="shared" si="110"/>
        <v>9.8480000000000132</v>
      </c>
      <c r="T853" s="9">
        <v>9.1999999999999993</v>
      </c>
    </row>
    <row r="854" spans="1:20" x14ac:dyDescent="0.35">
      <c r="A854" t="s">
        <v>1872</v>
      </c>
      <c r="B854" t="s">
        <v>1009</v>
      </c>
      <c r="C854" t="s">
        <v>1010</v>
      </c>
      <c r="D854" t="s">
        <v>1011</v>
      </c>
      <c r="E854" t="s">
        <v>1015</v>
      </c>
      <c r="F854" t="s">
        <v>1006</v>
      </c>
      <c r="G854" s="5">
        <v>53.19</v>
      </c>
      <c r="H854">
        <v>7</v>
      </c>
      <c r="I854" s="5">
        <f t="shared" si="111"/>
        <v>18.616499999999998</v>
      </c>
      <c r="J854" s="5">
        <f t="shared" si="104"/>
        <v>390.94649999999996</v>
      </c>
      <c r="K854" s="6">
        <v>43479</v>
      </c>
      <c r="L854" s="6" t="str">
        <f t="shared" si="105"/>
        <v>Mon</v>
      </c>
      <c r="M854" s="6" t="str">
        <f t="shared" si="106"/>
        <v>Jan</v>
      </c>
      <c r="N854" s="7">
        <v>0.65416666666666667</v>
      </c>
      <c r="O854" s="7" t="str">
        <f t="shared" si="107"/>
        <v>15</v>
      </c>
      <c r="P854" t="s">
        <v>1007</v>
      </c>
      <c r="Q854" s="5">
        <f t="shared" si="108"/>
        <v>372.33</v>
      </c>
      <c r="R854" s="8">
        <f t="shared" si="109"/>
        <v>4.7619047619047554E-2</v>
      </c>
      <c r="S854" s="5">
        <f t="shared" si="110"/>
        <v>18.616499999999974</v>
      </c>
      <c r="T854" s="9">
        <v>5</v>
      </c>
    </row>
    <row r="855" spans="1:20" x14ac:dyDescent="0.35">
      <c r="A855" t="s">
        <v>1873</v>
      </c>
      <c r="B855" t="s">
        <v>1026</v>
      </c>
      <c r="C855" t="s">
        <v>1027</v>
      </c>
      <c r="D855" t="s">
        <v>1011</v>
      </c>
      <c r="E855" t="s">
        <v>1005</v>
      </c>
      <c r="F855" t="s">
        <v>1012</v>
      </c>
      <c r="G855" s="5">
        <v>52.79</v>
      </c>
      <c r="H855">
        <v>10</v>
      </c>
      <c r="I855" s="5">
        <f t="shared" si="111"/>
        <v>26.395</v>
      </c>
      <c r="J855" s="5">
        <f t="shared" si="104"/>
        <v>554.29499999999996</v>
      </c>
      <c r="K855" s="6">
        <v>43521</v>
      </c>
      <c r="L855" s="6" t="str">
        <f t="shared" si="105"/>
        <v>Mon</v>
      </c>
      <c r="M855" s="6" t="str">
        <f t="shared" si="106"/>
        <v>Feb</v>
      </c>
      <c r="N855" s="7">
        <v>0.49861111111111112</v>
      </c>
      <c r="O855" s="7" t="str">
        <f t="shared" si="107"/>
        <v>11</v>
      </c>
      <c r="P855" t="s">
        <v>1007</v>
      </c>
      <c r="Q855" s="5">
        <f t="shared" si="108"/>
        <v>527.9</v>
      </c>
      <c r="R855" s="8">
        <f t="shared" si="109"/>
        <v>4.7619047619047589E-2</v>
      </c>
      <c r="S855" s="5">
        <f t="shared" si="110"/>
        <v>26.394999999999982</v>
      </c>
      <c r="T855" s="9">
        <v>10</v>
      </c>
    </row>
    <row r="856" spans="1:20" x14ac:dyDescent="0.35">
      <c r="A856" t="s">
        <v>1874</v>
      </c>
      <c r="B856" t="s">
        <v>1002</v>
      </c>
      <c r="C856" t="s">
        <v>1003</v>
      </c>
      <c r="D856" t="s">
        <v>1004</v>
      </c>
      <c r="E856" t="s">
        <v>1005</v>
      </c>
      <c r="F856" t="s">
        <v>1006</v>
      </c>
      <c r="G856" s="5">
        <v>95.95</v>
      </c>
      <c r="H856">
        <v>5</v>
      </c>
      <c r="I856" s="5">
        <f t="shared" si="111"/>
        <v>23.987500000000001</v>
      </c>
      <c r="J856" s="5">
        <f t="shared" si="104"/>
        <v>503.73750000000001</v>
      </c>
      <c r="K856" s="6">
        <v>43488</v>
      </c>
      <c r="L856" s="6" t="str">
        <f t="shared" si="105"/>
        <v>Wed</v>
      </c>
      <c r="M856" s="6" t="str">
        <f t="shared" si="106"/>
        <v>Jan</v>
      </c>
      <c r="N856" s="7">
        <v>0.59791666666666665</v>
      </c>
      <c r="O856" s="7" t="str">
        <f t="shared" si="107"/>
        <v>14</v>
      </c>
      <c r="P856" t="s">
        <v>1007</v>
      </c>
      <c r="Q856" s="5">
        <f t="shared" si="108"/>
        <v>479.75</v>
      </c>
      <c r="R856" s="8">
        <f t="shared" si="109"/>
        <v>4.7619047619047637E-2</v>
      </c>
      <c r="S856" s="5">
        <f t="shared" si="110"/>
        <v>23.987500000000011</v>
      </c>
      <c r="T856" s="9">
        <v>8.8000000000000007</v>
      </c>
    </row>
    <row r="857" spans="1:20" x14ac:dyDescent="0.35">
      <c r="A857" t="s">
        <v>1875</v>
      </c>
      <c r="B857" t="s">
        <v>1026</v>
      </c>
      <c r="C857" t="s">
        <v>1027</v>
      </c>
      <c r="D857" t="s">
        <v>1011</v>
      </c>
      <c r="E857" t="s">
        <v>1005</v>
      </c>
      <c r="F857" t="s">
        <v>1030</v>
      </c>
      <c r="G857" s="5">
        <v>36.51</v>
      </c>
      <c r="H857">
        <v>9</v>
      </c>
      <c r="I857" s="5">
        <f t="shared" si="111"/>
        <v>16.429500000000001</v>
      </c>
      <c r="J857" s="5">
        <f t="shared" si="104"/>
        <v>345.01949999999999</v>
      </c>
      <c r="K857" s="6">
        <v>43512</v>
      </c>
      <c r="L857" s="6" t="str">
        <f t="shared" si="105"/>
        <v>Sat</v>
      </c>
      <c r="M857" s="6" t="str">
        <f t="shared" si="106"/>
        <v>Feb</v>
      </c>
      <c r="N857" s="7">
        <v>0.45277777777777778</v>
      </c>
      <c r="O857" s="7" t="str">
        <f t="shared" si="107"/>
        <v>10</v>
      </c>
      <c r="P857" t="s">
        <v>1013</v>
      </c>
      <c r="Q857" s="5">
        <f t="shared" si="108"/>
        <v>328.59</v>
      </c>
      <c r="R857" s="8">
        <f t="shared" si="109"/>
        <v>4.7619047619047672E-2</v>
      </c>
      <c r="S857" s="5">
        <f t="shared" si="110"/>
        <v>16.429500000000019</v>
      </c>
      <c r="T857" s="9">
        <v>4.2</v>
      </c>
    </row>
    <row r="858" spans="1:20" x14ac:dyDescent="0.35">
      <c r="A858" t="s">
        <v>1876</v>
      </c>
      <c r="B858" t="s">
        <v>1026</v>
      </c>
      <c r="C858" t="s">
        <v>1027</v>
      </c>
      <c r="D858" t="s">
        <v>1011</v>
      </c>
      <c r="E858" t="s">
        <v>1015</v>
      </c>
      <c r="F858" t="s">
        <v>1028</v>
      </c>
      <c r="G858" s="5">
        <v>21.12</v>
      </c>
      <c r="H858">
        <v>8</v>
      </c>
      <c r="I858" s="5">
        <f t="shared" si="111"/>
        <v>8.4480000000000004</v>
      </c>
      <c r="J858" s="5">
        <f t="shared" si="104"/>
        <v>177.40800000000002</v>
      </c>
      <c r="K858" s="6">
        <v>43466</v>
      </c>
      <c r="L858" s="6" t="str">
        <f t="shared" si="105"/>
        <v>Tue</v>
      </c>
      <c r="M858" s="6" t="str">
        <f t="shared" si="106"/>
        <v>Jan</v>
      </c>
      <c r="N858" s="7">
        <v>0.81319444444444444</v>
      </c>
      <c r="O858" s="7" t="str">
        <f t="shared" si="107"/>
        <v>19</v>
      </c>
      <c r="P858" t="s">
        <v>1013</v>
      </c>
      <c r="Q858" s="5">
        <f t="shared" si="108"/>
        <v>168.96</v>
      </c>
      <c r="R858" s="8">
        <f t="shared" si="109"/>
        <v>4.7619047619047658E-2</v>
      </c>
      <c r="S858" s="5">
        <f t="shared" si="110"/>
        <v>8.4480000000000075</v>
      </c>
      <c r="T858" s="9">
        <v>6.3</v>
      </c>
    </row>
    <row r="859" spans="1:20" x14ac:dyDescent="0.35">
      <c r="A859" t="s">
        <v>1877</v>
      </c>
      <c r="B859" t="s">
        <v>1002</v>
      </c>
      <c r="C859" t="s">
        <v>1003</v>
      </c>
      <c r="D859" t="s">
        <v>1004</v>
      </c>
      <c r="E859" t="s">
        <v>1005</v>
      </c>
      <c r="F859" t="s">
        <v>1016</v>
      </c>
      <c r="G859" s="5">
        <v>28.31</v>
      </c>
      <c r="H859">
        <v>4</v>
      </c>
      <c r="I859" s="5">
        <f t="shared" si="111"/>
        <v>5.6619999999999999</v>
      </c>
      <c r="J859" s="5">
        <f t="shared" si="104"/>
        <v>118.902</v>
      </c>
      <c r="K859" s="6">
        <v>43531</v>
      </c>
      <c r="L859" s="6" t="str">
        <f t="shared" si="105"/>
        <v>Thu</v>
      </c>
      <c r="M859" s="6" t="str">
        <f t="shared" si="106"/>
        <v>Mar</v>
      </c>
      <c r="N859" s="7">
        <v>0.77430555555555547</v>
      </c>
      <c r="O859" s="7" t="str">
        <f t="shared" si="107"/>
        <v>18</v>
      </c>
      <c r="P859" t="s">
        <v>1013</v>
      </c>
      <c r="Q859" s="5">
        <f t="shared" si="108"/>
        <v>113.24</v>
      </c>
      <c r="R859" s="8">
        <f t="shared" si="109"/>
        <v>4.7619047619047672E-2</v>
      </c>
      <c r="S859" s="5">
        <f t="shared" si="110"/>
        <v>5.6620000000000061</v>
      </c>
      <c r="T859" s="9">
        <v>8.1999999999999993</v>
      </c>
    </row>
    <row r="860" spans="1:20" x14ac:dyDescent="0.35">
      <c r="A860" t="s">
        <v>1878</v>
      </c>
      <c r="B860" t="s">
        <v>1026</v>
      </c>
      <c r="C860" t="s">
        <v>1027</v>
      </c>
      <c r="D860" t="s">
        <v>1011</v>
      </c>
      <c r="E860" t="s">
        <v>1015</v>
      </c>
      <c r="F860" t="s">
        <v>1006</v>
      </c>
      <c r="G860" s="5">
        <v>57.59</v>
      </c>
      <c r="H860">
        <v>6</v>
      </c>
      <c r="I860" s="5">
        <f t="shared" si="111"/>
        <v>17.277000000000001</v>
      </c>
      <c r="J860" s="5">
        <f t="shared" si="104"/>
        <v>362.81700000000001</v>
      </c>
      <c r="K860" s="6">
        <v>43511</v>
      </c>
      <c r="L860" s="6" t="str">
        <f t="shared" si="105"/>
        <v>Fri</v>
      </c>
      <c r="M860" s="6" t="str">
        <f t="shared" si="106"/>
        <v>Feb</v>
      </c>
      <c r="N860" s="7">
        <v>0.57708333333333328</v>
      </c>
      <c r="O860" s="7" t="str">
        <f t="shared" si="107"/>
        <v>13</v>
      </c>
      <c r="P860" t="s">
        <v>1013</v>
      </c>
      <c r="Q860" s="5">
        <f t="shared" si="108"/>
        <v>345.54</v>
      </c>
      <c r="R860" s="8">
        <f t="shared" si="109"/>
        <v>4.7619047619047582E-2</v>
      </c>
      <c r="S860" s="5">
        <f t="shared" si="110"/>
        <v>17.276999999999987</v>
      </c>
      <c r="T860" s="9">
        <v>5.0999999999999996</v>
      </c>
    </row>
    <row r="861" spans="1:20" x14ac:dyDescent="0.35">
      <c r="A861" t="s">
        <v>1879</v>
      </c>
      <c r="B861" t="s">
        <v>1002</v>
      </c>
      <c r="C861" t="s">
        <v>1003</v>
      </c>
      <c r="D861" t="s">
        <v>1004</v>
      </c>
      <c r="E861" t="s">
        <v>1005</v>
      </c>
      <c r="F861" t="s">
        <v>1028</v>
      </c>
      <c r="G861" s="5">
        <v>47.63</v>
      </c>
      <c r="H861">
        <v>9</v>
      </c>
      <c r="I861" s="5">
        <f t="shared" si="111"/>
        <v>21.433500000000002</v>
      </c>
      <c r="J861" s="5">
        <f t="shared" si="104"/>
        <v>450.1035</v>
      </c>
      <c r="K861" s="6">
        <v>43488</v>
      </c>
      <c r="L861" s="6" t="str">
        <f t="shared" si="105"/>
        <v>Wed</v>
      </c>
      <c r="M861" s="6" t="str">
        <f t="shared" si="106"/>
        <v>Jan</v>
      </c>
      <c r="N861" s="7">
        <v>0.52430555555555558</v>
      </c>
      <c r="O861" s="7" t="str">
        <f t="shared" si="107"/>
        <v>12</v>
      </c>
      <c r="P861" t="s">
        <v>1013</v>
      </c>
      <c r="Q861" s="5">
        <f t="shared" si="108"/>
        <v>428.67</v>
      </c>
      <c r="R861" s="8">
        <f t="shared" si="109"/>
        <v>4.7619047619047575E-2</v>
      </c>
      <c r="S861" s="5">
        <f t="shared" si="110"/>
        <v>21.433499999999981</v>
      </c>
      <c r="T861" s="9">
        <v>5</v>
      </c>
    </row>
    <row r="862" spans="1:20" x14ac:dyDescent="0.35">
      <c r="A862" t="s">
        <v>1880</v>
      </c>
      <c r="B862" t="s">
        <v>1009</v>
      </c>
      <c r="C862" t="s">
        <v>1010</v>
      </c>
      <c r="D862" t="s">
        <v>1004</v>
      </c>
      <c r="E862" t="s">
        <v>1005</v>
      </c>
      <c r="F862" t="s">
        <v>1016</v>
      </c>
      <c r="G862" s="5">
        <v>86.27</v>
      </c>
      <c r="H862">
        <v>1</v>
      </c>
      <c r="I862" s="5">
        <f t="shared" si="111"/>
        <v>4.3135000000000003</v>
      </c>
      <c r="J862" s="5">
        <f t="shared" si="104"/>
        <v>90.583500000000001</v>
      </c>
      <c r="K862" s="6">
        <v>43516</v>
      </c>
      <c r="L862" s="6" t="str">
        <f t="shared" si="105"/>
        <v>Wed</v>
      </c>
      <c r="M862" s="6" t="str">
        <f t="shared" si="106"/>
        <v>Feb</v>
      </c>
      <c r="N862" s="7">
        <v>0.55833333333333335</v>
      </c>
      <c r="O862" s="7" t="str">
        <f t="shared" si="107"/>
        <v>13</v>
      </c>
      <c r="P862" t="s">
        <v>1007</v>
      </c>
      <c r="Q862" s="5">
        <f t="shared" si="108"/>
        <v>86.27</v>
      </c>
      <c r="R862" s="8">
        <f t="shared" si="109"/>
        <v>4.7619047619047672E-2</v>
      </c>
      <c r="S862" s="5">
        <f t="shared" si="110"/>
        <v>4.3135000000000048</v>
      </c>
      <c r="T862" s="9">
        <v>7</v>
      </c>
    </row>
    <row r="863" spans="1:20" x14ac:dyDescent="0.35">
      <c r="A863" t="s">
        <v>1881</v>
      </c>
      <c r="B863" t="s">
        <v>1002</v>
      </c>
      <c r="C863" t="s">
        <v>1003</v>
      </c>
      <c r="D863" t="s">
        <v>1004</v>
      </c>
      <c r="E863" t="s">
        <v>1015</v>
      </c>
      <c r="F863" t="s">
        <v>1020</v>
      </c>
      <c r="G863" s="5">
        <v>12.76</v>
      </c>
      <c r="H863">
        <v>2</v>
      </c>
      <c r="I863" s="5">
        <f t="shared" si="111"/>
        <v>1.276</v>
      </c>
      <c r="J863" s="5">
        <f t="shared" si="104"/>
        <v>26.795999999999999</v>
      </c>
      <c r="K863" s="6">
        <v>43473</v>
      </c>
      <c r="L863" s="6" t="str">
        <f t="shared" si="105"/>
        <v>Tue</v>
      </c>
      <c r="M863" s="6" t="str">
        <f t="shared" si="106"/>
        <v>Jan</v>
      </c>
      <c r="N863" s="7">
        <v>0.75416666666666676</v>
      </c>
      <c r="O863" s="7" t="str">
        <f t="shared" si="107"/>
        <v>18</v>
      </c>
      <c r="P863" t="s">
        <v>1007</v>
      </c>
      <c r="Q863" s="5">
        <f t="shared" si="108"/>
        <v>25.52</v>
      </c>
      <c r="R863" s="8">
        <f t="shared" si="109"/>
        <v>4.7619047619047609E-2</v>
      </c>
      <c r="S863" s="5">
        <f t="shared" si="110"/>
        <v>1.2759999999999998</v>
      </c>
      <c r="T863" s="9">
        <v>7.8</v>
      </c>
    </row>
    <row r="864" spans="1:20" x14ac:dyDescent="0.35">
      <c r="A864" t="s">
        <v>1882</v>
      </c>
      <c r="B864" t="s">
        <v>1026</v>
      </c>
      <c r="C864" t="s">
        <v>1027</v>
      </c>
      <c r="D864" t="s">
        <v>1011</v>
      </c>
      <c r="E864" t="s">
        <v>1005</v>
      </c>
      <c r="F864" t="s">
        <v>1016</v>
      </c>
      <c r="G864" s="5">
        <v>11.28</v>
      </c>
      <c r="H864">
        <v>9</v>
      </c>
      <c r="I864" s="5">
        <f t="shared" si="111"/>
        <v>5.0760000000000005</v>
      </c>
      <c r="J864" s="5">
        <f t="shared" si="104"/>
        <v>106.596</v>
      </c>
      <c r="K864" s="6">
        <v>43541</v>
      </c>
      <c r="L864" s="6" t="str">
        <f t="shared" si="105"/>
        <v>Sun</v>
      </c>
      <c r="M864" s="6" t="str">
        <f t="shared" si="106"/>
        <v>Mar</v>
      </c>
      <c r="N864" s="7">
        <v>0.49652777777777773</v>
      </c>
      <c r="O864" s="7" t="str">
        <f t="shared" si="107"/>
        <v>11</v>
      </c>
      <c r="P864" t="s">
        <v>1017</v>
      </c>
      <c r="Q864" s="5">
        <f t="shared" si="108"/>
        <v>101.52</v>
      </c>
      <c r="R864" s="8">
        <f t="shared" si="109"/>
        <v>4.7619047619047686E-2</v>
      </c>
      <c r="S864" s="5">
        <f t="shared" si="110"/>
        <v>5.0760000000000076</v>
      </c>
      <c r="T864" s="9">
        <v>4.3</v>
      </c>
    </row>
    <row r="865" spans="1:20" x14ac:dyDescent="0.35">
      <c r="A865" t="s">
        <v>1883</v>
      </c>
      <c r="B865" t="s">
        <v>1026</v>
      </c>
      <c r="C865" t="s">
        <v>1027</v>
      </c>
      <c r="D865" t="s">
        <v>1011</v>
      </c>
      <c r="E865" t="s">
        <v>1005</v>
      </c>
      <c r="F865" t="s">
        <v>1016</v>
      </c>
      <c r="G865" s="5">
        <v>51.07</v>
      </c>
      <c r="H865">
        <v>7</v>
      </c>
      <c r="I865" s="5">
        <f t="shared" si="111"/>
        <v>17.874500000000001</v>
      </c>
      <c r="J865" s="5">
        <f t="shared" si="104"/>
        <v>375.36450000000002</v>
      </c>
      <c r="K865" s="6">
        <v>43477</v>
      </c>
      <c r="L865" s="6" t="str">
        <f t="shared" si="105"/>
        <v>Sat</v>
      </c>
      <c r="M865" s="6" t="str">
        <f t="shared" si="106"/>
        <v>Jan</v>
      </c>
      <c r="N865" s="7">
        <v>0.48749999999999999</v>
      </c>
      <c r="O865" s="7" t="str">
        <f t="shared" si="107"/>
        <v>11</v>
      </c>
      <c r="P865" t="s">
        <v>1013</v>
      </c>
      <c r="Q865" s="5">
        <f t="shared" si="108"/>
        <v>357.49</v>
      </c>
      <c r="R865" s="8">
        <f t="shared" si="109"/>
        <v>4.7619047619047651E-2</v>
      </c>
      <c r="S865" s="5">
        <f t="shared" si="110"/>
        <v>17.874500000000012</v>
      </c>
      <c r="T865" s="9">
        <v>7</v>
      </c>
    </row>
    <row r="866" spans="1:20" x14ac:dyDescent="0.35">
      <c r="A866" t="s">
        <v>1884</v>
      </c>
      <c r="B866" t="s">
        <v>1002</v>
      </c>
      <c r="C866" t="s">
        <v>1003</v>
      </c>
      <c r="D866" t="s">
        <v>1004</v>
      </c>
      <c r="E866" t="s">
        <v>1005</v>
      </c>
      <c r="F866" t="s">
        <v>1012</v>
      </c>
      <c r="G866" s="5">
        <v>79.59</v>
      </c>
      <c r="H866">
        <v>3</v>
      </c>
      <c r="I866" s="5">
        <f t="shared" si="111"/>
        <v>11.938500000000001</v>
      </c>
      <c r="J866" s="5">
        <f t="shared" si="104"/>
        <v>250.70850000000002</v>
      </c>
      <c r="K866" s="6">
        <v>43473</v>
      </c>
      <c r="L866" s="6" t="str">
        <f t="shared" si="105"/>
        <v>Tue</v>
      </c>
      <c r="M866" s="6" t="str">
        <f t="shared" si="106"/>
        <v>Jan</v>
      </c>
      <c r="N866" s="7">
        <v>0.60416666666666663</v>
      </c>
      <c r="O866" s="7" t="str">
        <f t="shared" si="107"/>
        <v>14</v>
      </c>
      <c r="P866" t="s">
        <v>1013</v>
      </c>
      <c r="Q866" s="5">
        <f t="shared" si="108"/>
        <v>238.77</v>
      </c>
      <c r="R866" s="8">
        <f t="shared" si="109"/>
        <v>4.7619047619047637E-2</v>
      </c>
      <c r="S866" s="5">
        <f t="shared" si="110"/>
        <v>11.938500000000005</v>
      </c>
      <c r="T866" s="9">
        <v>6.6</v>
      </c>
    </row>
    <row r="867" spans="1:20" x14ac:dyDescent="0.35">
      <c r="A867" t="s">
        <v>1885</v>
      </c>
      <c r="B867" t="s">
        <v>1009</v>
      </c>
      <c r="C867" t="s">
        <v>1010</v>
      </c>
      <c r="D867" t="s">
        <v>1004</v>
      </c>
      <c r="E867" t="s">
        <v>1015</v>
      </c>
      <c r="F867" t="s">
        <v>1006</v>
      </c>
      <c r="G867" s="5">
        <v>33.81</v>
      </c>
      <c r="H867">
        <v>3</v>
      </c>
      <c r="I867" s="5">
        <f t="shared" si="111"/>
        <v>5.0715000000000003</v>
      </c>
      <c r="J867" s="5">
        <f t="shared" si="104"/>
        <v>106.50150000000001</v>
      </c>
      <c r="K867" s="6">
        <v>43491</v>
      </c>
      <c r="L867" s="6" t="str">
        <f t="shared" si="105"/>
        <v>Sat</v>
      </c>
      <c r="M867" s="6" t="str">
        <f t="shared" si="106"/>
        <v>Jan</v>
      </c>
      <c r="N867" s="7">
        <v>0.63263888888888886</v>
      </c>
      <c r="O867" s="7" t="str">
        <f t="shared" si="107"/>
        <v>15</v>
      </c>
      <c r="P867" t="s">
        <v>1007</v>
      </c>
      <c r="Q867" s="5">
        <f t="shared" si="108"/>
        <v>101.43</v>
      </c>
      <c r="R867" s="8">
        <f t="shared" si="109"/>
        <v>4.7619047619047616E-2</v>
      </c>
      <c r="S867" s="5">
        <f t="shared" si="110"/>
        <v>5.0715000000000003</v>
      </c>
      <c r="T867" s="9">
        <v>7.3</v>
      </c>
    </row>
    <row r="868" spans="1:20" x14ac:dyDescent="0.35">
      <c r="A868" t="s">
        <v>1886</v>
      </c>
      <c r="B868" t="s">
        <v>1026</v>
      </c>
      <c r="C868" t="s">
        <v>1027</v>
      </c>
      <c r="D868" t="s">
        <v>1004</v>
      </c>
      <c r="E868" t="s">
        <v>1015</v>
      </c>
      <c r="F868" t="s">
        <v>1020</v>
      </c>
      <c r="G868" s="5">
        <v>90.53</v>
      </c>
      <c r="H868">
        <v>8</v>
      </c>
      <c r="I868" s="5">
        <f t="shared" si="111"/>
        <v>36.212000000000003</v>
      </c>
      <c r="J868" s="5">
        <f t="shared" si="104"/>
        <v>760.452</v>
      </c>
      <c r="K868" s="6">
        <v>43539</v>
      </c>
      <c r="L868" s="6" t="str">
        <f t="shared" si="105"/>
        <v>Fri</v>
      </c>
      <c r="M868" s="6" t="str">
        <f t="shared" si="106"/>
        <v>Mar</v>
      </c>
      <c r="N868" s="7">
        <v>0.6166666666666667</v>
      </c>
      <c r="O868" s="7" t="str">
        <f t="shared" si="107"/>
        <v>14</v>
      </c>
      <c r="P868" t="s">
        <v>1017</v>
      </c>
      <c r="Q868" s="5">
        <f t="shared" si="108"/>
        <v>724.24</v>
      </c>
      <c r="R868" s="8">
        <f t="shared" si="109"/>
        <v>4.7619047619047603E-2</v>
      </c>
      <c r="S868" s="5">
        <f t="shared" si="110"/>
        <v>36.211999999999989</v>
      </c>
      <c r="T868" s="9">
        <v>6.5</v>
      </c>
    </row>
    <row r="869" spans="1:20" x14ac:dyDescent="0.35">
      <c r="A869" t="s">
        <v>1887</v>
      </c>
      <c r="B869" t="s">
        <v>1009</v>
      </c>
      <c r="C869" t="s">
        <v>1010</v>
      </c>
      <c r="D869" t="s">
        <v>1004</v>
      </c>
      <c r="E869" t="s">
        <v>1005</v>
      </c>
      <c r="F869" t="s">
        <v>1006</v>
      </c>
      <c r="G869" s="5">
        <v>62.82</v>
      </c>
      <c r="H869">
        <v>2</v>
      </c>
      <c r="I869" s="5">
        <f t="shared" si="111"/>
        <v>6.282</v>
      </c>
      <c r="J869" s="5">
        <f t="shared" si="104"/>
        <v>131.922</v>
      </c>
      <c r="K869" s="6">
        <v>43482</v>
      </c>
      <c r="L869" s="6" t="str">
        <f t="shared" si="105"/>
        <v>Thu</v>
      </c>
      <c r="M869" s="6" t="str">
        <f t="shared" si="106"/>
        <v>Jan</v>
      </c>
      <c r="N869" s="7">
        <v>0.52500000000000002</v>
      </c>
      <c r="O869" s="7" t="str">
        <f t="shared" si="107"/>
        <v>12</v>
      </c>
      <c r="P869" t="s">
        <v>1007</v>
      </c>
      <c r="Q869" s="5">
        <f t="shared" si="108"/>
        <v>125.64</v>
      </c>
      <c r="R869" s="8">
        <f t="shared" si="109"/>
        <v>4.7619047619047596E-2</v>
      </c>
      <c r="S869" s="5">
        <f t="shared" si="110"/>
        <v>6.2819999999999965</v>
      </c>
      <c r="T869" s="9">
        <v>4.9000000000000004</v>
      </c>
    </row>
    <row r="870" spans="1:20" x14ac:dyDescent="0.35">
      <c r="A870" t="s">
        <v>1888</v>
      </c>
      <c r="B870" t="s">
        <v>1009</v>
      </c>
      <c r="C870" t="s">
        <v>1010</v>
      </c>
      <c r="D870" t="s">
        <v>1004</v>
      </c>
      <c r="E870" t="s">
        <v>1015</v>
      </c>
      <c r="F870" t="s">
        <v>1028</v>
      </c>
      <c r="G870" s="5">
        <v>24.31</v>
      </c>
      <c r="H870">
        <v>3</v>
      </c>
      <c r="I870" s="5">
        <f t="shared" si="111"/>
        <v>3.6464999999999996</v>
      </c>
      <c r="J870" s="5">
        <f t="shared" si="104"/>
        <v>76.576499999999996</v>
      </c>
      <c r="K870" s="6">
        <v>43473</v>
      </c>
      <c r="L870" s="6" t="str">
        <f t="shared" si="105"/>
        <v>Tue</v>
      </c>
      <c r="M870" s="6" t="str">
        <f t="shared" si="106"/>
        <v>Jan</v>
      </c>
      <c r="N870" s="7">
        <v>0.79791666666666661</v>
      </c>
      <c r="O870" s="7" t="str">
        <f t="shared" si="107"/>
        <v>19</v>
      </c>
      <c r="P870" t="s">
        <v>1017</v>
      </c>
      <c r="Q870" s="5">
        <f t="shared" si="108"/>
        <v>72.929999999999993</v>
      </c>
      <c r="R870" s="8">
        <f t="shared" si="109"/>
        <v>4.7619047619047665E-2</v>
      </c>
      <c r="S870" s="5">
        <f t="shared" si="110"/>
        <v>3.6465000000000032</v>
      </c>
      <c r="T870" s="9">
        <v>4.3</v>
      </c>
    </row>
    <row r="871" spans="1:20" x14ac:dyDescent="0.35">
      <c r="A871" t="s">
        <v>1889</v>
      </c>
      <c r="B871" t="s">
        <v>1002</v>
      </c>
      <c r="C871" t="s">
        <v>1003</v>
      </c>
      <c r="D871" t="s">
        <v>1011</v>
      </c>
      <c r="E871" t="s">
        <v>1015</v>
      </c>
      <c r="F871" t="s">
        <v>1020</v>
      </c>
      <c r="G871" s="5">
        <v>64.59</v>
      </c>
      <c r="H871">
        <v>4</v>
      </c>
      <c r="I871" s="5">
        <f t="shared" si="111"/>
        <v>12.918000000000001</v>
      </c>
      <c r="J871" s="5">
        <f t="shared" si="104"/>
        <v>271.27800000000002</v>
      </c>
      <c r="K871" s="6">
        <v>43471</v>
      </c>
      <c r="L871" s="6" t="str">
        <f t="shared" si="105"/>
        <v>Sun</v>
      </c>
      <c r="M871" s="6" t="str">
        <f t="shared" si="106"/>
        <v>Jan</v>
      </c>
      <c r="N871" s="7">
        <v>0.56597222222222221</v>
      </c>
      <c r="O871" s="7" t="str">
        <f t="shared" si="107"/>
        <v>13</v>
      </c>
      <c r="P871" t="s">
        <v>1007</v>
      </c>
      <c r="Q871" s="5">
        <f t="shared" si="108"/>
        <v>258.36</v>
      </c>
      <c r="R871" s="8">
        <f t="shared" si="109"/>
        <v>4.7619047619047637E-2</v>
      </c>
      <c r="S871" s="5">
        <f t="shared" si="110"/>
        <v>12.918000000000006</v>
      </c>
      <c r="T871" s="9">
        <v>9.3000000000000007</v>
      </c>
    </row>
    <row r="872" spans="1:20" x14ac:dyDescent="0.35">
      <c r="A872" t="s">
        <v>1890</v>
      </c>
      <c r="B872" t="s">
        <v>1002</v>
      </c>
      <c r="C872" t="s">
        <v>1003</v>
      </c>
      <c r="D872" t="s">
        <v>1004</v>
      </c>
      <c r="E872" t="s">
        <v>1015</v>
      </c>
      <c r="F872" t="s">
        <v>1028</v>
      </c>
      <c r="G872" s="5">
        <v>24.82</v>
      </c>
      <c r="H872">
        <v>7</v>
      </c>
      <c r="I872" s="5">
        <f t="shared" si="111"/>
        <v>8.6870000000000012</v>
      </c>
      <c r="J872" s="5">
        <f t="shared" si="104"/>
        <v>182.42700000000002</v>
      </c>
      <c r="K872" s="6">
        <v>43512</v>
      </c>
      <c r="L872" s="6" t="str">
        <f t="shared" si="105"/>
        <v>Sat</v>
      </c>
      <c r="M872" s="6" t="str">
        <f t="shared" si="106"/>
        <v>Feb</v>
      </c>
      <c r="N872" s="7">
        <v>0.43958333333333338</v>
      </c>
      <c r="O872" s="7" t="str">
        <f t="shared" si="107"/>
        <v>10</v>
      </c>
      <c r="P872" t="s">
        <v>1017</v>
      </c>
      <c r="Q872" s="5">
        <f t="shared" si="108"/>
        <v>173.74</v>
      </c>
      <c r="R872" s="8">
        <f t="shared" si="109"/>
        <v>4.7619047619047679E-2</v>
      </c>
      <c r="S872" s="5">
        <f t="shared" si="110"/>
        <v>8.6870000000000118</v>
      </c>
      <c r="T872" s="9">
        <v>7.1</v>
      </c>
    </row>
    <row r="873" spans="1:20" x14ac:dyDescent="0.35">
      <c r="A873" t="s">
        <v>1891</v>
      </c>
      <c r="B873" t="s">
        <v>1009</v>
      </c>
      <c r="C873" t="s">
        <v>1010</v>
      </c>
      <c r="D873" t="s">
        <v>1011</v>
      </c>
      <c r="E873" t="s">
        <v>1015</v>
      </c>
      <c r="F873" t="s">
        <v>1030</v>
      </c>
      <c r="G873" s="5">
        <v>56.5</v>
      </c>
      <c r="H873">
        <v>1</v>
      </c>
      <c r="I873" s="5">
        <f t="shared" si="111"/>
        <v>2.8250000000000002</v>
      </c>
      <c r="J873" s="5">
        <f t="shared" si="104"/>
        <v>59.325000000000003</v>
      </c>
      <c r="K873" s="6">
        <v>43537</v>
      </c>
      <c r="L873" s="6" t="str">
        <f t="shared" si="105"/>
        <v>Wed</v>
      </c>
      <c r="M873" s="6" t="str">
        <f t="shared" si="106"/>
        <v>Mar</v>
      </c>
      <c r="N873" s="7">
        <v>0.65625</v>
      </c>
      <c r="O873" s="7" t="str">
        <f t="shared" si="107"/>
        <v>15</v>
      </c>
      <c r="P873" t="s">
        <v>1007</v>
      </c>
      <c r="Q873" s="5">
        <f t="shared" si="108"/>
        <v>56.5</v>
      </c>
      <c r="R873" s="8">
        <f t="shared" si="109"/>
        <v>4.7619047619047665E-2</v>
      </c>
      <c r="S873" s="5">
        <f t="shared" si="110"/>
        <v>2.8250000000000028</v>
      </c>
      <c r="T873" s="9">
        <v>9.6</v>
      </c>
    </row>
    <row r="874" spans="1:20" x14ac:dyDescent="0.35">
      <c r="A874" t="s">
        <v>1892</v>
      </c>
      <c r="B874" t="s">
        <v>1026</v>
      </c>
      <c r="C874" t="s">
        <v>1027</v>
      </c>
      <c r="D874" t="s">
        <v>1004</v>
      </c>
      <c r="E874" t="s">
        <v>1005</v>
      </c>
      <c r="F874" t="s">
        <v>1012</v>
      </c>
      <c r="G874" s="5">
        <v>21.43</v>
      </c>
      <c r="H874">
        <v>10</v>
      </c>
      <c r="I874" s="5">
        <f t="shared" si="111"/>
        <v>10.715000000000002</v>
      </c>
      <c r="J874" s="5">
        <f t="shared" si="104"/>
        <v>225.01500000000001</v>
      </c>
      <c r="K874" s="6">
        <v>43493</v>
      </c>
      <c r="L874" s="6" t="str">
        <f t="shared" si="105"/>
        <v>Mon</v>
      </c>
      <c r="M874" s="6" t="str">
        <f t="shared" si="106"/>
        <v>Jan</v>
      </c>
      <c r="N874" s="7">
        <v>0.49374999999999997</v>
      </c>
      <c r="O874" s="7" t="str">
        <f t="shared" si="107"/>
        <v>11</v>
      </c>
      <c r="P874" t="s">
        <v>1013</v>
      </c>
      <c r="Q874" s="5">
        <f t="shared" si="108"/>
        <v>214.3</v>
      </c>
      <c r="R874" s="8">
        <f t="shared" si="109"/>
        <v>4.761904761904763E-2</v>
      </c>
      <c r="S874" s="5">
        <f t="shared" si="110"/>
        <v>10.715000000000003</v>
      </c>
      <c r="T874" s="9">
        <v>6.2</v>
      </c>
    </row>
    <row r="875" spans="1:20" x14ac:dyDescent="0.35">
      <c r="A875" t="s">
        <v>1893</v>
      </c>
      <c r="B875" t="s">
        <v>1002</v>
      </c>
      <c r="C875" t="s">
        <v>1003</v>
      </c>
      <c r="D875" t="s">
        <v>1004</v>
      </c>
      <c r="E875" t="s">
        <v>1015</v>
      </c>
      <c r="F875" t="s">
        <v>1020</v>
      </c>
      <c r="G875" s="5">
        <v>89.06</v>
      </c>
      <c r="H875">
        <v>6</v>
      </c>
      <c r="I875" s="5">
        <f t="shared" si="111"/>
        <v>26.718000000000004</v>
      </c>
      <c r="J875" s="5">
        <f t="shared" si="104"/>
        <v>561.07799999999997</v>
      </c>
      <c r="K875" s="6">
        <v>43483</v>
      </c>
      <c r="L875" s="6" t="str">
        <f t="shared" si="105"/>
        <v>Fri</v>
      </c>
      <c r="M875" s="6" t="str">
        <f t="shared" si="106"/>
        <v>Jan</v>
      </c>
      <c r="N875" s="7">
        <v>0.72638888888888886</v>
      </c>
      <c r="O875" s="7" t="str">
        <f t="shared" si="107"/>
        <v>17</v>
      </c>
      <c r="P875" t="s">
        <v>1013</v>
      </c>
      <c r="Q875" s="5">
        <f t="shared" si="108"/>
        <v>534.36</v>
      </c>
      <c r="R875" s="8">
        <f t="shared" si="109"/>
        <v>4.7619047619047554E-2</v>
      </c>
      <c r="S875" s="5">
        <f t="shared" si="110"/>
        <v>26.717999999999961</v>
      </c>
      <c r="T875" s="9">
        <v>9.9</v>
      </c>
    </row>
    <row r="876" spans="1:20" x14ac:dyDescent="0.35">
      <c r="A876" t="s">
        <v>1894</v>
      </c>
      <c r="B876" t="s">
        <v>1002</v>
      </c>
      <c r="C876" t="s">
        <v>1003</v>
      </c>
      <c r="D876" t="s">
        <v>1004</v>
      </c>
      <c r="E876" t="s">
        <v>1015</v>
      </c>
      <c r="F876" t="s">
        <v>1016</v>
      </c>
      <c r="G876" s="5">
        <v>23.29</v>
      </c>
      <c r="H876">
        <v>4</v>
      </c>
      <c r="I876" s="5">
        <f t="shared" si="111"/>
        <v>4.6580000000000004</v>
      </c>
      <c r="J876" s="5">
        <f t="shared" si="104"/>
        <v>97.817999999999998</v>
      </c>
      <c r="K876" s="6">
        <v>43543</v>
      </c>
      <c r="L876" s="6" t="str">
        <f t="shared" si="105"/>
        <v>Tue</v>
      </c>
      <c r="M876" s="6" t="str">
        <f t="shared" si="106"/>
        <v>Mar</v>
      </c>
      <c r="N876" s="7">
        <v>0.49444444444444446</v>
      </c>
      <c r="O876" s="7" t="str">
        <f t="shared" si="107"/>
        <v>11</v>
      </c>
      <c r="P876" t="s">
        <v>1017</v>
      </c>
      <c r="Q876" s="5">
        <f t="shared" si="108"/>
        <v>93.16</v>
      </c>
      <c r="R876" s="8">
        <f t="shared" si="109"/>
        <v>4.761904761904763E-2</v>
      </c>
      <c r="S876" s="5">
        <f t="shared" si="110"/>
        <v>4.6580000000000013</v>
      </c>
      <c r="T876" s="9">
        <v>5.9</v>
      </c>
    </row>
    <row r="877" spans="1:20" x14ac:dyDescent="0.35">
      <c r="A877" t="s">
        <v>1895</v>
      </c>
      <c r="B877" t="s">
        <v>1009</v>
      </c>
      <c r="C877" t="s">
        <v>1010</v>
      </c>
      <c r="D877" t="s">
        <v>1011</v>
      </c>
      <c r="E877" t="s">
        <v>1015</v>
      </c>
      <c r="F877" t="s">
        <v>1016</v>
      </c>
      <c r="G877" s="5">
        <v>65.260000000000005</v>
      </c>
      <c r="H877">
        <v>8</v>
      </c>
      <c r="I877" s="5">
        <f t="shared" si="111"/>
        <v>26.104000000000003</v>
      </c>
      <c r="J877" s="5">
        <f t="shared" si="104"/>
        <v>548.18400000000008</v>
      </c>
      <c r="K877" s="6">
        <v>43539</v>
      </c>
      <c r="L877" s="6" t="str">
        <f t="shared" si="105"/>
        <v>Fri</v>
      </c>
      <c r="M877" s="6" t="str">
        <f t="shared" si="106"/>
        <v>Mar</v>
      </c>
      <c r="N877" s="7">
        <v>0.58611111111111114</v>
      </c>
      <c r="O877" s="7" t="str">
        <f t="shared" si="107"/>
        <v>14</v>
      </c>
      <c r="P877" t="s">
        <v>1007</v>
      </c>
      <c r="Q877" s="5">
        <f t="shared" si="108"/>
        <v>522.08000000000004</v>
      </c>
      <c r="R877" s="8">
        <f t="shared" si="109"/>
        <v>4.7619047619047686E-2</v>
      </c>
      <c r="S877" s="5">
        <f t="shared" si="110"/>
        <v>26.104000000000042</v>
      </c>
      <c r="T877" s="9">
        <v>6.3</v>
      </c>
    </row>
    <row r="878" spans="1:20" x14ac:dyDescent="0.35">
      <c r="A878" t="s">
        <v>1896</v>
      </c>
      <c r="B878" t="s">
        <v>1009</v>
      </c>
      <c r="C878" t="s">
        <v>1010</v>
      </c>
      <c r="D878" t="s">
        <v>1004</v>
      </c>
      <c r="E878" t="s">
        <v>1015</v>
      </c>
      <c r="F878" t="s">
        <v>1030</v>
      </c>
      <c r="G878" s="5">
        <v>52.35</v>
      </c>
      <c r="H878">
        <v>1</v>
      </c>
      <c r="I878" s="5">
        <f t="shared" si="111"/>
        <v>2.6175000000000002</v>
      </c>
      <c r="J878" s="5">
        <f t="shared" si="104"/>
        <v>54.967500000000001</v>
      </c>
      <c r="K878" s="6">
        <v>43508</v>
      </c>
      <c r="L878" s="6" t="str">
        <f t="shared" si="105"/>
        <v>Tue</v>
      </c>
      <c r="M878" s="6" t="str">
        <f t="shared" si="106"/>
        <v>Feb</v>
      </c>
      <c r="N878" s="7">
        <v>0.74236111111111114</v>
      </c>
      <c r="O878" s="7" t="str">
        <f t="shared" si="107"/>
        <v>17</v>
      </c>
      <c r="P878" t="s">
        <v>1013</v>
      </c>
      <c r="Q878" s="5">
        <f t="shared" si="108"/>
        <v>52.35</v>
      </c>
      <c r="R878" s="8">
        <f t="shared" si="109"/>
        <v>4.7619047619047609E-2</v>
      </c>
      <c r="S878" s="5">
        <f t="shared" si="110"/>
        <v>2.6174999999999997</v>
      </c>
      <c r="T878" s="9">
        <v>4</v>
      </c>
    </row>
    <row r="879" spans="1:20" x14ac:dyDescent="0.35">
      <c r="A879" t="s">
        <v>1897</v>
      </c>
      <c r="B879" t="s">
        <v>1026</v>
      </c>
      <c r="C879" t="s">
        <v>1027</v>
      </c>
      <c r="D879" t="s">
        <v>1004</v>
      </c>
      <c r="E879" t="s">
        <v>1015</v>
      </c>
      <c r="F879" t="s">
        <v>1012</v>
      </c>
      <c r="G879" s="5">
        <v>39.75</v>
      </c>
      <c r="H879">
        <v>1</v>
      </c>
      <c r="I879" s="5">
        <f t="shared" si="111"/>
        <v>1.9875</v>
      </c>
      <c r="J879" s="5">
        <f t="shared" si="104"/>
        <v>41.737499999999997</v>
      </c>
      <c r="K879" s="6">
        <v>43521</v>
      </c>
      <c r="L879" s="6" t="str">
        <f t="shared" si="105"/>
        <v>Mon</v>
      </c>
      <c r="M879" s="6" t="str">
        <f t="shared" si="106"/>
        <v>Feb</v>
      </c>
      <c r="N879" s="7">
        <v>0.84652777777777777</v>
      </c>
      <c r="O879" s="7" t="str">
        <f t="shared" si="107"/>
        <v>20</v>
      </c>
      <c r="P879" t="s">
        <v>1013</v>
      </c>
      <c r="Q879" s="5">
        <f t="shared" si="108"/>
        <v>39.75</v>
      </c>
      <c r="R879" s="8">
        <f t="shared" si="109"/>
        <v>4.7619047619047554E-2</v>
      </c>
      <c r="S879" s="5">
        <f t="shared" si="110"/>
        <v>1.9874999999999972</v>
      </c>
      <c r="T879" s="9">
        <v>6.1</v>
      </c>
    </row>
    <row r="880" spans="1:20" x14ac:dyDescent="0.35">
      <c r="A880" t="s">
        <v>1898</v>
      </c>
      <c r="B880" t="s">
        <v>1002</v>
      </c>
      <c r="C880" t="s">
        <v>1003</v>
      </c>
      <c r="D880" t="s">
        <v>1011</v>
      </c>
      <c r="E880" t="s">
        <v>1005</v>
      </c>
      <c r="F880" t="s">
        <v>1012</v>
      </c>
      <c r="G880" s="5">
        <v>90.02</v>
      </c>
      <c r="H880">
        <v>8</v>
      </c>
      <c r="I880" s="5">
        <f t="shared" si="111"/>
        <v>36.008000000000003</v>
      </c>
      <c r="J880" s="5">
        <f t="shared" si="104"/>
        <v>756.16800000000001</v>
      </c>
      <c r="K880" s="6">
        <v>43545</v>
      </c>
      <c r="L880" s="6" t="str">
        <f t="shared" si="105"/>
        <v>Thu</v>
      </c>
      <c r="M880" s="6" t="str">
        <f t="shared" si="106"/>
        <v>Mar</v>
      </c>
      <c r="N880" s="7">
        <v>0.67222222222222217</v>
      </c>
      <c r="O880" s="7" t="str">
        <f t="shared" si="107"/>
        <v>16</v>
      </c>
      <c r="P880" t="s">
        <v>1017</v>
      </c>
      <c r="Q880" s="5">
        <f t="shared" si="108"/>
        <v>720.16</v>
      </c>
      <c r="R880" s="8">
        <f t="shared" si="109"/>
        <v>4.7619047619047672E-2</v>
      </c>
      <c r="S880" s="5">
        <f t="shared" si="110"/>
        <v>36.008000000000038</v>
      </c>
      <c r="T880" s="9">
        <v>4.5</v>
      </c>
    </row>
    <row r="881" spans="1:20" x14ac:dyDescent="0.35">
      <c r="A881" t="s">
        <v>1899</v>
      </c>
      <c r="B881" t="s">
        <v>1026</v>
      </c>
      <c r="C881" t="s">
        <v>1027</v>
      </c>
      <c r="D881" t="s">
        <v>1004</v>
      </c>
      <c r="E881" t="s">
        <v>1005</v>
      </c>
      <c r="F881" t="s">
        <v>1012</v>
      </c>
      <c r="G881" s="5">
        <v>12.1</v>
      </c>
      <c r="H881">
        <v>8</v>
      </c>
      <c r="I881" s="5">
        <f t="shared" si="111"/>
        <v>4.84</v>
      </c>
      <c r="J881" s="5">
        <f t="shared" si="104"/>
        <v>101.64</v>
      </c>
      <c r="K881" s="6">
        <v>43484</v>
      </c>
      <c r="L881" s="6" t="str">
        <f t="shared" si="105"/>
        <v>Sat</v>
      </c>
      <c r="M881" s="6" t="str">
        <f t="shared" si="106"/>
        <v>Jan</v>
      </c>
      <c r="N881" s="7">
        <v>0.4284722222222222</v>
      </c>
      <c r="O881" s="7" t="str">
        <f t="shared" si="107"/>
        <v>10</v>
      </c>
      <c r="P881" t="s">
        <v>1007</v>
      </c>
      <c r="Q881" s="5">
        <f t="shared" si="108"/>
        <v>96.8</v>
      </c>
      <c r="R881" s="8">
        <f t="shared" si="109"/>
        <v>4.7619047619047651E-2</v>
      </c>
      <c r="S881" s="5">
        <f t="shared" si="110"/>
        <v>4.8400000000000034</v>
      </c>
      <c r="T881" s="9">
        <v>8.6</v>
      </c>
    </row>
    <row r="882" spans="1:20" x14ac:dyDescent="0.35">
      <c r="A882" t="s">
        <v>1900</v>
      </c>
      <c r="B882" t="s">
        <v>1026</v>
      </c>
      <c r="C882" t="s">
        <v>1027</v>
      </c>
      <c r="D882" t="s">
        <v>1004</v>
      </c>
      <c r="E882" t="s">
        <v>1005</v>
      </c>
      <c r="F882" t="s">
        <v>1028</v>
      </c>
      <c r="G882" s="5">
        <v>33.21</v>
      </c>
      <c r="H882">
        <v>10</v>
      </c>
      <c r="I882" s="5">
        <f t="shared" si="111"/>
        <v>16.605</v>
      </c>
      <c r="J882" s="5">
        <f t="shared" si="104"/>
        <v>348.70500000000004</v>
      </c>
      <c r="K882" s="6">
        <v>43473</v>
      </c>
      <c r="L882" s="6" t="str">
        <f t="shared" si="105"/>
        <v>Tue</v>
      </c>
      <c r="M882" s="6" t="str">
        <f t="shared" si="106"/>
        <v>Jan</v>
      </c>
      <c r="N882" s="7">
        <v>0.60069444444444442</v>
      </c>
      <c r="O882" s="7" t="str">
        <f t="shared" si="107"/>
        <v>14</v>
      </c>
      <c r="P882" t="s">
        <v>1007</v>
      </c>
      <c r="Q882" s="5">
        <f t="shared" si="108"/>
        <v>332.1</v>
      </c>
      <c r="R882" s="8">
        <f t="shared" si="109"/>
        <v>4.7619047619047665E-2</v>
      </c>
      <c r="S882" s="5">
        <f t="shared" si="110"/>
        <v>16.605000000000018</v>
      </c>
      <c r="T882" s="9">
        <v>6</v>
      </c>
    </row>
    <row r="883" spans="1:20" x14ac:dyDescent="0.35">
      <c r="A883" t="s">
        <v>1901</v>
      </c>
      <c r="B883" t="s">
        <v>1009</v>
      </c>
      <c r="C883" t="s">
        <v>1010</v>
      </c>
      <c r="D883" t="s">
        <v>1004</v>
      </c>
      <c r="E883" t="s">
        <v>1005</v>
      </c>
      <c r="F883" t="s">
        <v>1030</v>
      </c>
      <c r="G883" s="5">
        <v>10.18</v>
      </c>
      <c r="H883">
        <v>8</v>
      </c>
      <c r="I883" s="5">
        <f t="shared" si="111"/>
        <v>4.0720000000000001</v>
      </c>
      <c r="J883" s="5">
        <f t="shared" si="104"/>
        <v>85.512</v>
      </c>
      <c r="K883" s="6">
        <v>43554</v>
      </c>
      <c r="L883" s="6" t="str">
        <f t="shared" si="105"/>
        <v>Sat</v>
      </c>
      <c r="M883" s="6" t="str">
        <f t="shared" si="106"/>
        <v>Mar</v>
      </c>
      <c r="N883" s="7">
        <v>0.53541666666666665</v>
      </c>
      <c r="O883" s="7" t="str">
        <f t="shared" si="107"/>
        <v>12</v>
      </c>
      <c r="P883" t="s">
        <v>1017</v>
      </c>
      <c r="Q883" s="5">
        <f t="shared" si="108"/>
        <v>81.44</v>
      </c>
      <c r="R883" s="8">
        <f t="shared" si="109"/>
        <v>4.7619047619047651E-2</v>
      </c>
      <c r="S883" s="5">
        <f t="shared" si="110"/>
        <v>4.0720000000000027</v>
      </c>
      <c r="T883" s="9">
        <v>9.5</v>
      </c>
    </row>
    <row r="884" spans="1:20" x14ac:dyDescent="0.35">
      <c r="A884" t="s">
        <v>1902</v>
      </c>
      <c r="B884" t="s">
        <v>1026</v>
      </c>
      <c r="C884" t="s">
        <v>1027</v>
      </c>
      <c r="D884" t="s">
        <v>1004</v>
      </c>
      <c r="E884" t="s">
        <v>1015</v>
      </c>
      <c r="F884" t="s">
        <v>1020</v>
      </c>
      <c r="G884" s="5">
        <v>31.99</v>
      </c>
      <c r="H884">
        <v>10</v>
      </c>
      <c r="I884" s="5">
        <f t="shared" si="111"/>
        <v>15.994999999999999</v>
      </c>
      <c r="J884" s="5">
        <f t="shared" si="104"/>
        <v>335.89499999999998</v>
      </c>
      <c r="K884" s="6">
        <v>43516</v>
      </c>
      <c r="L884" s="6" t="str">
        <f t="shared" si="105"/>
        <v>Wed</v>
      </c>
      <c r="M884" s="6" t="str">
        <f t="shared" si="106"/>
        <v>Feb</v>
      </c>
      <c r="N884" s="7">
        <v>0.63750000000000007</v>
      </c>
      <c r="O884" s="7" t="str">
        <f t="shared" si="107"/>
        <v>15</v>
      </c>
      <c r="P884" t="s">
        <v>1017</v>
      </c>
      <c r="Q884" s="5">
        <f t="shared" si="108"/>
        <v>319.89999999999998</v>
      </c>
      <c r="R884" s="8">
        <f t="shared" si="109"/>
        <v>4.7619047619047637E-2</v>
      </c>
      <c r="S884" s="5">
        <f t="shared" si="110"/>
        <v>15.995000000000005</v>
      </c>
      <c r="T884" s="9">
        <v>9.9</v>
      </c>
    </row>
    <row r="885" spans="1:20" x14ac:dyDescent="0.35">
      <c r="A885" t="s">
        <v>1903</v>
      </c>
      <c r="B885" t="s">
        <v>1002</v>
      </c>
      <c r="C885" t="s">
        <v>1003</v>
      </c>
      <c r="D885" t="s">
        <v>1004</v>
      </c>
      <c r="E885" t="s">
        <v>1005</v>
      </c>
      <c r="F885" t="s">
        <v>1016</v>
      </c>
      <c r="G885" s="5">
        <v>34.42</v>
      </c>
      <c r="H885">
        <v>6</v>
      </c>
      <c r="I885" s="5">
        <f t="shared" si="111"/>
        <v>10.326000000000001</v>
      </c>
      <c r="J885" s="5">
        <f t="shared" si="104"/>
        <v>216.846</v>
      </c>
      <c r="K885" s="6">
        <v>43554</v>
      </c>
      <c r="L885" s="6" t="str">
        <f t="shared" si="105"/>
        <v>Sat</v>
      </c>
      <c r="M885" s="6" t="str">
        <f t="shared" si="106"/>
        <v>Mar</v>
      </c>
      <c r="N885" s="7">
        <v>0.53125</v>
      </c>
      <c r="O885" s="7" t="str">
        <f t="shared" si="107"/>
        <v>12</v>
      </c>
      <c r="P885" t="s">
        <v>1007</v>
      </c>
      <c r="Q885" s="5">
        <f t="shared" si="108"/>
        <v>206.52</v>
      </c>
      <c r="R885" s="8">
        <f t="shared" si="109"/>
        <v>4.7619047619047589E-2</v>
      </c>
      <c r="S885" s="5">
        <f t="shared" si="110"/>
        <v>10.325999999999993</v>
      </c>
      <c r="T885" s="9">
        <v>7.5</v>
      </c>
    </row>
    <row r="886" spans="1:20" x14ac:dyDescent="0.35">
      <c r="A886" t="s">
        <v>1904</v>
      </c>
      <c r="B886" t="s">
        <v>1002</v>
      </c>
      <c r="C886" t="s">
        <v>1003</v>
      </c>
      <c r="D886" t="s">
        <v>1004</v>
      </c>
      <c r="E886" t="s">
        <v>1005</v>
      </c>
      <c r="F886" t="s">
        <v>1028</v>
      </c>
      <c r="G886" s="5">
        <v>83.34</v>
      </c>
      <c r="H886">
        <v>2</v>
      </c>
      <c r="I886" s="5">
        <f t="shared" si="111"/>
        <v>8.3340000000000014</v>
      </c>
      <c r="J886" s="5">
        <f t="shared" si="104"/>
        <v>175.01400000000001</v>
      </c>
      <c r="K886" s="6">
        <v>43543</v>
      </c>
      <c r="L886" s="6" t="str">
        <f t="shared" si="105"/>
        <v>Tue</v>
      </c>
      <c r="M886" s="6" t="str">
        <f t="shared" si="106"/>
        <v>Mar</v>
      </c>
      <c r="N886" s="7">
        <v>0.56736111111111109</v>
      </c>
      <c r="O886" s="7" t="str">
        <f t="shared" si="107"/>
        <v>13</v>
      </c>
      <c r="P886" t="s">
        <v>1013</v>
      </c>
      <c r="Q886" s="5">
        <f t="shared" si="108"/>
        <v>166.68</v>
      </c>
      <c r="R886" s="8">
        <f t="shared" si="109"/>
        <v>4.7619047619047637E-2</v>
      </c>
      <c r="S886" s="5">
        <f t="shared" si="110"/>
        <v>8.3340000000000032</v>
      </c>
      <c r="T886" s="9">
        <v>7.6</v>
      </c>
    </row>
    <row r="887" spans="1:20" x14ac:dyDescent="0.35">
      <c r="A887" t="s">
        <v>1905</v>
      </c>
      <c r="B887" t="s">
        <v>1002</v>
      </c>
      <c r="C887" t="s">
        <v>1003</v>
      </c>
      <c r="D887" t="s">
        <v>1011</v>
      </c>
      <c r="E887" t="s">
        <v>1015</v>
      </c>
      <c r="F887" t="s">
        <v>1020</v>
      </c>
      <c r="G887" s="5">
        <v>45.58</v>
      </c>
      <c r="H887">
        <v>7</v>
      </c>
      <c r="I887" s="5">
        <f t="shared" si="111"/>
        <v>15.953000000000001</v>
      </c>
      <c r="J887" s="5">
        <f t="shared" si="104"/>
        <v>335.01299999999998</v>
      </c>
      <c r="K887" s="6">
        <v>43478</v>
      </c>
      <c r="L887" s="6" t="str">
        <f t="shared" si="105"/>
        <v>Sun</v>
      </c>
      <c r="M887" s="6" t="str">
        <f t="shared" si="106"/>
        <v>Jan</v>
      </c>
      <c r="N887" s="7">
        <v>0.41875000000000001</v>
      </c>
      <c r="O887" s="7" t="str">
        <f t="shared" si="107"/>
        <v>10</v>
      </c>
      <c r="P887" t="s">
        <v>1013</v>
      </c>
      <c r="Q887" s="5">
        <f t="shared" si="108"/>
        <v>319.06</v>
      </c>
      <c r="R887" s="8">
        <f t="shared" si="109"/>
        <v>4.7619047619047547E-2</v>
      </c>
      <c r="S887" s="5">
        <f t="shared" si="110"/>
        <v>15.952999999999975</v>
      </c>
      <c r="T887" s="9">
        <v>5</v>
      </c>
    </row>
    <row r="888" spans="1:20" x14ac:dyDescent="0.35">
      <c r="A888" t="s">
        <v>1906</v>
      </c>
      <c r="B888" t="s">
        <v>1002</v>
      </c>
      <c r="C888" t="s">
        <v>1003</v>
      </c>
      <c r="D888" t="s">
        <v>1004</v>
      </c>
      <c r="E888" t="s">
        <v>1015</v>
      </c>
      <c r="F888" t="s">
        <v>1028</v>
      </c>
      <c r="G888" s="5">
        <v>87.9</v>
      </c>
      <c r="H888">
        <v>1</v>
      </c>
      <c r="I888" s="5">
        <f t="shared" si="111"/>
        <v>4.3950000000000005</v>
      </c>
      <c r="J888" s="5">
        <f t="shared" si="104"/>
        <v>92.295000000000002</v>
      </c>
      <c r="K888" s="6">
        <v>43501</v>
      </c>
      <c r="L888" s="6" t="str">
        <f t="shared" si="105"/>
        <v>Tue</v>
      </c>
      <c r="M888" s="6" t="str">
        <f t="shared" si="106"/>
        <v>Feb</v>
      </c>
      <c r="N888" s="7">
        <v>0.8208333333333333</v>
      </c>
      <c r="O888" s="7" t="str">
        <f t="shared" si="107"/>
        <v>19</v>
      </c>
      <c r="P888" t="s">
        <v>1007</v>
      </c>
      <c r="Q888" s="5">
        <f t="shared" si="108"/>
        <v>87.9</v>
      </c>
      <c r="R888" s="8">
        <f t="shared" si="109"/>
        <v>4.7619047619047575E-2</v>
      </c>
      <c r="S888" s="5">
        <f t="shared" si="110"/>
        <v>4.394999999999996</v>
      </c>
      <c r="T888" s="9">
        <v>6.7</v>
      </c>
    </row>
    <row r="889" spans="1:20" x14ac:dyDescent="0.35">
      <c r="A889" t="s">
        <v>1907</v>
      </c>
      <c r="B889" t="s">
        <v>1002</v>
      </c>
      <c r="C889" t="s">
        <v>1003</v>
      </c>
      <c r="D889" t="s">
        <v>1004</v>
      </c>
      <c r="E889" t="s">
        <v>1005</v>
      </c>
      <c r="F889" t="s">
        <v>1012</v>
      </c>
      <c r="G889" s="5">
        <v>73.47</v>
      </c>
      <c r="H889">
        <v>10</v>
      </c>
      <c r="I889" s="5">
        <f t="shared" si="111"/>
        <v>36.735000000000007</v>
      </c>
      <c r="J889" s="5">
        <f t="shared" si="104"/>
        <v>771.43500000000006</v>
      </c>
      <c r="K889" s="6">
        <v>43547</v>
      </c>
      <c r="L889" s="6" t="str">
        <f t="shared" si="105"/>
        <v>Sat</v>
      </c>
      <c r="M889" s="6" t="str">
        <f t="shared" si="106"/>
        <v>Mar</v>
      </c>
      <c r="N889" s="7">
        <v>0.55138888888888882</v>
      </c>
      <c r="O889" s="7" t="str">
        <f t="shared" si="107"/>
        <v>13</v>
      </c>
      <c r="P889" t="s">
        <v>1007</v>
      </c>
      <c r="Q889" s="5">
        <f t="shared" si="108"/>
        <v>734.7</v>
      </c>
      <c r="R889" s="8">
        <f t="shared" si="109"/>
        <v>4.761904761904763E-2</v>
      </c>
      <c r="S889" s="5">
        <f t="shared" si="110"/>
        <v>36.735000000000014</v>
      </c>
      <c r="T889" s="9">
        <v>9.5</v>
      </c>
    </row>
    <row r="890" spans="1:20" x14ac:dyDescent="0.35">
      <c r="A890" t="s">
        <v>1908</v>
      </c>
      <c r="B890" t="s">
        <v>1009</v>
      </c>
      <c r="C890" t="s">
        <v>1010</v>
      </c>
      <c r="D890" t="s">
        <v>1011</v>
      </c>
      <c r="E890" t="s">
        <v>1005</v>
      </c>
      <c r="F890" t="s">
        <v>1030</v>
      </c>
      <c r="G890" s="5">
        <v>12.19</v>
      </c>
      <c r="H890">
        <v>8</v>
      </c>
      <c r="I890" s="5">
        <f t="shared" si="111"/>
        <v>4.8760000000000003</v>
      </c>
      <c r="J890" s="5">
        <f t="shared" si="104"/>
        <v>102.396</v>
      </c>
      <c r="K890" s="6">
        <v>43537</v>
      </c>
      <c r="L890" s="6" t="str">
        <f t="shared" si="105"/>
        <v>Wed</v>
      </c>
      <c r="M890" s="6" t="str">
        <f t="shared" si="106"/>
        <v>Mar</v>
      </c>
      <c r="N890" s="7">
        <v>0.53263888888888888</v>
      </c>
      <c r="O890" s="7" t="str">
        <f t="shared" si="107"/>
        <v>12</v>
      </c>
      <c r="P890" t="s">
        <v>1007</v>
      </c>
      <c r="Q890" s="5">
        <f t="shared" si="108"/>
        <v>97.52</v>
      </c>
      <c r="R890" s="8">
        <f t="shared" si="109"/>
        <v>4.7619047619047665E-2</v>
      </c>
      <c r="S890" s="5">
        <f t="shared" si="110"/>
        <v>4.8760000000000048</v>
      </c>
      <c r="T890" s="9">
        <v>6.8</v>
      </c>
    </row>
    <row r="891" spans="1:20" x14ac:dyDescent="0.35">
      <c r="A891" t="s">
        <v>1909</v>
      </c>
      <c r="B891" t="s">
        <v>1002</v>
      </c>
      <c r="C891" t="s">
        <v>1003</v>
      </c>
      <c r="D891" t="s">
        <v>1004</v>
      </c>
      <c r="E891" t="s">
        <v>1015</v>
      </c>
      <c r="F891" t="s">
        <v>1020</v>
      </c>
      <c r="G891" s="5">
        <v>76.92</v>
      </c>
      <c r="H891">
        <v>10</v>
      </c>
      <c r="I891" s="5">
        <f t="shared" si="111"/>
        <v>38.460000000000008</v>
      </c>
      <c r="J891" s="5">
        <f t="shared" si="104"/>
        <v>807.66000000000008</v>
      </c>
      <c r="K891" s="6">
        <v>43541</v>
      </c>
      <c r="L891" s="6" t="str">
        <f t="shared" si="105"/>
        <v>Sun</v>
      </c>
      <c r="M891" s="6" t="str">
        <f t="shared" si="106"/>
        <v>Mar</v>
      </c>
      <c r="N891" s="7">
        <v>0.82847222222222217</v>
      </c>
      <c r="O891" s="7" t="str">
        <f t="shared" si="107"/>
        <v>19</v>
      </c>
      <c r="P891" t="s">
        <v>1007</v>
      </c>
      <c r="Q891" s="5">
        <f t="shared" si="108"/>
        <v>769.2</v>
      </c>
      <c r="R891" s="8">
        <f t="shared" si="109"/>
        <v>4.7619047619047658E-2</v>
      </c>
      <c r="S891" s="5">
        <f t="shared" si="110"/>
        <v>38.460000000000036</v>
      </c>
      <c r="T891" s="9">
        <v>5.6</v>
      </c>
    </row>
    <row r="892" spans="1:20" x14ac:dyDescent="0.35">
      <c r="A892" t="s">
        <v>1910</v>
      </c>
      <c r="B892" t="s">
        <v>1009</v>
      </c>
      <c r="C892" t="s">
        <v>1010</v>
      </c>
      <c r="D892" t="s">
        <v>1011</v>
      </c>
      <c r="E892" t="s">
        <v>1005</v>
      </c>
      <c r="F892" t="s">
        <v>1006</v>
      </c>
      <c r="G892" s="5">
        <v>83.66</v>
      </c>
      <c r="H892">
        <v>5</v>
      </c>
      <c r="I892" s="5">
        <f t="shared" si="111"/>
        <v>20.914999999999999</v>
      </c>
      <c r="J892" s="5">
        <f t="shared" si="104"/>
        <v>439.21499999999997</v>
      </c>
      <c r="K892" s="6">
        <v>43517</v>
      </c>
      <c r="L892" s="6" t="str">
        <f t="shared" si="105"/>
        <v>Thu</v>
      </c>
      <c r="M892" s="6" t="str">
        <f t="shared" si="106"/>
        <v>Feb</v>
      </c>
      <c r="N892" s="7">
        <v>0.43472222222222223</v>
      </c>
      <c r="O892" s="7" t="str">
        <f t="shared" si="107"/>
        <v>10</v>
      </c>
      <c r="P892" t="s">
        <v>1013</v>
      </c>
      <c r="Q892" s="5">
        <f t="shared" si="108"/>
        <v>418.29999999999995</v>
      </c>
      <c r="R892" s="8">
        <f t="shared" si="109"/>
        <v>4.7619047619047665E-2</v>
      </c>
      <c r="S892" s="5">
        <f t="shared" si="110"/>
        <v>20.91500000000002</v>
      </c>
      <c r="T892" s="9">
        <v>7.2</v>
      </c>
    </row>
    <row r="893" spans="1:20" x14ac:dyDescent="0.35">
      <c r="A893" t="s">
        <v>1911</v>
      </c>
      <c r="B893" t="s">
        <v>1026</v>
      </c>
      <c r="C893" t="s">
        <v>1027</v>
      </c>
      <c r="D893" t="s">
        <v>1011</v>
      </c>
      <c r="E893" t="s">
        <v>1005</v>
      </c>
      <c r="F893" t="s">
        <v>1012</v>
      </c>
      <c r="G893" s="5">
        <v>57.91</v>
      </c>
      <c r="H893">
        <v>8</v>
      </c>
      <c r="I893" s="5">
        <f t="shared" si="111"/>
        <v>23.164000000000001</v>
      </c>
      <c r="J893" s="5">
        <f t="shared" si="104"/>
        <v>486.44399999999996</v>
      </c>
      <c r="K893" s="6">
        <v>43503</v>
      </c>
      <c r="L893" s="6" t="str">
        <f t="shared" si="105"/>
        <v>Thu</v>
      </c>
      <c r="M893" s="6" t="str">
        <f t="shared" si="106"/>
        <v>Feb</v>
      </c>
      <c r="N893" s="7">
        <v>0.62916666666666665</v>
      </c>
      <c r="O893" s="7" t="str">
        <f t="shared" si="107"/>
        <v>15</v>
      </c>
      <c r="P893" t="s">
        <v>1013</v>
      </c>
      <c r="Q893" s="5">
        <f t="shared" si="108"/>
        <v>463.28</v>
      </c>
      <c r="R893" s="8">
        <f t="shared" si="109"/>
        <v>4.7619047619047596E-2</v>
      </c>
      <c r="S893" s="5">
        <f t="shared" si="110"/>
        <v>23.163999999999987</v>
      </c>
      <c r="T893" s="9">
        <v>8.1</v>
      </c>
    </row>
    <row r="894" spans="1:20" x14ac:dyDescent="0.35">
      <c r="A894" t="s">
        <v>1912</v>
      </c>
      <c r="B894" t="s">
        <v>1009</v>
      </c>
      <c r="C894" t="s">
        <v>1010</v>
      </c>
      <c r="D894" t="s">
        <v>1004</v>
      </c>
      <c r="E894" t="s">
        <v>1005</v>
      </c>
      <c r="F894" t="s">
        <v>1030</v>
      </c>
      <c r="G894" s="5">
        <v>92.49</v>
      </c>
      <c r="H894">
        <v>5</v>
      </c>
      <c r="I894" s="5">
        <f t="shared" si="111"/>
        <v>23.122500000000002</v>
      </c>
      <c r="J894" s="5">
        <f t="shared" si="104"/>
        <v>485.57249999999999</v>
      </c>
      <c r="K894" s="6">
        <v>43526</v>
      </c>
      <c r="L894" s="6" t="str">
        <f t="shared" si="105"/>
        <v>Sat</v>
      </c>
      <c r="M894" s="6" t="str">
        <f t="shared" si="106"/>
        <v>Mar</v>
      </c>
      <c r="N894" s="7">
        <v>0.69097222222222221</v>
      </c>
      <c r="O894" s="7" t="str">
        <f t="shared" si="107"/>
        <v>16</v>
      </c>
      <c r="P894" t="s">
        <v>1017</v>
      </c>
      <c r="Q894" s="5">
        <f t="shared" si="108"/>
        <v>462.45</v>
      </c>
      <c r="R894" s="8">
        <f t="shared" si="109"/>
        <v>4.7619047619047623E-2</v>
      </c>
      <c r="S894" s="5">
        <f t="shared" si="110"/>
        <v>23.122500000000002</v>
      </c>
      <c r="T894" s="9">
        <v>8.6</v>
      </c>
    </row>
    <row r="895" spans="1:20" x14ac:dyDescent="0.35">
      <c r="A895" t="s">
        <v>1913</v>
      </c>
      <c r="B895" t="s">
        <v>1026</v>
      </c>
      <c r="C895" t="s">
        <v>1027</v>
      </c>
      <c r="D895" t="s">
        <v>1011</v>
      </c>
      <c r="E895" t="s">
        <v>1015</v>
      </c>
      <c r="F895" t="s">
        <v>1012</v>
      </c>
      <c r="G895" s="5">
        <v>28.38</v>
      </c>
      <c r="H895">
        <v>5</v>
      </c>
      <c r="I895" s="5">
        <f t="shared" si="111"/>
        <v>7.0950000000000006</v>
      </c>
      <c r="J895" s="5">
        <f t="shared" si="104"/>
        <v>148.995</v>
      </c>
      <c r="K895" s="6">
        <v>43530</v>
      </c>
      <c r="L895" s="6" t="str">
        <f t="shared" si="105"/>
        <v>Wed</v>
      </c>
      <c r="M895" s="6" t="str">
        <f t="shared" si="106"/>
        <v>Mar</v>
      </c>
      <c r="N895" s="7">
        <v>0.87291666666666667</v>
      </c>
      <c r="O895" s="7" t="str">
        <f t="shared" si="107"/>
        <v>20</v>
      </c>
      <c r="P895" t="s">
        <v>1013</v>
      </c>
      <c r="Q895" s="5">
        <f t="shared" si="108"/>
        <v>141.9</v>
      </c>
      <c r="R895" s="8">
        <f t="shared" si="109"/>
        <v>4.7619047619047609E-2</v>
      </c>
      <c r="S895" s="5">
        <f t="shared" si="110"/>
        <v>7.0949999999999989</v>
      </c>
      <c r="T895" s="9">
        <v>9.4</v>
      </c>
    </row>
    <row r="896" spans="1:20" x14ac:dyDescent="0.35">
      <c r="A896" t="s">
        <v>1914</v>
      </c>
      <c r="B896" t="s">
        <v>1026</v>
      </c>
      <c r="C896" t="s">
        <v>1027</v>
      </c>
      <c r="D896" t="s">
        <v>1004</v>
      </c>
      <c r="E896" t="s">
        <v>1015</v>
      </c>
      <c r="F896" t="s">
        <v>1012</v>
      </c>
      <c r="G896" s="5">
        <v>50.45</v>
      </c>
      <c r="H896">
        <v>6</v>
      </c>
      <c r="I896" s="5">
        <f t="shared" si="111"/>
        <v>15.135000000000003</v>
      </c>
      <c r="J896" s="5">
        <f t="shared" si="104"/>
        <v>317.83500000000004</v>
      </c>
      <c r="K896" s="6">
        <v>43502</v>
      </c>
      <c r="L896" s="6" t="str">
        <f t="shared" si="105"/>
        <v>Wed</v>
      </c>
      <c r="M896" s="6" t="str">
        <f t="shared" si="106"/>
        <v>Feb</v>
      </c>
      <c r="N896" s="7">
        <v>0.63611111111111118</v>
      </c>
      <c r="O896" s="7" t="str">
        <f t="shared" si="107"/>
        <v>15</v>
      </c>
      <c r="P896" t="s">
        <v>1017</v>
      </c>
      <c r="Q896" s="5">
        <f t="shared" si="108"/>
        <v>302.70000000000005</v>
      </c>
      <c r="R896" s="8">
        <f t="shared" si="109"/>
        <v>4.7619047619047582E-2</v>
      </c>
      <c r="S896" s="5">
        <f t="shared" si="110"/>
        <v>15.134999999999991</v>
      </c>
      <c r="T896" s="9">
        <v>8.9</v>
      </c>
    </row>
    <row r="897" spans="1:20" x14ac:dyDescent="0.35">
      <c r="A897" t="s">
        <v>1915</v>
      </c>
      <c r="B897" t="s">
        <v>1026</v>
      </c>
      <c r="C897" t="s">
        <v>1027</v>
      </c>
      <c r="D897" t="s">
        <v>1011</v>
      </c>
      <c r="E897" t="s">
        <v>1015</v>
      </c>
      <c r="F897" t="s">
        <v>1006</v>
      </c>
      <c r="G897" s="5">
        <v>99.16</v>
      </c>
      <c r="H897">
        <v>8</v>
      </c>
      <c r="I897" s="5">
        <f t="shared" si="111"/>
        <v>39.664000000000001</v>
      </c>
      <c r="J897" s="5">
        <f t="shared" si="104"/>
        <v>832.94399999999996</v>
      </c>
      <c r="K897" s="6">
        <v>43493</v>
      </c>
      <c r="L897" s="6" t="str">
        <f t="shared" si="105"/>
        <v>Mon</v>
      </c>
      <c r="M897" s="6" t="str">
        <f t="shared" si="106"/>
        <v>Jan</v>
      </c>
      <c r="N897" s="7">
        <v>0.74097222222222225</v>
      </c>
      <c r="O897" s="7" t="str">
        <f t="shared" si="107"/>
        <v>17</v>
      </c>
      <c r="P897" t="s">
        <v>1017</v>
      </c>
      <c r="Q897" s="5">
        <f t="shared" si="108"/>
        <v>793.28</v>
      </c>
      <c r="R897" s="8">
        <f t="shared" si="109"/>
        <v>4.7619047619047609E-2</v>
      </c>
      <c r="S897" s="5">
        <f t="shared" si="110"/>
        <v>39.663999999999987</v>
      </c>
      <c r="T897" s="9">
        <v>4.2</v>
      </c>
    </row>
    <row r="898" spans="1:20" x14ac:dyDescent="0.35">
      <c r="A898" t="s">
        <v>1916</v>
      </c>
      <c r="B898" t="s">
        <v>1009</v>
      </c>
      <c r="C898" t="s">
        <v>1010</v>
      </c>
      <c r="D898" t="s">
        <v>1011</v>
      </c>
      <c r="E898" t="s">
        <v>1015</v>
      </c>
      <c r="F898" t="s">
        <v>1030</v>
      </c>
      <c r="G898" s="5">
        <v>60.74</v>
      </c>
      <c r="H898">
        <v>7</v>
      </c>
      <c r="I898" s="5">
        <f t="shared" si="111"/>
        <v>21.259</v>
      </c>
      <c r="J898" s="5">
        <f t="shared" ref="J898:J961" si="112">Q898+I898</f>
        <v>446.43900000000002</v>
      </c>
      <c r="K898" s="6">
        <v>43483</v>
      </c>
      <c r="L898" s="6" t="str">
        <f t="shared" ref="L898:L961" si="113">TEXT(K898, "ttt")</f>
        <v>Fri</v>
      </c>
      <c r="M898" s="6" t="str">
        <f t="shared" ref="M898:M961" si="114">TEXT(K898, "MMM")</f>
        <v>Jan</v>
      </c>
      <c r="N898" s="7">
        <v>0.68263888888888891</v>
      </c>
      <c r="O898" s="7" t="str">
        <f t="shared" ref="O898:O961" si="115">TEXT(N898, "hh")</f>
        <v>16</v>
      </c>
      <c r="P898" t="s">
        <v>1007</v>
      </c>
      <c r="Q898" s="5">
        <f t="shared" ref="Q898:Q961" si="116">G898*H898</f>
        <v>425.18</v>
      </c>
      <c r="R898" s="8">
        <f t="shared" ref="R898:R961" si="117">(S898/J898)</f>
        <v>4.7619047619047651E-2</v>
      </c>
      <c r="S898" s="5">
        <f t="shared" ref="S898:S961" si="118">J898-Q898</f>
        <v>21.259000000000015</v>
      </c>
      <c r="T898" s="9">
        <v>5</v>
      </c>
    </row>
    <row r="899" spans="1:20" x14ac:dyDescent="0.35">
      <c r="A899" t="s">
        <v>1917</v>
      </c>
      <c r="B899" t="s">
        <v>1009</v>
      </c>
      <c r="C899" t="s">
        <v>1010</v>
      </c>
      <c r="D899" t="s">
        <v>1004</v>
      </c>
      <c r="E899" t="s">
        <v>1005</v>
      </c>
      <c r="F899" t="s">
        <v>1028</v>
      </c>
      <c r="G899" s="5">
        <v>47.27</v>
      </c>
      <c r="H899">
        <v>6</v>
      </c>
      <c r="I899" s="5">
        <f t="shared" ref="I899:I962" si="119">Q899*0.05</f>
        <v>14.181000000000001</v>
      </c>
      <c r="J899" s="5">
        <f t="shared" si="112"/>
        <v>297.80099999999999</v>
      </c>
      <c r="K899" s="6">
        <v>43501</v>
      </c>
      <c r="L899" s="6" t="str">
        <f t="shared" si="113"/>
        <v>Tue</v>
      </c>
      <c r="M899" s="6" t="str">
        <f t="shared" si="114"/>
        <v>Feb</v>
      </c>
      <c r="N899" s="7">
        <v>0.4284722222222222</v>
      </c>
      <c r="O899" s="7" t="str">
        <f t="shared" si="115"/>
        <v>10</v>
      </c>
      <c r="P899" t="s">
        <v>1013</v>
      </c>
      <c r="Q899" s="5">
        <f t="shared" si="116"/>
        <v>283.62</v>
      </c>
      <c r="R899" s="8">
        <f t="shared" si="117"/>
        <v>4.7619047619047568E-2</v>
      </c>
      <c r="S899" s="5">
        <f t="shared" si="118"/>
        <v>14.180999999999983</v>
      </c>
      <c r="T899" s="9">
        <v>8.8000000000000007</v>
      </c>
    </row>
    <row r="900" spans="1:20" x14ac:dyDescent="0.35">
      <c r="A900" t="s">
        <v>1918</v>
      </c>
      <c r="B900" t="s">
        <v>1009</v>
      </c>
      <c r="C900" t="s">
        <v>1010</v>
      </c>
      <c r="D900" t="s">
        <v>1004</v>
      </c>
      <c r="E900" t="s">
        <v>1015</v>
      </c>
      <c r="F900" t="s">
        <v>1006</v>
      </c>
      <c r="G900" s="5">
        <v>85.6</v>
      </c>
      <c r="H900">
        <v>7</v>
      </c>
      <c r="I900" s="5">
        <f t="shared" si="119"/>
        <v>29.959999999999997</v>
      </c>
      <c r="J900" s="5">
        <f t="shared" si="112"/>
        <v>629.16</v>
      </c>
      <c r="K900" s="6">
        <v>43526</v>
      </c>
      <c r="L900" s="6" t="str">
        <f t="shared" si="113"/>
        <v>Sat</v>
      </c>
      <c r="M900" s="6" t="str">
        <f t="shared" si="114"/>
        <v>Mar</v>
      </c>
      <c r="N900" s="7">
        <v>0.57638888888888895</v>
      </c>
      <c r="O900" s="7" t="str">
        <f t="shared" si="115"/>
        <v>13</v>
      </c>
      <c r="P900" t="s">
        <v>1013</v>
      </c>
      <c r="Q900" s="5">
        <f t="shared" si="116"/>
        <v>599.19999999999993</v>
      </c>
      <c r="R900" s="8">
        <f t="shared" si="117"/>
        <v>4.7619047619047679E-2</v>
      </c>
      <c r="S900" s="5">
        <f t="shared" si="118"/>
        <v>29.960000000000036</v>
      </c>
      <c r="T900" s="9">
        <v>5.3</v>
      </c>
    </row>
    <row r="901" spans="1:20" x14ac:dyDescent="0.35">
      <c r="A901" t="s">
        <v>1919</v>
      </c>
      <c r="B901" t="s">
        <v>1002</v>
      </c>
      <c r="C901" t="s">
        <v>1003</v>
      </c>
      <c r="D901" t="s">
        <v>1004</v>
      </c>
      <c r="E901" t="s">
        <v>1015</v>
      </c>
      <c r="F901" t="s">
        <v>1028</v>
      </c>
      <c r="G901" s="5">
        <v>35.04</v>
      </c>
      <c r="H901">
        <v>9</v>
      </c>
      <c r="I901" s="5">
        <f t="shared" si="119"/>
        <v>15.768000000000001</v>
      </c>
      <c r="J901" s="5">
        <f t="shared" si="112"/>
        <v>331.12800000000004</v>
      </c>
      <c r="K901" s="6">
        <v>43505</v>
      </c>
      <c r="L901" s="6" t="str">
        <f t="shared" si="113"/>
        <v>Sat</v>
      </c>
      <c r="M901" s="6" t="str">
        <f t="shared" si="114"/>
        <v>Feb</v>
      </c>
      <c r="N901" s="7">
        <v>0.80347222222222225</v>
      </c>
      <c r="O901" s="7" t="str">
        <f t="shared" si="115"/>
        <v>19</v>
      </c>
      <c r="P901" t="s">
        <v>1007</v>
      </c>
      <c r="Q901" s="5">
        <f t="shared" si="116"/>
        <v>315.36</v>
      </c>
      <c r="R901" s="8">
        <f t="shared" si="117"/>
        <v>4.76190476190477E-2</v>
      </c>
      <c r="S901" s="5">
        <f t="shared" si="118"/>
        <v>15.768000000000029</v>
      </c>
      <c r="T901" s="9">
        <v>4.5999999999999996</v>
      </c>
    </row>
    <row r="902" spans="1:20" x14ac:dyDescent="0.35">
      <c r="A902" t="s">
        <v>1920</v>
      </c>
      <c r="B902" t="s">
        <v>1009</v>
      </c>
      <c r="C902" t="s">
        <v>1010</v>
      </c>
      <c r="D902" t="s">
        <v>1004</v>
      </c>
      <c r="E902" t="s">
        <v>1005</v>
      </c>
      <c r="F902" t="s">
        <v>1012</v>
      </c>
      <c r="G902" s="5">
        <v>44.84</v>
      </c>
      <c r="H902">
        <v>9</v>
      </c>
      <c r="I902" s="5">
        <f t="shared" si="119"/>
        <v>20.178000000000004</v>
      </c>
      <c r="J902" s="5">
        <f t="shared" si="112"/>
        <v>423.73800000000006</v>
      </c>
      <c r="K902" s="6">
        <v>43479</v>
      </c>
      <c r="L902" s="6" t="str">
        <f t="shared" si="113"/>
        <v>Mon</v>
      </c>
      <c r="M902" s="6" t="str">
        <f t="shared" si="114"/>
        <v>Jan</v>
      </c>
      <c r="N902" s="7">
        <v>0.58333333333333337</v>
      </c>
      <c r="O902" s="7" t="str">
        <f t="shared" si="115"/>
        <v>14</v>
      </c>
      <c r="P902" t="s">
        <v>1017</v>
      </c>
      <c r="Q902" s="5">
        <f t="shared" si="116"/>
        <v>403.56000000000006</v>
      </c>
      <c r="R902" s="8">
        <f t="shared" si="117"/>
        <v>4.7619047619047609E-2</v>
      </c>
      <c r="S902" s="5">
        <f t="shared" si="118"/>
        <v>20.177999999999997</v>
      </c>
      <c r="T902" s="9">
        <v>7.5</v>
      </c>
    </row>
    <row r="903" spans="1:20" x14ac:dyDescent="0.35">
      <c r="A903" t="s">
        <v>1921</v>
      </c>
      <c r="B903" t="s">
        <v>1026</v>
      </c>
      <c r="C903" t="s">
        <v>1027</v>
      </c>
      <c r="D903" t="s">
        <v>1011</v>
      </c>
      <c r="E903" t="s">
        <v>1015</v>
      </c>
      <c r="F903" t="s">
        <v>1016</v>
      </c>
      <c r="G903" s="5">
        <v>45.97</v>
      </c>
      <c r="H903">
        <v>4</v>
      </c>
      <c r="I903" s="5">
        <f t="shared" si="119"/>
        <v>9.1940000000000008</v>
      </c>
      <c r="J903" s="5">
        <f t="shared" si="112"/>
        <v>193.07399999999998</v>
      </c>
      <c r="K903" s="6">
        <v>43505</v>
      </c>
      <c r="L903" s="6" t="str">
        <f t="shared" si="113"/>
        <v>Sat</v>
      </c>
      <c r="M903" s="6" t="str">
        <f t="shared" si="114"/>
        <v>Feb</v>
      </c>
      <c r="N903" s="7">
        <v>0.50138888888888888</v>
      </c>
      <c r="O903" s="7" t="str">
        <f t="shared" si="115"/>
        <v>12</v>
      </c>
      <c r="P903" t="s">
        <v>1007</v>
      </c>
      <c r="Q903" s="5">
        <f t="shared" si="116"/>
        <v>183.88</v>
      </c>
      <c r="R903" s="8">
        <f t="shared" si="117"/>
        <v>4.7619047619047561E-2</v>
      </c>
      <c r="S903" s="5">
        <f t="shared" si="118"/>
        <v>9.1939999999999884</v>
      </c>
      <c r="T903" s="9">
        <v>5.0999999999999996</v>
      </c>
    </row>
    <row r="904" spans="1:20" x14ac:dyDescent="0.35">
      <c r="A904" t="s">
        <v>1922</v>
      </c>
      <c r="B904" t="s">
        <v>1002</v>
      </c>
      <c r="C904" t="s">
        <v>1003</v>
      </c>
      <c r="D904" t="s">
        <v>1004</v>
      </c>
      <c r="E904" t="s">
        <v>1005</v>
      </c>
      <c r="F904" t="s">
        <v>1006</v>
      </c>
      <c r="G904" s="5">
        <v>27.73</v>
      </c>
      <c r="H904">
        <v>5</v>
      </c>
      <c r="I904" s="5">
        <f t="shared" si="119"/>
        <v>6.932500000000001</v>
      </c>
      <c r="J904" s="5">
        <f t="shared" si="112"/>
        <v>145.58250000000001</v>
      </c>
      <c r="K904" s="6">
        <v>43550</v>
      </c>
      <c r="L904" s="6" t="str">
        <f t="shared" si="113"/>
        <v>Tue</v>
      </c>
      <c r="M904" s="6" t="str">
        <f t="shared" si="114"/>
        <v>Mar</v>
      </c>
      <c r="N904" s="7">
        <v>0.84791666666666676</v>
      </c>
      <c r="O904" s="7" t="str">
        <f t="shared" si="115"/>
        <v>20</v>
      </c>
      <c r="P904" t="s">
        <v>1017</v>
      </c>
      <c r="Q904" s="5">
        <f t="shared" si="116"/>
        <v>138.65</v>
      </c>
      <c r="R904" s="8">
        <f t="shared" si="117"/>
        <v>4.7619047619047644E-2</v>
      </c>
      <c r="S904" s="5">
        <f t="shared" si="118"/>
        <v>6.9325000000000045</v>
      </c>
      <c r="T904" s="9">
        <v>4.2</v>
      </c>
    </row>
    <row r="905" spans="1:20" x14ac:dyDescent="0.35">
      <c r="A905" t="s">
        <v>1923</v>
      </c>
      <c r="B905" t="s">
        <v>1002</v>
      </c>
      <c r="C905" t="s">
        <v>1003</v>
      </c>
      <c r="D905" t="s">
        <v>1011</v>
      </c>
      <c r="E905" t="s">
        <v>1015</v>
      </c>
      <c r="F905" t="s">
        <v>1028</v>
      </c>
      <c r="G905" s="5">
        <v>11.53</v>
      </c>
      <c r="H905">
        <v>7</v>
      </c>
      <c r="I905" s="5">
        <f t="shared" si="119"/>
        <v>4.0354999999999999</v>
      </c>
      <c r="J905" s="5">
        <f t="shared" si="112"/>
        <v>84.745499999999993</v>
      </c>
      <c r="K905" s="6">
        <v>43493</v>
      </c>
      <c r="L905" s="6" t="str">
        <f t="shared" si="113"/>
        <v>Mon</v>
      </c>
      <c r="M905" s="6" t="str">
        <f t="shared" si="114"/>
        <v>Jan</v>
      </c>
      <c r="N905" s="7">
        <v>0.73263888888888884</v>
      </c>
      <c r="O905" s="7" t="str">
        <f t="shared" si="115"/>
        <v>17</v>
      </c>
      <c r="P905" t="s">
        <v>1013</v>
      </c>
      <c r="Q905" s="5">
        <f t="shared" si="116"/>
        <v>80.709999999999994</v>
      </c>
      <c r="R905" s="8">
        <f t="shared" si="117"/>
        <v>4.7619047619047609E-2</v>
      </c>
      <c r="S905" s="5">
        <f t="shared" si="118"/>
        <v>4.035499999999999</v>
      </c>
      <c r="T905" s="9">
        <v>8.1</v>
      </c>
    </row>
    <row r="906" spans="1:20" x14ac:dyDescent="0.35">
      <c r="A906" t="s">
        <v>1924</v>
      </c>
      <c r="B906" t="s">
        <v>1009</v>
      </c>
      <c r="C906" t="s">
        <v>1010</v>
      </c>
      <c r="D906" t="s">
        <v>1011</v>
      </c>
      <c r="E906" t="s">
        <v>1005</v>
      </c>
      <c r="F906" t="s">
        <v>1006</v>
      </c>
      <c r="G906" s="5">
        <v>58.32</v>
      </c>
      <c r="H906">
        <v>2</v>
      </c>
      <c r="I906" s="5">
        <f t="shared" si="119"/>
        <v>5.8320000000000007</v>
      </c>
      <c r="J906" s="5">
        <f t="shared" si="112"/>
        <v>122.47200000000001</v>
      </c>
      <c r="K906" s="6">
        <v>43510</v>
      </c>
      <c r="L906" s="6" t="str">
        <f t="shared" si="113"/>
        <v>Thu</v>
      </c>
      <c r="M906" s="6" t="str">
        <f t="shared" si="114"/>
        <v>Feb</v>
      </c>
      <c r="N906" s="7">
        <v>0.52916666666666667</v>
      </c>
      <c r="O906" s="7" t="str">
        <f t="shared" si="115"/>
        <v>12</v>
      </c>
      <c r="P906" t="s">
        <v>1007</v>
      </c>
      <c r="Q906" s="5">
        <f t="shared" si="116"/>
        <v>116.64</v>
      </c>
      <c r="R906" s="8">
        <f t="shared" si="117"/>
        <v>4.7619047619047679E-2</v>
      </c>
      <c r="S906" s="5">
        <f t="shared" si="118"/>
        <v>5.8320000000000078</v>
      </c>
      <c r="T906" s="9">
        <v>6</v>
      </c>
    </row>
    <row r="907" spans="1:20" x14ac:dyDescent="0.35">
      <c r="A907" t="s">
        <v>1925</v>
      </c>
      <c r="B907" t="s">
        <v>1009</v>
      </c>
      <c r="C907" t="s">
        <v>1010</v>
      </c>
      <c r="D907" t="s">
        <v>1004</v>
      </c>
      <c r="E907" t="s">
        <v>1005</v>
      </c>
      <c r="F907" t="s">
        <v>1016</v>
      </c>
      <c r="G907" s="5">
        <v>78.38</v>
      </c>
      <c r="H907">
        <v>4</v>
      </c>
      <c r="I907" s="5">
        <f t="shared" si="119"/>
        <v>15.676</v>
      </c>
      <c r="J907" s="5">
        <f t="shared" si="112"/>
        <v>329.19599999999997</v>
      </c>
      <c r="K907" s="6">
        <v>43548</v>
      </c>
      <c r="L907" s="6" t="str">
        <f t="shared" si="113"/>
        <v>Sun</v>
      </c>
      <c r="M907" s="6" t="str">
        <f t="shared" si="114"/>
        <v>Mar</v>
      </c>
      <c r="N907" s="7">
        <v>0.74722222222222223</v>
      </c>
      <c r="O907" s="7" t="str">
        <f t="shared" si="115"/>
        <v>17</v>
      </c>
      <c r="P907" t="s">
        <v>1013</v>
      </c>
      <c r="Q907" s="5">
        <f t="shared" si="116"/>
        <v>313.52</v>
      </c>
      <c r="R907" s="8">
        <f t="shared" si="117"/>
        <v>4.7619047619047589E-2</v>
      </c>
      <c r="S907" s="5">
        <f t="shared" si="118"/>
        <v>15.675999999999988</v>
      </c>
      <c r="T907" s="9">
        <v>7.9</v>
      </c>
    </row>
    <row r="908" spans="1:20" x14ac:dyDescent="0.35">
      <c r="A908" t="s">
        <v>1926</v>
      </c>
      <c r="B908" t="s">
        <v>1009</v>
      </c>
      <c r="C908" t="s">
        <v>1010</v>
      </c>
      <c r="D908" t="s">
        <v>1011</v>
      </c>
      <c r="E908" t="s">
        <v>1015</v>
      </c>
      <c r="F908" t="s">
        <v>1006</v>
      </c>
      <c r="G908" s="5">
        <v>84.61</v>
      </c>
      <c r="H908">
        <v>10</v>
      </c>
      <c r="I908" s="5">
        <f t="shared" si="119"/>
        <v>42.305000000000007</v>
      </c>
      <c r="J908" s="5">
        <f t="shared" si="112"/>
        <v>888.40499999999997</v>
      </c>
      <c r="K908" s="6">
        <v>43505</v>
      </c>
      <c r="L908" s="6" t="str">
        <f t="shared" si="113"/>
        <v>Sat</v>
      </c>
      <c r="M908" s="6" t="str">
        <f t="shared" si="114"/>
        <v>Feb</v>
      </c>
      <c r="N908" s="7">
        <v>0.79027777777777775</v>
      </c>
      <c r="O908" s="7" t="str">
        <f t="shared" si="115"/>
        <v>18</v>
      </c>
      <c r="P908" t="s">
        <v>1017</v>
      </c>
      <c r="Q908" s="5">
        <f t="shared" si="116"/>
        <v>846.1</v>
      </c>
      <c r="R908" s="8">
        <f t="shared" si="117"/>
        <v>4.7619047619047561E-2</v>
      </c>
      <c r="S908" s="5">
        <f t="shared" si="118"/>
        <v>42.30499999999995</v>
      </c>
      <c r="T908" s="9">
        <v>8.8000000000000007</v>
      </c>
    </row>
    <row r="909" spans="1:20" x14ac:dyDescent="0.35">
      <c r="A909" t="s">
        <v>1927</v>
      </c>
      <c r="B909" t="s">
        <v>1026</v>
      </c>
      <c r="C909" t="s">
        <v>1027</v>
      </c>
      <c r="D909" t="s">
        <v>1011</v>
      </c>
      <c r="E909" t="s">
        <v>1005</v>
      </c>
      <c r="F909" t="s">
        <v>1006</v>
      </c>
      <c r="G909" s="5">
        <v>82.88</v>
      </c>
      <c r="H909">
        <v>5</v>
      </c>
      <c r="I909" s="5">
        <f t="shared" si="119"/>
        <v>20.72</v>
      </c>
      <c r="J909" s="5">
        <f t="shared" si="112"/>
        <v>435.12</v>
      </c>
      <c r="K909" s="6">
        <v>43548</v>
      </c>
      <c r="L909" s="6" t="str">
        <f t="shared" si="113"/>
        <v>Sun</v>
      </c>
      <c r="M909" s="6" t="str">
        <f t="shared" si="114"/>
        <v>Mar</v>
      </c>
      <c r="N909" s="7">
        <v>0.58888888888888891</v>
      </c>
      <c r="O909" s="7" t="str">
        <f t="shared" si="115"/>
        <v>14</v>
      </c>
      <c r="P909" t="s">
        <v>1017</v>
      </c>
      <c r="Q909" s="5">
        <f t="shared" si="116"/>
        <v>414.4</v>
      </c>
      <c r="R909" s="8">
        <f t="shared" si="117"/>
        <v>4.7619047619047679E-2</v>
      </c>
      <c r="S909" s="5">
        <f t="shared" si="118"/>
        <v>20.720000000000027</v>
      </c>
      <c r="T909" s="9">
        <v>6.6</v>
      </c>
    </row>
    <row r="910" spans="1:20" x14ac:dyDescent="0.35">
      <c r="A910" t="s">
        <v>1928</v>
      </c>
      <c r="B910" t="s">
        <v>1002</v>
      </c>
      <c r="C910" t="s">
        <v>1003</v>
      </c>
      <c r="D910" t="s">
        <v>1004</v>
      </c>
      <c r="E910" t="s">
        <v>1005</v>
      </c>
      <c r="F910" t="s">
        <v>1028</v>
      </c>
      <c r="G910" s="5">
        <v>79.540000000000006</v>
      </c>
      <c r="H910">
        <v>2</v>
      </c>
      <c r="I910" s="5">
        <f t="shared" si="119"/>
        <v>7.9540000000000006</v>
      </c>
      <c r="J910" s="5">
        <f t="shared" si="112"/>
        <v>167.03400000000002</v>
      </c>
      <c r="K910" s="6">
        <v>43551</v>
      </c>
      <c r="L910" s="6" t="str">
        <f t="shared" si="113"/>
        <v>Wed</v>
      </c>
      <c r="M910" s="6" t="str">
        <f t="shared" si="114"/>
        <v>Mar</v>
      </c>
      <c r="N910" s="7">
        <v>0.6875</v>
      </c>
      <c r="O910" s="7" t="str">
        <f t="shared" si="115"/>
        <v>16</v>
      </c>
      <c r="P910" t="s">
        <v>1007</v>
      </c>
      <c r="Q910" s="5">
        <f t="shared" si="116"/>
        <v>159.08000000000001</v>
      </c>
      <c r="R910" s="8">
        <f t="shared" si="117"/>
        <v>4.7619047619047658E-2</v>
      </c>
      <c r="S910" s="5">
        <f t="shared" si="118"/>
        <v>7.9540000000000077</v>
      </c>
      <c r="T910" s="9">
        <v>6.2</v>
      </c>
    </row>
    <row r="911" spans="1:20" x14ac:dyDescent="0.35">
      <c r="A911" t="s">
        <v>1929</v>
      </c>
      <c r="B911" t="s">
        <v>1026</v>
      </c>
      <c r="C911" t="s">
        <v>1027</v>
      </c>
      <c r="D911" t="s">
        <v>1011</v>
      </c>
      <c r="E911" t="s">
        <v>1005</v>
      </c>
      <c r="F911" t="s">
        <v>1016</v>
      </c>
      <c r="G911" s="5">
        <v>49.01</v>
      </c>
      <c r="H911">
        <v>10</v>
      </c>
      <c r="I911" s="5">
        <f t="shared" si="119"/>
        <v>24.504999999999999</v>
      </c>
      <c r="J911" s="5">
        <f t="shared" si="112"/>
        <v>514.60500000000002</v>
      </c>
      <c r="K911" s="6">
        <v>43492</v>
      </c>
      <c r="L911" s="6" t="str">
        <f t="shared" si="113"/>
        <v>Sun</v>
      </c>
      <c r="M911" s="6" t="str">
        <f t="shared" si="114"/>
        <v>Jan</v>
      </c>
      <c r="N911" s="7">
        <v>0.44722222222222219</v>
      </c>
      <c r="O911" s="7" t="str">
        <f t="shared" si="115"/>
        <v>10</v>
      </c>
      <c r="P911" t="s">
        <v>1017</v>
      </c>
      <c r="Q911" s="5">
        <f t="shared" si="116"/>
        <v>490.09999999999997</v>
      </c>
      <c r="R911" s="8">
        <f t="shared" si="117"/>
        <v>4.761904761904772E-2</v>
      </c>
      <c r="S911" s="5">
        <f t="shared" si="118"/>
        <v>24.505000000000052</v>
      </c>
      <c r="T911" s="9">
        <v>4.2</v>
      </c>
    </row>
    <row r="912" spans="1:20" x14ac:dyDescent="0.35">
      <c r="A912" t="s">
        <v>1930</v>
      </c>
      <c r="B912" t="s">
        <v>1026</v>
      </c>
      <c r="C912" t="s">
        <v>1027</v>
      </c>
      <c r="D912" t="s">
        <v>1004</v>
      </c>
      <c r="E912" t="s">
        <v>1005</v>
      </c>
      <c r="F912" t="s">
        <v>1028</v>
      </c>
      <c r="G912" s="5">
        <v>29.15</v>
      </c>
      <c r="H912">
        <v>3</v>
      </c>
      <c r="I912" s="5">
        <f t="shared" si="119"/>
        <v>4.3724999999999996</v>
      </c>
      <c r="J912" s="5">
        <f t="shared" si="112"/>
        <v>91.822499999999991</v>
      </c>
      <c r="K912" s="6">
        <v>43551</v>
      </c>
      <c r="L912" s="6" t="str">
        <f t="shared" si="113"/>
        <v>Wed</v>
      </c>
      <c r="M912" s="6" t="str">
        <f t="shared" si="114"/>
        <v>Mar</v>
      </c>
      <c r="N912" s="7">
        <v>0.8534722222222223</v>
      </c>
      <c r="O912" s="7" t="str">
        <f t="shared" si="115"/>
        <v>20</v>
      </c>
      <c r="P912" t="s">
        <v>1017</v>
      </c>
      <c r="Q912" s="5">
        <f t="shared" si="116"/>
        <v>87.449999999999989</v>
      </c>
      <c r="R912" s="8">
        <f t="shared" si="117"/>
        <v>4.7619047619047651E-2</v>
      </c>
      <c r="S912" s="5">
        <f t="shared" si="118"/>
        <v>4.3725000000000023</v>
      </c>
      <c r="T912" s="9">
        <v>7.3</v>
      </c>
    </row>
    <row r="913" spans="1:20" x14ac:dyDescent="0.35">
      <c r="A913" t="s">
        <v>1931</v>
      </c>
      <c r="B913" t="s">
        <v>1009</v>
      </c>
      <c r="C913" t="s">
        <v>1010</v>
      </c>
      <c r="D913" t="s">
        <v>1011</v>
      </c>
      <c r="E913" t="s">
        <v>1005</v>
      </c>
      <c r="F913" t="s">
        <v>1012</v>
      </c>
      <c r="G913" s="5">
        <v>56.13</v>
      </c>
      <c r="H913">
        <v>4</v>
      </c>
      <c r="I913" s="5">
        <f t="shared" si="119"/>
        <v>11.226000000000001</v>
      </c>
      <c r="J913" s="5">
        <f t="shared" si="112"/>
        <v>235.74600000000001</v>
      </c>
      <c r="K913" s="6">
        <v>43484</v>
      </c>
      <c r="L913" s="6" t="str">
        <f t="shared" si="113"/>
        <v>Sat</v>
      </c>
      <c r="M913" s="6" t="str">
        <f t="shared" si="114"/>
        <v>Jan</v>
      </c>
      <c r="N913" s="7">
        <v>0.48819444444444443</v>
      </c>
      <c r="O913" s="7" t="str">
        <f t="shared" si="115"/>
        <v>11</v>
      </c>
      <c r="P913" t="s">
        <v>1007</v>
      </c>
      <c r="Q913" s="5">
        <f t="shared" si="116"/>
        <v>224.52</v>
      </c>
      <c r="R913" s="8">
        <f t="shared" si="117"/>
        <v>4.7619047619047616E-2</v>
      </c>
      <c r="S913" s="5">
        <f t="shared" si="118"/>
        <v>11.225999999999999</v>
      </c>
      <c r="T913" s="9">
        <v>8.6</v>
      </c>
    </row>
    <row r="914" spans="1:20" x14ac:dyDescent="0.35">
      <c r="A914" t="s">
        <v>1932</v>
      </c>
      <c r="B914" t="s">
        <v>1002</v>
      </c>
      <c r="C914" t="s">
        <v>1003</v>
      </c>
      <c r="D914" t="s">
        <v>1011</v>
      </c>
      <c r="E914" t="s">
        <v>1005</v>
      </c>
      <c r="F914" t="s">
        <v>1016</v>
      </c>
      <c r="G914" s="5">
        <v>93.12</v>
      </c>
      <c r="H914">
        <v>8</v>
      </c>
      <c r="I914" s="5">
        <f t="shared" si="119"/>
        <v>37.248000000000005</v>
      </c>
      <c r="J914" s="5">
        <f t="shared" si="112"/>
        <v>782.20800000000008</v>
      </c>
      <c r="K914" s="6">
        <v>43503</v>
      </c>
      <c r="L914" s="6" t="str">
        <f t="shared" si="113"/>
        <v>Thu</v>
      </c>
      <c r="M914" s="6" t="str">
        <f t="shared" si="114"/>
        <v>Feb</v>
      </c>
      <c r="N914" s="7">
        <v>0.42291666666666666</v>
      </c>
      <c r="O914" s="7" t="str">
        <f t="shared" si="115"/>
        <v>10</v>
      </c>
      <c r="P914" t="s">
        <v>1013</v>
      </c>
      <c r="Q914" s="5">
        <f t="shared" si="116"/>
        <v>744.96</v>
      </c>
      <c r="R914" s="8">
        <f t="shared" si="117"/>
        <v>4.7619047619047672E-2</v>
      </c>
      <c r="S914" s="5">
        <f t="shared" si="118"/>
        <v>37.248000000000047</v>
      </c>
      <c r="T914" s="9">
        <v>6.8</v>
      </c>
    </row>
    <row r="915" spans="1:20" x14ac:dyDescent="0.35">
      <c r="A915" t="s">
        <v>1933</v>
      </c>
      <c r="B915" t="s">
        <v>1002</v>
      </c>
      <c r="C915" t="s">
        <v>1003</v>
      </c>
      <c r="D915" t="s">
        <v>1004</v>
      </c>
      <c r="E915" t="s">
        <v>1015</v>
      </c>
      <c r="F915" t="s">
        <v>1030</v>
      </c>
      <c r="G915" s="5">
        <v>51.34</v>
      </c>
      <c r="H915">
        <v>8</v>
      </c>
      <c r="I915" s="5">
        <f t="shared" si="119"/>
        <v>20.536000000000001</v>
      </c>
      <c r="J915" s="5">
        <f t="shared" si="112"/>
        <v>431.25600000000003</v>
      </c>
      <c r="K915" s="6">
        <v>43496</v>
      </c>
      <c r="L915" s="6" t="str">
        <f t="shared" si="113"/>
        <v>Thu</v>
      </c>
      <c r="M915" s="6" t="str">
        <f t="shared" si="114"/>
        <v>Jan</v>
      </c>
      <c r="N915" s="7">
        <v>0.41666666666666669</v>
      </c>
      <c r="O915" s="7" t="str">
        <f t="shared" si="115"/>
        <v>10</v>
      </c>
      <c r="P915" t="s">
        <v>1007</v>
      </c>
      <c r="Q915" s="5">
        <f t="shared" si="116"/>
        <v>410.72</v>
      </c>
      <c r="R915" s="8">
        <f t="shared" si="117"/>
        <v>4.7619047619047616E-2</v>
      </c>
      <c r="S915" s="5">
        <f t="shared" si="118"/>
        <v>20.536000000000001</v>
      </c>
      <c r="T915" s="9">
        <v>7.6</v>
      </c>
    </row>
    <row r="916" spans="1:20" x14ac:dyDescent="0.35">
      <c r="A916" t="s">
        <v>1934</v>
      </c>
      <c r="B916" t="s">
        <v>1002</v>
      </c>
      <c r="C916" t="s">
        <v>1003</v>
      </c>
      <c r="D916" t="s">
        <v>1004</v>
      </c>
      <c r="E916" t="s">
        <v>1005</v>
      </c>
      <c r="F916" t="s">
        <v>1028</v>
      </c>
      <c r="G916" s="5">
        <v>99.6</v>
      </c>
      <c r="H916">
        <v>3</v>
      </c>
      <c r="I916" s="5">
        <f t="shared" si="119"/>
        <v>14.939999999999998</v>
      </c>
      <c r="J916" s="5">
        <f t="shared" si="112"/>
        <v>313.73999999999995</v>
      </c>
      <c r="K916" s="6">
        <v>43521</v>
      </c>
      <c r="L916" s="6" t="str">
        <f t="shared" si="113"/>
        <v>Mon</v>
      </c>
      <c r="M916" s="6" t="str">
        <f t="shared" si="114"/>
        <v>Feb</v>
      </c>
      <c r="N916" s="7">
        <v>0.78125</v>
      </c>
      <c r="O916" s="7" t="str">
        <f t="shared" si="115"/>
        <v>18</v>
      </c>
      <c r="P916" t="s">
        <v>1013</v>
      </c>
      <c r="Q916" s="5">
        <f t="shared" si="116"/>
        <v>298.79999999999995</v>
      </c>
      <c r="R916" s="8">
        <f t="shared" si="117"/>
        <v>4.7619047619047616E-2</v>
      </c>
      <c r="S916" s="5">
        <f t="shared" si="118"/>
        <v>14.939999999999998</v>
      </c>
      <c r="T916" s="9">
        <v>5.8</v>
      </c>
    </row>
    <row r="917" spans="1:20" x14ac:dyDescent="0.35">
      <c r="A917" t="s">
        <v>1935</v>
      </c>
      <c r="B917" t="s">
        <v>1009</v>
      </c>
      <c r="C917" t="s">
        <v>1010</v>
      </c>
      <c r="D917" t="s">
        <v>1011</v>
      </c>
      <c r="E917" t="s">
        <v>1005</v>
      </c>
      <c r="F917" t="s">
        <v>1012</v>
      </c>
      <c r="G917" s="5">
        <v>35.49</v>
      </c>
      <c r="H917">
        <v>6</v>
      </c>
      <c r="I917" s="5">
        <f t="shared" si="119"/>
        <v>10.647</v>
      </c>
      <c r="J917" s="5">
        <f t="shared" si="112"/>
        <v>223.58699999999999</v>
      </c>
      <c r="K917" s="6">
        <v>43498</v>
      </c>
      <c r="L917" s="6" t="str">
        <f t="shared" si="113"/>
        <v>Sat</v>
      </c>
      <c r="M917" s="6" t="str">
        <f t="shared" si="114"/>
        <v>Feb</v>
      </c>
      <c r="N917" s="7">
        <v>0.52777777777777779</v>
      </c>
      <c r="O917" s="7" t="str">
        <f t="shared" si="115"/>
        <v>12</v>
      </c>
      <c r="P917" t="s">
        <v>1013</v>
      </c>
      <c r="Q917" s="5">
        <f t="shared" si="116"/>
        <v>212.94</v>
      </c>
      <c r="R917" s="8">
        <f t="shared" si="117"/>
        <v>4.7619047619047582E-2</v>
      </c>
      <c r="S917" s="5">
        <f t="shared" si="118"/>
        <v>10.646999999999991</v>
      </c>
      <c r="T917" s="9">
        <v>4.0999999999999996</v>
      </c>
    </row>
    <row r="918" spans="1:20" x14ac:dyDescent="0.35">
      <c r="A918" t="s">
        <v>1936</v>
      </c>
      <c r="B918" t="s">
        <v>1009</v>
      </c>
      <c r="C918" t="s">
        <v>1010</v>
      </c>
      <c r="D918" t="s">
        <v>1004</v>
      </c>
      <c r="E918" t="s">
        <v>1015</v>
      </c>
      <c r="F918" t="s">
        <v>1020</v>
      </c>
      <c r="G918" s="5">
        <v>42.85</v>
      </c>
      <c r="H918">
        <v>1</v>
      </c>
      <c r="I918" s="5">
        <f t="shared" si="119"/>
        <v>2.1425000000000001</v>
      </c>
      <c r="J918" s="5">
        <f t="shared" si="112"/>
        <v>44.9925</v>
      </c>
      <c r="K918" s="6">
        <v>43538</v>
      </c>
      <c r="L918" s="6" t="str">
        <f t="shared" si="113"/>
        <v>Thu</v>
      </c>
      <c r="M918" s="6" t="str">
        <f t="shared" si="114"/>
        <v>Mar</v>
      </c>
      <c r="N918" s="7">
        <v>0.65</v>
      </c>
      <c r="O918" s="7" t="str">
        <f t="shared" si="115"/>
        <v>15</v>
      </c>
      <c r="P918" t="s">
        <v>1017</v>
      </c>
      <c r="Q918" s="5">
        <f t="shared" si="116"/>
        <v>42.85</v>
      </c>
      <c r="R918" s="8">
        <f t="shared" si="117"/>
        <v>4.7619047619047582E-2</v>
      </c>
      <c r="S918" s="5">
        <f t="shared" si="118"/>
        <v>2.1424999999999983</v>
      </c>
      <c r="T918" s="9">
        <v>9.3000000000000007</v>
      </c>
    </row>
    <row r="919" spans="1:20" x14ac:dyDescent="0.35">
      <c r="A919" t="s">
        <v>1937</v>
      </c>
      <c r="B919" t="s">
        <v>1002</v>
      </c>
      <c r="C919" t="s">
        <v>1003</v>
      </c>
      <c r="D919" t="s">
        <v>1011</v>
      </c>
      <c r="E919" t="s">
        <v>1005</v>
      </c>
      <c r="F919" t="s">
        <v>1030</v>
      </c>
      <c r="G919" s="5">
        <v>94.67</v>
      </c>
      <c r="H919">
        <v>4</v>
      </c>
      <c r="I919" s="5">
        <f t="shared" si="119"/>
        <v>18.934000000000001</v>
      </c>
      <c r="J919" s="5">
        <f t="shared" si="112"/>
        <v>397.61400000000003</v>
      </c>
      <c r="K919" s="6">
        <v>43535</v>
      </c>
      <c r="L919" s="6" t="str">
        <f t="shared" si="113"/>
        <v>Mon</v>
      </c>
      <c r="M919" s="6" t="str">
        <f t="shared" si="114"/>
        <v>Mar</v>
      </c>
      <c r="N919" s="7">
        <v>0.50277777777777777</v>
      </c>
      <c r="O919" s="7" t="str">
        <f t="shared" si="115"/>
        <v>12</v>
      </c>
      <c r="P919" t="s">
        <v>1013</v>
      </c>
      <c r="Q919" s="5">
        <f t="shared" si="116"/>
        <v>378.68</v>
      </c>
      <c r="R919" s="8">
        <f t="shared" si="117"/>
        <v>4.7619047619047679E-2</v>
      </c>
      <c r="S919" s="5">
        <f t="shared" si="118"/>
        <v>18.934000000000026</v>
      </c>
      <c r="T919" s="9">
        <v>6.8</v>
      </c>
    </row>
    <row r="920" spans="1:20" x14ac:dyDescent="0.35">
      <c r="A920" t="s">
        <v>1938</v>
      </c>
      <c r="B920" t="s">
        <v>1026</v>
      </c>
      <c r="C920" t="s">
        <v>1027</v>
      </c>
      <c r="D920" t="s">
        <v>1011</v>
      </c>
      <c r="E920" t="s">
        <v>1015</v>
      </c>
      <c r="F920" t="s">
        <v>1016</v>
      </c>
      <c r="G920" s="5">
        <v>68.97</v>
      </c>
      <c r="H920">
        <v>3</v>
      </c>
      <c r="I920" s="5">
        <f t="shared" si="119"/>
        <v>10.345500000000001</v>
      </c>
      <c r="J920" s="5">
        <f t="shared" si="112"/>
        <v>217.25549999999998</v>
      </c>
      <c r="K920" s="6">
        <v>43518</v>
      </c>
      <c r="L920" s="6" t="str">
        <f t="shared" si="113"/>
        <v>Fri</v>
      </c>
      <c r="M920" s="6" t="str">
        <f t="shared" si="114"/>
        <v>Feb</v>
      </c>
      <c r="N920" s="7">
        <v>0.47638888888888892</v>
      </c>
      <c r="O920" s="7" t="str">
        <f t="shared" si="115"/>
        <v>11</v>
      </c>
      <c r="P920" t="s">
        <v>1007</v>
      </c>
      <c r="Q920" s="5">
        <f t="shared" si="116"/>
        <v>206.91</v>
      </c>
      <c r="R920" s="8">
        <f t="shared" si="117"/>
        <v>4.7619047619047561E-2</v>
      </c>
      <c r="S920" s="5">
        <f t="shared" si="118"/>
        <v>10.345499999999987</v>
      </c>
      <c r="T920" s="9">
        <v>8.6999999999999993</v>
      </c>
    </row>
    <row r="921" spans="1:20" x14ac:dyDescent="0.35">
      <c r="A921" t="s">
        <v>1939</v>
      </c>
      <c r="B921" t="s">
        <v>1026</v>
      </c>
      <c r="C921" t="s">
        <v>1027</v>
      </c>
      <c r="D921" t="s">
        <v>1004</v>
      </c>
      <c r="E921" t="s">
        <v>1005</v>
      </c>
      <c r="F921" t="s">
        <v>1012</v>
      </c>
      <c r="G921" s="5">
        <v>26.26</v>
      </c>
      <c r="H921">
        <v>3</v>
      </c>
      <c r="I921" s="5">
        <f t="shared" si="119"/>
        <v>3.9390000000000001</v>
      </c>
      <c r="J921" s="5">
        <f t="shared" si="112"/>
        <v>82.718999999999994</v>
      </c>
      <c r="K921" s="6">
        <v>43526</v>
      </c>
      <c r="L921" s="6" t="str">
        <f t="shared" si="113"/>
        <v>Sat</v>
      </c>
      <c r="M921" s="6" t="str">
        <f t="shared" si="114"/>
        <v>Mar</v>
      </c>
      <c r="N921" s="7">
        <v>0.52500000000000002</v>
      </c>
      <c r="O921" s="7" t="str">
        <f t="shared" si="115"/>
        <v>12</v>
      </c>
      <c r="P921" t="s">
        <v>1007</v>
      </c>
      <c r="Q921" s="5">
        <f t="shared" si="116"/>
        <v>78.78</v>
      </c>
      <c r="R921" s="8">
        <f t="shared" si="117"/>
        <v>4.761904761904754E-2</v>
      </c>
      <c r="S921" s="5">
        <f t="shared" si="118"/>
        <v>3.938999999999993</v>
      </c>
      <c r="T921" s="9">
        <v>6.3</v>
      </c>
    </row>
    <row r="922" spans="1:20" x14ac:dyDescent="0.35">
      <c r="A922" t="s">
        <v>1940</v>
      </c>
      <c r="B922" t="s">
        <v>1009</v>
      </c>
      <c r="C922" t="s">
        <v>1010</v>
      </c>
      <c r="D922" t="s">
        <v>1004</v>
      </c>
      <c r="E922" t="s">
        <v>1005</v>
      </c>
      <c r="F922" t="s">
        <v>1016</v>
      </c>
      <c r="G922" s="5">
        <v>35.79</v>
      </c>
      <c r="H922">
        <v>9</v>
      </c>
      <c r="I922" s="5">
        <f t="shared" si="119"/>
        <v>16.105500000000003</v>
      </c>
      <c r="J922" s="5">
        <f t="shared" si="112"/>
        <v>338.21550000000002</v>
      </c>
      <c r="K922" s="6">
        <v>43534</v>
      </c>
      <c r="L922" s="6" t="str">
        <f t="shared" si="113"/>
        <v>Sun</v>
      </c>
      <c r="M922" s="6" t="str">
        <f t="shared" si="114"/>
        <v>Mar</v>
      </c>
      <c r="N922" s="7">
        <v>0.62916666666666665</v>
      </c>
      <c r="O922" s="7" t="str">
        <f t="shared" si="115"/>
        <v>15</v>
      </c>
      <c r="P922" t="s">
        <v>1017</v>
      </c>
      <c r="Q922" s="5">
        <f t="shared" si="116"/>
        <v>322.11</v>
      </c>
      <c r="R922" s="8">
        <f t="shared" si="117"/>
        <v>4.7619047619047637E-2</v>
      </c>
      <c r="S922" s="5">
        <f t="shared" si="118"/>
        <v>16.105500000000006</v>
      </c>
      <c r="T922" s="9">
        <v>5.0999999999999996</v>
      </c>
    </row>
    <row r="923" spans="1:20" x14ac:dyDescent="0.35">
      <c r="A923" t="s">
        <v>1941</v>
      </c>
      <c r="B923" t="s">
        <v>1026</v>
      </c>
      <c r="C923" t="s">
        <v>1027</v>
      </c>
      <c r="D923" t="s">
        <v>1011</v>
      </c>
      <c r="E923" t="s">
        <v>1005</v>
      </c>
      <c r="F923" t="s">
        <v>1016</v>
      </c>
      <c r="G923" s="5">
        <v>16.37</v>
      </c>
      <c r="H923">
        <v>6</v>
      </c>
      <c r="I923" s="5">
        <f t="shared" si="119"/>
        <v>4.9110000000000005</v>
      </c>
      <c r="J923" s="5">
        <f t="shared" si="112"/>
        <v>103.131</v>
      </c>
      <c r="K923" s="6">
        <v>43504</v>
      </c>
      <c r="L923" s="6" t="str">
        <f t="shared" si="113"/>
        <v>Fri</v>
      </c>
      <c r="M923" s="6" t="str">
        <f t="shared" si="114"/>
        <v>Feb</v>
      </c>
      <c r="N923" s="7">
        <v>0.45694444444444443</v>
      </c>
      <c r="O923" s="7" t="str">
        <f t="shared" si="115"/>
        <v>10</v>
      </c>
      <c r="P923" t="s">
        <v>1013</v>
      </c>
      <c r="Q923" s="5">
        <f t="shared" si="116"/>
        <v>98.22</v>
      </c>
      <c r="R923" s="8">
        <f t="shared" si="117"/>
        <v>4.761904761904763E-2</v>
      </c>
      <c r="S923" s="5">
        <f t="shared" si="118"/>
        <v>4.9110000000000014</v>
      </c>
      <c r="T923" s="9">
        <v>7</v>
      </c>
    </row>
    <row r="924" spans="1:20" x14ac:dyDescent="0.35">
      <c r="A924" t="s">
        <v>1942</v>
      </c>
      <c r="B924" t="s">
        <v>1009</v>
      </c>
      <c r="C924" t="s">
        <v>1010</v>
      </c>
      <c r="D924" t="s">
        <v>1004</v>
      </c>
      <c r="E924" t="s">
        <v>1005</v>
      </c>
      <c r="F924" t="s">
        <v>1016</v>
      </c>
      <c r="G924" s="5">
        <v>12.73</v>
      </c>
      <c r="H924">
        <v>2</v>
      </c>
      <c r="I924" s="5">
        <f t="shared" si="119"/>
        <v>1.2730000000000001</v>
      </c>
      <c r="J924" s="5">
        <f t="shared" si="112"/>
        <v>26.733000000000001</v>
      </c>
      <c r="K924" s="6">
        <v>43518</v>
      </c>
      <c r="L924" s="6" t="str">
        <f t="shared" si="113"/>
        <v>Fri</v>
      </c>
      <c r="M924" s="6" t="str">
        <f t="shared" si="114"/>
        <v>Feb</v>
      </c>
      <c r="N924" s="7">
        <v>0.50694444444444442</v>
      </c>
      <c r="O924" s="7" t="str">
        <f t="shared" si="115"/>
        <v>12</v>
      </c>
      <c r="P924" t="s">
        <v>1017</v>
      </c>
      <c r="Q924" s="5">
        <f t="shared" si="116"/>
        <v>25.46</v>
      </c>
      <c r="R924" s="8">
        <f t="shared" si="117"/>
        <v>4.7619047619047609E-2</v>
      </c>
      <c r="S924" s="5">
        <f t="shared" si="118"/>
        <v>1.2729999999999997</v>
      </c>
      <c r="T924" s="9">
        <v>5.2</v>
      </c>
    </row>
    <row r="925" spans="1:20" x14ac:dyDescent="0.35">
      <c r="A925" t="s">
        <v>1943</v>
      </c>
      <c r="B925" t="s">
        <v>1009</v>
      </c>
      <c r="C925" t="s">
        <v>1010</v>
      </c>
      <c r="D925" t="s">
        <v>1011</v>
      </c>
      <c r="E925" t="s">
        <v>1005</v>
      </c>
      <c r="F925" t="s">
        <v>1020</v>
      </c>
      <c r="G925" s="5">
        <v>83.14</v>
      </c>
      <c r="H925">
        <v>7</v>
      </c>
      <c r="I925" s="5">
        <f t="shared" si="119"/>
        <v>29.099000000000004</v>
      </c>
      <c r="J925" s="5">
        <f t="shared" si="112"/>
        <v>611.07900000000006</v>
      </c>
      <c r="K925" s="6">
        <v>43475</v>
      </c>
      <c r="L925" s="6" t="str">
        <f t="shared" si="113"/>
        <v>Thu</v>
      </c>
      <c r="M925" s="6" t="str">
        <f t="shared" si="114"/>
        <v>Jan</v>
      </c>
      <c r="N925" s="7">
        <v>0.4381944444444445</v>
      </c>
      <c r="O925" s="7" t="str">
        <f t="shared" si="115"/>
        <v>10</v>
      </c>
      <c r="P925" t="s">
        <v>1017</v>
      </c>
      <c r="Q925" s="5">
        <f t="shared" si="116"/>
        <v>581.98</v>
      </c>
      <c r="R925" s="8">
        <f t="shared" si="117"/>
        <v>4.7619047619047693E-2</v>
      </c>
      <c r="S925" s="5">
        <f t="shared" si="118"/>
        <v>29.099000000000046</v>
      </c>
      <c r="T925" s="9">
        <v>6.6</v>
      </c>
    </row>
    <row r="926" spans="1:20" x14ac:dyDescent="0.35">
      <c r="A926" t="s">
        <v>1944</v>
      </c>
      <c r="B926" t="s">
        <v>1009</v>
      </c>
      <c r="C926" t="s">
        <v>1010</v>
      </c>
      <c r="D926" t="s">
        <v>1004</v>
      </c>
      <c r="E926" t="s">
        <v>1005</v>
      </c>
      <c r="F926" t="s">
        <v>1020</v>
      </c>
      <c r="G926" s="5">
        <v>35.22</v>
      </c>
      <c r="H926">
        <v>6</v>
      </c>
      <c r="I926" s="5">
        <f t="shared" si="119"/>
        <v>10.566000000000001</v>
      </c>
      <c r="J926" s="5">
        <f t="shared" si="112"/>
        <v>221.886</v>
      </c>
      <c r="K926" s="6">
        <v>43538</v>
      </c>
      <c r="L926" s="6" t="str">
        <f t="shared" si="113"/>
        <v>Thu</v>
      </c>
      <c r="M926" s="6" t="str">
        <f t="shared" si="114"/>
        <v>Mar</v>
      </c>
      <c r="N926" s="7">
        <v>0.5756944444444444</v>
      </c>
      <c r="O926" s="7" t="str">
        <f t="shared" si="115"/>
        <v>13</v>
      </c>
      <c r="P926" t="s">
        <v>1007</v>
      </c>
      <c r="Q926" s="5">
        <f t="shared" si="116"/>
        <v>211.32</v>
      </c>
      <c r="R926" s="8">
        <f t="shared" si="117"/>
        <v>4.761904761904763E-2</v>
      </c>
      <c r="S926" s="5">
        <f t="shared" si="118"/>
        <v>10.566000000000003</v>
      </c>
      <c r="T926" s="9">
        <v>6.5</v>
      </c>
    </row>
    <row r="927" spans="1:20" x14ac:dyDescent="0.35">
      <c r="A927" t="s">
        <v>1945</v>
      </c>
      <c r="B927" t="s">
        <v>1026</v>
      </c>
      <c r="C927" t="s">
        <v>1027</v>
      </c>
      <c r="D927" t="s">
        <v>1011</v>
      </c>
      <c r="E927" t="s">
        <v>1005</v>
      </c>
      <c r="F927" t="s">
        <v>1012</v>
      </c>
      <c r="G927" s="5">
        <v>13.78</v>
      </c>
      <c r="H927">
        <v>4</v>
      </c>
      <c r="I927" s="5">
        <f t="shared" si="119"/>
        <v>2.7560000000000002</v>
      </c>
      <c r="J927" s="5">
        <f t="shared" si="112"/>
        <v>57.875999999999998</v>
      </c>
      <c r="K927" s="6">
        <v>43475</v>
      </c>
      <c r="L927" s="6" t="str">
        <f t="shared" si="113"/>
        <v>Thu</v>
      </c>
      <c r="M927" s="6" t="str">
        <f t="shared" si="114"/>
        <v>Jan</v>
      </c>
      <c r="N927" s="7">
        <v>0.46527777777777773</v>
      </c>
      <c r="O927" s="7" t="str">
        <f t="shared" si="115"/>
        <v>11</v>
      </c>
      <c r="P927" t="s">
        <v>1007</v>
      </c>
      <c r="Q927" s="5">
        <f t="shared" si="116"/>
        <v>55.12</v>
      </c>
      <c r="R927" s="8">
        <f t="shared" si="117"/>
        <v>4.7619047619047623E-2</v>
      </c>
      <c r="S927" s="5">
        <f t="shared" si="118"/>
        <v>2.7560000000000002</v>
      </c>
      <c r="T927" s="9">
        <v>9</v>
      </c>
    </row>
    <row r="928" spans="1:20" x14ac:dyDescent="0.35">
      <c r="A928" t="s">
        <v>1946</v>
      </c>
      <c r="B928" t="s">
        <v>1026</v>
      </c>
      <c r="C928" t="s">
        <v>1027</v>
      </c>
      <c r="D928" t="s">
        <v>1004</v>
      </c>
      <c r="E928" t="s">
        <v>1015</v>
      </c>
      <c r="F928" t="s">
        <v>1020</v>
      </c>
      <c r="G928" s="5">
        <v>88.31</v>
      </c>
      <c r="H928">
        <v>1</v>
      </c>
      <c r="I928" s="5">
        <f t="shared" si="119"/>
        <v>4.4155000000000006</v>
      </c>
      <c r="J928" s="5">
        <f t="shared" si="112"/>
        <v>92.725499999999997</v>
      </c>
      <c r="K928" s="6">
        <v>43511</v>
      </c>
      <c r="L928" s="6" t="str">
        <f t="shared" si="113"/>
        <v>Fri</v>
      </c>
      <c r="M928" s="6" t="str">
        <f t="shared" si="114"/>
        <v>Feb</v>
      </c>
      <c r="N928" s="7">
        <v>0.73472222222222217</v>
      </c>
      <c r="O928" s="7" t="str">
        <f t="shared" si="115"/>
        <v>17</v>
      </c>
      <c r="P928" t="s">
        <v>1017</v>
      </c>
      <c r="Q928" s="5">
        <f t="shared" si="116"/>
        <v>88.31</v>
      </c>
      <c r="R928" s="8">
        <f t="shared" si="117"/>
        <v>4.7619047619047561E-2</v>
      </c>
      <c r="S928" s="5">
        <f t="shared" si="118"/>
        <v>4.4154999999999944</v>
      </c>
      <c r="T928" s="9">
        <v>5.2</v>
      </c>
    </row>
    <row r="929" spans="1:20" x14ac:dyDescent="0.35">
      <c r="A929" t="s">
        <v>1947</v>
      </c>
      <c r="B929" t="s">
        <v>1002</v>
      </c>
      <c r="C929" t="s">
        <v>1003</v>
      </c>
      <c r="D929" t="s">
        <v>1004</v>
      </c>
      <c r="E929" t="s">
        <v>1005</v>
      </c>
      <c r="F929" t="s">
        <v>1006</v>
      </c>
      <c r="G929" s="5">
        <v>39.619999999999997</v>
      </c>
      <c r="H929">
        <v>9</v>
      </c>
      <c r="I929" s="5">
        <f t="shared" si="119"/>
        <v>17.829000000000001</v>
      </c>
      <c r="J929" s="5">
        <f t="shared" si="112"/>
        <v>374.40899999999999</v>
      </c>
      <c r="K929" s="6">
        <v>43478</v>
      </c>
      <c r="L929" s="6" t="str">
        <f t="shared" si="113"/>
        <v>Sun</v>
      </c>
      <c r="M929" s="6" t="str">
        <f t="shared" si="114"/>
        <v>Jan</v>
      </c>
      <c r="N929" s="7">
        <v>0.74583333333333324</v>
      </c>
      <c r="O929" s="7" t="str">
        <f t="shared" si="115"/>
        <v>17</v>
      </c>
      <c r="P929" t="s">
        <v>1017</v>
      </c>
      <c r="Q929" s="5">
        <f t="shared" si="116"/>
        <v>356.58</v>
      </c>
      <c r="R929" s="8">
        <f t="shared" si="117"/>
        <v>4.7619047619047644E-2</v>
      </c>
      <c r="S929" s="5">
        <f t="shared" si="118"/>
        <v>17.829000000000008</v>
      </c>
      <c r="T929" s="9">
        <v>6.8</v>
      </c>
    </row>
    <row r="930" spans="1:20" x14ac:dyDescent="0.35">
      <c r="A930" t="s">
        <v>1948</v>
      </c>
      <c r="B930" t="s">
        <v>1026</v>
      </c>
      <c r="C930" t="s">
        <v>1027</v>
      </c>
      <c r="D930" t="s">
        <v>1011</v>
      </c>
      <c r="E930" t="s">
        <v>1005</v>
      </c>
      <c r="F930" t="s">
        <v>1012</v>
      </c>
      <c r="G930" s="5">
        <v>88.25</v>
      </c>
      <c r="H930">
        <v>9</v>
      </c>
      <c r="I930" s="5">
        <f t="shared" si="119"/>
        <v>39.712500000000006</v>
      </c>
      <c r="J930" s="5">
        <f t="shared" si="112"/>
        <v>833.96249999999998</v>
      </c>
      <c r="K930" s="6">
        <v>43511</v>
      </c>
      <c r="L930" s="6" t="str">
        <f t="shared" si="113"/>
        <v>Fri</v>
      </c>
      <c r="M930" s="6" t="str">
        <f t="shared" si="114"/>
        <v>Feb</v>
      </c>
      <c r="N930" s="7">
        <v>0.86875000000000002</v>
      </c>
      <c r="O930" s="7" t="str">
        <f t="shared" si="115"/>
        <v>20</v>
      </c>
      <c r="P930" t="s">
        <v>1017</v>
      </c>
      <c r="Q930" s="5">
        <f t="shared" si="116"/>
        <v>794.25</v>
      </c>
      <c r="R930" s="8">
        <f t="shared" si="117"/>
        <v>4.7619047619047596E-2</v>
      </c>
      <c r="S930" s="5">
        <f t="shared" si="118"/>
        <v>39.712499999999977</v>
      </c>
      <c r="T930" s="9">
        <v>7.6</v>
      </c>
    </row>
    <row r="931" spans="1:20" x14ac:dyDescent="0.35">
      <c r="A931" t="s">
        <v>1949</v>
      </c>
      <c r="B931" t="s">
        <v>1026</v>
      </c>
      <c r="C931" t="s">
        <v>1027</v>
      </c>
      <c r="D931" t="s">
        <v>1011</v>
      </c>
      <c r="E931" t="s">
        <v>1015</v>
      </c>
      <c r="F931" t="s">
        <v>1020</v>
      </c>
      <c r="G931" s="5">
        <v>25.31</v>
      </c>
      <c r="H931">
        <v>2</v>
      </c>
      <c r="I931" s="5">
        <f t="shared" si="119"/>
        <v>2.5310000000000001</v>
      </c>
      <c r="J931" s="5">
        <f t="shared" si="112"/>
        <v>53.150999999999996</v>
      </c>
      <c r="K931" s="6">
        <v>43526</v>
      </c>
      <c r="L931" s="6" t="str">
        <f t="shared" si="113"/>
        <v>Sat</v>
      </c>
      <c r="M931" s="6" t="str">
        <f t="shared" si="114"/>
        <v>Mar</v>
      </c>
      <c r="N931" s="7">
        <v>0.80972222222222223</v>
      </c>
      <c r="O931" s="7" t="str">
        <f t="shared" si="115"/>
        <v>19</v>
      </c>
      <c r="P931" t="s">
        <v>1007</v>
      </c>
      <c r="Q931" s="5">
        <f t="shared" si="116"/>
        <v>50.62</v>
      </c>
      <c r="R931" s="8">
        <f t="shared" si="117"/>
        <v>4.7619047619047603E-2</v>
      </c>
      <c r="S931" s="5">
        <f t="shared" si="118"/>
        <v>2.5309999999999988</v>
      </c>
      <c r="T931" s="9">
        <v>7.2</v>
      </c>
    </row>
    <row r="932" spans="1:20" x14ac:dyDescent="0.35">
      <c r="A932" t="s">
        <v>1950</v>
      </c>
      <c r="B932" t="s">
        <v>1026</v>
      </c>
      <c r="C932" t="s">
        <v>1027</v>
      </c>
      <c r="D932" t="s">
        <v>1011</v>
      </c>
      <c r="E932" t="s">
        <v>1015</v>
      </c>
      <c r="F932" t="s">
        <v>1016</v>
      </c>
      <c r="G932" s="5">
        <v>99.92</v>
      </c>
      <c r="H932">
        <v>6</v>
      </c>
      <c r="I932" s="5">
        <f t="shared" si="119"/>
        <v>29.975999999999999</v>
      </c>
      <c r="J932" s="5">
        <f t="shared" si="112"/>
        <v>629.49599999999998</v>
      </c>
      <c r="K932" s="6">
        <v>43548</v>
      </c>
      <c r="L932" s="6" t="str">
        <f t="shared" si="113"/>
        <v>Sun</v>
      </c>
      <c r="M932" s="6" t="str">
        <f t="shared" si="114"/>
        <v>Mar</v>
      </c>
      <c r="N932" s="7">
        <v>0.56458333333333333</v>
      </c>
      <c r="O932" s="7" t="str">
        <f t="shared" si="115"/>
        <v>13</v>
      </c>
      <c r="P932" t="s">
        <v>1007</v>
      </c>
      <c r="Q932" s="5">
        <f t="shared" si="116"/>
        <v>599.52</v>
      </c>
      <c r="R932" s="8">
        <f t="shared" si="117"/>
        <v>4.7619047619047616E-2</v>
      </c>
      <c r="S932" s="5">
        <f t="shared" si="118"/>
        <v>29.975999999999999</v>
      </c>
      <c r="T932" s="9">
        <v>7.1</v>
      </c>
    </row>
    <row r="933" spans="1:20" x14ac:dyDescent="0.35">
      <c r="A933" t="s">
        <v>1951</v>
      </c>
      <c r="B933" t="s">
        <v>1009</v>
      </c>
      <c r="C933" t="s">
        <v>1010</v>
      </c>
      <c r="D933" t="s">
        <v>1004</v>
      </c>
      <c r="E933" t="s">
        <v>1005</v>
      </c>
      <c r="F933" t="s">
        <v>1030</v>
      </c>
      <c r="G933" s="5">
        <v>83.35</v>
      </c>
      <c r="H933">
        <v>2</v>
      </c>
      <c r="I933" s="5">
        <f t="shared" si="119"/>
        <v>8.3349999999999991</v>
      </c>
      <c r="J933" s="5">
        <f t="shared" si="112"/>
        <v>175.035</v>
      </c>
      <c r="K933" s="6">
        <v>43498</v>
      </c>
      <c r="L933" s="6" t="str">
        <f t="shared" si="113"/>
        <v>Sat</v>
      </c>
      <c r="M933" s="6" t="str">
        <f t="shared" si="114"/>
        <v>Feb</v>
      </c>
      <c r="N933" s="7">
        <v>0.58680555555555558</v>
      </c>
      <c r="O933" s="7" t="str">
        <f t="shared" si="115"/>
        <v>14</v>
      </c>
      <c r="P933" t="s">
        <v>1017</v>
      </c>
      <c r="Q933" s="5">
        <f t="shared" si="116"/>
        <v>166.7</v>
      </c>
      <c r="R933" s="8">
        <f t="shared" si="117"/>
        <v>4.7619047619047665E-2</v>
      </c>
      <c r="S933" s="5">
        <f t="shared" si="118"/>
        <v>8.335000000000008</v>
      </c>
      <c r="T933" s="9">
        <v>9.5</v>
      </c>
    </row>
    <row r="934" spans="1:20" x14ac:dyDescent="0.35">
      <c r="A934" t="s">
        <v>1952</v>
      </c>
      <c r="B934" t="s">
        <v>1002</v>
      </c>
      <c r="C934" t="s">
        <v>1003</v>
      </c>
      <c r="D934" t="s">
        <v>1011</v>
      </c>
      <c r="E934" t="s">
        <v>1005</v>
      </c>
      <c r="F934" t="s">
        <v>1028</v>
      </c>
      <c r="G934" s="5">
        <v>74.44</v>
      </c>
      <c r="H934">
        <v>10</v>
      </c>
      <c r="I934" s="5">
        <f t="shared" si="119"/>
        <v>37.22</v>
      </c>
      <c r="J934" s="5">
        <f t="shared" si="112"/>
        <v>781.62</v>
      </c>
      <c r="K934" s="6">
        <v>43523</v>
      </c>
      <c r="L934" s="6" t="str">
        <f t="shared" si="113"/>
        <v>Wed</v>
      </c>
      <c r="M934" s="6" t="str">
        <f t="shared" si="114"/>
        <v>Feb</v>
      </c>
      <c r="N934" s="7">
        <v>0.4861111111111111</v>
      </c>
      <c r="O934" s="7" t="str">
        <f t="shared" si="115"/>
        <v>11</v>
      </c>
      <c r="P934" t="s">
        <v>1007</v>
      </c>
      <c r="Q934" s="5">
        <f t="shared" si="116"/>
        <v>744.4</v>
      </c>
      <c r="R934" s="8">
        <f t="shared" si="117"/>
        <v>4.7619047619047651E-2</v>
      </c>
      <c r="S934" s="5">
        <f t="shared" si="118"/>
        <v>37.220000000000027</v>
      </c>
      <c r="T934" s="9">
        <v>5.0999999999999996</v>
      </c>
    </row>
    <row r="935" spans="1:20" x14ac:dyDescent="0.35">
      <c r="A935" t="s">
        <v>1953</v>
      </c>
      <c r="B935" t="s">
        <v>1009</v>
      </c>
      <c r="C935" t="s">
        <v>1010</v>
      </c>
      <c r="D935" t="s">
        <v>1011</v>
      </c>
      <c r="E935" t="s">
        <v>1015</v>
      </c>
      <c r="F935" t="s">
        <v>1006</v>
      </c>
      <c r="G935" s="5">
        <v>64.08</v>
      </c>
      <c r="H935">
        <v>7</v>
      </c>
      <c r="I935" s="5">
        <f t="shared" si="119"/>
        <v>22.428000000000001</v>
      </c>
      <c r="J935" s="5">
        <f t="shared" si="112"/>
        <v>470.988</v>
      </c>
      <c r="K935" s="6">
        <v>43485</v>
      </c>
      <c r="L935" s="6" t="str">
        <f t="shared" si="113"/>
        <v>Sun</v>
      </c>
      <c r="M935" s="6" t="str">
        <f t="shared" si="114"/>
        <v>Jan</v>
      </c>
      <c r="N935" s="7">
        <v>0.51874999999999993</v>
      </c>
      <c r="O935" s="7" t="str">
        <f t="shared" si="115"/>
        <v>12</v>
      </c>
      <c r="P935" t="s">
        <v>1007</v>
      </c>
      <c r="Q935" s="5">
        <f t="shared" si="116"/>
        <v>448.56</v>
      </c>
      <c r="R935" s="8">
        <f t="shared" si="117"/>
        <v>4.7619047619047616E-2</v>
      </c>
      <c r="S935" s="5">
        <f t="shared" si="118"/>
        <v>22.427999999999997</v>
      </c>
      <c r="T935" s="9">
        <v>7.6</v>
      </c>
    </row>
    <row r="936" spans="1:20" x14ac:dyDescent="0.35">
      <c r="A936" t="s">
        <v>1954</v>
      </c>
      <c r="B936" t="s">
        <v>1026</v>
      </c>
      <c r="C936" t="s">
        <v>1027</v>
      </c>
      <c r="D936" t="s">
        <v>1011</v>
      </c>
      <c r="E936" t="s">
        <v>1005</v>
      </c>
      <c r="F936" t="s">
        <v>1016</v>
      </c>
      <c r="G936" s="5">
        <v>63.15</v>
      </c>
      <c r="H936">
        <v>6</v>
      </c>
      <c r="I936" s="5">
        <f t="shared" si="119"/>
        <v>18.945</v>
      </c>
      <c r="J936" s="5">
        <f t="shared" si="112"/>
        <v>397.84499999999997</v>
      </c>
      <c r="K936" s="6">
        <v>43468</v>
      </c>
      <c r="L936" s="6" t="str">
        <f t="shared" si="113"/>
        <v>Thu</v>
      </c>
      <c r="M936" s="6" t="str">
        <f t="shared" si="114"/>
        <v>Jan</v>
      </c>
      <c r="N936" s="7">
        <v>0.85</v>
      </c>
      <c r="O936" s="7" t="str">
        <f t="shared" si="115"/>
        <v>20</v>
      </c>
      <c r="P936" t="s">
        <v>1007</v>
      </c>
      <c r="Q936" s="5">
        <f t="shared" si="116"/>
        <v>378.9</v>
      </c>
      <c r="R936" s="8">
        <f t="shared" si="117"/>
        <v>4.7619047619047603E-2</v>
      </c>
      <c r="S936" s="5">
        <f t="shared" si="118"/>
        <v>18.944999999999993</v>
      </c>
      <c r="T936" s="9">
        <v>9.8000000000000007</v>
      </c>
    </row>
    <row r="937" spans="1:20" x14ac:dyDescent="0.35">
      <c r="A937" t="s">
        <v>1955</v>
      </c>
      <c r="B937" t="s">
        <v>1009</v>
      </c>
      <c r="C937" t="s">
        <v>1010</v>
      </c>
      <c r="D937" t="s">
        <v>1004</v>
      </c>
      <c r="E937" t="s">
        <v>1015</v>
      </c>
      <c r="F937" t="s">
        <v>1016</v>
      </c>
      <c r="G937" s="5">
        <v>85.72</v>
      </c>
      <c r="H937">
        <v>3</v>
      </c>
      <c r="I937" s="5">
        <f t="shared" si="119"/>
        <v>12.857999999999999</v>
      </c>
      <c r="J937" s="5">
        <f t="shared" si="112"/>
        <v>270.01799999999997</v>
      </c>
      <c r="K937" s="6">
        <v>43489</v>
      </c>
      <c r="L937" s="6" t="str">
        <f t="shared" si="113"/>
        <v>Thu</v>
      </c>
      <c r="M937" s="6" t="str">
        <f t="shared" si="114"/>
        <v>Jan</v>
      </c>
      <c r="N937" s="7">
        <v>0.87430555555555556</v>
      </c>
      <c r="O937" s="7" t="str">
        <f t="shared" si="115"/>
        <v>20</v>
      </c>
      <c r="P937" t="s">
        <v>1007</v>
      </c>
      <c r="Q937" s="5">
        <f t="shared" si="116"/>
        <v>257.15999999999997</v>
      </c>
      <c r="R937" s="8">
        <f t="shared" si="117"/>
        <v>4.7619047619047637E-2</v>
      </c>
      <c r="S937" s="5">
        <f t="shared" si="118"/>
        <v>12.858000000000004</v>
      </c>
      <c r="T937" s="9">
        <v>5.0999999999999996</v>
      </c>
    </row>
    <row r="938" spans="1:20" x14ac:dyDescent="0.35">
      <c r="A938" t="s">
        <v>1956</v>
      </c>
      <c r="B938" t="s">
        <v>1009</v>
      </c>
      <c r="C938" t="s">
        <v>1010</v>
      </c>
      <c r="D938" t="s">
        <v>1011</v>
      </c>
      <c r="E938" t="s">
        <v>1005</v>
      </c>
      <c r="F938" t="s">
        <v>1006</v>
      </c>
      <c r="G938" s="5">
        <v>78.89</v>
      </c>
      <c r="H938">
        <v>7</v>
      </c>
      <c r="I938" s="5">
        <f t="shared" si="119"/>
        <v>27.611500000000003</v>
      </c>
      <c r="J938" s="5">
        <f t="shared" si="112"/>
        <v>579.8415</v>
      </c>
      <c r="K938" s="6">
        <v>43470</v>
      </c>
      <c r="L938" s="6" t="str">
        <f t="shared" si="113"/>
        <v>Sat</v>
      </c>
      <c r="M938" s="6" t="str">
        <f t="shared" si="114"/>
        <v>Jan</v>
      </c>
      <c r="N938" s="7">
        <v>0.82500000000000007</v>
      </c>
      <c r="O938" s="7" t="str">
        <f t="shared" si="115"/>
        <v>19</v>
      </c>
      <c r="P938" t="s">
        <v>1007</v>
      </c>
      <c r="Q938" s="5">
        <f t="shared" si="116"/>
        <v>552.23</v>
      </c>
      <c r="R938" s="8">
        <f t="shared" si="117"/>
        <v>4.7619047619047582E-2</v>
      </c>
      <c r="S938" s="5">
        <f t="shared" si="118"/>
        <v>27.611499999999978</v>
      </c>
      <c r="T938" s="9">
        <v>7.5</v>
      </c>
    </row>
    <row r="939" spans="1:20" x14ac:dyDescent="0.35">
      <c r="A939" t="s">
        <v>1957</v>
      </c>
      <c r="B939" t="s">
        <v>1002</v>
      </c>
      <c r="C939" t="s">
        <v>1003</v>
      </c>
      <c r="D939" t="s">
        <v>1011</v>
      </c>
      <c r="E939" t="s">
        <v>1005</v>
      </c>
      <c r="F939" t="s">
        <v>1020</v>
      </c>
      <c r="G939" s="5">
        <v>89.48</v>
      </c>
      <c r="H939">
        <v>5</v>
      </c>
      <c r="I939" s="5">
        <f t="shared" si="119"/>
        <v>22.370000000000005</v>
      </c>
      <c r="J939" s="5">
        <f t="shared" si="112"/>
        <v>469.77000000000004</v>
      </c>
      <c r="K939" s="6">
        <v>43554</v>
      </c>
      <c r="L939" s="6" t="str">
        <f t="shared" si="113"/>
        <v>Sat</v>
      </c>
      <c r="M939" s="6" t="str">
        <f t="shared" si="114"/>
        <v>Mar</v>
      </c>
      <c r="N939" s="7">
        <v>0.4291666666666667</v>
      </c>
      <c r="O939" s="7" t="str">
        <f t="shared" si="115"/>
        <v>10</v>
      </c>
      <c r="P939" t="s">
        <v>1013</v>
      </c>
      <c r="Q939" s="5">
        <f t="shared" si="116"/>
        <v>447.40000000000003</v>
      </c>
      <c r="R939" s="8">
        <f t="shared" si="117"/>
        <v>4.7619047619047623E-2</v>
      </c>
      <c r="S939" s="5">
        <f t="shared" si="118"/>
        <v>22.370000000000005</v>
      </c>
      <c r="T939" s="9">
        <v>7.4</v>
      </c>
    </row>
    <row r="940" spans="1:20" x14ac:dyDescent="0.35">
      <c r="A940" t="s">
        <v>1958</v>
      </c>
      <c r="B940" t="s">
        <v>1002</v>
      </c>
      <c r="C940" t="s">
        <v>1003</v>
      </c>
      <c r="D940" t="s">
        <v>1004</v>
      </c>
      <c r="E940" t="s">
        <v>1005</v>
      </c>
      <c r="F940" t="s">
        <v>1006</v>
      </c>
      <c r="G940" s="5">
        <v>92.09</v>
      </c>
      <c r="H940">
        <v>3</v>
      </c>
      <c r="I940" s="5">
        <f t="shared" si="119"/>
        <v>13.813499999999999</v>
      </c>
      <c r="J940" s="5">
        <f t="shared" si="112"/>
        <v>290.08349999999996</v>
      </c>
      <c r="K940" s="6">
        <v>43513</v>
      </c>
      <c r="L940" s="6" t="str">
        <f t="shared" si="113"/>
        <v>Sun</v>
      </c>
      <c r="M940" s="6" t="str">
        <f t="shared" si="114"/>
        <v>Feb</v>
      </c>
      <c r="N940" s="7">
        <v>0.68541666666666667</v>
      </c>
      <c r="O940" s="7" t="str">
        <f t="shared" si="115"/>
        <v>16</v>
      </c>
      <c r="P940" t="s">
        <v>1013</v>
      </c>
      <c r="Q940" s="5">
        <f t="shared" si="116"/>
        <v>276.27</v>
      </c>
      <c r="R940" s="8">
        <f t="shared" si="117"/>
        <v>4.7619047619047547E-2</v>
      </c>
      <c r="S940" s="5">
        <f t="shared" si="118"/>
        <v>13.813499999999976</v>
      </c>
      <c r="T940" s="9">
        <v>4.2</v>
      </c>
    </row>
    <row r="941" spans="1:20" x14ac:dyDescent="0.35">
      <c r="A941" t="s">
        <v>1959</v>
      </c>
      <c r="B941" t="s">
        <v>1009</v>
      </c>
      <c r="C941" t="s">
        <v>1010</v>
      </c>
      <c r="D941" t="s">
        <v>1011</v>
      </c>
      <c r="E941" t="s">
        <v>1005</v>
      </c>
      <c r="F941" t="s">
        <v>1028</v>
      </c>
      <c r="G941" s="5">
        <v>57.29</v>
      </c>
      <c r="H941">
        <v>6</v>
      </c>
      <c r="I941" s="5">
        <f t="shared" si="119"/>
        <v>17.187000000000001</v>
      </c>
      <c r="J941" s="5">
        <f t="shared" si="112"/>
        <v>360.92700000000002</v>
      </c>
      <c r="K941" s="6">
        <v>43545</v>
      </c>
      <c r="L941" s="6" t="str">
        <f t="shared" si="113"/>
        <v>Thu</v>
      </c>
      <c r="M941" s="6" t="str">
        <f t="shared" si="114"/>
        <v>Mar</v>
      </c>
      <c r="N941" s="7">
        <v>0.71111111111111114</v>
      </c>
      <c r="O941" s="7" t="str">
        <f t="shared" si="115"/>
        <v>17</v>
      </c>
      <c r="P941" t="s">
        <v>1007</v>
      </c>
      <c r="Q941" s="5">
        <f t="shared" si="116"/>
        <v>343.74</v>
      </c>
      <c r="R941" s="8">
        <f t="shared" si="117"/>
        <v>4.7619047619047651E-2</v>
      </c>
      <c r="S941" s="5">
        <f t="shared" si="118"/>
        <v>17.187000000000012</v>
      </c>
      <c r="T941" s="9">
        <v>5.9</v>
      </c>
    </row>
    <row r="942" spans="1:20" x14ac:dyDescent="0.35">
      <c r="A942" t="s">
        <v>1960</v>
      </c>
      <c r="B942" t="s">
        <v>1002</v>
      </c>
      <c r="C942" t="s">
        <v>1003</v>
      </c>
      <c r="D942" t="s">
        <v>1011</v>
      </c>
      <c r="E942" t="s">
        <v>1015</v>
      </c>
      <c r="F942" t="s">
        <v>1028</v>
      </c>
      <c r="G942" s="5">
        <v>66.52</v>
      </c>
      <c r="H942">
        <v>4</v>
      </c>
      <c r="I942" s="5">
        <f t="shared" si="119"/>
        <v>13.304</v>
      </c>
      <c r="J942" s="5">
        <f t="shared" si="112"/>
        <v>279.38399999999996</v>
      </c>
      <c r="K942" s="6">
        <v>43526</v>
      </c>
      <c r="L942" s="6" t="str">
        <f t="shared" si="113"/>
        <v>Sat</v>
      </c>
      <c r="M942" s="6" t="str">
        <f t="shared" si="114"/>
        <v>Mar</v>
      </c>
      <c r="N942" s="7">
        <v>0.7597222222222223</v>
      </c>
      <c r="O942" s="7" t="str">
        <f t="shared" si="115"/>
        <v>18</v>
      </c>
      <c r="P942" t="s">
        <v>1007</v>
      </c>
      <c r="Q942" s="5">
        <f t="shared" si="116"/>
        <v>266.08</v>
      </c>
      <c r="R942" s="8">
        <f t="shared" si="117"/>
        <v>4.7619047619047533E-2</v>
      </c>
      <c r="S942" s="5">
        <f t="shared" si="118"/>
        <v>13.303999999999974</v>
      </c>
      <c r="T942" s="9">
        <v>6.9</v>
      </c>
    </row>
    <row r="943" spans="1:20" x14ac:dyDescent="0.35">
      <c r="A943" t="s">
        <v>1961</v>
      </c>
      <c r="B943" t="s">
        <v>1009</v>
      </c>
      <c r="C943" t="s">
        <v>1010</v>
      </c>
      <c r="D943" t="s">
        <v>1004</v>
      </c>
      <c r="E943" t="s">
        <v>1015</v>
      </c>
      <c r="F943" t="s">
        <v>1030</v>
      </c>
      <c r="G943" s="5">
        <v>99.82</v>
      </c>
      <c r="H943">
        <v>9</v>
      </c>
      <c r="I943" s="5">
        <f t="shared" si="119"/>
        <v>44.918999999999997</v>
      </c>
      <c r="J943" s="5">
        <f t="shared" si="112"/>
        <v>943.29899999999986</v>
      </c>
      <c r="K943" s="6">
        <v>43551</v>
      </c>
      <c r="L943" s="6" t="str">
        <f t="shared" si="113"/>
        <v>Wed</v>
      </c>
      <c r="M943" s="6" t="str">
        <f t="shared" si="114"/>
        <v>Mar</v>
      </c>
      <c r="N943" s="7">
        <v>0.4465277777777778</v>
      </c>
      <c r="O943" s="7" t="str">
        <f t="shared" si="115"/>
        <v>10</v>
      </c>
      <c r="P943" t="s">
        <v>1013</v>
      </c>
      <c r="Q943" s="5">
        <f t="shared" si="116"/>
        <v>898.37999999999988</v>
      </c>
      <c r="R943" s="8">
        <f t="shared" si="117"/>
        <v>4.7619047619047609E-2</v>
      </c>
      <c r="S943" s="5">
        <f t="shared" si="118"/>
        <v>44.918999999999983</v>
      </c>
      <c r="T943" s="9">
        <v>6.6</v>
      </c>
    </row>
    <row r="944" spans="1:20" x14ac:dyDescent="0.35">
      <c r="A944" t="s">
        <v>1962</v>
      </c>
      <c r="B944" t="s">
        <v>1002</v>
      </c>
      <c r="C944" t="s">
        <v>1003</v>
      </c>
      <c r="D944" t="s">
        <v>1011</v>
      </c>
      <c r="E944" t="s">
        <v>1005</v>
      </c>
      <c r="F944" t="s">
        <v>1016</v>
      </c>
      <c r="G944" s="5">
        <v>45.68</v>
      </c>
      <c r="H944">
        <v>10</v>
      </c>
      <c r="I944" s="5">
        <f t="shared" si="119"/>
        <v>22.840000000000003</v>
      </c>
      <c r="J944" s="5">
        <f t="shared" si="112"/>
        <v>479.64</v>
      </c>
      <c r="K944" s="6">
        <v>43484</v>
      </c>
      <c r="L944" s="6" t="str">
        <f t="shared" si="113"/>
        <v>Sat</v>
      </c>
      <c r="M944" s="6" t="str">
        <f t="shared" si="114"/>
        <v>Jan</v>
      </c>
      <c r="N944" s="7">
        <v>0.8125</v>
      </c>
      <c r="O944" s="7" t="str">
        <f t="shared" si="115"/>
        <v>19</v>
      </c>
      <c r="P944" t="s">
        <v>1007</v>
      </c>
      <c r="Q944" s="5">
        <f t="shared" si="116"/>
        <v>456.8</v>
      </c>
      <c r="R944" s="8">
        <f t="shared" si="117"/>
        <v>4.7619047619047568E-2</v>
      </c>
      <c r="S944" s="5">
        <f t="shared" si="118"/>
        <v>22.839999999999975</v>
      </c>
      <c r="T944" s="9">
        <v>5.7</v>
      </c>
    </row>
    <row r="945" spans="1:20" x14ac:dyDescent="0.35">
      <c r="A945" t="s">
        <v>1963</v>
      </c>
      <c r="B945" t="s">
        <v>1002</v>
      </c>
      <c r="C945" t="s">
        <v>1003</v>
      </c>
      <c r="D945" t="s">
        <v>1011</v>
      </c>
      <c r="E945" t="s">
        <v>1015</v>
      </c>
      <c r="F945" t="s">
        <v>1006</v>
      </c>
      <c r="G945" s="5">
        <v>50.79</v>
      </c>
      <c r="H945">
        <v>5</v>
      </c>
      <c r="I945" s="5">
        <f t="shared" si="119"/>
        <v>12.6975</v>
      </c>
      <c r="J945" s="5">
        <f t="shared" si="112"/>
        <v>266.64749999999998</v>
      </c>
      <c r="K945" s="6">
        <v>43515</v>
      </c>
      <c r="L945" s="6" t="str">
        <f t="shared" si="113"/>
        <v>Tue</v>
      </c>
      <c r="M945" s="6" t="str">
        <f t="shared" si="114"/>
        <v>Feb</v>
      </c>
      <c r="N945" s="7">
        <v>0.62013888888888891</v>
      </c>
      <c r="O945" s="7" t="str">
        <f t="shared" si="115"/>
        <v>14</v>
      </c>
      <c r="P945" t="s">
        <v>1017</v>
      </c>
      <c r="Q945" s="5">
        <f t="shared" si="116"/>
        <v>253.95</v>
      </c>
      <c r="R945" s="8">
        <f t="shared" si="117"/>
        <v>4.7619047619047589E-2</v>
      </c>
      <c r="S945" s="5">
        <f t="shared" si="118"/>
        <v>12.697499999999991</v>
      </c>
      <c r="T945" s="9">
        <v>5.3</v>
      </c>
    </row>
    <row r="946" spans="1:20" x14ac:dyDescent="0.35">
      <c r="A946" t="s">
        <v>1964</v>
      </c>
      <c r="B946" t="s">
        <v>1002</v>
      </c>
      <c r="C946" t="s">
        <v>1003</v>
      </c>
      <c r="D946" t="s">
        <v>1004</v>
      </c>
      <c r="E946" t="s">
        <v>1015</v>
      </c>
      <c r="F946" t="s">
        <v>1006</v>
      </c>
      <c r="G946" s="5">
        <v>10.08</v>
      </c>
      <c r="H946">
        <v>7</v>
      </c>
      <c r="I946" s="5">
        <f t="shared" si="119"/>
        <v>3.5280000000000005</v>
      </c>
      <c r="J946" s="5">
        <f t="shared" si="112"/>
        <v>74.088000000000008</v>
      </c>
      <c r="K946" s="6">
        <v>43552</v>
      </c>
      <c r="L946" s="6" t="str">
        <f t="shared" si="113"/>
        <v>Thu</v>
      </c>
      <c r="M946" s="6" t="str">
        <f t="shared" si="114"/>
        <v>Mar</v>
      </c>
      <c r="N946" s="7">
        <v>0.84305555555555556</v>
      </c>
      <c r="O946" s="7" t="str">
        <f t="shared" si="115"/>
        <v>20</v>
      </c>
      <c r="P946" t="s">
        <v>1013</v>
      </c>
      <c r="Q946" s="5">
        <f t="shared" si="116"/>
        <v>70.56</v>
      </c>
      <c r="R946" s="8">
        <f t="shared" si="117"/>
        <v>4.7619047619047693E-2</v>
      </c>
      <c r="S946" s="5">
        <f t="shared" si="118"/>
        <v>3.5280000000000058</v>
      </c>
      <c r="T946" s="9">
        <v>4.2</v>
      </c>
    </row>
    <row r="947" spans="1:20" x14ac:dyDescent="0.35">
      <c r="A947" t="s">
        <v>1965</v>
      </c>
      <c r="B947" t="s">
        <v>1002</v>
      </c>
      <c r="C947" t="s">
        <v>1003</v>
      </c>
      <c r="D947" t="s">
        <v>1011</v>
      </c>
      <c r="E947" t="s">
        <v>1005</v>
      </c>
      <c r="F947" t="s">
        <v>1012</v>
      </c>
      <c r="G947" s="5">
        <v>93.88</v>
      </c>
      <c r="H947">
        <v>7</v>
      </c>
      <c r="I947" s="5">
        <f t="shared" si="119"/>
        <v>32.857999999999997</v>
      </c>
      <c r="J947" s="5">
        <f t="shared" si="112"/>
        <v>690.01799999999992</v>
      </c>
      <c r="K947" s="6">
        <v>43470</v>
      </c>
      <c r="L947" s="6" t="str">
        <f t="shared" si="113"/>
        <v>Sat</v>
      </c>
      <c r="M947" s="6" t="str">
        <f t="shared" si="114"/>
        <v>Jan</v>
      </c>
      <c r="N947" s="7">
        <v>0.49374999999999997</v>
      </c>
      <c r="O947" s="7" t="str">
        <f t="shared" si="115"/>
        <v>11</v>
      </c>
      <c r="P947" t="s">
        <v>1017</v>
      </c>
      <c r="Q947" s="5">
        <f t="shared" si="116"/>
        <v>657.16</v>
      </c>
      <c r="R947" s="8">
        <f t="shared" si="117"/>
        <v>4.7619047619047547E-2</v>
      </c>
      <c r="S947" s="5">
        <f t="shared" si="118"/>
        <v>32.857999999999947</v>
      </c>
      <c r="T947" s="9">
        <v>7.3</v>
      </c>
    </row>
    <row r="948" spans="1:20" x14ac:dyDescent="0.35">
      <c r="A948" t="s">
        <v>1966</v>
      </c>
      <c r="B948" t="s">
        <v>1009</v>
      </c>
      <c r="C948" t="s">
        <v>1010</v>
      </c>
      <c r="D948" t="s">
        <v>1004</v>
      </c>
      <c r="E948" t="s">
        <v>1015</v>
      </c>
      <c r="F948" t="s">
        <v>1012</v>
      </c>
      <c r="G948" s="5">
        <v>84.25</v>
      </c>
      <c r="H948">
        <v>2</v>
      </c>
      <c r="I948" s="5">
        <f t="shared" si="119"/>
        <v>8.4250000000000007</v>
      </c>
      <c r="J948" s="5">
        <f t="shared" si="112"/>
        <v>176.92500000000001</v>
      </c>
      <c r="K948" s="6">
        <v>43550</v>
      </c>
      <c r="L948" s="6" t="str">
        <f t="shared" si="113"/>
        <v>Tue</v>
      </c>
      <c r="M948" s="6" t="str">
        <f t="shared" si="114"/>
        <v>Mar</v>
      </c>
      <c r="N948" s="7">
        <v>0.59236111111111112</v>
      </c>
      <c r="O948" s="7" t="str">
        <f t="shared" si="115"/>
        <v>14</v>
      </c>
      <c r="P948" t="s">
        <v>1017</v>
      </c>
      <c r="Q948" s="5">
        <f t="shared" si="116"/>
        <v>168.5</v>
      </c>
      <c r="R948" s="8">
        <f t="shared" si="117"/>
        <v>4.7619047619047679E-2</v>
      </c>
      <c r="S948" s="5">
        <f t="shared" si="118"/>
        <v>8.4250000000000114</v>
      </c>
      <c r="T948" s="9">
        <v>5.3</v>
      </c>
    </row>
    <row r="949" spans="1:20" x14ac:dyDescent="0.35">
      <c r="A949" t="s">
        <v>1967</v>
      </c>
      <c r="B949" t="s">
        <v>1026</v>
      </c>
      <c r="C949" t="s">
        <v>1027</v>
      </c>
      <c r="D949" t="s">
        <v>1004</v>
      </c>
      <c r="E949" t="s">
        <v>1015</v>
      </c>
      <c r="F949" t="s">
        <v>1030</v>
      </c>
      <c r="G949" s="5">
        <v>53.78</v>
      </c>
      <c r="H949">
        <v>1</v>
      </c>
      <c r="I949" s="5">
        <f t="shared" si="119"/>
        <v>2.6890000000000001</v>
      </c>
      <c r="J949" s="5">
        <f t="shared" si="112"/>
        <v>56.469000000000001</v>
      </c>
      <c r="K949" s="6">
        <v>43499</v>
      </c>
      <c r="L949" s="6" t="str">
        <f t="shared" si="113"/>
        <v>Sun</v>
      </c>
      <c r="M949" s="6" t="str">
        <f t="shared" si="114"/>
        <v>Feb</v>
      </c>
      <c r="N949" s="7">
        <v>0.84236111111111101</v>
      </c>
      <c r="O949" s="7" t="str">
        <f t="shared" si="115"/>
        <v>20</v>
      </c>
      <c r="P949" t="s">
        <v>1007</v>
      </c>
      <c r="Q949" s="5">
        <f t="shared" si="116"/>
        <v>53.78</v>
      </c>
      <c r="R949" s="8">
        <f t="shared" si="117"/>
        <v>4.7619047619047616E-2</v>
      </c>
      <c r="S949" s="5">
        <f t="shared" si="118"/>
        <v>2.6890000000000001</v>
      </c>
      <c r="T949" s="9">
        <v>4.7</v>
      </c>
    </row>
    <row r="950" spans="1:20" x14ac:dyDescent="0.35">
      <c r="A950" t="s">
        <v>1968</v>
      </c>
      <c r="B950" t="s">
        <v>1009</v>
      </c>
      <c r="C950" t="s">
        <v>1010</v>
      </c>
      <c r="D950" t="s">
        <v>1004</v>
      </c>
      <c r="E950" t="s">
        <v>1015</v>
      </c>
      <c r="F950" t="s">
        <v>1016</v>
      </c>
      <c r="G950" s="5">
        <v>35.81</v>
      </c>
      <c r="H950">
        <v>5</v>
      </c>
      <c r="I950" s="5">
        <f t="shared" si="119"/>
        <v>8.9525000000000006</v>
      </c>
      <c r="J950" s="5">
        <f t="shared" si="112"/>
        <v>188.0025</v>
      </c>
      <c r="K950" s="6">
        <v>43502</v>
      </c>
      <c r="L950" s="6" t="str">
        <f t="shared" si="113"/>
        <v>Wed</v>
      </c>
      <c r="M950" s="6" t="str">
        <f t="shared" si="114"/>
        <v>Feb</v>
      </c>
      <c r="N950" s="7">
        <v>0.78055555555555556</v>
      </c>
      <c r="O950" s="7" t="str">
        <f t="shared" si="115"/>
        <v>18</v>
      </c>
      <c r="P950" t="s">
        <v>1007</v>
      </c>
      <c r="Q950" s="5">
        <f t="shared" si="116"/>
        <v>179.05</v>
      </c>
      <c r="R950" s="8">
        <f t="shared" si="117"/>
        <v>4.7619047619047547E-2</v>
      </c>
      <c r="S950" s="5">
        <f t="shared" si="118"/>
        <v>8.9524999999999864</v>
      </c>
      <c r="T950" s="9">
        <v>7.9</v>
      </c>
    </row>
    <row r="951" spans="1:20" x14ac:dyDescent="0.35">
      <c r="A951" t="s">
        <v>1969</v>
      </c>
      <c r="B951" t="s">
        <v>1026</v>
      </c>
      <c r="C951" t="s">
        <v>1027</v>
      </c>
      <c r="D951" t="s">
        <v>1011</v>
      </c>
      <c r="E951" t="s">
        <v>1005</v>
      </c>
      <c r="F951" t="s">
        <v>1028</v>
      </c>
      <c r="G951" s="5">
        <v>26.43</v>
      </c>
      <c r="H951">
        <v>8</v>
      </c>
      <c r="I951" s="5">
        <f t="shared" si="119"/>
        <v>10.572000000000001</v>
      </c>
      <c r="J951" s="5">
        <f t="shared" si="112"/>
        <v>222.012</v>
      </c>
      <c r="K951" s="6">
        <v>43520</v>
      </c>
      <c r="L951" s="6" t="str">
        <f t="shared" si="113"/>
        <v>Sun</v>
      </c>
      <c r="M951" s="6" t="str">
        <f t="shared" si="114"/>
        <v>Feb</v>
      </c>
      <c r="N951" s="7">
        <v>0.60138888888888886</v>
      </c>
      <c r="O951" s="7" t="str">
        <f t="shared" si="115"/>
        <v>14</v>
      </c>
      <c r="P951" t="s">
        <v>1007</v>
      </c>
      <c r="Q951" s="5">
        <f t="shared" si="116"/>
        <v>211.44</v>
      </c>
      <c r="R951" s="8">
        <f t="shared" si="117"/>
        <v>4.761904761904763E-2</v>
      </c>
      <c r="S951" s="5">
        <f t="shared" si="118"/>
        <v>10.572000000000003</v>
      </c>
      <c r="T951" s="9">
        <v>8.9</v>
      </c>
    </row>
    <row r="952" spans="1:20" x14ac:dyDescent="0.35">
      <c r="A952" t="s">
        <v>1970</v>
      </c>
      <c r="B952" t="s">
        <v>1026</v>
      </c>
      <c r="C952" t="s">
        <v>1027</v>
      </c>
      <c r="D952" t="s">
        <v>1004</v>
      </c>
      <c r="E952" t="s">
        <v>1015</v>
      </c>
      <c r="F952" t="s">
        <v>1006</v>
      </c>
      <c r="G952" s="5">
        <v>39.909999999999997</v>
      </c>
      <c r="H952">
        <v>3</v>
      </c>
      <c r="I952" s="5">
        <f t="shared" si="119"/>
        <v>5.9864999999999995</v>
      </c>
      <c r="J952" s="5">
        <f t="shared" si="112"/>
        <v>125.7165</v>
      </c>
      <c r="K952" s="6">
        <v>43517</v>
      </c>
      <c r="L952" s="6" t="str">
        <f t="shared" si="113"/>
        <v>Thu</v>
      </c>
      <c r="M952" s="6" t="str">
        <f t="shared" si="114"/>
        <v>Feb</v>
      </c>
      <c r="N952" s="7">
        <v>0.52777777777777779</v>
      </c>
      <c r="O952" s="7" t="str">
        <f t="shared" si="115"/>
        <v>12</v>
      </c>
      <c r="P952" t="s">
        <v>1007</v>
      </c>
      <c r="Q952" s="5">
        <f t="shared" si="116"/>
        <v>119.72999999999999</v>
      </c>
      <c r="R952" s="8">
        <f t="shared" si="117"/>
        <v>4.7619047619047672E-2</v>
      </c>
      <c r="S952" s="5">
        <f t="shared" si="118"/>
        <v>5.9865000000000066</v>
      </c>
      <c r="T952" s="9">
        <v>9.3000000000000007</v>
      </c>
    </row>
    <row r="953" spans="1:20" x14ac:dyDescent="0.35">
      <c r="A953" t="s">
        <v>1971</v>
      </c>
      <c r="B953" t="s">
        <v>1026</v>
      </c>
      <c r="C953" t="s">
        <v>1027</v>
      </c>
      <c r="D953" t="s">
        <v>1004</v>
      </c>
      <c r="E953" t="s">
        <v>1005</v>
      </c>
      <c r="F953" t="s">
        <v>1016</v>
      </c>
      <c r="G953" s="5">
        <v>21.9</v>
      </c>
      <c r="H953">
        <v>3</v>
      </c>
      <c r="I953" s="5">
        <f t="shared" si="119"/>
        <v>3.2849999999999997</v>
      </c>
      <c r="J953" s="5">
        <f t="shared" si="112"/>
        <v>68.984999999999985</v>
      </c>
      <c r="K953" s="6">
        <v>43474</v>
      </c>
      <c r="L953" s="6" t="str">
        <f t="shared" si="113"/>
        <v>Wed</v>
      </c>
      <c r="M953" s="6" t="str">
        <f t="shared" si="114"/>
        <v>Jan</v>
      </c>
      <c r="N953" s="7">
        <v>0.77986111111111101</v>
      </c>
      <c r="O953" s="7" t="str">
        <f t="shared" si="115"/>
        <v>18</v>
      </c>
      <c r="P953" t="s">
        <v>1007</v>
      </c>
      <c r="Q953" s="5">
        <f t="shared" si="116"/>
        <v>65.699999999999989</v>
      </c>
      <c r="R953" s="8">
        <f t="shared" si="117"/>
        <v>4.7619047619047582E-2</v>
      </c>
      <c r="S953" s="5">
        <f t="shared" si="118"/>
        <v>3.2849999999999966</v>
      </c>
      <c r="T953" s="9">
        <v>4.7</v>
      </c>
    </row>
    <row r="954" spans="1:20" x14ac:dyDescent="0.35">
      <c r="A954" t="s">
        <v>1972</v>
      </c>
      <c r="B954" t="s">
        <v>1026</v>
      </c>
      <c r="C954" t="s">
        <v>1027</v>
      </c>
      <c r="D954" t="s">
        <v>1004</v>
      </c>
      <c r="E954" t="s">
        <v>1005</v>
      </c>
      <c r="F954" t="s">
        <v>1028</v>
      </c>
      <c r="G954" s="5">
        <v>62.85</v>
      </c>
      <c r="H954">
        <v>4</v>
      </c>
      <c r="I954" s="5">
        <f t="shared" si="119"/>
        <v>12.57</v>
      </c>
      <c r="J954" s="5">
        <f t="shared" si="112"/>
        <v>263.97000000000003</v>
      </c>
      <c r="K954" s="6">
        <v>43521</v>
      </c>
      <c r="L954" s="6" t="str">
        <f t="shared" si="113"/>
        <v>Mon</v>
      </c>
      <c r="M954" s="6" t="str">
        <f t="shared" si="114"/>
        <v>Feb</v>
      </c>
      <c r="N954" s="7">
        <v>0.55694444444444446</v>
      </c>
      <c r="O954" s="7" t="str">
        <f t="shared" si="115"/>
        <v>13</v>
      </c>
      <c r="P954" t="s">
        <v>1007</v>
      </c>
      <c r="Q954" s="5">
        <f t="shared" si="116"/>
        <v>251.4</v>
      </c>
      <c r="R954" s="8">
        <f t="shared" si="117"/>
        <v>4.7619047619047693E-2</v>
      </c>
      <c r="S954" s="5">
        <f t="shared" si="118"/>
        <v>12.570000000000022</v>
      </c>
      <c r="T954" s="9">
        <v>8.6999999999999993</v>
      </c>
    </row>
    <row r="955" spans="1:20" x14ac:dyDescent="0.35">
      <c r="A955" t="s">
        <v>1973</v>
      </c>
      <c r="B955" t="s">
        <v>1009</v>
      </c>
      <c r="C955" t="s">
        <v>1010</v>
      </c>
      <c r="D955" t="s">
        <v>1004</v>
      </c>
      <c r="E955" t="s">
        <v>1005</v>
      </c>
      <c r="F955" t="s">
        <v>1028</v>
      </c>
      <c r="G955" s="5">
        <v>21.04</v>
      </c>
      <c r="H955">
        <v>4</v>
      </c>
      <c r="I955" s="5">
        <f t="shared" si="119"/>
        <v>4.2080000000000002</v>
      </c>
      <c r="J955" s="5">
        <f t="shared" si="112"/>
        <v>88.367999999999995</v>
      </c>
      <c r="K955" s="6">
        <v>43478</v>
      </c>
      <c r="L955" s="6" t="str">
        <f t="shared" si="113"/>
        <v>Sun</v>
      </c>
      <c r="M955" s="6" t="str">
        <f t="shared" si="114"/>
        <v>Jan</v>
      </c>
      <c r="N955" s="7">
        <v>0.58194444444444449</v>
      </c>
      <c r="O955" s="7" t="str">
        <f t="shared" si="115"/>
        <v>13</v>
      </c>
      <c r="P955" t="s">
        <v>1013</v>
      </c>
      <c r="Q955" s="5">
        <f t="shared" si="116"/>
        <v>84.16</v>
      </c>
      <c r="R955" s="8">
        <f t="shared" si="117"/>
        <v>4.7619047619047603E-2</v>
      </c>
      <c r="S955" s="5">
        <f t="shared" si="118"/>
        <v>4.2079999999999984</v>
      </c>
      <c r="T955" s="9">
        <v>7.6</v>
      </c>
    </row>
    <row r="956" spans="1:20" x14ac:dyDescent="0.35">
      <c r="A956" t="s">
        <v>1974</v>
      </c>
      <c r="B956" t="s">
        <v>1026</v>
      </c>
      <c r="C956" t="s">
        <v>1027</v>
      </c>
      <c r="D956" t="s">
        <v>1004</v>
      </c>
      <c r="E956" t="s">
        <v>1015</v>
      </c>
      <c r="F956" t="s">
        <v>1016</v>
      </c>
      <c r="G956" s="5">
        <v>65.91</v>
      </c>
      <c r="H956">
        <v>6</v>
      </c>
      <c r="I956" s="5">
        <f t="shared" si="119"/>
        <v>19.773</v>
      </c>
      <c r="J956" s="5">
        <f t="shared" si="112"/>
        <v>415.233</v>
      </c>
      <c r="K956" s="6">
        <v>43505</v>
      </c>
      <c r="L956" s="6" t="str">
        <f t="shared" si="113"/>
        <v>Sat</v>
      </c>
      <c r="M956" s="6" t="str">
        <f t="shared" si="114"/>
        <v>Feb</v>
      </c>
      <c r="N956" s="7">
        <v>0.48958333333333331</v>
      </c>
      <c r="O956" s="7" t="str">
        <f t="shared" si="115"/>
        <v>11</v>
      </c>
      <c r="P956" t="s">
        <v>1013</v>
      </c>
      <c r="Q956" s="5">
        <f t="shared" si="116"/>
        <v>395.46</v>
      </c>
      <c r="R956" s="8">
        <f t="shared" si="117"/>
        <v>4.7619047619047679E-2</v>
      </c>
      <c r="S956" s="5">
        <f t="shared" si="118"/>
        <v>19.773000000000025</v>
      </c>
      <c r="T956" s="9">
        <v>5.7</v>
      </c>
    </row>
    <row r="957" spans="1:20" x14ac:dyDescent="0.35">
      <c r="A957" t="s">
        <v>1975</v>
      </c>
      <c r="B957" t="s">
        <v>1002</v>
      </c>
      <c r="C957" t="s">
        <v>1003</v>
      </c>
      <c r="D957" t="s">
        <v>1011</v>
      </c>
      <c r="E957" t="s">
        <v>1005</v>
      </c>
      <c r="F957" t="s">
        <v>1030</v>
      </c>
      <c r="G957" s="5">
        <v>42.57</v>
      </c>
      <c r="H957">
        <v>7</v>
      </c>
      <c r="I957" s="5">
        <f t="shared" si="119"/>
        <v>14.899500000000002</v>
      </c>
      <c r="J957" s="5">
        <f t="shared" si="112"/>
        <v>312.8895</v>
      </c>
      <c r="K957" s="6">
        <v>43471</v>
      </c>
      <c r="L957" s="6" t="str">
        <f t="shared" si="113"/>
        <v>Sun</v>
      </c>
      <c r="M957" s="6" t="str">
        <f t="shared" si="114"/>
        <v>Jan</v>
      </c>
      <c r="N957" s="7">
        <v>0.49374999999999997</v>
      </c>
      <c r="O957" s="7" t="str">
        <f t="shared" si="115"/>
        <v>11</v>
      </c>
      <c r="P957" t="s">
        <v>1013</v>
      </c>
      <c r="Q957" s="5">
        <f t="shared" si="116"/>
        <v>297.99</v>
      </c>
      <c r="R957" s="8">
        <f t="shared" si="117"/>
        <v>4.7619047619047582E-2</v>
      </c>
      <c r="S957" s="5">
        <f t="shared" si="118"/>
        <v>14.899499999999989</v>
      </c>
      <c r="T957" s="9">
        <v>6.8</v>
      </c>
    </row>
    <row r="958" spans="1:20" x14ac:dyDescent="0.35">
      <c r="A958" t="s">
        <v>1976</v>
      </c>
      <c r="B958" t="s">
        <v>1009</v>
      </c>
      <c r="C958" t="s">
        <v>1010</v>
      </c>
      <c r="D958" t="s">
        <v>1004</v>
      </c>
      <c r="E958" t="s">
        <v>1015</v>
      </c>
      <c r="F958" t="s">
        <v>1028</v>
      </c>
      <c r="G958" s="5">
        <v>50.49</v>
      </c>
      <c r="H958">
        <v>9</v>
      </c>
      <c r="I958" s="5">
        <f t="shared" si="119"/>
        <v>22.720500000000001</v>
      </c>
      <c r="J958" s="5">
        <f t="shared" si="112"/>
        <v>477.13050000000004</v>
      </c>
      <c r="K958" s="6">
        <v>43475</v>
      </c>
      <c r="L958" s="6" t="str">
        <f t="shared" si="113"/>
        <v>Thu</v>
      </c>
      <c r="M958" s="6" t="str">
        <f t="shared" si="114"/>
        <v>Jan</v>
      </c>
      <c r="N958" s="7">
        <v>0.71944444444444444</v>
      </c>
      <c r="O958" s="7" t="str">
        <f t="shared" si="115"/>
        <v>17</v>
      </c>
      <c r="P958" t="s">
        <v>1013</v>
      </c>
      <c r="Q958" s="5">
        <f t="shared" si="116"/>
        <v>454.41</v>
      </c>
      <c r="R958" s="8">
        <f t="shared" si="117"/>
        <v>4.7619047619047644E-2</v>
      </c>
      <c r="S958" s="5">
        <f t="shared" si="118"/>
        <v>22.720500000000015</v>
      </c>
      <c r="T958" s="9">
        <v>5.4</v>
      </c>
    </row>
    <row r="959" spans="1:20" x14ac:dyDescent="0.35">
      <c r="A959" t="s">
        <v>1977</v>
      </c>
      <c r="B959" t="s">
        <v>1026</v>
      </c>
      <c r="C959" t="s">
        <v>1027</v>
      </c>
      <c r="D959" t="s">
        <v>1011</v>
      </c>
      <c r="E959" t="s">
        <v>1015</v>
      </c>
      <c r="F959" t="s">
        <v>1012</v>
      </c>
      <c r="G959" s="5">
        <v>46.02</v>
      </c>
      <c r="H959">
        <v>6</v>
      </c>
      <c r="I959" s="5">
        <f t="shared" si="119"/>
        <v>13.806000000000001</v>
      </c>
      <c r="J959" s="5">
        <f t="shared" si="112"/>
        <v>289.92599999999999</v>
      </c>
      <c r="K959" s="6">
        <v>43503</v>
      </c>
      <c r="L959" s="6" t="str">
        <f t="shared" si="113"/>
        <v>Thu</v>
      </c>
      <c r="M959" s="6" t="str">
        <f t="shared" si="114"/>
        <v>Feb</v>
      </c>
      <c r="N959" s="7">
        <v>0.66319444444444442</v>
      </c>
      <c r="O959" s="7" t="str">
        <f t="shared" si="115"/>
        <v>15</v>
      </c>
      <c r="P959" t="s">
        <v>1013</v>
      </c>
      <c r="Q959" s="5">
        <f t="shared" si="116"/>
        <v>276.12</v>
      </c>
      <c r="R959" s="8">
        <f t="shared" si="117"/>
        <v>4.7619047619047561E-2</v>
      </c>
      <c r="S959" s="5">
        <f t="shared" si="118"/>
        <v>13.805999999999983</v>
      </c>
      <c r="T959" s="9">
        <v>7.1</v>
      </c>
    </row>
    <row r="960" spans="1:20" x14ac:dyDescent="0.35">
      <c r="A960" t="s">
        <v>1978</v>
      </c>
      <c r="B960" t="s">
        <v>1009</v>
      </c>
      <c r="C960" t="s">
        <v>1010</v>
      </c>
      <c r="D960" t="s">
        <v>1011</v>
      </c>
      <c r="E960" t="s">
        <v>1005</v>
      </c>
      <c r="F960" t="s">
        <v>1016</v>
      </c>
      <c r="G960" s="5">
        <v>15.8</v>
      </c>
      <c r="H960">
        <v>10</v>
      </c>
      <c r="I960" s="5">
        <f t="shared" si="119"/>
        <v>7.9</v>
      </c>
      <c r="J960" s="5">
        <f t="shared" si="112"/>
        <v>165.9</v>
      </c>
      <c r="K960" s="6">
        <v>43474</v>
      </c>
      <c r="L960" s="6" t="str">
        <f t="shared" si="113"/>
        <v>Wed</v>
      </c>
      <c r="M960" s="6" t="str">
        <f t="shared" si="114"/>
        <v>Jan</v>
      </c>
      <c r="N960" s="7">
        <v>0.50486111111111109</v>
      </c>
      <c r="O960" s="7" t="str">
        <f t="shared" si="115"/>
        <v>12</v>
      </c>
      <c r="P960" t="s">
        <v>1013</v>
      </c>
      <c r="Q960" s="5">
        <f t="shared" si="116"/>
        <v>158</v>
      </c>
      <c r="R960" s="8">
        <f t="shared" si="117"/>
        <v>4.7619047619047651E-2</v>
      </c>
      <c r="S960" s="5">
        <f t="shared" si="118"/>
        <v>7.9000000000000057</v>
      </c>
      <c r="T960" s="9">
        <v>7.8</v>
      </c>
    </row>
    <row r="961" spans="1:20" x14ac:dyDescent="0.35">
      <c r="A961" t="s">
        <v>1979</v>
      </c>
      <c r="B961" t="s">
        <v>1002</v>
      </c>
      <c r="C961" t="s">
        <v>1003</v>
      </c>
      <c r="D961" t="s">
        <v>1004</v>
      </c>
      <c r="E961" t="s">
        <v>1005</v>
      </c>
      <c r="F961" t="s">
        <v>1028</v>
      </c>
      <c r="G961" s="5">
        <v>98.66</v>
      </c>
      <c r="H961">
        <v>9</v>
      </c>
      <c r="I961" s="5">
        <f t="shared" si="119"/>
        <v>44.396999999999998</v>
      </c>
      <c r="J961" s="5">
        <f t="shared" si="112"/>
        <v>932.33699999999999</v>
      </c>
      <c r="K961" s="6">
        <v>43515</v>
      </c>
      <c r="L961" s="6" t="str">
        <f t="shared" si="113"/>
        <v>Tue</v>
      </c>
      <c r="M961" s="6" t="str">
        <f t="shared" si="114"/>
        <v>Feb</v>
      </c>
      <c r="N961" s="7">
        <v>0.62986111111111109</v>
      </c>
      <c r="O961" s="7" t="str">
        <f t="shared" si="115"/>
        <v>15</v>
      </c>
      <c r="P961" t="s">
        <v>1013</v>
      </c>
      <c r="Q961" s="5">
        <f t="shared" si="116"/>
        <v>887.93999999999994</v>
      </c>
      <c r="R961" s="8">
        <f t="shared" si="117"/>
        <v>4.7619047619047672E-2</v>
      </c>
      <c r="S961" s="5">
        <f t="shared" si="118"/>
        <v>44.397000000000048</v>
      </c>
      <c r="T961" s="9">
        <v>8.4</v>
      </c>
    </row>
    <row r="962" spans="1:20" x14ac:dyDescent="0.35">
      <c r="A962" t="s">
        <v>1980</v>
      </c>
      <c r="B962" t="s">
        <v>1009</v>
      </c>
      <c r="C962" t="s">
        <v>1010</v>
      </c>
      <c r="D962" t="s">
        <v>1004</v>
      </c>
      <c r="E962" t="s">
        <v>1015</v>
      </c>
      <c r="F962" t="s">
        <v>1030</v>
      </c>
      <c r="G962" s="5">
        <v>91.98</v>
      </c>
      <c r="H962">
        <v>1</v>
      </c>
      <c r="I962" s="5">
        <f t="shared" si="119"/>
        <v>4.5990000000000002</v>
      </c>
      <c r="J962" s="5">
        <f t="shared" ref="J962:J1001" si="120">Q962+I962</f>
        <v>96.579000000000008</v>
      </c>
      <c r="K962" s="6">
        <v>43542</v>
      </c>
      <c r="L962" s="6" t="str">
        <f t="shared" ref="L962:L1001" si="121">TEXT(K962, "ttt")</f>
        <v>Mon</v>
      </c>
      <c r="M962" s="6" t="str">
        <f t="shared" ref="M962:M1001" si="122">TEXT(K962, "MMM")</f>
        <v>Mar</v>
      </c>
      <c r="N962" s="7">
        <v>0.64513888888888882</v>
      </c>
      <c r="O962" s="7" t="str">
        <f t="shared" ref="O962:O1001" si="123">TEXT(N962, "hh")</f>
        <v>15</v>
      </c>
      <c r="P962" t="s">
        <v>1013</v>
      </c>
      <c r="Q962" s="5">
        <f t="shared" ref="Q962:Q1001" si="124">G962*H962</f>
        <v>91.98</v>
      </c>
      <c r="R962" s="8">
        <f t="shared" ref="R962:R1001" si="125">(S962/J962)</f>
        <v>4.7619047619047651E-2</v>
      </c>
      <c r="S962" s="5">
        <f t="shared" ref="S962:S1001" si="126">J962-Q962</f>
        <v>4.5990000000000038</v>
      </c>
      <c r="T962" s="9">
        <v>9.8000000000000007</v>
      </c>
    </row>
    <row r="963" spans="1:20" x14ac:dyDescent="0.35">
      <c r="A963" t="s">
        <v>1981</v>
      </c>
      <c r="B963" t="s">
        <v>1002</v>
      </c>
      <c r="C963" t="s">
        <v>1003</v>
      </c>
      <c r="D963" t="s">
        <v>1004</v>
      </c>
      <c r="E963" t="s">
        <v>1015</v>
      </c>
      <c r="F963" t="s">
        <v>1012</v>
      </c>
      <c r="G963" s="5">
        <v>20.89</v>
      </c>
      <c r="H963">
        <v>2</v>
      </c>
      <c r="I963" s="5">
        <f t="shared" ref="I963:I1001" si="127">Q963*0.05</f>
        <v>2.089</v>
      </c>
      <c r="J963" s="5">
        <f t="shared" si="120"/>
        <v>43.869</v>
      </c>
      <c r="K963" s="6">
        <v>43501</v>
      </c>
      <c r="L963" s="6" t="str">
        <f t="shared" si="121"/>
        <v>Tue</v>
      </c>
      <c r="M963" s="6" t="str">
        <f t="shared" si="122"/>
        <v>Feb</v>
      </c>
      <c r="N963" s="7">
        <v>0.78125</v>
      </c>
      <c r="O963" s="7" t="str">
        <f t="shared" si="123"/>
        <v>18</v>
      </c>
      <c r="P963" t="s">
        <v>1013</v>
      </c>
      <c r="Q963" s="5">
        <f t="shared" si="124"/>
        <v>41.78</v>
      </c>
      <c r="R963" s="8">
        <f t="shared" si="125"/>
        <v>4.7619047619047589E-2</v>
      </c>
      <c r="S963" s="5">
        <f t="shared" si="126"/>
        <v>2.0889999999999986</v>
      </c>
      <c r="T963" s="9">
        <v>9.8000000000000007</v>
      </c>
    </row>
    <row r="964" spans="1:20" x14ac:dyDescent="0.35">
      <c r="A964" t="s">
        <v>1982</v>
      </c>
      <c r="B964" t="s">
        <v>1002</v>
      </c>
      <c r="C964" t="s">
        <v>1003</v>
      </c>
      <c r="D964" t="s">
        <v>1011</v>
      </c>
      <c r="E964" t="s">
        <v>1005</v>
      </c>
      <c r="F964" t="s">
        <v>1030</v>
      </c>
      <c r="G964" s="5">
        <v>15.5</v>
      </c>
      <c r="H964">
        <v>1</v>
      </c>
      <c r="I964" s="5">
        <f t="shared" si="127"/>
        <v>0.77500000000000002</v>
      </c>
      <c r="J964" s="5">
        <f t="shared" si="120"/>
        <v>16.274999999999999</v>
      </c>
      <c r="K964" s="6">
        <v>43543</v>
      </c>
      <c r="L964" s="6" t="str">
        <f t="shared" si="121"/>
        <v>Tue</v>
      </c>
      <c r="M964" s="6" t="str">
        <f t="shared" si="122"/>
        <v>Mar</v>
      </c>
      <c r="N964" s="7">
        <v>0.64097222222222217</v>
      </c>
      <c r="O964" s="7" t="str">
        <f t="shared" si="123"/>
        <v>15</v>
      </c>
      <c r="P964" t="s">
        <v>1017</v>
      </c>
      <c r="Q964" s="5">
        <f t="shared" si="124"/>
        <v>15.5</v>
      </c>
      <c r="R964" s="8">
        <f t="shared" si="125"/>
        <v>4.7619047619047533E-2</v>
      </c>
      <c r="S964" s="5">
        <f t="shared" si="126"/>
        <v>0.77499999999999858</v>
      </c>
      <c r="T964" s="9">
        <v>7.4</v>
      </c>
    </row>
    <row r="965" spans="1:20" x14ac:dyDescent="0.35">
      <c r="A965" t="s">
        <v>1983</v>
      </c>
      <c r="B965" t="s">
        <v>1009</v>
      </c>
      <c r="C965" t="s">
        <v>1010</v>
      </c>
      <c r="D965" t="s">
        <v>1004</v>
      </c>
      <c r="E965" t="s">
        <v>1015</v>
      </c>
      <c r="F965" t="s">
        <v>1012</v>
      </c>
      <c r="G965" s="5">
        <v>96.82</v>
      </c>
      <c r="H965">
        <v>3</v>
      </c>
      <c r="I965" s="5">
        <f t="shared" si="127"/>
        <v>14.523</v>
      </c>
      <c r="J965" s="5">
        <f t="shared" si="120"/>
        <v>304.983</v>
      </c>
      <c r="K965" s="6">
        <v>43554</v>
      </c>
      <c r="L965" s="6" t="str">
        <f t="shared" si="121"/>
        <v>Sat</v>
      </c>
      <c r="M965" s="6" t="str">
        <f t="shared" si="122"/>
        <v>Mar</v>
      </c>
      <c r="N965" s="7">
        <v>0.85902777777777783</v>
      </c>
      <c r="O965" s="7" t="str">
        <f t="shared" si="123"/>
        <v>20</v>
      </c>
      <c r="P965" t="s">
        <v>1013</v>
      </c>
      <c r="Q965" s="5">
        <f t="shared" si="124"/>
        <v>290.45999999999998</v>
      </c>
      <c r="R965" s="8">
        <f t="shared" si="125"/>
        <v>4.76190476190477E-2</v>
      </c>
      <c r="S965" s="5">
        <f t="shared" si="126"/>
        <v>14.523000000000025</v>
      </c>
      <c r="T965" s="9">
        <v>6.7</v>
      </c>
    </row>
    <row r="966" spans="1:20" x14ac:dyDescent="0.35">
      <c r="A966" t="s">
        <v>1984</v>
      </c>
      <c r="B966" t="s">
        <v>1026</v>
      </c>
      <c r="C966" t="s">
        <v>1027</v>
      </c>
      <c r="D966" t="s">
        <v>1011</v>
      </c>
      <c r="E966" t="s">
        <v>1015</v>
      </c>
      <c r="F966" t="s">
        <v>1028</v>
      </c>
      <c r="G966" s="5">
        <v>33.33</v>
      </c>
      <c r="H966">
        <v>2</v>
      </c>
      <c r="I966" s="5">
        <f t="shared" si="127"/>
        <v>3.3330000000000002</v>
      </c>
      <c r="J966" s="5">
        <f t="shared" si="120"/>
        <v>69.992999999999995</v>
      </c>
      <c r="K966" s="6">
        <v>43491</v>
      </c>
      <c r="L966" s="6" t="str">
        <f t="shared" si="121"/>
        <v>Sat</v>
      </c>
      <c r="M966" s="6" t="str">
        <f t="shared" si="122"/>
        <v>Jan</v>
      </c>
      <c r="N966" s="7">
        <v>0.6118055555555556</v>
      </c>
      <c r="O966" s="7" t="str">
        <f t="shared" si="123"/>
        <v>14</v>
      </c>
      <c r="P966" t="s">
        <v>1017</v>
      </c>
      <c r="Q966" s="5">
        <f t="shared" si="124"/>
        <v>66.66</v>
      </c>
      <c r="R966" s="8">
        <f t="shared" si="125"/>
        <v>4.7619047619047603E-2</v>
      </c>
      <c r="S966" s="5">
        <f t="shared" si="126"/>
        <v>3.3329999999999984</v>
      </c>
      <c r="T966" s="9">
        <v>6.4</v>
      </c>
    </row>
    <row r="967" spans="1:20" x14ac:dyDescent="0.35">
      <c r="A967" t="s">
        <v>1985</v>
      </c>
      <c r="B967" t="s">
        <v>1026</v>
      </c>
      <c r="C967" t="s">
        <v>1027</v>
      </c>
      <c r="D967" t="s">
        <v>1011</v>
      </c>
      <c r="E967" t="s">
        <v>1005</v>
      </c>
      <c r="F967" t="s">
        <v>1012</v>
      </c>
      <c r="G967" s="5">
        <v>38.270000000000003</v>
      </c>
      <c r="H967">
        <v>2</v>
      </c>
      <c r="I967" s="5">
        <f t="shared" si="127"/>
        <v>3.8270000000000004</v>
      </c>
      <c r="J967" s="5">
        <f t="shared" si="120"/>
        <v>80.367000000000004</v>
      </c>
      <c r="K967" s="6">
        <v>43526</v>
      </c>
      <c r="L967" s="6" t="str">
        <f t="shared" si="121"/>
        <v>Sat</v>
      </c>
      <c r="M967" s="6" t="str">
        <f t="shared" si="122"/>
        <v>Mar</v>
      </c>
      <c r="N967" s="7">
        <v>0.76250000000000007</v>
      </c>
      <c r="O967" s="7" t="str">
        <f t="shared" si="123"/>
        <v>18</v>
      </c>
      <c r="P967" t="s">
        <v>1017</v>
      </c>
      <c r="Q967" s="5">
        <f t="shared" si="124"/>
        <v>76.540000000000006</v>
      </c>
      <c r="R967" s="8">
        <f t="shared" si="125"/>
        <v>4.7619047619047596E-2</v>
      </c>
      <c r="S967" s="5">
        <f t="shared" si="126"/>
        <v>3.8269999999999982</v>
      </c>
      <c r="T967" s="9">
        <v>5.8</v>
      </c>
    </row>
    <row r="968" spans="1:20" x14ac:dyDescent="0.35">
      <c r="A968" t="s">
        <v>1986</v>
      </c>
      <c r="B968" t="s">
        <v>1002</v>
      </c>
      <c r="C968" t="s">
        <v>1003</v>
      </c>
      <c r="D968" t="s">
        <v>1011</v>
      </c>
      <c r="E968" t="s">
        <v>1005</v>
      </c>
      <c r="F968" t="s">
        <v>1016</v>
      </c>
      <c r="G968" s="5">
        <v>33.299999999999997</v>
      </c>
      <c r="H968">
        <v>9</v>
      </c>
      <c r="I968" s="5">
        <f t="shared" si="127"/>
        <v>14.984999999999999</v>
      </c>
      <c r="J968" s="5">
        <f t="shared" si="120"/>
        <v>314.685</v>
      </c>
      <c r="K968" s="6">
        <v>43528</v>
      </c>
      <c r="L968" s="6" t="str">
        <f t="shared" si="121"/>
        <v>Mon</v>
      </c>
      <c r="M968" s="6" t="str">
        <f t="shared" si="122"/>
        <v>Mar</v>
      </c>
      <c r="N968" s="7">
        <v>0.64374999999999993</v>
      </c>
      <c r="O968" s="7" t="str">
        <f t="shared" si="123"/>
        <v>15</v>
      </c>
      <c r="P968" t="s">
        <v>1007</v>
      </c>
      <c r="Q968" s="5">
        <f t="shared" si="124"/>
        <v>299.7</v>
      </c>
      <c r="R968" s="8">
        <f t="shared" si="125"/>
        <v>4.7619047619047665E-2</v>
      </c>
      <c r="S968" s="5">
        <f t="shared" si="126"/>
        <v>14.985000000000014</v>
      </c>
      <c r="T968" s="9">
        <v>7.2</v>
      </c>
    </row>
    <row r="969" spans="1:20" x14ac:dyDescent="0.35">
      <c r="A969" t="s">
        <v>1987</v>
      </c>
      <c r="B969" t="s">
        <v>1002</v>
      </c>
      <c r="C969" t="s">
        <v>1003</v>
      </c>
      <c r="D969" t="s">
        <v>1004</v>
      </c>
      <c r="E969" t="s">
        <v>1015</v>
      </c>
      <c r="F969" t="s">
        <v>1016</v>
      </c>
      <c r="G969" s="5">
        <v>81.010000000000005</v>
      </c>
      <c r="H969">
        <v>3</v>
      </c>
      <c r="I969" s="5">
        <f t="shared" si="127"/>
        <v>12.151500000000002</v>
      </c>
      <c r="J969" s="5">
        <f t="shared" si="120"/>
        <v>255.18150000000003</v>
      </c>
      <c r="K969" s="6">
        <v>43478</v>
      </c>
      <c r="L969" s="6" t="str">
        <f t="shared" si="121"/>
        <v>Sun</v>
      </c>
      <c r="M969" s="6" t="str">
        <f t="shared" si="122"/>
        <v>Jan</v>
      </c>
      <c r="N969" s="7">
        <v>0.53819444444444442</v>
      </c>
      <c r="O969" s="7" t="str">
        <f t="shared" si="123"/>
        <v>12</v>
      </c>
      <c r="P969" t="s">
        <v>1017</v>
      </c>
      <c r="Q969" s="5">
        <f t="shared" si="124"/>
        <v>243.03000000000003</v>
      </c>
      <c r="R969" s="8">
        <f t="shared" si="125"/>
        <v>4.7619047619047609E-2</v>
      </c>
      <c r="S969" s="5">
        <f t="shared" si="126"/>
        <v>12.151499999999999</v>
      </c>
      <c r="T969" s="9">
        <v>9.3000000000000007</v>
      </c>
    </row>
    <row r="970" spans="1:20" x14ac:dyDescent="0.35">
      <c r="A970" t="s">
        <v>1988</v>
      </c>
      <c r="B970" t="s">
        <v>1002</v>
      </c>
      <c r="C970" t="s">
        <v>1003</v>
      </c>
      <c r="D970" t="s">
        <v>1011</v>
      </c>
      <c r="E970" t="s">
        <v>1005</v>
      </c>
      <c r="F970" t="s">
        <v>1006</v>
      </c>
      <c r="G970" s="5">
        <v>15.8</v>
      </c>
      <c r="H970">
        <v>3</v>
      </c>
      <c r="I970" s="5">
        <f t="shared" si="127"/>
        <v>2.3700000000000006</v>
      </c>
      <c r="J970" s="5">
        <f t="shared" si="120"/>
        <v>49.77</v>
      </c>
      <c r="K970" s="6">
        <v>43549</v>
      </c>
      <c r="L970" s="6" t="str">
        <f t="shared" si="121"/>
        <v>Mon</v>
      </c>
      <c r="M970" s="6" t="str">
        <f t="shared" si="122"/>
        <v>Mar</v>
      </c>
      <c r="N970" s="7">
        <v>0.75138888888888899</v>
      </c>
      <c r="O970" s="7" t="str">
        <f t="shared" si="123"/>
        <v>18</v>
      </c>
      <c r="P970" t="s">
        <v>1013</v>
      </c>
      <c r="Q970" s="5">
        <f t="shared" si="124"/>
        <v>47.400000000000006</v>
      </c>
      <c r="R970" s="8">
        <f t="shared" si="125"/>
        <v>4.7619047619047568E-2</v>
      </c>
      <c r="S970" s="5">
        <f t="shared" si="126"/>
        <v>2.3699999999999974</v>
      </c>
      <c r="T970" s="9">
        <v>9.5</v>
      </c>
    </row>
    <row r="971" spans="1:20" x14ac:dyDescent="0.35">
      <c r="A971" t="s">
        <v>1989</v>
      </c>
      <c r="B971" t="s">
        <v>1026</v>
      </c>
      <c r="C971" t="s">
        <v>1027</v>
      </c>
      <c r="D971" t="s">
        <v>1004</v>
      </c>
      <c r="E971" t="s">
        <v>1005</v>
      </c>
      <c r="F971" t="s">
        <v>1012</v>
      </c>
      <c r="G971" s="5">
        <v>34.49</v>
      </c>
      <c r="H971">
        <v>5</v>
      </c>
      <c r="I971" s="5">
        <f t="shared" si="127"/>
        <v>8.6225000000000005</v>
      </c>
      <c r="J971" s="5">
        <f t="shared" si="120"/>
        <v>181.07250000000002</v>
      </c>
      <c r="K971" s="6">
        <v>43535</v>
      </c>
      <c r="L971" s="6" t="str">
        <f t="shared" si="121"/>
        <v>Mon</v>
      </c>
      <c r="M971" s="6" t="str">
        <f t="shared" si="122"/>
        <v>Mar</v>
      </c>
      <c r="N971" s="7">
        <v>0.8222222222222223</v>
      </c>
      <c r="O971" s="7" t="str">
        <f t="shared" si="123"/>
        <v>19</v>
      </c>
      <c r="P971" t="s">
        <v>1017</v>
      </c>
      <c r="Q971" s="5">
        <f t="shared" si="124"/>
        <v>172.45000000000002</v>
      </c>
      <c r="R971" s="8">
        <f t="shared" si="125"/>
        <v>4.7619047619047623E-2</v>
      </c>
      <c r="S971" s="5">
        <f t="shared" si="126"/>
        <v>8.6225000000000023</v>
      </c>
      <c r="T971" s="9">
        <v>9</v>
      </c>
    </row>
    <row r="972" spans="1:20" x14ac:dyDescent="0.35">
      <c r="A972" t="s">
        <v>1990</v>
      </c>
      <c r="B972" t="s">
        <v>1026</v>
      </c>
      <c r="C972" t="s">
        <v>1027</v>
      </c>
      <c r="D972" t="s">
        <v>1004</v>
      </c>
      <c r="E972" t="s">
        <v>1005</v>
      </c>
      <c r="F972" t="s">
        <v>1028</v>
      </c>
      <c r="G972" s="5">
        <v>84.63</v>
      </c>
      <c r="H972">
        <v>10</v>
      </c>
      <c r="I972" s="5">
        <f t="shared" si="127"/>
        <v>42.314999999999998</v>
      </c>
      <c r="J972" s="5">
        <f t="shared" si="120"/>
        <v>888.61500000000001</v>
      </c>
      <c r="K972" s="6">
        <v>43466</v>
      </c>
      <c r="L972" s="6" t="str">
        <f t="shared" si="121"/>
        <v>Tue</v>
      </c>
      <c r="M972" s="6" t="str">
        <f t="shared" si="122"/>
        <v>Jan</v>
      </c>
      <c r="N972" s="7">
        <v>0.48333333333333334</v>
      </c>
      <c r="O972" s="7" t="str">
        <f t="shared" si="123"/>
        <v>11</v>
      </c>
      <c r="P972" t="s">
        <v>1017</v>
      </c>
      <c r="Q972" s="5">
        <f t="shared" si="124"/>
        <v>846.3</v>
      </c>
      <c r="R972" s="8">
        <f t="shared" si="125"/>
        <v>4.7619047619047679E-2</v>
      </c>
      <c r="S972" s="5">
        <f t="shared" si="126"/>
        <v>42.315000000000055</v>
      </c>
      <c r="T972" s="9">
        <v>9</v>
      </c>
    </row>
    <row r="973" spans="1:20" x14ac:dyDescent="0.35">
      <c r="A973" t="s">
        <v>1991</v>
      </c>
      <c r="B973" t="s">
        <v>1026</v>
      </c>
      <c r="C973" t="s">
        <v>1027</v>
      </c>
      <c r="D973" t="s">
        <v>1004</v>
      </c>
      <c r="E973" t="s">
        <v>1015</v>
      </c>
      <c r="F973" t="s">
        <v>1016</v>
      </c>
      <c r="G973" s="5">
        <v>36.909999999999997</v>
      </c>
      <c r="H973">
        <v>7</v>
      </c>
      <c r="I973" s="5">
        <f t="shared" si="127"/>
        <v>12.918500000000002</v>
      </c>
      <c r="J973" s="5">
        <f t="shared" si="120"/>
        <v>271.2885</v>
      </c>
      <c r="K973" s="6">
        <v>43506</v>
      </c>
      <c r="L973" s="6" t="str">
        <f t="shared" si="121"/>
        <v>Sun</v>
      </c>
      <c r="M973" s="6" t="str">
        <f t="shared" si="122"/>
        <v>Feb</v>
      </c>
      <c r="N973" s="7">
        <v>0.57708333333333328</v>
      </c>
      <c r="O973" s="7" t="str">
        <f t="shared" si="123"/>
        <v>13</v>
      </c>
      <c r="P973" t="s">
        <v>1007</v>
      </c>
      <c r="Q973" s="5">
        <f t="shared" si="124"/>
        <v>258.37</v>
      </c>
      <c r="R973" s="8">
        <f t="shared" si="125"/>
        <v>4.7619047619047603E-2</v>
      </c>
      <c r="S973" s="5">
        <f t="shared" si="126"/>
        <v>12.918499999999995</v>
      </c>
      <c r="T973" s="9">
        <v>6.7</v>
      </c>
    </row>
    <row r="974" spans="1:20" x14ac:dyDescent="0.35">
      <c r="A974" t="s">
        <v>1992</v>
      </c>
      <c r="B974" t="s">
        <v>1026</v>
      </c>
      <c r="C974" t="s">
        <v>1027</v>
      </c>
      <c r="D974" t="s">
        <v>1011</v>
      </c>
      <c r="E974" t="s">
        <v>1015</v>
      </c>
      <c r="F974" t="s">
        <v>1012</v>
      </c>
      <c r="G974" s="5">
        <v>87.08</v>
      </c>
      <c r="H974">
        <v>7</v>
      </c>
      <c r="I974" s="5">
        <f t="shared" si="127"/>
        <v>30.477999999999998</v>
      </c>
      <c r="J974" s="5">
        <f t="shared" si="120"/>
        <v>640.0379999999999</v>
      </c>
      <c r="K974" s="6">
        <v>43491</v>
      </c>
      <c r="L974" s="6" t="str">
        <f t="shared" si="121"/>
        <v>Sat</v>
      </c>
      <c r="M974" s="6" t="str">
        <f t="shared" si="122"/>
        <v>Jan</v>
      </c>
      <c r="N974" s="7">
        <v>0.63680555555555551</v>
      </c>
      <c r="O974" s="7" t="str">
        <f t="shared" si="123"/>
        <v>15</v>
      </c>
      <c r="P974" t="s">
        <v>1013</v>
      </c>
      <c r="Q974" s="5">
        <f t="shared" si="124"/>
        <v>609.55999999999995</v>
      </c>
      <c r="R974" s="8">
        <f t="shared" si="125"/>
        <v>4.7619047619047554E-2</v>
      </c>
      <c r="S974" s="5">
        <f t="shared" si="126"/>
        <v>30.477999999999952</v>
      </c>
      <c r="T974" s="9">
        <v>5.5</v>
      </c>
    </row>
    <row r="975" spans="1:20" x14ac:dyDescent="0.35">
      <c r="A975" t="s">
        <v>1993</v>
      </c>
      <c r="B975" t="s">
        <v>1002</v>
      </c>
      <c r="C975" t="s">
        <v>1003</v>
      </c>
      <c r="D975" t="s">
        <v>1011</v>
      </c>
      <c r="E975" t="s">
        <v>1015</v>
      </c>
      <c r="F975" t="s">
        <v>1016</v>
      </c>
      <c r="G975" s="5">
        <v>80.08</v>
      </c>
      <c r="H975">
        <v>3</v>
      </c>
      <c r="I975" s="5">
        <f t="shared" si="127"/>
        <v>12.012</v>
      </c>
      <c r="J975" s="5">
        <f t="shared" si="120"/>
        <v>252.25200000000001</v>
      </c>
      <c r="K975" s="6">
        <v>43507</v>
      </c>
      <c r="L975" s="6" t="str">
        <f t="shared" si="121"/>
        <v>Mon</v>
      </c>
      <c r="M975" s="6" t="str">
        <f t="shared" si="122"/>
        <v>Feb</v>
      </c>
      <c r="N975" s="7">
        <v>0.64513888888888882</v>
      </c>
      <c r="O975" s="7" t="str">
        <f t="shared" si="123"/>
        <v>15</v>
      </c>
      <c r="P975" t="s">
        <v>1013</v>
      </c>
      <c r="Q975" s="5">
        <f t="shared" si="124"/>
        <v>240.24</v>
      </c>
      <c r="R975" s="8">
        <f t="shared" si="125"/>
        <v>4.7619047619047616E-2</v>
      </c>
      <c r="S975" s="5">
        <f t="shared" si="126"/>
        <v>12.012</v>
      </c>
      <c r="T975" s="9">
        <v>5.4</v>
      </c>
    </row>
    <row r="976" spans="1:20" x14ac:dyDescent="0.35">
      <c r="A976" t="s">
        <v>1994</v>
      </c>
      <c r="B976" t="s">
        <v>1009</v>
      </c>
      <c r="C976" t="s">
        <v>1010</v>
      </c>
      <c r="D976" t="s">
        <v>1011</v>
      </c>
      <c r="E976" t="s">
        <v>1015</v>
      </c>
      <c r="F976" t="s">
        <v>1030</v>
      </c>
      <c r="G976" s="5">
        <v>86.13</v>
      </c>
      <c r="H976">
        <v>2</v>
      </c>
      <c r="I976" s="5">
        <f t="shared" si="127"/>
        <v>8.6129999999999995</v>
      </c>
      <c r="J976" s="5">
        <f t="shared" si="120"/>
        <v>180.87299999999999</v>
      </c>
      <c r="K976" s="6">
        <v>43503</v>
      </c>
      <c r="L976" s="6" t="str">
        <f t="shared" si="121"/>
        <v>Thu</v>
      </c>
      <c r="M976" s="6" t="str">
        <f t="shared" si="122"/>
        <v>Feb</v>
      </c>
      <c r="N976" s="7">
        <v>0.74930555555555556</v>
      </c>
      <c r="O976" s="7" t="str">
        <f t="shared" si="123"/>
        <v>17</v>
      </c>
      <c r="P976" t="s">
        <v>1013</v>
      </c>
      <c r="Q976" s="5">
        <f t="shared" si="124"/>
        <v>172.26</v>
      </c>
      <c r="R976" s="8">
        <f t="shared" si="125"/>
        <v>4.7619047619047616E-2</v>
      </c>
      <c r="S976" s="5">
        <f t="shared" si="126"/>
        <v>8.6129999999999995</v>
      </c>
      <c r="T976" s="9">
        <v>8.1999999999999993</v>
      </c>
    </row>
    <row r="977" spans="1:20" x14ac:dyDescent="0.35">
      <c r="A977" t="s">
        <v>1995</v>
      </c>
      <c r="B977" t="s">
        <v>1026</v>
      </c>
      <c r="C977" t="s">
        <v>1027</v>
      </c>
      <c r="D977" t="s">
        <v>1004</v>
      </c>
      <c r="E977" t="s">
        <v>1015</v>
      </c>
      <c r="F977" t="s">
        <v>1030</v>
      </c>
      <c r="G977" s="5">
        <v>49.92</v>
      </c>
      <c r="H977">
        <v>2</v>
      </c>
      <c r="I977" s="5">
        <f t="shared" si="127"/>
        <v>4.9920000000000009</v>
      </c>
      <c r="J977" s="5">
        <f t="shared" si="120"/>
        <v>104.83200000000001</v>
      </c>
      <c r="K977" s="6">
        <v>43530</v>
      </c>
      <c r="L977" s="6" t="str">
        <f t="shared" si="121"/>
        <v>Wed</v>
      </c>
      <c r="M977" s="6" t="str">
        <f t="shared" si="122"/>
        <v>Mar</v>
      </c>
      <c r="N977" s="7">
        <v>0.49652777777777773</v>
      </c>
      <c r="O977" s="7" t="str">
        <f t="shared" si="123"/>
        <v>11</v>
      </c>
      <c r="P977" t="s">
        <v>1017</v>
      </c>
      <c r="Q977" s="5">
        <f t="shared" si="124"/>
        <v>99.84</v>
      </c>
      <c r="R977" s="8">
        <f t="shared" si="125"/>
        <v>4.7619047619047658E-2</v>
      </c>
      <c r="S977" s="5">
        <f t="shared" si="126"/>
        <v>4.9920000000000044</v>
      </c>
      <c r="T977" s="9">
        <v>7</v>
      </c>
    </row>
    <row r="978" spans="1:20" x14ac:dyDescent="0.35">
      <c r="A978" t="s">
        <v>1996</v>
      </c>
      <c r="B978" t="s">
        <v>1002</v>
      </c>
      <c r="C978" t="s">
        <v>1003</v>
      </c>
      <c r="D978" t="s">
        <v>1011</v>
      </c>
      <c r="E978" t="s">
        <v>1005</v>
      </c>
      <c r="F978" t="s">
        <v>1028</v>
      </c>
      <c r="G978" s="5">
        <v>74.66</v>
      </c>
      <c r="H978">
        <v>4</v>
      </c>
      <c r="I978" s="5">
        <f t="shared" si="127"/>
        <v>14.932</v>
      </c>
      <c r="J978" s="5">
        <f t="shared" si="120"/>
        <v>313.572</v>
      </c>
      <c r="K978" s="6">
        <v>43528</v>
      </c>
      <c r="L978" s="6" t="str">
        <f t="shared" si="121"/>
        <v>Mon</v>
      </c>
      <c r="M978" s="6" t="str">
        <f t="shared" si="122"/>
        <v>Mar</v>
      </c>
      <c r="N978" s="7">
        <v>0.44375000000000003</v>
      </c>
      <c r="O978" s="7" t="str">
        <f t="shared" si="123"/>
        <v>10</v>
      </c>
      <c r="P978" t="s">
        <v>1013</v>
      </c>
      <c r="Q978" s="5">
        <f t="shared" si="124"/>
        <v>298.64</v>
      </c>
      <c r="R978" s="8">
        <f t="shared" si="125"/>
        <v>4.7619047619047672E-2</v>
      </c>
      <c r="S978" s="5">
        <f t="shared" si="126"/>
        <v>14.932000000000016</v>
      </c>
      <c r="T978" s="9">
        <v>8.5</v>
      </c>
    </row>
    <row r="979" spans="1:20" x14ac:dyDescent="0.35">
      <c r="A979" t="s">
        <v>1997</v>
      </c>
      <c r="B979" t="s">
        <v>1026</v>
      </c>
      <c r="C979" t="s">
        <v>1027</v>
      </c>
      <c r="D979" t="s">
        <v>1004</v>
      </c>
      <c r="E979" t="s">
        <v>1015</v>
      </c>
      <c r="F979" t="s">
        <v>1028</v>
      </c>
      <c r="G979" s="5">
        <v>26.6</v>
      </c>
      <c r="H979">
        <v>6</v>
      </c>
      <c r="I979" s="5">
        <f t="shared" si="127"/>
        <v>7.9800000000000013</v>
      </c>
      <c r="J979" s="5">
        <f t="shared" si="120"/>
        <v>167.58</v>
      </c>
      <c r="K979" s="6">
        <v>43522</v>
      </c>
      <c r="L979" s="6" t="str">
        <f t="shared" si="121"/>
        <v>Tue</v>
      </c>
      <c r="M979" s="6" t="str">
        <f t="shared" si="122"/>
        <v>Feb</v>
      </c>
      <c r="N979" s="7">
        <v>0.63194444444444442</v>
      </c>
      <c r="O979" s="7" t="str">
        <f t="shared" si="123"/>
        <v>15</v>
      </c>
      <c r="P979" t="s">
        <v>1007</v>
      </c>
      <c r="Q979" s="5">
        <f t="shared" si="124"/>
        <v>159.60000000000002</v>
      </c>
      <c r="R979" s="8">
        <f t="shared" si="125"/>
        <v>4.7619047619047554E-2</v>
      </c>
      <c r="S979" s="5">
        <f t="shared" si="126"/>
        <v>7.9799999999999898</v>
      </c>
      <c r="T979" s="9">
        <v>4.9000000000000004</v>
      </c>
    </row>
    <row r="980" spans="1:20" x14ac:dyDescent="0.35">
      <c r="A980" t="s">
        <v>1998</v>
      </c>
      <c r="B980" t="s">
        <v>1026</v>
      </c>
      <c r="C980" t="s">
        <v>1027</v>
      </c>
      <c r="D980" t="s">
        <v>1011</v>
      </c>
      <c r="E980" t="s">
        <v>1005</v>
      </c>
      <c r="F980" t="s">
        <v>1012</v>
      </c>
      <c r="G980" s="5">
        <v>25.45</v>
      </c>
      <c r="H980">
        <v>1</v>
      </c>
      <c r="I980" s="5">
        <f t="shared" si="127"/>
        <v>1.2725</v>
      </c>
      <c r="J980" s="5">
        <f t="shared" si="120"/>
        <v>26.7225</v>
      </c>
      <c r="K980" s="6">
        <v>43534</v>
      </c>
      <c r="L980" s="6" t="str">
        <f t="shared" si="121"/>
        <v>Sun</v>
      </c>
      <c r="M980" s="6" t="str">
        <f t="shared" si="122"/>
        <v>Mar</v>
      </c>
      <c r="N980" s="7">
        <v>0.75694444444444453</v>
      </c>
      <c r="O980" s="7" t="str">
        <f t="shared" si="123"/>
        <v>18</v>
      </c>
      <c r="P980" t="s">
        <v>1017</v>
      </c>
      <c r="Q980" s="5">
        <f t="shared" si="124"/>
        <v>25.45</v>
      </c>
      <c r="R980" s="8">
        <f t="shared" si="125"/>
        <v>4.7619047619047651E-2</v>
      </c>
      <c r="S980" s="5">
        <f t="shared" si="126"/>
        <v>1.2725000000000009</v>
      </c>
      <c r="T980" s="9">
        <v>5.0999999999999996</v>
      </c>
    </row>
    <row r="981" spans="1:20" x14ac:dyDescent="0.35">
      <c r="A981" t="s">
        <v>1999</v>
      </c>
      <c r="B981" t="s">
        <v>1026</v>
      </c>
      <c r="C981" t="s">
        <v>1027</v>
      </c>
      <c r="D981" t="s">
        <v>1011</v>
      </c>
      <c r="E981" t="s">
        <v>1005</v>
      </c>
      <c r="F981" t="s">
        <v>1028</v>
      </c>
      <c r="G981" s="5">
        <v>67.77</v>
      </c>
      <c r="H981">
        <v>1</v>
      </c>
      <c r="I981" s="5">
        <f t="shared" si="127"/>
        <v>3.3885000000000001</v>
      </c>
      <c r="J981" s="5">
        <f t="shared" si="120"/>
        <v>71.158499999999989</v>
      </c>
      <c r="K981" s="6">
        <v>43500</v>
      </c>
      <c r="L981" s="6" t="str">
        <f t="shared" si="121"/>
        <v>Mon</v>
      </c>
      <c r="M981" s="6" t="str">
        <f t="shared" si="122"/>
        <v>Feb</v>
      </c>
      <c r="N981" s="7">
        <v>0.86319444444444438</v>
      </c>
      <c r="O981" s="7" t="str">
        <f t="shared" si="123"/>
        <v>20</v>
      </c>
      <c r="P981" t="s">
        <v>1017</v>
      </c>
      <c r="Q981" s="5">
        <f t="shared" si="124"/>
        <v>67.77</v>
      </c>
      <c r="R981" s="8">
        <f t="shared" si="125"/>
        <v>4.7619047619047533E-2</v>
      </c>
      <c r="S981" s="5">
        <f t="shared" si="126"/>
        <v>3.3884999999999934</v>
      </c>
      <c r="T981" s="9">
        <v>6.5</v>
      </c>
    </row>
    <row r="982" spans="1:20" x14ac:dyDescent="0.35">
      <c r="A982" t="s">
        <v>2000</v>
      </c>
      <c r="B982" t="s">
        <v>1009</v>
      </c>
      <c r="C982" t="s">
        <v>1010</v>
      </c>
      <c r="D982" t="s">
        <v>1004</v>
      </c>
      <c r="E982" t="s">
        <v>1015</v>
      </c>
      <c r="F982" t="s">
        <v>1028</v>
      </c>
      <c r="G982" s="5">
        <v>59.59</v>
      </c>
      <c r="H982">
        <v>4</v>
      </c>
      <c r="I982" s="5">
        <f t="shared" si="127"/>
        <v>11.918000000000001</v>
      </c>
      <c r="J982" s="5">
        <f t="shared" si="120"/>
        <v>250.27800000000002</v>
      </c>
      <c r="K982" s="6">
        <v>43484</v>
      </c>
      <c r="L982" s="6" t="str">
        <f t="shared" si="121"/>
        <v>Sat</v>
      </c>
      <c r="M982" s="6" t="str">
        <f t="shared" si="122"/>
        <v>Jan</v>
      </c>
      <c r="N982" s="7">
        <v>0.53194444444444444</v>
      </c>
      <c r="O982" s="7" t="str">
        <f t="shared" si="123"/>
        <v>12</v>
      </c>
      <c r="P982" t="s">
        <v>1013</v>
      </c>
      <c r="Q982" s="5">
        <f t="shared" si="124"/>
        <v>238.36</v>
      </c>
      <c r="R982" s="8">
        <f t="shared" si="125"/>
        <v>4.7619047619047637E-2</v>
      </c>
      <c r="S982" s="5">
        <f t="shared" si="126"/>
        <v>11.918000000000006</v>
      </c>
      <c r="T982" s="9">
        <v>9.8000000000000007</v>
      </c>
    </row>
    <row r="983" spans="1:20" x14ac:dyDescent="0.35">
      <c r="A983" t="s">
        <v>2001</v>
      </c>
      <c r="B983" t="s">
        <v>1002</v>
      </c>
      <c r="C983" t="s">
        <v>1003</v>
      </c>
      <c r="D983" t="s">
        <v>1011</v>
      </c>
      <c r="E983" t="s">
        <v>1015</v>
      </c>
      <c r="F983" t="s">
        <v>1006</v>
      </c>
      <c r="G983" s="5">
        <v>58.15</v>
      </c>
      <c r="H983">
        <v>4</v>
      </c>
      <c r="I983" s="5">
        <f t="shared" si="127"/>
        <v>11.63</v>
      </c>
      <c r="J983" s="5">
        <f t="shared" si="120"/>
        <v>244.23</v>
      </c>
      <c r="K983" s="6">
        <v>43488</v>
      </c>
      <c r="L983" s="6" t="str">
        <f t="shared" si="121"/>
        <v>Wed</v>
      </c>
      <c r="M983" s="6" t="str">
        <f t="shared" si="122"/>
        <v>Jan</v>
      </c>
      <c r="N983" s="7">
        <v>0.73888888888888893</v>
      </c>
      <c r="O983" s="7" t="str">
        <f t="shared" si="123"/>
        <v>17</v>
      </c>
      <c r="P983" t="s">
        <v>1013</v>
      </c>
      <c r="Q983" s="5">
        <f t="shared" si="124"/>
        <v>232.6</v>
      </c>
      <c r="R983" s="8">
        <f t="shared" si="125"/>
        <v>4.7619047619047603E-2</v>
      </c>
      <c r="S983" s="5">
        <f t="shared" si="126"/>
        <v>11.629999999999995</v>
      </c>
      <c r="T983" s="9">
        <v>8.4</v>
      </c>
    </row>
    <row r="984" spans="1:20" x14ac:dyDescent="0.35">
      <c r="A984" t="s">
        <v>2002</v>
      </c>
      <c r="B984" t="s">
        <v>1002</v>
      </c>
      <c r="C984" t="s">
        <v>1003</v>
      </c>
      <c r="D984" t="s">
        <v>1004</v>
      </c>
      <c r="E984" t="s">
        <v>1005</v>
      </c>
      <c r="F984" t="s">
        <v>1020</v>
      </c>
      <c r="G984" s="5">
        <v>97.48</v>
      </c>
      <c r="H984">
        <v>9</v>
      </c>
      <c r="I984" s="5">
        <f t="shared" si="127"/>
        <v>43.866000000000007</v>
      </c>
      <c r="J984" s="5">
        <f t="shared" si="120"/>
        <v>921.18600000000004</v>
      </c>
      <c r="K984" s="6">
        <v>43538</v>
      </c>
      <c r="L984" s="6" t="str">
        <f t="shared" si="121"/>
        <v>Thu</v>
      </c>
      <c r="M984" s="6" t="str">
        <f t="shared" si="122"/>
        <v>Mar</v>
      </c>
      <c r="N984" s="7">
        <v>0.59652777777777777</v>
      </c>
      <c r="O984" s="7" t="str">
        <f t="shared" si="123"/>
        <v>14</v>
      </c>
      <c r="P984" t="s">
        <v>1007</v>
      </c>
      <c r="Q984" s="5">
        <f t="shared" si="124"/>
        <v>877.32</v>
      </c>
      <c r="R984" s="8">
        <f t="shared" si="125"/>
        <v>4.7619047619047603E-2</v>
      </c>
      <c r="S984" s="5">
        <f t="shared" si="126"/>
        <v>43.865999999999985</v>
      </c>
      <c r="T984" s="9">
        <v>7.4</v>
      </c>
    </row>
    <row r="985" spans="1:20" x14ac:dyDescent="0.35">
      <c r="A985" t="s">
        <v>2003</v>
      </c>
      <c r="B985" t="s">
        <v>1009</v>
      </c>
      <c r="C985" t="s">
        <v>1010</v>
      </c>
      <c r="D985" t="s">
        <v>1011</v>
      </c>
      <c r="E985" t="s">
        <v>1015</v>
      </c>
      <c r="F985" t="s">
        <v>1006</v>
      </c>
      <c r="G985" s="5">
        <v>99.96</v>
      </c>
      <c r="H985">
        <v>7</v>
      </c>
      <c r="I985" s="5">
        <f t="shared" si="127"/>
        <v>34.985999999999997</v>
      </c>
      <c r="J985" s="5">
        <f t="shared" si="120"/>
        <v>734.7059999999999</v>
      </c>
      <c r="K985" s="6">
        <v>43488</v>
      </c>
      <c r="L985" s="6" t="str">
        <f t="shared" si="121"/>
        <v>Wed</v>
      </c>
      <c r="M985" s="6" t="str">
        <f t="shared" si="122"/>
        <v>Jan</v>
      </c>
      <c r="N985" s="7">
        <v>0.43958333333333338</v>
      </c>
      <c r="O985" s="7" t="str">
        <f t="shared" si="123"/>
        <v>10</v>
      </c>
      <c r="P985" t="s">
        <v>1013</v>
      </c>
      <c r="Q985" s="5">
        <f t="shared" si="124"/>
        <v>699.71999999999991</v>
      </c>
      <c r="R985" s="8">
        <f t="shared" si="125"/>
        <v>4.7619047619047609E-2</v>
      </c>
      <c r="S985" s="5">
        <f t="shared" si="126"/>
        <v>34.98599999999999</v>
      </c>
      <c r="T985" s="9">
        <v>6.1</v>
      </c>
    </row>
    <row r="986" spans="1:20" x14ac:dyDescent="0.35">
      <c r="A986" t="s">
        <v>2004</v>
      </c>
      <c r="B986" t="s">
        <v>1009</v>
      </c>
      <c r="C986" t="s">
        <v>1010</v>
      </c>
      <c r="D986" t="s">
        <v>1011</v>
      </c>
      <c r="E986" t="s">
        <v>1015</v>
      </c>
      <c r="F986" t="s">
        <v>1012</v>
      </c>
      <c r="G986" s="5">
        <v>96.37</v>
      </c>
      <c r="H986">
        <v>7</v>
      </c>
      <c r="I986" s="5">
        <f t="shared" si="127"/>
        <v>33.729500000000002</v>
      </c>
      <c r="J986" s="5">
        <f t="shared" si="120"/>
        <v>708.31950000000006</v>
      </c>
      <c r="K986" s="6">
        <v>43474</v>
      </c>
      <c r="L986" s="6" t="str">
        <f t="shared" si="121"/>
        <v>Wed</v>
      </c>
      <c r="M986" s="6" t="str">
        <f t="shared" si="122"/>
        <v>Jan</v>
      </c>
      <c r="N986" s="7">
        <v>0.4861111111111111</v>
      </c>
      <c r="O986" s="7" t="str">
        <f t="shared" si="123"/>
        <v>11</v>
      </c>
      <c r="P986" t="s">
        <v>1013</v>
      </c>
      <c r="Q986" s="5">
        <f t="shared" si="124"/>
        <v>674.59</v>
      </c>
      <c r="R986" s="8">
        <f t="shared" si="125"/>
        <v>4.7619047619047658E-2</v>
      </c>
      <c r="S986" s="5">
        <f t="shared" si="126"/>
        <v>33.72950000000003</v>
      </c>
      <c r="T986" s="9">
        <v>6</v>
      </c>
    </row>
    <row r="987" spans="1:20" x14ac:dyDescent="0.35">
      <c r="A987" t="s">
        <v>2005</v>
      </c>
      <c r="B987" t="s">
        <v>1026</v>
      </c>
      <c r="C987" t="s">
        <v>1027</v>
      </c>
      <c r="D987" t="s">
        <v>1011</v>
      </c>
      <c r="E987" t="s">
        <v>1005</v>
      </c>
      <c r="F987" t="s">
        <v>1030</v>
      </c>
      <c r="G987" s="5">
        <v>63.71</v>
      </c>
      <c r="H987">
        <v>5</v>
      </c>
      <c r="I987" s="5">
        <f t="shared" si="127"/>
        <v>15.927500000000002</v>
      </c>
      <c r="J987" s="5">
        <f t="shared" si="120"/>
        <v>334.47750000000002</v>
      </c>
      <c r="K987" s="6">
        <v>43503</v>
      </c>
      <c r="L987" s="6" t="str">
        <f t="shared" si="121"/>
        <v>Thu</v>
      </c>
      <c r="M987" s="6" t="str">
        <f t="shared" si="122"/>
        <v>Feb</v>
      </c>
      <c r="N987" s="7">
        <v>0.8125</v>
      </c>
      <c r="O987" s="7" t="str">
        <f t="shared" si="123"/>
        <v>19</v>
      </c>
      <c r="P987" t="s">
        <v>1007</v>
      </c>
      <c r="Q987" s="5">
        <f t="shared" si="124"/>
        <v>318.55</v>
      </c>
      <c r="R987" s="8">
        <f t="shared" si="125"/>
        <v>4.7619047619047644E-2</v>
      </c>
      <c r="S987" s="5">
        <f t="shared" si="126"/>
        <v>15.927500000000009</v>
      </c>
      <c r="T987" s="9">
        <v>8.5</v>
      </c>
    </row>
    <row r="988" spans="1:20" x14ac:dyDescent="0.35">
      <c r="A988" t="s">
        <v>2006</v>
      </c>
      <c r="B988" t="s">
        <v>1026</v>
      </c>
      <c r="C988" t="s">
        <v>1027</v>
      </c>
      <c r="D988" t="s">
        <v>1011</v>
      </c>
      <c r="E988" t="s">
        <v>1005</v>
      </c>
      <c r="F988" t="s">
        <v>1006</v>
      </c>
      <c r="G988" s="5">
        <v>14.76</v>
      </c>
      <c r="H988">
        <v>2</v>
      </c>
      <c r="I988" s="5">
        <f t="shared" si="127"/>
        <v>1.476</v>
      </c>
      <c r="J988" s="5">
        <f t="shared" si="120"/>
        <v>30.995999999999999</v>
      </c>
      <c r="K988" s="6">
        <v>43514</v>
      </c>
      <c r="L988" s="6" t="str">
        <f t="shared" si="121"/>
        <v>Mon</v>
      </c>
      <c r="M988" s="6" t="str">
        <f t="shared" si="122"/>
        <v>Feb</v>
      </c>
      <c r="N988" s="7">
        <v>0.61249999999999993</v>
      </c>
      <c r="O988" s="7" t="str">
        <f t="shared" si="123"/>
        <v>14</v>
      </c>
      <c r="P988" t="s">
        <v>1007</v>
      </c>
      <c r="Q988" s="5">
        <f t="shared" si="124"/>
        <v>29.52</v>
      </c>
      <c r="R988" s="8">
        <f t="shared" si="125"/>
        <v>4.7619047619047589E-2</v>
      </c>
      <c r="S988" s="5">
        <f t="shared" si="126"/>
        <v>1.4759999999999991</v>
      </c>
      <c r="T988" s="9">
        <v>4.3</v>
      </c>
    </row>
    <row r="989" spans="1:20" x14ac:dyDescent="0.35">
      <c r="A989" t="s">
        <v>2007</v>
      </c>
      <c r="B989" t="s">
        <v>1026</v>
      </c>
      <c r="C989" t="s">
        <v>1027</v>
      </c>
      <c r="D989" t="s">
        <v>1004</v>
      </c>
      <c r="E989" t="s">
        <v>1015</v>
      </c>
      <c r="F989" t="s">
        <v>1006</v>
      </c>
      <c r="G989" s="5">
        <v>62</v>
      </c>
      <c r="H989">
        <v>8</v>
      </c>
      <c r="I989" s="5">
        <f t="shared" si="127"/>
        <v>24.8</v>
      </c>
      <c r="J989" s="5">
        <f t="shared" si="120"/>
        <v>520.79999999999995</v>
      </c>
      <c r="K989" s="6">
        <v>43468</v>
      </c>
      <c r="L989" s="6" t="str">
        <f t="shared" si="121"/>
        <v>Thu</v>
      </c>
      <c r="M989" s="6" t="str">
        <f t="shared" si="122"/>
        <v>Jan</v>
      </c>
      <c r="N989" s="7">
        <v>0.79722222222222217</v>
      </c>
      <c r="O989" s="7" t="str">
        <f t="shared" si="123"/>
        <v>19</v>
      </c>
      <c r="P989" t="s">
        <v>1017</v>
      </c>
      <c r="Q989" s="5">
        <f t="shared" si="124"/>
        <v>496</v>
      </c>
      <c r="R989" s="8">
        <f t="shared" si="125"/>
        <v>4.7619047619047533E-2</v>
      </c>
      <c r="S989" s="5">
        <f t="shared" si="126"/>
        <v>24.799999999999955</v>
      </c>
      <c r="T989" s="9">
        <v>6.2</v>
      </c>
    </row>
    <row r="990" spans="1:20" x14ac:dyDescent="0.35">
      <c r="A990" t="s">
        <v>2008</v>
      </c>
      <c r="B990" t="s">
        <v>1009</v>
      </c>
      <c r="C990" t="s">
        <v>1010</v>
      </c>
      <c r="D990" t="s">
        <v>1004</v>
      </c>
      <c r="E990" t="s">
        <v>1015</v>
      </c>
      <c r="F990" t="s">
        <v>1012</v>
      </c>
      <c r="G990" s="5">
        <v>82.34</v>
      </c>
      <c r="H990">
        <v>10</v>
      </c>
      <c r="I990" s="5">
        <f t="shared" si="127"/>
        <v>41.170000000000009</v>
      </c>
      <c r="J990" s="5">
        <f t="shared" si="120"/>
        <v>864.57</v>
      </c>
      <c r="K990" s="6">
        <v>43553</v>
      </c>
      <c r="L990" s="6" t="str">
        <f t="shared" si="121"/>
        <v>Fri</v>
      </c>
      <c r="M990" s="6" t="str">
        <f t="shared" si="122"/>
        <v>Mar</v>
      </c>
      <c r="N990" s="7">
        <v>0.79999999999999993</v>
      </c>
      <c r="O990" s="7" t="str">
        <f t="shared" si="123"/>
        <v>19</v>
      </c>
      <c r="P990" t="s">
        <v>1007</v>
      </c>
      <c r="Q990" s="5">
        <f t="shared" si="124"/>
        <v>823.40000000000009</v>
      </c>
      <c r="R990" s="8">
        <f t="shared" si="125"/>
        <v>4.7619047619047568E-2</v>
      </c>
      <c r="S990" s="5">
        <f t="shared" si="126"/>
        <v>41.169999999999959</v>
      </c>
      <c r="T990" s="9">
        <v>4.3</v>
      </c>
    </row>
    <row r="991" spans="1:20" x14ac:dyDescent="0.35">
      <c r="A991" t="s">
        <v>2009</v>
      </c>
      <c r="B991" t="s">
        <v>1026</v>
      </c>
      <c r="C991" t="s">
        <v>1027</v>
      </c>
      <c r="D991" t="s">
        <v>1004</v>
      </c>
      <c r="E991" t="s">
        <v>1015</v>
      </c>
      <c r="F991" t="s">
        <v>1006</v>
      </c>
      <c r="G991" s="5">
        <v>75.37</v>
      </c>
      <c r="H991">
        <v>8</v>
      </c>
      <c r="I991" s="5">
        <f t="shared" si="127"/>
        <v>30.148000000000003</v>
      </c>
      <c r="J991" s="5">
        <f t="shared" si="120"/>
        <v>633.10800000000006</v>
      </c>
      <c r="K991" s="6">
        <v>43493</v>
      </c>
      <c r="L991" s="6" t="str">
        <f t="shared" si="121"/>
        <v>Mon</v>
      </c>
      <c r="M991" s="6" t="str">
        <f t="shared" si="122"/>
        <v>Jan</v>
      </c>
      <c r="N991" s="7">
        <v>0.65694444444444444</v>
      </c>
      <c r="O991" s="7" t="str">
        <f t="shared" si="123"/>
        <v>15</v>
      </c>
      <c r="P991" t="s">
        <v>1017</v>
      </c>
      <c r="Q991" s="5">
        <f t="shared" si="124"/>
        <v>602.96</v>
      </c>
      <c r="R991" s="8">
        <f t="shared" si="125"/>
        <v>4.7619047619047651E-2</v>
      </c>
      <c r="S991" s="5">
        <f t="shared" si="126"/>
        <v>30.148000000000025</v>
      </c>
      <c r="T991" s="9">
        <v>8.4</v>
      </c>
    </row>
    <row r="992" spans="1:20" x14ac:dyDescent="0.35">
      <c r="A992" t="s">
        <v>2010</v>
      </c>
      <c r="B992" t="s">
        <v>1002</v>
      </c>
      <c r="C992" t="s">
        <v>1003</v>
      </c>
      <c r="D992" t="s">
        <v>1011</v>
      </c>
      <c r="E992" t="s">
        <v>1005</v>
      </c>
      <c r="F992" t="s">
        <v>1028</v>
      </c>
      <c r="G992" s="5">
        <v>56.56</v>
      </c>
      <c r="H992">
        <v>5</v>
      </c>
      <c r="I992" s="5">
        <f t="shared" si="127"/>
        <v>14.14</v>
      </c>
      <c r="J992" s="5">
        <f t="shared" si="120"/>
        <v>296.94</v>
      </c>
      <c r="K992" s="6">
        <v>43546</v>
      </c>
      <c r="L992" s="6" t="str">
        <f t="shared" si="121"/>
        <v>Fri</v>
      </c>
      <c r="M992" s="6" t="str">
        <f t="shared" si="122"/>
        <v>Mar</v>
      </c>
      <c r="N992" s="7">
        <v>0.79583333333333339</v>
      </c>
      <c r="O992" s="7" t="str">
        <f t="shared" si="123"/>
        <v>19</v>
      </c>
      <c r="P992" t="s">
        <v>1017</v>
      </c>
      <c r="Q992" s="5">
        <f t="shared" si="124"/>
        <v>282.8</v>
      </c>
      <c r="R992" s="8">
        <f t="shared" si="125"/>
        <v>4.7619047619047575E-2</v>
      </c>
      <c r="S992" s="5">
        <f t="shared" si="126"/>
        <v>14.139999999999986</v>
      </c>
      <c r="T992" s="9">
        <v>4.5</v>
      </c>
    </row>
    <row r="993" spans="1:20" x14ac:dyDescent="0.35">
      <c r="A993" t="s">
        <v>2011</v>
      </c>
      <c r="B993" t="s">
        <v>1026</v>
      </c>
      <c r="C993" t="s">
        <v>1027</v>
      </c>
      <c r="D993" t="s">
        <v>1011</v>
      </c>
      <c r="E993" t="s">
        <v>1005</v>
      </c>
      <c r="F993" t="s">
        <v>1020</v>
      </c>
      <c r="G993" s="5">
        <v>76.599999999999994</v>
      </c>
      <c r="H993">
        <v>10</v>
      </c>
      <c r="I993" s="5">
        <f t="shared" si="127"/>
        <v>38.300000000000004</v>
      </c>
      <c r="J993" s="5">
        <f t="shared" si="120"/>
        <v>804.3</v>
      </c>
      <c r="K993" s="6">
        <v>43489</v>
      </c>
      <c r="L993" s="6" t="str">
        <f t="shared" si="121"/>
        <v>Thu</v>
      </c>
      <c r="M993" s="6" t="str">
        <f t="shared" si="122"/>
        <v>Jan</v>
      </c>
      <c r="N993" s="7">
        <v>0.75694444444444453</v>
      </c>
      <c r="O993" s="7" t="str">
        <f t="shared" si="123"/>
        <v>18</v>
      </c>
      <c r="P993" t="s">
        <v>1007</v>
      </c>
      <c r="Q993" s="5">
        <f t="shared" si="124"/>
        <v>766</v>
      </c>
      <c r="R993" s="8">
        <f t="shared" si="125"/>
        <v>4.7619047619047568E-2</v>
      </c>
      <c r="S993" s="5">
        <f t="shared" si="126"/>
        <v>38.299999999999955</v>
      </c>
      <c r="T993" s="9">
        <v>6</v>
      </c>
    </row>
    <row r="994" spans="1:20" x14ac:dyDescent="0.35">
      <c r="A994" t="s">
        <v>2012</v>
      </c>
      <c r="B994" t="s">
        <v>1002</v>
      </c>
      <c r="C994" t="s">
        <v>1003</v>
      </c>
      <c r="D994" t="s">
        <v>1011</v>
      </c>
      <c r="E994" t="s">
        <v>1015</v>
      </c>
      <c r="F994" t="s">
        <v>1012</v>
      </c>
      <c r="G994" s="5">
        <v>58.03</v>
      </c>
      <c r="H994">
        <v>2</v>
      </c>
      <c r="I994" s="5">
        <f t="shared" si="127"/>
        <v>5.8030000000000008</v>
      </c>
      <c r="J994" s="5">
        <f t="shared" si="120"/>
        <v>121.863</v>
      </c>
      <c r="K994" s="6">
        <v>43534</v>
      </c>
      <c r="L994" s="6" t="str">
        <f t="shared" si="121"/>
        <v>Sun</v>
      </c>
      <c r="M994" s="6" t="str">
        <f t="shared" si="122"/>
        <v>Mar</v>
      </c>
      <c r="N994" s="7">
        <v>0.8652777777777777</v>
      </c>
      <c r="O994" s="7" t="str">
        <f t="shared" si="123"/>
        <v>20</v>
      </c>
      <c r="P994" t="s">
        <v>1007</v>
      </c>
      <c r="Q994" s="5">
        <f t="shared" si="124"/>
        <v>116.06</v>
      </c>
      <c r="R994" s="8">
        <f t="shared" si="125"/>
        <v>4.7619047619047596E-2</v>
      </c>
      <c r="S994" s="5">
        <f t="shared" si="126"/>
        <v>5.8029999999999973</v>
      </c>
      <c r="T994" s="9">
        <v>8.8000000000000007</v>
      </c>
    </row>
    <row r="995" spans="1:20" x14ac:dyDescent="0.35">
      <c r="A995" t="s">
        <v>2013</v>
      </c>
      <c r="B995" t="s">
        <v>1026</v>
      </c>
      <c r="C995" t="s">
        <v>1027</v>
      </c>
      <c r="D995" t="s">
        <v>1011</v>
      </c>
      <c r="E995" t="s">
        <v>1015</v>
      </c>
      <c r="F995" t="s">
        <v>1030</v>
      </c>
      <c r="G995" s="5">
        <v>17.489999999999998</v>
      </c>
      <c r="H995">
        <v>10</v>
      </c>
      <c r="I995" s="5">
        <f t="shared" si="127"/>
        <v>8.7449999999999992</v>
      </c>
      <c r="J995" s="5">
        <f t="shared" si="120"/>
        <v>183.64499999999998</v>
      </c>
      <c r="K995" s="6">
        <v>43518</v>
      </c>
      <c r="L995" s="6" t="str">
        <f t="shared" si="121"/>
        <v>Fri</v>
      </c>
      <c r="M995" s="6" t="str">
        <f t="shared" si="122"/>
        <v>Feb</v>
      </c>
      <c r="N995" s="7">
        <v>0.77430555555555547</v>
      </c>
      <c r="O995" s="7" t="str">
        <f t="shared" si="123"/>
        <v>18</v>
      </c>
      <c r="P995" t="s">
        <v>1007</v>
      </c>
      <c r="Q995" s="5">
        <f t="shared" si="124"/>
        <v>174.89999999999998</v>
      </c>
      <c r="R995" s="8">
        <f t="shared" si="125"/>
        <v>4.7619047619047651E-2</v>
      </c>
      <c r="S995" s="5">
        <f t="shared" si="126"/>
        <v>8.7450000000000045</v>
      </c>
      <c r="T995" s="9">
        <v>6.6</v>
      </c>
    </row>
    <row r="996" spans="1:20" x14ac:dyDescent="0.35">
      <c r="A996" t="s">
        <v>2014</v>
      </c>
      <c r="B996" t="s">
        <v>1009</v>
      </c>
      <c r="C996" t="s">
        <v>1010</v>
      </c>
      <c r="D996" t="s">
        <v>1004</v>
      </c>
      <c r="E996" t="s">
        <v>1005</v>
      </c>
      <c r="F996" t="s">
        <v>1012</v>
      </c>
      <c r="G996" s="5">
        <v>60.95</v>
      </c>
      <c r="H996">
        <v>1</v>
      </c>
      <c r="I996" s="5">
        <f t="shared" si="127"/>
        <v>3.0475000000000003</v>
      </c>
      <c r="J996" s="5">
        <f t="shared" si="120"/>
        <v>63.997500000000002</v>
      </c>
      <c r="K996" s="6">
        <v>43514</v>
      </c>
      <c r="L996" s="6" t="str">
        <f t="shared" si="121"/>
        <v>Mon</v>
      </c>
      <c r="M996" s="6" t="str">
        <f t="shared" si="122"/>
        <v>Feb</v>
      </c>
      <c r="N996" s="7">
        <v>0.4861111111111111</v>
      </c>
      <c r="O996" s="7" t="str">
        <f t="shared" si="123"/>
        <v>11</v>
      </c>
      <c r="P996" t="s">
        <v>1007</v>
      </c>
      <c r="Q996" s="5">
        <f t="shared" si="124"/>
        <v>60.95</v>
      </c>
      <c r="R996" s="8">
        <f t="shared" si="125"/>
        <v>4.7619047619047609E-2</v>
      </c>
      <c r="S996" s="5">
        <f t="shared" si="126"/>
        <v>3.0474999999999994</v>
      </c>
      <c r="T996" s="9">
        <v>5.9</v>
      </c>
    </row>
    <row r="997" spans="1:20" x14ac:dyDescent="0.35">
      <c r="A997" t="s">
        <v>2015</v>
      </c>
      <c r="B997" t="s">
        <v>1009</v>
      </c>
      <c r="C997" t="s">
        <v>1010</v>
      </c>
      <c r="D997" t="s">
        <v>1011</v>
      </c>
      <c r="E997" t="s">
        <v>1015</v>
      </c>
      <c r="F997" t="s">
        <v>1006</v>
      </c>
      <c r="G997" s="5">
        <v>40.35</v>
      </c>
      <c r="H997">
        <v>1</v>
      </c>
      <c r="I997" s="5">
        <f t="shared" si="127"/>
        <v>2.0175000000000001</v>
      </c>
      <c r="J997" s="5">
        <f t="shared" si="120"/>
        <v>42.3675</v>
      </c>
      <c r="K997" s="6">
        <v>43494</v>
      </c>
      <c r="L997" s="6" t="str">
        <f t="shared" si="121"/>
        <v>Tue</v>
      </c>
      <c r="M997" s="6" t="str">
        <f t="shared" si="122"/>
        <v>Jan</v>
      </c>
      <c r="N997" s="7">
        <v>0.57361111111111118</v>
      </c>
      <c r="O997" s="7" t="str">
        <f t="shared" si="123"/>
        <v>13</v>
      </c>
      <c r="P997" t="s">
        <v>1007</v>
      </c>
      <c r="Q997" s="5">
        <f t="shared" si="124"/>
        <v>40.35</v>
      </c>
      <c r="R997" s="8">
        <f t="shared" si="125"/>
        <v>4.7619047619047582E-2</v>
      </c>
      <c r="S997" s="5">
        <f t="shared" si="126"/>
        <v>2.0174999999999983</v>
      </c>
      <c r="T997" s="9">
        <v>6.2</v>
      </c>
    </row>
    <row r="998" spans="1:20" x14ac:dyDescent="0.35">
      <c r="A998" t="s">
        <v>2016</v>
      </c>
      <c r="B998" t="s">
        <v>1026</v>
      </c>
      <c r="C998" t="s">
        <v>1027</v>
      </c>
      <c r="D998" t="s">
        <v>1011</v>
      </c>
      <c r="E998" t="s">
        <v>1005</v>
      </c>
      <c r="F998" t="s">
        <v>1016</v>
      </c>
      <c r="G998" s="5">
        <v>97.38</v>
      </c>
      <c r="H998">
        <v>10</v>
      </c>
      <c r="I998" s="5">
        <f t="shared" si="127"/>
        <v>48.69</v>
      </c>
      <c r="J998" s="5">
        <f t="shared" si="120"/>
        <v>1022.49</v>
      </c>
      <c r="K998" s="6">
        <v>43526</v>
      </c>
      <c r="L998" s="6" t="str">
        <f t="shared" si="121"/>
        <v>Sat</v>
      </c>
      <c r="M998" s="6" t="str">
        <f t="shared" si="122"/>
        <v>Mar</v>
      </c>
      <c r="N998" s="7">
        <v>0.71944444444444444</v>
      </c>
      <c r="O998" s="7" t="str">
        <f t="shared" si="123"/>
        <v>17</v>
      </c>
      <c r="P998" t="s">
        <v>1007</v>
      </c>
      <c r="Q998" s="5">
        <f t="shared" si="124"/>
        <v>973.8</v>
      </c>
      <c r="R998" s="8">
        <f t="shared" si="125"/>
        <v>4.7619047619047672E-2</v>
      </c>
      <c r="S998" s="5">
        <f t="shared" si="126"/>
        <v>48.690000000000055</v>
      </c>
      <c r="T998" s="9">
        <v>4.4000000000000004</v>
      </c>
    </row>
    <row r="999" spans="1:20" x14ac:dyDescent="0.35">
      <c r="A999" t="s">
        <v>2017</v>
      </c>
      <c r="B999" t="s">
        <v>1002</v>
      </c>
      <c r="C999" t="s">
        <v>1003</v>
      </c>
      <c r="D999" t="s">
        <v>1004</v>
      </c>
      <c r="E999" t="s">
        <v>1015</v>
      </c>
      <c r="F999" t="s">
        <v>1028</v>
      </c>
      <c r="G999" s="5">
        <v>31.84</v>
      </c>
      <c r="H999">
        <v>1</v>
      </c>
      <c r="I999" s="5">
        <f t="shared" si="127"/>
        <v>1.5920000000000001</v>
      </c>
      <c r="J999" s="5">
        <f t="shared" si="120"/>
        <v>33.432000000000002</v>
      </c>
      <c r="K999" s="6">
        <v>43505</v>
      </c>
      <c r="L999" s="6" t="str">
        <f t="shared" si="121"/>
        <v>Sat</v>
      </c>
      <c r="M999" s="6" t="str">
        <f t="shared" si="122"/>
        <v>Feb</v>
      </c>
      <c r="N999" s="7">
        <v>0.55694444444444446</v>
      </c>
      <c r="O999" s="7" t="str">
        <f t="shared" si="123"/>
        <v>13</v>
      </c>
      <c r="P999" t="s">
        <v>1013</v>
      </c>
      <c r="Q999" s="5">
        <f t="shared" si="124"/>
        <v>31.84</v>
      </c>
      <c r="R999" s="8">
        <f t="shared" si="125"/>
        <v>4.7619047619047686E-2</v>
      </c>
      <c r="S999" s="5">
        <f t="shared" si="126"/>
        <v>1.5920000000000023</v>
      </c>
      <c r="T999" s="9">
        <v>7.7</v>
      </c>
    </row>
    <row r="1000" spans="1:20" x14ac:dyDescent="0.35">
      <c r="A1000" t="s">
        <v>2018</v>
      </c>
      <c r="B1000" t="s">
        <v>1002</v>
      </c>
      <c r="C1000" t="s">
        <v>1003</v>
      </c>
      <c r="D1000" t="s">
        <v>1011</v>
      </c>
      <c r="E1000" t="s">
        <v>1015</v>
      </c>
      <c r="F1000" t="s">
        <v>1016</v>
      </c>
      <c r="G1000" s="5">
        <v>65.819999999999993</v>
      </c>
      <c r="H1000">
        <v>1</v>
      </c>
      <c r="I1000" s="5">
        <f t="shared" si="127"/>
        <v>3.2909999999999999</v>
      </c>
      <c r="J1000" s="5">
        <f t="shared" si="120"/>
        <v>69.11099999999999</v>
      </c>
      <c r="K1000" s="6">
        <v>43518</v>
      </c>
      <c r="L1000" s="6" t="str">
        <f t="shared" si="121"/>
        <v>Fri</v>
      </c>
      <c r="M1000" s="6" t="str">
        <f t="shared" si="122"/>
        <v>Feb</v>
      </c>
      <c r="N1000" s="7">
        <v>0.6479166666666667</v>
      </c>
      <c r="O1000" s="7" t="str">
        <f t="shared" si="123"/>
        <v>15</v>
      </c>
      <c r="P1000" t="s">
        <v>1013</v>
      </c>
      <c r="Q1000" s="5">
        <f t="shared" si="124"/>
        <v>65.819999999999993</v>
      </c>
      <c r="R1000" s="8">
        <f t="shared" si="125"/>
        <v>4.7619047619047582E-2</v>
      </c>
      <c r="S1000" s="5">
        <f t="shared" si="126"/>
        <v>3.2909999999999968</v>
      </c>
      <c r="T1000" s="9">
        <v>4.0999999999999996</v>
      </c>
    </row>
    <row r="1001" spans="1:20" x14ac:dyDescent="0.35">
      <c r="A1001" t="s">
        <v>2019</v>
      </c>
      <c r="B1001" t="s">
        <v>1002</v>
      </c>
      <c r="C1001" t="s">
        <v>1003</v>
      </c>
      <c r="D1001" t="s">
        <v>1004</v>
      </c>
      <c r="E1001" t="s">
        <v>1005</v>
      </c>
      <c r="F1001" t="s">
        <v>1030</v>
      </c>
      <c r="G1001" s="5">
        <v>88.34</v>
      </c>
      <c r="H1001">
        <v>7</v>
      </c>
      <c r="I1001" s="5">
        <f t="shared" si="127"/>
        <v>30.919</v>
      </c>
      <c r="J1001" s="5">
        <f t="shared" si="120"/>
        <v>649.29899999999998</v>
      </c>
      <c r="K1001" s="6">
        <v>43514</v>
      </c>
      <c r="L1001" s="6" t="str">
        <f t="shared" si="121"/>
        <v>Mon</v>
      </c>
      <c r="M1001" s="6" t="str">
        <f t="shared" si="122"/>
        <v>Feb</v>
      </c>
      <c r="N1001" s="7">
        <v>0.56111111111111112</v>
      </c>
      <c r="O1001" s="7" t="str">
        <f t="shared" si="123"/>
        <v>13</v>
      </c>
      <c r="P1001" t="s">
        <v>1013</v>
      </c>
      <c r="Q1001" s="5">
        <f t="shared" si="124"/>
        <v>618.38</v>
      </c>
      <c r="R1001" s="8">
        <f t="shared" si="125"/>
        <v>4.7619047619047596E-2</v>
      </c>
      <c r="S1001" s="5">
        <f t="shared" si="126"/>
        <v>30.918999999999983</v>
      </c>
      <c r="T1001" s="9">
        <v>6.6</v>
      </c>
    </row>
  </sheetData>
  <conditionalFormatting sqref="A1:A1001">
    <cfRule type="duplicateValues" dxfId="21" priority="1"/>
    <cfRule type="duplicateValues" dxfId="20" priority="2"/>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D2AA8-BB12-4E31-8044-F9E235B2C0F6}">
  <dimension ref="A2:B9"/>
  <sheetViews>
    <sheetView zoomScale="33" workbookViewId="0">
      <selection activeCell="A15" sqref="A15"/>
    </sheetView>
  </sheetViews>
  <sheetFormatPr defaultRowHeight="14.5" x14ac:dyDescent="0.35"/>
  <cols>
    <col min="1" max="1" width="21.81640625" bestFit="1" customWidth="1"/>
    <col min="2" max="2" width="40.26953125" bestFit="1" customWidth="1"/>
    <col min="3" max="3" width="6.36328125" bestFit="1" customWidth="1"/>
    <col min="4" max="4" width="10.7265625" bestFit="1" customWidth="1"/>
  </cols>
  <sheetData>
    <row r="2" spans="1:2" x14ac:dyDescent="0.35">
      <c r="A2" t="s">
        <v>2074</v>
      </c>
    </row>
    <row r="3" spans="1:2" x14ac:dyDescent="0.35">
      <c r="A3" s="13" t="s">
        <v>2039</v>
      </c>
      <c r="B3" t="s">
        <v>2041</v>
      </c>
    </row>
    <row r="4" spans="1:2" x14ac:dyDescent="0.35">
      <c r="A4" s="14" t="s">
        <v>1006</v>
      </c>
      <c r="B4" s="17">
        <v>2342.5589999999993</v>
      </c>
    </row>
    <row r="5" spans="1:2" x14ac:dyDescent="0.35">
      <c r="A5" s="14" t="s">
        <v>1016</v>
      </c>
      <c r="B5" s="17">
        <v>2564.8530000000001</v>
      </c>
    </row>
    <row r="6" spans="1:2" x14ac:dyDescent="0.35">
      <c r="A6" s="14" t="s">
        <v>1030</v>
      </c>
      <c r="B6" s="17">
        <v>2585.9949999999999</v>
      </c>
    </row>
    <row r="7" spans="1:2" x14ac:dyDescent="0.35">
      <c r="A7" s="14" t="s">
        <v>1012</v>
      </c>
      <c r="B7" s="17">
        <v>2587.5015000000008</v>
      </c>
    </row>
    <row r="8" spans="1:2" x14ac:dyDescent="0.35">
      <c r="A8" s="14" t="s">
        <v>1020</v>
      </c>
      <c r="B8" s="17">
        <v>2624.896499999998</v>
      </c>
    </row>
    <row r="9" spans="1:2" x14ac:dyDescent="0.35">
      <c r="A9" s="14" t="s">
        <v>1028</v>
      </c>
      <c r="B9" s="17">
        <v>2673.5640000000012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BABC9-9FE2-4DA5-B1CC-EA00C6D98D45}">
  <dimension ref="A3:B7"/>
  <sheetViews>
    <sheetView zoomScale="29" workbookViewId="0">
      <selection activeCell="A4" sqref="A4:B7"/>
    </sheetView>
  </sheetViews>
  <sheetFormatPr defaultRowHeight="14.5" x14ac:dyDescent="0.35"/>
  <cols>
    <col min="1" max="1" width="22.36328125" bestFit="1" customWidth="1"/>
    <col min="2" max="2" width="38.6328125" bestFit="1" customWidth="1"/>
    <col min="3" max="3" width="5" bestFit="1" customWidth="1"/>
  </cols>
  <sheetData>
    <row r="3" spans="1:2" x14ac:dyDescent="0.35">
      <c r="A3" t="s">
        <v>2075</v>
      </c>
    </row>
    <row r="4" spans="1:2" x14ac:dyDescent="0.35">
      <c r="A4" s="13" t="s">
        <v>2039</v>
      </c>
      <c r="B4" t="s">
        <v>2041</v>
      </c>
    </row>
    <row r="5" spans="1:2" x14ac:dyDescent="0.35">
      <c r="A5" s="14" t="s">
        <v>1027</v>
      </c>
      <c r="B5" s="17">
        <v>5057.0320000000029</v>
      </c>
    </row>
    <row r="6" spans="1:2" x14ac:dyDescent="0.35">
      <c r="A6" s="14" t="s">
        <v>1003</v>
      </c>
      <c r="B6" s="17">
        <v>5057.1605000000009</v>
      </c>
    </row>
    <row r="7" spans="1:2" x14ac:dyDescent="0.35">
      <c r="A7" s="14" t="s">
        <v>1010</v>
      </c>
      <c r="B7" s="17">
        <v>5265.1764999999996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23800-68CC-4570-9C7F-3558CDED8631}">
  <dimension ref="A2:D29"/>
  <sheetViews>
    <sheetView zoomScale="64" workbookViewId="0">
      <selection activeCell="A26" sqref="A26"/>
    </sheetView>
  </sheetViews>
  <sheetFormatPr defaultRowHeight="14.5" x14ac:dyDescent="0.35"/>
  <cols>
    <col min="1" max="1" width="12.36328125" bestFit="1" customWidth="1"/>
    <col min="2" max="2" width="15.26953125" bestFit="1" customWidth="1"/>
    <col min="3" max="4" width="7.26953125" bestFit="1" customWidth="1"/>
    <col min="5" max="5" width="16.36328125" bestFit="1" customWidth="1"/>
    <col min="6" max="6" width="16.453125" bestFit="1" customWidth="1"/>
    <col min="7" max="7" width="15.1796875" bestFit="1" customWidth="1"/>
  </cols>
  <sheetData>
    <row r="2" spans="1:4" x14ac:dyDescent="0.35">
      <c r="A2" t="s">
        <v>2054</v>
      </c>
    </row>
    <row r="3" spans="1:4" x14ac:dyDescent="0.35">
      <c r="A3" s="13" t="s">
        <v>2038</v>
      </c>
      <c r="B3" s="13" t="s">
        <v>2044</v>
      </c>
    </row>
    <row r="4" spans="1:4" x14ac:dyDescent="0.35">
      <c r="A4" s="13" t="s">
        <v>2039</v>
      </c>
      <c r="B4" t="s">
        <v>2045</v>
      </c>
      <c r="C4" t="s">
        <v>2046</v>
      </c>
      <c r="D4" t="s">
        <v>2047</v>
      </c>
    </row>
    <row r="5" spans="1:4" x14ac:dyDescent="0.35">
      <c r="A5" s="14" t="s">
        <v>2058</v>
      </c>
      <c r="B5" s="17">
        <v>14192.671499999997</v>
      </c>
      <c r="C5" s="17">
        <v>13284.914999999997</v>
      </c>
      <c r="D5" s="17">
        <v>10421.4915</v>
      </c>
    </row>
    <row r="6" spans="1:4" x14ac:dyDescent="0.35">
      <c r="A6" s="14" t="s">
        <v>2061</v>
      </c>
      <c r="B6" s="17">
        <v>21204.508499999996</v>
      </c>
      <c r="C6" s="17">
        <v>12666.402000000002</v>
      </c>
      <c r="D6" s="17">
        <v>17611.334999999995</v>
      </c>
    </row>
    <row r="7" spans="1:4" x14ac:dyDescent="0.35">
      <c r="A7" s="14" t="s">
        <v>2060</v>
      </c>
      <c r="B7" s="17">
        <v>17808.377999999997</v>
      </c>
      <c r="C7" s="17">
        <v>12405.529500000001</v>
      </c>
      <c r="D7" s="17">
        <v>13517.227500000003</v>
      </c>
    </row>
    <row r="8" spans="1:4" x14ac:dyDescent="0.35">
      <c r="A8" s="14" t="s">
        <v>2059</v>
      </c>
      <c r="B8" s="17">
        <v>19416.379499999999</v>
      </c>
      <c r="C8" s="17">
        <v>13173.058500000001</v>
      </c>
      <c r="D8" s="17">
        <v>12759.810000000001</v>
      </c>
    </row>
    <row r="9" spans="1:4" x14ac:dyDescent="0.35">
      <c r="A9" s="14" t="s">
        <v>2056</v>
      </c>
      <c r="B9" s="17">
        <v>11219.4915</v>
      </c>
      <c r="C9" s="17">
        <v>16802.289000000001</v>
      </c>
      <c r="D9" s="17">
        <v>15904.560000000001</v>
      </c>
    </row>
    <row r="10" spans="1:4" x14ac:dyDescent="0.35">
      <c r="A10" s="14" t="s">
        <v>2055</v>
      </c>
      <c r="B10" s="17">
        <v>18093.683999999997</v>
      </c>
      <c r="C10" s="17">
        <v>12256.198500000004</v>
      </c>
      <c r="D10" s="17">
        <v>25770.926999999992</v>
      </c>
    </row>
    <row r="11" spans="1:4" x14ac:dyDescent="0.35">
      <c r="A11" s="14" t="s">
        <v>2057</v>
      </c>
      <c r="B11" s="17">
        <v>14356.755000000003</v>
      </c>
      <c r="C11" s="17">
        <v>16630.981500000002</v>
      </c>
      <c r="D11" s="17">
        <v>13470.155999999997</v>
      </c>
    </row>
    <row r="15" spans="1:4" x14ac:dyDescent="0.35">
      <c r="A15" t="s">
        <v>2053</v>
      </c>
    </row>
    <row r="16" spans="1:4" x14ac:dyDescent="0.35">
      <c r="A16" s="13" t="s">
        <v>2039</v>
      </c>
      <c r="B16" t="s">
        <v>2038</v>
      </c>
    </row>
    <row r="17" spans="1:2" x14ac:dyDescent="0.35">
      <c r="A17" s="14" t="s">
        <v>2045</v>
      </c>
      <c r="B17" s="19">
        <v>116291.86800000005</v>
      </c>
    </row>
    <row r="18" spans="1:2" x14ac:dyDescent="0.35">
      <c r="A18" s="14" t="s">
        <v>2046</v>
      </c>
      <c r="B18" s="19">
        <v>97219.373999999982</v>
      </c>
    </row>
    <row r="19" spans="1:2" x14ac:dyDescent="0.35">
      <c r="A19" s="14" t="s">
        <v>2047</v>
      </c>
      <c r="B19" s="19">
        <v>109455.50700000004</v>
      </c>
    </row>
    <row r="26" spans="1:2" x14ac:dyDescent="0.35">
      <c r="A26" s="13" t="s">
        <v>2039</v>
      </c>
      <c r="B26" t="s">
        <v>2041</v>
      </c>
    </row>
    <row r="27" spans="1:2" x14ac:dyDescent="0.35">
      <c r="A27" s="14" t="s">
        <v>1027</v>
      </c>
      <c r="B27" s="17">
        <v>5057.0320000000029</v>
      </c>
    </row>
    <row r="28" spans="1:2" x14ac:dyDescent="0.35">
      <c r="A28" s="14" t="s">
        <v>1010</v>
      </c>
      <c r="B28" s="17">
        <v>5265.1764999999996</v>
      </c>
    </row>
    <row r="29" spans="1:2" x14ac:dyDescent="0.35">
      <c r="A29" s="14" t="s">
        <v>1003</v>
      </c>
      <c r="B29" s="17">
        <v>5057.1605000000009</v>
      </c>
    </row>
  </sheetData>
  <pageMargins left="0.7" right="0.7" top="0.75" bottom="0.75"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1FB78-332C-4BFC-9FCB-A000F35723AD}">
  <dimension ref="A3:C7"/>
  <sheetViews>
    <sheetView workbookViewId="0">
      <selection activeCell="B4" sqref="B4:B7"/>
      <pivotSelection pane="bottomRight" showHeader="1" extendable="1" axis="axisCol" max="2" activeRow="3" activeCol="1" previousRow="3" previousCol="1" click="1" r:id="rId1">
        <pivotArea dataOnly="0" outline="0" fieldPosition="0">
          <references count="1">
            <reference field="4" count="1">
              <x v="0"/>
            </reference>
          </references>
        </pivotArea>
      </pivotSelection>
    </sheetView>
  </sheetViews>
  <sheetFormatPr defaultRowHeight="14.5" x14ac:dyDescent="0.35"/>
  <cols>
    <col min="1" max="1" width="12.36328125" bestFit="1" customWidth="1"/>
    <col min="2" max="2" width="15.26953125" bestFit="1" customWidth="1"/>
    <col min="3" max="3" width="6.36328125" bestFit="1" customWidth="1"/>
  </cols>
  <sheetData>
    <row r="3" spans="1:3" x14ac:dyDescent="0.35">
      <c r="A3" s="13" t="s">
        <v>2038</v>
      </c>
      <c r="B3" s="13" t="s">
        <v>2044</v>
      </c>
    </row>
    <row r="4" spans="1:3" x14ac:dyDescent="0.35">
      <c r="A4" s="13" t="s">
        <v>2039</v>
      </c>
      <c r="B4" t="s">
        <v>1005</v>
      </c>
      <c r="C4" t="s">
        <v>1015</v>
      </c>
    </row>
    <row r="5" spans="1:3" x14ac:dyDescent="0.35">
      <c r="A5" s="14" t="s">
        <v>1027</v>
      </c>
      <c r="B5" s="19">
        <v>52928.29500000002</v>
      </c>
      <c r="C5" s="19">
        <v>53269.377000000022</v>
      </c>
    </row>
    <row r="6" spans="1:3" x14ac:dyDescent="0.35">
      <c r="A6" s="14" t="s">
        <v>1010</v>
      </c>
      <c r="B6" s="19">
        <v>61685.463000000018</v>
      </c>
      <c r="C6" s="19">
        <v>48883.24349999999</v>
      </c>
    </row>
    <row r="7" spans="1:3" x14ac:dyDescent="0.35">
      <c r="A7" s="14" t="s">
        <v>1003</v>
      </c>
      <c r="B7" s="19">
        <v>53269.166999999994</v>
      </c>
      <c r="C7" s="19">
        <v>52931.203499999989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A52FA-0558-467F-B3E0-A3A269AE5623}">
  <dimension ref="A2:B14"/>
  <sheetViews>
    <sheetView workbookViewId="0">
      <selection activeCell="A3" sqref="A3:B14"/>
    </sheetView>
  </sheetViews>
  <sheetFormatPr defaultRowHeight="14.5" x14ac:dyDescent="0.35"/>
  <cols>
    <col min="1" max="1" width="12.36328125" bestFit="1" customWidth="1"/>
    <col min="2" max="2" width="11.36328125" bestFit="1" customWidth="1"/>
    <col min="3" max="3" width="7" bestFit="1" customWidth="1"/>
  </cols>
  <sheetData>
    <row r="2" spans="1:2" x14ac:dyDescent="0.35">
      <c r="A2" t="s">
        <v>2076</v>
      </c>
    </row>
    <row r="3" spans="1:2" x14ac:dyDescent="0.35">
      <c r="A3" s="13" t="s">
        <v>2039</v>
      </c>
      <c r="B3" t="s">
        <v>2038</v>
      </c>
    </row>
    <row r="4" spans="1:2" x14ac:dyDescent="0.35">
      <c r="A4" s="14" t="s">
        <v>2063</v>
      </c>
      <c r="B4" s="19">
        <v>31421.481000000011</v>
      </c>
    </row>
    <row r="5" spans="1:2" x14ac:dyDescent="0.35">
      <c r="A5" s="14" t="s">
        <v>2064</v>
      </c>
      <c r="B5" s="19">
        <v>30377.329499999996</v>
      </c>
    </row>
    <row r="6" spans="1:2" x14ac:dyDescent="0.35">
      <c r="A6" s="14" t="s">
        <v>2065</v>
      </c>
      <c r="B6" s="19">
        <v>26065.882499999996</v>
      </c>
    </row>
    <row r="7" spans="1:2" x14ac:dyDescent="0.35">
      <c r="A7" s="14" t="s">
        <v>2066</v>
      </c>
      <c r="B7" s="19">
        <v>34723.226999999999</v>
      </c>
    </row>
    <row r="8" spans="1:2" x14ac:dyDescent="0.35">
      <c r="A8" s="14" t="s">
        <v>2067</v>
      </c>
      <c r="B8" s="19">
        <v>30828.399000000005</v>
      </c>
    </row>
    <row r="9" spans="1:2" x14ac:dyDescent="0.35">
      <c r="A9" s="14" t="s">
        <v>2068</v>
      </c>
      <c r="B9" s="19">
        <v>31179.508499999993</v>
      </c>
    </row>
    <row r="10" spans="1:2" x14ac:dyDescent="0.35">
      <c r="A10" s="14" t="s">
        <v>2069</v>
      </c>
      <c r="B10" s="19">
        <v>25226.323499999995</v>
      </c>
    </row>
    <row r="11" spans="1:2" x14ac:dyDescent="0.35">
      <c r="A11" s="14" t="s">
        <v>2070</v>
      </c>
      <c r="B11" s="19">
        <v>24445.218000000001</v>
      </c>
    </row>
    <row r="12" spans="1:2" x14ac:dyDescent="0.35">
      <c r="A12" s="14" t="s">
        <v>2071</v>
      </c>
      <c r="B12" s="19">
        <v>26030.339999999989</v>
      </c>
    </row>
    <row r="13" spans="1:2" x14ac:dyDescent="0.35">
      <c r="A13" s="14" t="s">
        <v>2072</v>
      </c>
      <c r="B13" s="19">
        <v>39699.513000000021</v>
      </c>
    </row>
    <row r="14" spans="1:2" x14ac:dyDescent="0.35">
      <c r="A14" s="14" t="s">
        <v>2073</v>
      </c>
      <c r="B14" s="19">
        <v>22969.526999999998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FAC7D-DDF2-48E3-A3DB-BAE2FE637A8B}">
  <dimension ref="A3:B9"/>
  <sheetViews>
    <sheetView zoomScale="81" workbookViewId="0">
      <selection activeCell="A3" sqref="A3:B9"/>
    </sheetView>
  </sheetViews>
  <sheetFormatPr defaultRowHeight="14.5" x14ac:dyDescent="0.35"/>
  <cols>
    <col min="1" max="1" width="19.26953125" bestFit="1" customWidth="1"/>
    <col min="2" max="2" width="11.7265625" bestFit="1" customWidth="1"/>
  </cols>
  <sheetData>
    <row r="3" spans="1:2" x14ac:dyDescent="0.35">
      <c r="A3" s="13" t="s">
        <v>2039</v>
      </c>
      <c r="B3" t="s">
        <v>2038</v>
      </c>
    </row>
    <row r="4" spans="1:2" x14ac:dyDescent="0.35">
      <c r="A4" s="14" t="s">
        <v>1006</v>
      </c>
      <c r="B4" s="19">
        <v>49193.739000000016</v>
      </c>
    </row>
    <row r="5" spans="1:2" x14ac:dyDescent="0.35">
      <c r="A5" s="14" t="s">
        <v>1016</v>
      </c>
      <c r="B5" s="19">
        <v>53861.913000000008</v>
      </c>
    </row>
    <row r="6" spans="1:2" x14ac:dyDescent="0.35">
      <c r="A6" s="14" t="s">
        <v>1030</v>
      </c>
      <c r="B6" s="19">
        <v>54305.894999999997</v>
      </c>
    </row>
    <row r="7" spans="1:2" x14ac:dyDescent="0.35">
      <c r="A7" s="14" t="s">
        <v>1012</v>
      </c>
      <c r="B7" s="19">
        <v>54337.531499999997</v>
      </c>
    </row>
    <row r="8" spans="1:2" x14ac:dyDescent="0.35">
      <c r="A8" s="14" t="s">
        <v>1020</v>
      </c>
      <c r="B8" s="19">
        <v>55122.826499999996</v>
      </c>
    </row>
    <row r="9" spans="1:2" x14ac:dyDescent="0.35">
      <c r="A9" s="14" t="s">
        <v>1028</v>
      </c>
      <c r="B9" s="19">
        <v>56144.844000000005</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19A7D-1CE1-494F-B3D4-EEE212338646}">
  <sheetPr codeName="Sheet2"/>
  <dimension ref="B2:M1026"/>
  <sheetViews>
    <sheetView zoomScale="84" workbookViewId="0">
      <selection activeCell="B72" activeCellId="2" sqref="B57 E57 B72"/>
    </sheetView>
  </sheetViews>
  <sheetFormatPr defaultRowHeight="14.5" x14ac:dyDescent="0.35"/>
  <cols>
    <col min="1" max="1" width="8.7265625" style="10"/>
    <col min="2" max="2" width="13.26953125" style="10" bestFit="1" customWidth="1"/>
    <col min="3" max="3" width="11.54296875" style="10" bestFit="1" customWidth="1"/>
    <col min="4" max="4" width="11.36328125" style="10" bestFit="1" customWidth="1"/>
    <col min="5" max="5" width="13.26953125" style="10" bestFit="1" customWidth="1"/>
    <col min="6" max="6" width="28.08984375" style="10" bestFit="1" customWidth="1"/>
    <col min="7" max="7" width="13.26953125" style="10" bestFit="1" customWidth="1"/>
    <col min="8" max="8" width="11.54296875" style="10" bestFit="1" customWidth="1"/>
    <col min="9" max="16384" width="8.7265625" style="10"/>
  </cols>
  <sheetData>
    <row r="2" spans="2:13" x14ac:dyDescent="0.35">
      <c r="B2" s="24" t="s">
        <v>2037</v>
      </c>
      <c r="L2"/>
      <c r="M2"/>
    </row>
    <row r="3" spans="2:13" x14ac:dyDescent="0.35">
      <c r="B3" t="s">
        <v>2038</v>
      </c>
      <c r="L3"/>
      <c r="M3"/>
    </row>
    <row r="4" spans="2:13" x14ac:dyDescent="0.35">
      <c r="B4" s="16">
        <v>322966.74900000007</v>
      </c>
      <c r="C4" s="15">
        <f>GETPIVOTDATA("Total",$B$3)</f>
        <v>322966.74900000007</v>
      </c>
      <c r="L4"/>
      <c r="M4"/>
    </row>
    <row r="5" spans="2:13" x14ac:dyDescent="0.35">
      <c r="L5"/>
      <c r="M5"/>
    </row>
    <row r="6" spans="2:13" x14ac:dyDescent="0.35">
      <c r="L6"/>
      <c r="M6"/>
    </row>
    <row r="7" spans="2:13" x14ac:dyDescent="0.35">
      <c r="B7" s="24" t="s">
        <v>2084</v>
      </c>
      <c r="L7"/>
      <c r="M7"/>
    </row>
    <row r="8" spans="2:13" x14ac:dyDescent="0.35">
      <c r="B8" s="13" t="s">
        <v>2039</v>
      </c>
      <c r="C8" t="s">
        <v>2038</v>
      </c>
      <c r="L8"/>
      <c r="M8"/>
    </row>
    <row r="9" spans="2:13" x14ac:dyDescent="0.35">
      <c r="B9" s="14" t="s">
        <v>1005</v>
      </c>
      <c r="C9" s="22">
        <v>0.5198148896746021</v>
      </c>
      <c r="E9" s="10" t="s">
        <v>1015</v>
      </c>
      <c r="F9" s="11">
        <f>GETPIVOTDATA("Total",$B$8,"Gender","Male")</f>
        <v>0.48018511032539779</v>
      </c>
      <c r="G9" s="12">
        <f>F9/($F$10+$F$9)</f>
        <v>0.48018511032539785</v>
      </c>
    </row>
    <row r="10" spans="2:13" x14ac:dyDescent="0.35">
      <c r="B10" s="14" t="s">
        <v>1015</v>
      </c>
      <c r="C10" s="22">
        <v>0.48018511032539779</v>
      </c>
      <c r="E10" s="10" t="s">
        <v>1005</v>
      </c>
      <c r="F10" s="11">
        <f>GETPIVOTDATA("Total",$B$8,"Gender","Female")</f>
        <v>0.5198148896746021</v>
      </c>
      <c r="G10" s="12">
        <f>F10/($F$9+$F$10)</f>
        <v>0.51981488967460221</v>
      </c>
    </row>
    <row r="13" spans="2:13" x14ac:dyDescent="0.35">
      <c r="B13" s="24" t="s">
        <v>2040</v>
      </c>
    </row>
    <row r="14" spans="2:13" x14ac:dyDescent="0.35">
      <c r="B14" t="s">
        <v>2041</v>
      </c>
      <c r="E14"/>
      <c r="F14"/>
      <c r="G14"/>
    </row>
    <row r="15" spans="2:13" x14ac:dyDescent="0.35">
      <c r="B15" s="16">
        <v>15379.368999999997</v>
      </c>
      <c r="C15" s="15">
        <f>GETPIVOTDATA("calculated gross income",$B$14)</f>
        <v>15379.368999999997</v>
      </c>
      <c r="E15"/>
      <c r="F15" s="17"/>
      <c r="G15"/>
    </row>
    <row r="16" spans="2:13" x14ac:dyDescent="0.35">
      <c r="E16"/>
      <c r="F16"/>
      <c r="G16"/>
    </row>
    <row r="17" spans="2:8" x14ac:dyDescent="0.35">
      <c r="E17"/>
      <c r="F17"/>
      <c r="G17"/>
    </row>
    <row r="18" spans="2:8" x14ac:dyDescent="0.35">
      <c r="B18" s="25" t="s">
        <v>2085</v>
      </c>
      <c r="E18"/>
      <c r="F18"/>
      <c r="G18" s="25" t="s">
        <v>2078</v>
      </c>
    </row>
    <row r="19" spans="2:8" x14ac:dyDescent="0.35">
      <c r="B19" s="13" t="s">
        <v>2039</v>
      </c>
      <c r="C19" t="s">
        <v>2038</v>
      </c>
      <c r="D19"/>
      <c r="E19"/>
      <c r="F19"/>
      <c r="G19" s="13" t="s">
        <v>2039</v>
      </c>
      <c r="H19" t="s">
        <v>2038</v>
      </c>
    </row>
    <row r="20" spans="2:8" x14ac:dyDescent="0.35">
      <c r="B20" s="14" t="s">
        <v>1004</v>
      </c>
      <c r="C20" s="22">
        <v>0.50848406069195684</v>
      </c>
      <c r="D20"/>
      <c r="E20"/>
      <c r="F20"/>
      <c r="G20" s="14" t="s">
        <v>1013</v>
      </c>
      <c r="H20" s="22">
        <v>0.34742452697506626</v>
      </c>
    </row>
    <row r="21" spans="2:8" x14ac:dyDescent="0.35">
      <c r="B21" s="14" t="s">
        <v>1011</v>
      </c>
      <c r="C21" s="22">
        <v>0.49151593930804316</v>
      </c>
      <c r="D21"/>
      <c r="E21"/>
      <c r="F21"/>
      <c r="G21" s="14" t="s">
        <v>1017</v>
      </c>
      <c r="H21" s="22">
        <v>0.31200447820713595</v>
      </c>
    </row>
    <row r="22" spans="2:8" x14ac:dyDescent="0.35">
      <c r="B22"/>
      <c r="C22"/>
      <c r="D22"/>
      <c r="E22"/>
      <c r="F22"/>
      <c r="G22" s="14" t="s">
        <v>1007</v>
      </c>
      <c r="H22" s="22">
        <v>0.34057099481779779</v>
      </c>
    </row>
    <row r="23" spans="2:8" x14ac:dyDescent="0.35">
      <c r="E23"/>
      <c r="F23"/>
      <c r="G23"/>
    </row>
    <row r="24" spans="2:8" x14ac:dyDescent="0.35">
      <c r="E24"/>
      <c r="F24"/>
      <c r="G24"/>
    </row>
    <row r="25" spans="2:8" x14ac:dyDescent="0.35">
      <c r="B25" s="24" t="s">
        <v>2043</v>
      </c>
      <c r="E25"/>
      <c r="F25"/>
      <c r="G25" s="14"/>
    </row>
    <row r="26" spans="2:8" x14ac:dyDescent="0.35">
      <c r="B26" t="s">
        <v>2042</v>
      </c>
      <c r="C26"/>
      <c r="D26"/>
      <c r="E26"/>
      <c r="F26"/>
      <c r="G26"/>
      <c r="H26"/>
    </row>
    <row r="27" spans="2:8" x14ac:dyDescent="0.35">
      <c r="B27" s="23">
        <v>1000</v>
      </c>
      <c r="C27">
        <f>GETPIVOTDATA("Invoice ID",$B$26)</f>
        <v>1000</v>
      </c>
      <c r="D27"/>
      <c r="E27"/>
      <c r="F27"/>
      <c r="G27"/>
      <c r="H27"/>
    </row>
    <row r="28" spans="2:8" x14ac:dyDescent="0.35">
      <c r="B28"/>
      <c r="C28"/>
      <c r="D28"/>
      <c r="E28"/>
      <c r="F28"/>
      <c r="G28"/>
      <c r="H28"/>
    </row>
    <row r="29" spans="2:8" x14ac:dyDescent="0.35">
      <c r="B29"/>
      <c r="C29"/>
      <c r="D29"/>
      <c r="E29"/>
      <c r="F29"/>
      <c r="G29"/>
      <c r="H29"/>
    </row>
    <row r="30" spans="2:8" x14ac:dyDescent="0.35">
      <c r="B30" s="25" t="s">
        <v>2048</v>
      </c>
      <c r="C30"/>
      <c r="D30"/>
      <c r="E30"/>
      <c r="F30"/>
      <c r="G30"/>
    </row>
    <row r="31" spans="2:8" x14ac:dyDescent="0.35">
      <c r="B31" t="s">
        <v>2049</v>
      </c>
      <c r="C31"/>
      <c r="D31"/>
      <c r="E31"/>
      <c r="F31"/>
      <c r="G31"/>
    </row>
    <row r="32" spans="2:8" x14ac:dyDescent="0.35">
      <c r="B32" s="23">
        <v>5510</v>
      </c>
      <c r="C32">
        <f>GETPIVOTDATA("Quantity",$B$31)</f>
        <v>5510</v>
      </c>
      <c r="D32"/>
      <c r="G32"/>
      <c r="H32"/>
    </row>
    <row r="33" spans="2:8" x14ac:dyDescent="0.35">
      <c r="B33"/>
      <c r="C33"/>
      <c r="D33"/>
      <c r="G33"/>
      <c r="H33"/>
    </row>
    <row r="34" spans="2:8" x14ac:dyDescent="0.35">
      <c r="B34"/>
      <c r="C34"/>
      <c r="D34"/>
      <c r="G34"/>
      <c r="H34"/>
    </row>
    <row r="35" spans="2:8" x14ac:dyDescent="0.35">
      <c r="B35" s="25" t="s">
        <v>2077</v>
      </c>
      <c r="C35"/>
      <c r="D35"/>
    </row>
    <row r="36" spans="2:8" x14ac:dyDescent="0.35">
      <c r="B36" t="s">
        <v>2050</v>
      </c>
      <c r="C36"/>
      <c r="D36"/>
    </row>
    <row r="37" spans="2:8" x14ac:dyDescent="0.35">
      <c r="B37" s="18">
        <v>6.9727000000000032</v>
      </c>
      <c r="C37" s="18">
        <f>GETPIVOTDATA("Rating",$B$36)</f>
        <v>6.9727000000000032</v>
      </c>
      <c r="D37"/>
    </row>
    <row r="38" spans="2:8" x14ac:dyDescent="0.35">
      <c r="B38"/>
      <c r="C38"/>
      <c r="D38"/>
    </row>
    <row r="39" spans="2:8" x14ac:dyDescent="0.35">
      <c r="B39"/>
      <c r="C39"/>
      <c r="D39"/>
    </row>
    <row r="40" spans="2:8" x14ac:dyDescent="0.35">
      <c r="B40" s="25" t="s">
        <v>2080</v>
      </c>
      <c r="C40"/>
      <c r="D40"/>
      <c r="E40" s="24" t="s">
        <v>2081</v>
      </c>
    </row>
    <row r="41" spans="2:8" x14ac:dyDescent="0.35">
      <c r="B41" s="13" t="s">
        <v>2039</v>
      </c>
      <c r="C41" t="s">
        <v>2038</v>
      </c>
      <c r="D41"/>
      <c r="E41" s="13" t="s">
        <v>2039</v>
      </c>
      <c r="F41" t="s">
        <v>2041</v>
      </c>
    </row>
    <row r="42" spans="2:8" x14ac:dyDescent="0.35">
      <c r="B42" s="14" t="s">
        <v>1006</v>
      </c>
      <c r="C42" s="19">
        <v>49193.739000000016</v>
      </c>
      <c r="D42"/>
      <c r="E42" s="14" t="s">
        <v>1006</v>
      </c>
      <c r="F42" s="17">
        <v>2342.5589999999993</v>
      </c>
    </row>
    <row r="43" spans="2:8" x14ac:dyDescent="0.35">
      <c r="B43" s="14" t="s">
        <v>1016</v>
      </c>
      <c r="C43" s="19">
        <v>53861.913000000008</v>
      </c>
      <c r="D43"/>
      <c r="E43" s="14" t="s">
        <v>1016</v>
      </c>
      <c r="F43" s="17">
        <v>2564.8530000000001</v>
      </c>
    </row>
    <row r="44" spans="2:8" x14ac:dyDescent="0.35">
      <c r="B44" s="14" t="s">
        <v>1030</v>
      </c>
      <c r="C44" s="19">
        <v>54305.894999999997</v>
      </c>
      <c r="D44"/>
      <c r="E44" s="14" t="s">
        <v>1030</v>
      </c>
      <c r="F44" s="17">
        <v>2585.9949999999999</v>
      </c>
    </row>
    <row r="45" spans="2:8" x14ac:dyDescent="0.35">
      <c r="B45" s="14" t="s">
        <v>1012</v>
      </c>
      <c r="C45" s="19">
        <v>54337.531499999997</v>
      </c>
      <c r="D45"/>
      <c r="E45" s="14" t="s">
        <v>1012</v>
      </c>
      <c r="F45" s="17">
        <v>2587.5015000000008</v>
      </c>
    </row>
    <row r="46" spans="2:8" x14ac:dyDescent="0.35">
      <c r="B46" s="14" t="s">
        <v>1020</v>
      </c>
      <c r="C46" s="19">
        <v>55122.826499999996</v>
      </c>
      <c r="D46"/>
      <c r="E46" s="14" t="s">
        <v>1020</v>
      </c>
      <c r="F46" s="17">
        <v>2624.896499999998</v>
      </c>
    </row>
    <row r="47" spans="2:8" x14ac:dyDescent="0.35">
      <c r="B47" s="14" t="s">
        <v>1028</v>
      </c>
      <c r="C47" s="19">
        <v>56144.844000000005</v>
      </c>
      <c r="D47"/>
      <c r="E47" s="14" t="s">
        <v>1028</v>
      </c>
      <c r="F47" s="17">
        <v>2673.5640000000012</v>
      </c>
    </row>
    <row r="48" spans="2:8" x14ac:dyDescent="0.35">
      <c r="B48"/>
      <c r="C48"/>
      <c r="D48"/>
    </row>
    <row r="49" spans="2:8" x14ac:dyDescent="0.35">
      <c r="B49"/>
      <c r="C49"/>
      <c r="D49"/>
    </row>
    <row r="50" spans="2:8" x14ac:dyDescent="0.35">
      <c r="B50" s="26" t="s">
        <v>2079</v>
      </c>
      <c r="C50"/>
      <c r="D50"/>
      <c r="E50" s="24" t="s">
        <v>2075</v>
      </c>
    </row>
    <row r="51" spans="2:8" x14ac:dyDescent="0.35">
      <c r="B51" s="13" t="s">
        <v>2039</v>
      </c>
      <c r="C51" t="s">
        <v>2038</v>
      </c>
      <c r="D51"/>
      <c r="E51" s="13" t="s">
        <v>2039</v>
      </c>
      <c r="F51" t="s">
        <v>2041</v>
      </c>
    </row>
    <row r="52" spans="2:8" x14ac:dyDescent="0.35">
      <c r="B52" s="14" t="s">
        <v>1027</v>
      </c>
      <c r="C52" s="19">
        <v>106197.67199999996</v>
      </c>
      <c r="D52"/>
      <c r="E52" s="14" t="s">
        <v>1027</v>
      </c>
      <c r="F52" s="17">
        <v>5057.0320000000029</v>
      </c>
    </row>
    <row r="53" spans="2:8" x14ac:dyDescent="0.35">
      <c r="B53" s="14" t="s">
        <v>1003</v>
      </c>
      <c r="C53" s="19">
        <v>106200.37050000011</v>
      </c>
      <c r="D53"/>
      <c r="E53" s="14" t="s">
        <v>1003</v>
      </c>
      <c r="F53" s="17">
        <v>5057.1605000000009</v>
      </c>
    </row>
    <row r="54" spans="2:8" x14ac:dyDescent="0.35">
      <c r="B54" s="14" t="s">
        <v>1010</v>
      </c>
      <c r="C54" s="19">
        <v>110568.70649999994</v>
      </c>
      <c r="E54" s="14" t="s">
        <v>1010</v>
      </c>
      <c r="F54" s="17">
        <v>5265.1764999999996</v>
      </c>
    </row>
    <row r="55" spans="2:8" x14ac:dyDescent="0.35">
      <c r="B55"/>
    </row>
    <row r="56" spans="2:8" x14ac:dyDescent="0.35">
      <c r="B56"/>
    </row>
    <row r="57" spans="2:8" x14ac:dyDescent="0.35">
      <c r="B57" s="26" t="s">
        <v>2076</v>
      </c>
      <c r="E57" s="24" t="s">
        <v>2082</v>
      </c>
    </row>
    <row r="58" spans="2:8" x14ac:dyDescent="0.35">
      <c r="B58" s="13" t="s">
        <v>2039</v>
      </c>
      <c r="C58" t="s">
        <v>2038</v>
      </c>
      <c r="E58" s="13" t="s">
        <v>2038</v>
      </c>
      <c r="F58" s="13" t="s">
        <v>2044</v>
      </c>
      <c r="G58"/>
      <c r="H58"/>
    </row>
    <row r="59" spans="2:8" x14ac:dyDescent="0.35">
      <c r="B59" s="14" t="s">
        <v>2063</v>
      </c>
      <c r="C59" s="19">
        <v>31421.481000000011</v>
      </c>
      <c r="E59" s="13" t="s">
        <v>2039</v>
      </c>
      <c r="F59" t="s">
        <v>2045</v>
      </c>
      <c r="G59" t="s">
        <v>2046</v>
      </c>
      <c r="H59" t="s">
        <v>2047</v>
      </c>
    </row>
    <row r="60" spans="2:8" x14ac:dyDescent="0.35">
      <c r="B60" s="14" t="s">
        <v>2064</v>
      </c>
      <c r="C60" s="19">
        <v>30377.329499999996</v>
      </c>
      <c r="E60" s="14" t="s">
        <v>2058</v>
      </c>
      <c r="F60" s="17">
        <v>14192.671499999997</v>
      </c>
      <c r="G60" s="17">
        <v>13284.914999999997</v>
      </c>
      <c r="H60" s="17">
        <v>10421.4915</v>
      </c>
    </row>
    <row r="61" spans="2:8" x14ac:dyDescent="0.35">
      <c r="B61" s="14" t="s">
        <v>2065</v>
      </c>
      <c r="C61" s="19">
        <v>26065.882499999996</v>
      </c>
      <c r="E61" s="14" t="s">
        <v>2061</v>
      </c>
      <c r="F61" s="17">
        <v>21204.508499999996</v>
      </c>
      <c r="G61" s="17">
        <v>12666.402000000002</v>
      </c>
      <c r="H61" s="17">
        <v>17611.334999999995</v>
      </c>
    </row>
    <row r="62" spans="2:8" x14ac:dyDescent="0.35">
      <c r="B62" s="14" t="s">
        <v>2066</v>
      </c>
      <c r="C62" s="19">
        <v>34723.226999999999</v>
      </c>
      <c r="E62" s="14" t="s">
        <v>2060</v>
      </c>
      <c r="F62" s="17">
        <v>17808.377999999997</v>
      </c>
      <c r="G62" s="17">
        <v>12405.529500000001</v>
      </c>
      <c r="H62" s="17">
        <v>13517.227500000003</v>
      </c>
    </row>
    <row r="63" spans="2:8" x14ac:dyDescent="0.35">
      <c r="B63" s="14" t="s">
        <v>2067</v>
      </c>
      <c r="C63" s="19">
        <v>30828.399000000005</v>
      </c>
      <c r="E63" s="14" t="s">
        <v>2059</v>
      </c>
      <c r="F63" s="17">
        <v>19416.379499999999</v>
      </c>
      <c r="G63" s="17">
        <v>13173.058500000001</v>
      </c>
      <c r="H63" s="17">
        <v>12759.810000000001</v>
      </c>
    </row>
    <row r="64" spans="2:8" x14ac:dyDescent="0.35">
      <c r="B64" s="14" t="s">
        <v>2068</v>
      </c>
      <c r="C64" s="19">
        <v>31179.508499999993</v>
      </c>
      <c r="E64" s="14" t="s">
        <v>2056</v>
      </c>
      <c r="F64" s="17">
        <v>11219.4915</v>
      </c>
      <c r="G64" s="17">
        <v>16802.289000000001</v>
      </c>
      <c r="H64" s="17">
        <v>15904.560000000001</v>
      </c>
    </row>
    <row r="65" spans="2:8" x14ac:dyDescent="0.35">
      <c r="B65" s="14" t="s">
        <v>2069</v>
      </c>
      <c r="C65" s="19">
        <v>25226.323499999995</v>
      </c>
      <c r="E65" s="14" t="s">
        <v>2055</v>
      </c>
      <c r="F65" s="17">
        <v>18093.683999999997</v>
      </c>
      <c r="G65" s="17">
        <v>12256.198500000004</v>
      </c>
      <c r="H65" s="17">
        <v>25770.926999999992</v>
      </c>
    </row>
    <row r="66" spans="2:8" x14ac:dyDescent="0.35">
      <c r="B66" s="14" t="s">
        <v>2070</v>
      </c>
      <c r="C66" s="19">
        <v>24445.218000000001</v>
      </c>
      <c r="E66" s="14" t="s">
        <v>2057</v>
      </c>
      <c r="F66" s="17">
        <v>14356.755000000003</v>
      </c>
      <c r="G66" s="17">
        <v>16630.981500000002</v>
      </c>
      <c r="H66" s="17">
        <v>13470.155999999997</v>
      </c>
    </row>
    <row r="67" spans="2:8" x14ac:dyDescent="0.35">
      <c r="B67" s="14" t="s">
        <v>2071</v>
      </c>
      <c r="C67" s="19">
        <v>26030.339999999989</v>
      </c>
    </row>
    <row r="68" spans="2:8" x14ac:dyDescent="0.35">
      <c r="B68" s="14" t="s">
        <v>2072</v>
      </c>
      <c r="C68" s="19">
        <v>39699.513000000021</v>
      </c>
    </row>
    <row r="69" spans="2:8" x14ac:dyDescent="0.35">
      <c r="B69" s="14" t="s">
        <v>2073</v>
      </c>
      <c r="C69" s="19">
        <v>22969.526999999998</v>
      </c>
    </row>
    <row r="70" spans="2:8" x14ac:dyDescent="0.35">
      <c r="B70"/>
    </row>
    <row r="71" spans="2:8" x14ac:dyDescent="0.35">
      <c r="B71"/>
    </row>
    <row r="72" spans="2:8" x14ac:dyDescent="0.35">
      <c r="B72" s="26" t="s">
        <v>2083</v>
      </c>
    </row>
    <row r="73" spans="2:8" x14ac:dyDescent="0.35">
      <c r="B73" s="13" t="s">
        <v>2039</v>
      </c>
      <c r="C73" t="s">
        <v>2038</v>
      </c>
    </row>
    <row r="74" spans="2:8" x14ac:dyDescent="0.35">
      <c r="B74" s="14" t="s">
        <v>2045</v>
      </c>
      <c r="C74" s="19">
        <v>116291.86800000005</v>
      </c>
    </row>
    <row r="75" spans="2:8" x14ac:dyDescent="0.35">
      <c r="B75" s="14" t="s">
        <v>2046</v>
      </c>
      <c r="C75" s="19">
        <v>97219.373999999982</v>
      </c>
    </row>
    <row r="76" spans="2:8" x14ac:dyDescent="0.35">
      <c r="B76" s="14" t="s">
        <v>2047</v>
      </c>
      <c r="C76" s="19">
        <v>109455.50700000004</v>
      </c>
    </row>
    <row r="77" spans="2:8" x14ac:dyDescent="0.35">
      <c r="B77"/>
    </row>
    <row r="78" spans="2:8" x14ac:dyDescent="0.35">
      <c r="B78"/>
    </row>
    <row r="79" spans="2:8" x14ac:dyDescent="0.35">
      <c r="B79"/>
    </row>
    <row r="80" spans="2:8" x14ac:dyDescent="0.35">
      <c r="B80"/>
    </row>
    <row r="81" spans="2:2" x14ac:dyDescent="0.35">
      <c r="B81"/>
    </row>
    <row r="82" spans="2:2" x14ac:dyDescent="0.35">
      <c r="B82"/>
    </row>
    <row r="83" spans="2:2" x14ac:dyDescent="0.35">
      <c r="B83"/>
    </row>
    <row r="84" spans="2:2" x14ac:dyDescent="0.35">
      <c r="B84"/>
    </row>
    <row r="85" spans="2:2" x14ac:dyDescent="0.35">
      <c r="B85"/>
    </row>
    <row r="86" spans="2:2" x14ac:dyDescent="0.35">
      <c r="B86"/>
    </row>
    <row r="87" spans="2:2" x14ac:dyDescent="0.35">
      <c r="B87"/>
    </row>
    <row r="88" spans="2:2" x14ac:dyDescent="0.35">
      <c r="B88"/>
    </row>
    <row r="89" spans="2:2" x14ac:dyDescent="0.35">
      <c r="B89"/>
    </row>
    <row r="90" spans="2:2" x14ac:dyDescent="0.35">
      <c r="B90"/>
    </row>
    <row r="91" spans="2:2" x14ac:dyDescent="0.35">
      <c r="B91"/>
    </row>
    <row r="92" spans="2:2" x14ac:dyDescent="0.35">
      <c r="B92"/>
    </row>
    <row r="93" spans="2:2" x14ac:dyDescent="0.35">
      <c r="B93"/>
    </row>
    <row r="94" spans="2:2" x14ac:dyDescent="0.35">
      <c r="B94"/>
    </row>
    <row r="95" spans="2:2" x14ac:dyDescent="0.35">
      <c r="B95"/>
    </row>
    <row r="96" spans="2:2" x14ac:dyDescent="0.35">
      <c r="B96"/>
    </row>
    <row r="97" spans="2:2" x14ac:dyDescent="0.35">
      <c r="B97"/>
    </row>
    <row r="98" spans="2:2" x14ac:dyDescent="0.35">
      <c r="B98"/>
    </row>
    <row r="99" spans="2:2" x14ac:dyDescent="0.35">
      <c r="B99"/>
    </row>
    <row r="100" spans="2:2" x14ac:dyDescent="0.35">
      <c r="B100"/>
    </row>
    <row r="101" spans="2:2" x14ac:dyDescent="0.35">
      <c r="B101"/>
    </row>
    <row r="102" spans="2:2" x14ac:dyDescent="0.35">
      <c r="B102"/>
    </row>
    <row r="103" spans="2:2" x14ac:dyDescent="0.35">
      <c r="B103"/>
    </row>
    <row r="104" spans="2:2" x14ac:dyDescent="0.35">
      <c r="B104"/>
    </row>
    <row r="105" spans="2:2" x14ac:dyDescent="0.35">
      <c r="B105"/>
    </row>
    <row r="106" spans="2:2" x14ac:dyDescent="0.35">
      <c r="B106"/>
    </row>
    <row r="107" spans="2:2" x14ac:dyDescent="0.35">
      <c r="B107"/>
    </row>
    <row r="108" spans="2:2" x14ac:dyDescent="0.35">
      <c r="B108"/>
    </row>
    <row r="109" spans="2:2" x14ac:dyDescent="0.35">
      <c r="B109"/>
    </row>
    <row r="110" spans="2:2" x14ac:dyDescent="0.35">
      <c r="B110"/>
    </row>
    <row r="111" spans="2:2" x14ac:dyDescent="0.35">
      <c r="B111"/>
    </row>
    <row r="112" spans="2:2" x14ac:dyDescent="0.35">
      <c r="B112"/>
    </row>
    <row r="113" spans="2:2" x14ac:dyDescent="0.35">
      <c r="B113"/>
    </row>
    <row r="114" spans="2:2" x14ac:dyDescent="0.35">
      <c r="B114"/>
    </row>
    <row r="115" spans="2:2" x14ac:dyDescent="0.35">
      <c r="B115"/>
    </row>
    <row r="116" spans="2:2" x14ac:dyDescent="0.35">
      <c r="B116"/>
    </row>
    <row r="117" spans="2:2" x14ac:dyDescent="0.35">
      <c r="B117"/>
    </row>
    <row r="118" spans="2:2" x14ac:dyDescent="0.35">
      <c r="B118"/>
    </row>
    <row r="119" spans="2:2" x14ac:dyDescent="0.35">
      <c r="B119"/>
    </row>
    <row r="120" spans="2:2" x14ac:dyDescent="0.35">
      <c r="B120"/>
    </row>
    <row r="121" spans="2:2" x14ac:dyDescent="0.35">
      <c r="B121"/>
    </row>
    <row r="122" spans="2:2" x14ac:dyDescent="0.35">
      <c r="B122"/>
    </row>
    <row r="123" spans="2:2" x14ac:dyDescent="0.35">
      <c r="B123"/>
    </row>
    <row r="124" spans="2:2" x14ac:dyDescent="0.35">
      <c r="B124"/>
    </row>
    <row r="125" spans="2:2" x14ac:dyDescent="0.35">
      <c r="B125"/>
    </row>
    <row r="126" spans="2:2" x14ac:dyDescent="0.35">
      <c r="B126"/>
    </row>
    <row r="127" spans="2:2" x14ac:dyDescent="0.35">
      <c r="B127"/>
    </row>
    <row r="128" spans="2:2" x14ac:dyDescent="0.35">
      <c r="B128"/>
    </row>
    <row r="129" spans="2:2" x14ac:dyDescent="0.35">
      <c r="B129"/>
    </row>
    <row r="130" spans="2:2" x14ac:dyDescent="0.35">
      <c r="B130"/>
    </row>
    <row r="131" spans="2:2" x14ac:dyDescent="0.35">
      <c r="B131"/>
    </row>
    <row r="132" spans="2:2" x14ac:dyDescent="0.35">
      <c r="B132"/>
    </row>
    <row r="133" spans="2:2" x14ac:dyDescent="0.35">
      <c r="B133"/>
    </row>
    <row r="134" spans="2:2" x14ac:dyDescent="0.35">
      <c r="B134"/>
    </row>
    <row r="135" spans="2:2" x14ac:dyDescent="0.35">
      <c r="B135"/>
    </row>
    <row r="136" spans="2:2" x14ac:dyDescent="0.35">
      <c r="B136"/>
    </row>
    <row r="137" spans="2:2" x14ac:dyDescent="0.35">
      <c r="B137"/>
    </row>
    <row r="138" spans="2:2" x14ac:dyDescent="0.35">
      <c r="B138"/>
    </row>
    <row r="139" spans="2:2" x14ac:dyDescent="0.35">
      <c r="B139"/>
    </row>
    <row r="140" spans="2:2" x14ac:dyDescent="0.35">
      <c r="B140"/>
    </row>
    <row r="141" spans="2:2" x14ac:dyDescent="0.35">
      <c r="B141"/>
    </row>
    <row r="142" spans="2:2" x14ac:dyDescent="0.35">
      <c r="B142"/>
    </row>
    <row r="143" spans="2:2" x14ac:dyDescent="0.35">
      <c r="B143"/>
    </row>
    <row r="144" spans="2:2" x14ac:dyDescent="0.35">
      <c r="B144"/>
    </row>
    <row r="145" spans="2:2" x14ac:dyDescent="0.35">
      <c r="B145"/>
    </row>
    <row r="146" spans="2:2" x14ac:dyDescent="0.35">
      <c r="B146"/>
    </row>
    <row r="147" spans="2:2" x14ac:dyDescent="0.35">
      <c r="B147"/>
    </row>
    <row r="148" spans="2:2" x14ac:dyDescent="0.35">
      <c r="B148"/>
    </row>
    <row r="149" spans="2:2" x14ac:dyDescent="0.35">
      <c r="B149"/>
    </row>
    <row r="150" spans="2:2" x14ac:dyDescent="0.35">
      <c r="B150"/>
    </row>
    <row r="151" spans="2:2" x14ac:dyDescent="0.35">
      <c r="B151"/>
    </row>
    <row r="152" spans="2:2" x14ac:dyDescent="0.35">
      <c r="B152"/>
    </row>
    <row r="153" spans="2:2" x14ac:dyDescent="0.35">
      <c r="B153"/>
    </row>
    <row r="154" spans="2:2" x14ac:dyDescent="0.35">
      <c r="B154"/>
    </row>
    <row r="155" spans="2:2" x14ac:dyDescent="0.35">
      <c r="B155"/>
    </row>
    <row r="156" spans="2:2" x14ac:dyDescent="0.35">
      <c r="B156"/>
    </row>
    <row r="157" spans="2:2" x14ac:dyDescent="0.35">
      <c r="B157"/>
    </row>
    <row r="158" spans="2:2" x14ac:dyDescent="0.35">
      <c r="B158"/>
    </row>
    <row r="159" spans="2:2" x14ac:dyDescent="0.35">
      <c r="B159"/>
    </row>
    <row r="160" spans="2:2" x14ac:dyDescent="0.35">
      <c r="B160"/>
    </row>
    <row r="161" spans="2:2" x14ac:dyDescent="0.35">
      <c r="B161"/>
    </row>
    <row r="162" spans="2:2" x14ac:dyDescent="0.35">
      <c r="B162"/>
    </row>
    <row r="163" spans="2:2" x14ac:dyDescent="0.35">
      <c r="B163"/>
    </row>
    <row r="164" spans="2:2" x14ac:dyDescent="0.35">
      <c r="B164"/>
    </row>
    <row r="165" spans="2:2" x14ac:dyDescent="0.35">
      <c r="B165"/>
    </row>
    <row r="166" spans="2:2" x14ac:dyDescent="0.35">
      <c r="B166"/>
    </row>
    <row r="167" spans="2:2" x14ac:dyDescent="0.35">
      <c r="B167"/>
    </row>
    <row r="168" spans="2:2" x14ac:dyDescent="0.35">
      <c r="B168"/>
    </row>
    <row r="169" spans="2:2" x14ac:dyDescent="0.35">
      <c r="B169"/>
    </row>
    <row r="170" spans="2:2" x14ac:dyDescent="0.35">
      <c r="B170"/>
    </row>
    <row r="171" spans="2:2" x14ac:dyDescent="0.35">
      <c r="B171"/>
    </row>
    <row r="172" spans="2:2" x14ac:dyDescent="0.35">
      <c r="B172"/>
    </row>
    <row r="173" spans="2:2" x14ac:dyDescent="0.35">
      <c r="B173"/>
    </row>
    <row r="174" spans="2:2" x14ac:dyDescent="0.35">
      <c r="B174"/>
    </row>
    <row r="175" spans="2:2" x14ac:dyDescent="0.35">
      <c r="B175"/>
    </row>
    <row r="176" spans="2:2" x14ac:dyDescent="0.35">
      <c r="B176"/>
    </row>
    <row r="177" spans="2:2" x14ac:dyDescent="0.35">
      <c r="B177"/>
    </row>
    <row r="178" spans="2:2" x14ac:dyDescent="0.35">
      <c r="B178"/>
    </row>
    <row r="179" spans="2:2" x14ac:dyDescent="0.35">
      <c r="B179"/>
    </row>
    <row r="180" spans="2:2" x14ac:dyDescent="0.35">
      <c r="B180"/>
    </row>
    <row r="181" spans="2:2" x14ac:dyDescent="0.35">
      <c r="B181"/>
    </row>
    <row r="182" spans="2:2" x14ac:dyDescent="0.35">
      <c r="B182"/>
    </row>
    <row r="183" spans="2:2" x14ac:dyDescent="0.35">
      <c r="B183"/>
    </row>
    <row r="184" spans="2:2" x14ac:dyDescent="0.35">
      <c r="B184"/>
    </row>
    <row r="185" spans="2:2" x14ac:dyDescent="0.35">
      <c r="B185"/>
    </row>
    <row r="186" spans="2:2" x14ac:dyDescent="0.35">
      <c r="B186"/>
    </row>
    <row r="187" spans="2:2" x14ac:dyDescent="0.35">
      <c r="B187"/>
    </row>
    <row r="188" spans="2:2" x14ac:dyDescent="0.35">
      <c r="B188"/>
    </row>
    <row r="189" spans="2:2" x14ac:dyDescent="0.35">
      <c r="B189"/>
    </row>
    <row r="190" spans="2:2" x14ac:dyDescent="0.35">
      <c r="B190"/>
    </row>
    <row r="191" spans="2:2" x14ac:dyDescent="0.35">
      <c r="B191"/>
    </row>
    <row r="192" spans="2:2" x14ac:dyDescent="0.35">
      <c r="B192"/>
    </row>
    <row r="193" spans="2:2" x14ac:dyDescent="0.35">
      <c r="B193"/>
    </row>
    <row r="194" spans="2:2" x14ac:dyDescent="0.35">
      <c r="B194"/>
    </row>
    <row r="195" spans="2:2" x14ac:dyDescent="0.35">
      <c r="B195"/>
    </row>
    <row r="196" spans="2:2" x14ac:dyDescent="0.35">
      <c r="B196"/>
    </row>
    <row r="197" spans="2:2" x14ac:dyDescent="0.35">
      <c r="B197"/>
    </row>
    <row r="198" spans="2:2" x14ac:dyDescent="0.35">
      <c r="B198"/>
    </row>
    <row r="199" spans="2:2" x14ac:dyDescent="0.35">
      <c r="B199"/>
    </row>
    <row r="200" spans="2:2" x14ac:dyDescent="0.35">
      <c r="B200"/>
    </row>
    <row r="201" spans="2:2" x14ac:dyDescent="0.35">
      <c r="B201"/>
    </row>
    <row r="202" spans="2:2" x14ac:dyDescent="0.35">
      <c r="B202"/>
    </row>
    <row r="203" spans="2:2" x14ac:dyDescent="0.35">
      <c r="B203"/>
    </row>
    <row r="204" spans="2:2" x14ac:dyDescent="0.35">
      <c r="B204"/>
    </row>
    <row r="205" spans="2:2" x14ac:dyDescent="0.35">
      <c r="B205"/>
    </row>
    <row r="206" spans="2:2" x14ac:dyDescent="0.35">
      <c r="B206"/>
    </row>
    <row r="207" spans="2:2" x14ac:dyDescent="0.35">
      <c r="B207"/>
    </row>
    <row r="208" spans="2:2" x14ac:dyDescent="0.35">
      <c r="B208"/>
    </row>
    <row r="209" spans="2:2" x14ac:dyDescent="0.35">
      <c r="B209"/>
    </row>
    <row r="210" spans="2:2" x14ac:dyDescent="0.35">
      <c r="B210"/>
    </row>
    <row r="211" spans="2:2" x14ac:dyDescent="0.35">
      <c r="B211"/>
    </row>
    <row r="212" spans="2:2" x14ac:dyDescent="0.35">
      <c r="B212"/>
    </row>
    <row r="213" spans="2:2" x14ac:dyDescent="0.35">
      <c r="B213"/>
    </row>
    <row r="214" spans="2:2" x14ac:dyDescent="0.35">
      <c r="B214"/>
    </row>
    <row r="215" spans="2:2" x14ac:dyDescent="0.35">
      <c r="B215"/>
    </row>
    <row r="216" spans="2:2" x14ac:dyDescent="0.35">
      <c r="B216"/>
    </row>
    <row r="217" spans="2:2" x14ac:dyDescent="0.35">
      <c r="B217"/>
    </row>
    <row r="218" spans="2:2" x14ac:dyDescent="0.35">
      <c r="B218"/>
    </row>
    <row r="219" spans="2:2" x14ac:dyDescent="0.35">
      <c r="B219"/>
    </row>
    <row r="220" spans="2:2" x14ac:dyDescent="0.35">
      <c r="B220"/>
    </row>
    <row r="221" spans="2:2" x14ac:dyDescent="0.35">
      <c r="B221"/>
    </row>
    <row r="222" spans="2:2" x14ac:dyDescent="0.35">
      <c r="B222"/>
    </row>
    <row r="223" spans="2:2" x14ac:dyDescent="0.35">
      <c r="B223"/>
    </row>
    <row r="224" spans="2:2" x14ac:dyDescent="0.35">
      <c r="B224"/>
    </row>
    <row r="225" spans="2:2" x14ac:dyDescent="0.35">
      <c r="B225"/>
    </row>
    <row r="226" spans="2:2" x14ac:dyDescent="0.35">
      <c r="B226"/>
    </row>
    <row r="227" spans="2:2" x14ac:dyDescent="0.35">
      <c r="B227"/>
    </row>
    <row r="228" spans="2:2" x14ac:dyDescent="0.35">
      <c r="B228"/>
    </row>
    <row r="229" spans="2:2" x14ac:dyDescent="0.35">
      <c r="B229"/>
    </row>
    <row r="230" spans="2:2" x14ac:dyDescent="0.35">
      <c r="B230"/>
    </row>
    <row r="231" spans="2:2" x14ac:dyDescent="0.35">
      <c r="B231"/>
    </row>
    <row r="232" spans="2:2" x14ac:dyDescent="0.35">
      <c r="B232"/>
    </row>
    <row r="233" spans="2:2" x14ac:dyDescent="0.35">
      <c r="B233"/>
    </row>
    <row r="234" spans="2:2" x14ac:dyDescent="0.35">
      <c r="B234"/>
    </row>
    <row r="235" spans="2:2" x14ac:dyDescent="0.35">
      <c r="B235"/>
    </row>
    <row r="236" spans="2:2" x14ac:dyDescent="0.35">
      <c r="B236"/>
    </row>
    <row r="237" spans="2:2" x14ac:dyDescent="0.35">
      <c r="B237"/>
    </row>
    <row r="238" spans="2:2" x14ac:dyDescent="0.35">
      <c r="B238"/>
    </row>
    <row r="239" spans="2:2" x14ac:dyDescent="0.35">
      <c r="B239"/>
    </row>
    <row r="240" spans="2:2" x14ac:dyDescent="0.35">
      <c r="B240"/>
    </row>
    <row r="241" spans="2:2" x14ac:dyDescent="0.35">
      <c r="B241"/>
    </row>
    <row r="242" spans="2:2" x14ac:dyDescent="0.35">
      <c r="B242"/>
    </row>
    <row r="243" spans="2:2" x14ac:dyDescent="0.35">
      <c r="B243"/>
    </row>
    <row r="244" spans="2:2" x14ac:dyDescent="0.35">
      <c r="B244"/>
    </row>
    <row r="245" spans="2:2" x14ac:dyDescent="0.35">
      <c r="B245"/>
    </row>
    <row r="246" spans="2:2" x14ac:dyDescent="0.35">
      <c r="B246"/>
    </row>
    <row r="247" spans="2:2" x14ac:dyDescent="0.35">
      <c r="B247"/>
    </row>
    <row r="248" spans="2:2" x14ac:dyDescent="0.35">
      <c r="B248"/>
    </row>
    <row r="249" spans="2:2" x14ac:dyDescent="0.35">
      <c r="B249"/>
    </row>
    <row r="250" spans="2:2" x14ac:dyDescent="0.35">
      <c r="B250"/>
    </row>
    <row r="251" spans="2:2" x14ac:dyDescent="0.35">
      <c r="B251"/>
    </row>
    <row r="252" spans="2:2" x14ac:dyDescent="0.35">
      <c r="B252"/>
    </row>
    <row r="253" spans="2:2" x14ac:dyDescent="0.35">
      <c r="B253"/>
    </row>
    <row r="254" spans="2:2" x14ac:dyDescent="0.35">
      <c r="B254"/>
    </row>
    <row r="255" spans="2:2" x14ac:dyDescent="0.35">
      <c r="B255"/>
    </row>
    <row r="256" spans="2:2" x14ac:dyDescent="0.35">
      <c r="B256"/>
    </row>
    <row r="257" spans="2:2" x14ac:dyDescent="0.35">
      <c r="B257"/>
    </row>
    <row r="258" spans="2:2" x14ac:dyDescent="0.35">
      <c r="B258"/>
    </row>
    <row r="259" spans="2:2" x14ac:dyDescent="0.35">
      <c r="B259"/>
    </row>
    <row r="260" spans="2:2" x14ac:dyDescent="0.35">
      <c r="B260"/>
    </row>
    <row r="261" spans="2:2" x14ac:dyDescent="0.35">
      <c r="B261"/>
    </row>
    <row r="262" spans="2:2" x14ac:dyDescent="0.35">
      <c r="B262"/>
    </row>
    <row r="263" spans="2:2" x14ac:dyDescent="0.35">
      <c r="B263"/>
    </row>
    <row r="264" spans="2:2" x14ac:dyDescent="0.35">
      <c r="B264"/>
    </row>
    <row r="265" spans="2:2" x14ac:dyDescent="0.35">
      <c r="B265"/>
    </row>
    <row r="266" spans="2:2" x14ac:dyDescent="0.35">
      <c r="B266"/>
    </row>
    <row r="267" spans="2:2" x14ac:dyDescent="0.35">
      <c r="B267"/>
    </row>
    <row r="268" spans="2:2" x14ac:dyDescent="0.35">
      <c r="B268"/>
    </row>
    <row r="269" spans="2:2" x14ac:dyDescent="0.35">
      <c r="B269"/>
    </row>
    <row r="270" spans="2:2" x14ac:dyDescent="0.35">
      <c r="B270"/>
    </row>
    <row r="271" spans="2:2" x14ac:dyDescent="0.35">
      <c r="B271"/>
    </row>
    <row r="272" spans="2:2" x14ac:dyDescent="0.35">
      <c r="B272"/>
    </row>
    <row r="273" spans="2:2" x14ac:dyDescent="0.35">
      <c r="B273"/>
    </row>
    <row r="274" spans="2:2" x14ac:dyDescent="0.35">
      <c r="B274"/>
    </row>
    <row r="275" spans="2:2" x14ac:dyDescent="0.35">
      <c r="B275"/>
    </row>
    <row r="276" spans="2:2" x14ac:dyDescent="0.35">
      <c r="B276"/>
    </row>
    <row r="277" spans="2:2" x14ac:dyDescent="0.35">
      <c r="B277"/>
    </row>
    <row r="278" spans="2:2" x14ac:dyDescent="0.35">
      <c r="B278"/>
    </row>
    <row r="279" spans="2:2" x14ac:dyDescent="0.35">
      <c r="B279"/>
    </row>
    <row r="280" spans="2:2" x14ac:dyDescent="0.35">
      <c r="B280"/>
    </row>
    <row r="281" spans="2:2" x14ac:dyDescent="0.35">
      <c r="B281"/>
    </row>
    <row r="282" spans="2:2" x14ac:dyDescent="0.35">
      <c r="B282"/>
    </row>
    <row r="283" spans="2:2" x14ac:dyDescent="0.35">
      <c r="B283"/>
    </row>
    <row r="284" spans="2:2" x14ac:dyDescent="0.35">
      <c r="B284"/>
    </row>
    <row r="285" spans="2:2" x14ac:dyDescent="0.35">
      <c r="B285"/>
    </row>
    <row r="286" spans="2:2" x14ac:dyDescent="0.35">
      <c r="B286"/>
    </row>
    <row r="287" spans="2:2" x14ac:dyDescent="0.35">
      <c r="B287"/>
    </row>
    <row r="288" spans="2:2" x14ac:dyDescent="0.35">
      <c r="B288"/>
    </row>
    <row r="289" spans="2:2" x14ac:dyDescent="0.35">
      <c r="B289"/>
    </row>
    <row r="290" spans="2:2" x14ac:dyDescent="0.35">
      <c r="B290"/>
    </row>
    <row r="291" spans="2:2" x14ac:dyDescent="0.35">
      <c r="B291"/>
    </row>
    <row r="292" spans="2:2" x14ac:dyDescent="0.35">
      <c r="B292"/>
    </row>
    <row r="293" spans="2:2" x14ac:dyDescent="0.35">
      <c r="B293"/>
    </row>
    <row r="294" spans="2:2" x14ac:dyDescent="0.35">
      <c r="B294"/>
    </row>
    <row r="295" spans="2:2" x14ac:dyDescent="0.35">
      <c r="B295"/>
    </row>
    <row r="296" spans="2:2" x14ac:dyDescent="0.35">
      <c r="B296"/>
    </row>
    <row r="297" spans="2:2" x14ac:dyDescent="0.35">
      <c r="B297"/>
    </row>
    <row r="298" spans="2:2" x14ac:dyDescent="0.35">
      <c r="B298"/>
    </row>
    <row r="299" spans="2:2" x14ac:dyDescent="0.35">
      <c r="B299"/>
    </row>
    <row r="300" spans="2:2" x14ac:dyDescent="0.35">
      <c r="B300"/>
    </row>
    <row r="301" spans="2:2" x14ac:dyDescent="0.35">
      <c r="B301"/>
    </row>
    <row r="302" spans="2:2" x14ac:dyDescent="0.35">
      <c r="B302"/>
    </row>
    <row r="303" spans="2:2" x14ac:dyDescent="0.35">
      <c r="B303"/>
    </row>
    <row r="304" spans="2:2" x14ac:dyDescent="0.35">
      <c r="B304"/>
    </row>
    <row r="305" spans="2:2" x14ac:dyDescent="0.35">
      <c r="B305"/>
    </row>
    <row r="306" spans="2:2" x14ac:dyDescent="0.35">
      <c r="B306"/>
    </row>
    <row r="307" spans="2:2" x14ac:dyDescent="0.35">
      <c r="B307"/>
    </row>
    <row r="308" spans="2:2" x14ac:dyDescent="0.35">
      <c r="B308"/>
    </row>
    <row r="309" spans="2:2" x14ac:dyDescent="0.35">
      <c r="B309"/>
    </row>
    <row r="310" spans="2:2" x14ac:dyDescent="0.35">
      <c r="B310"/>
    </row>
    <row r="311" spans="2:2" x14ac:dyDescent="0.35">
      <c r="B311"/>
    </row>
    <row r="312" spans="2:2" x14ac:dyDescent="0.35">
      <c r="B312"/>
    </row>
    <row r="313" spans="2:2" x14ac:dyDescent="0.35">
      <c r="B313"/>
    </row>
    <row r="314" spans="2:2" x14ac:dyDescent="0.35">
      <c r="B314"/>
    </row>
    <row r="315" spans="2:2" x14ac:dyDescent="0.35">
      <c r="B315"/>
    </row>
    <row r="316" spans="2:2" x14ac:dyDescent="0.35">
      <c r="B316"/>
    </row>
    <row r="317" spans="2:2" x14ac:dyDescent="0.35">
      <c r="B317"/>
    </row>
    <row r="318" spans="2:2" x14ac:dyDescent="0.35">
      <c r="B318"/>
    </row>
    <row r="319" spans="2:2" x14ac:dyDescent="0.35">
      <c r="B319"/>
    </row>
    <row r="320" spans="2:2" x14ac:dyDescent="0.35">
      <c r="B320"/>
    </row>
    <row r="321" spans="2:2" x14ac:dyDescent="0.35">
      <c r="B321"/>
    </row>
    <row r="322" spans="2:2" x14ac:dyDescent="0.35">
      <c r="B322"/>
    </row>
    <row r="323" spans="2:2" x14ac:dyDescent="0.35">
      <c r="B323"/>
    </row>
    <row r="324" spans="2:2" x14ac:dyDescent="0.35">
      <c r="B324"/>
    </row>
    <row r="325" spans="2:2" x14ac:dyDescent="0.35">
      <c r="B325"/>
    </row>
    <row r="326" spans="2:2" x14ac:dyDescent="0.35">
      <c r="B326"/>
    </row>
    <row r="327" spans="2:2" x14ac:dyDescent="0.35">
      <c r="B327"/>
    </row>
    <row r="328" spans="2:2" x14ac:dyDescent="0.35">
      <c r="B328"/>
    </row>
    <row r="329" spans="2:2" x14ac:dyDescent="0.35">
      <c r="B329"/>
    </row>
    <row r="330" spans="2:2" x14ac:dyDescent="0.35">
      <c r="B330"/>
    </row>
    <row r="331" spans="2:2" x14ac:dyDescent="0.35">
      <c r="B331"/>
    </row>
    <row r="332" spans="2:2" x14ac:dyDescent="0.35">
      <c r="B332"/>
    </row>
    <row r="333" spans="2:2" x14ac:dyDescent="0.35">
      <c r="B333"/>
    </row>
    <row r="334" spans="2:2" x14ac:dyDescent="0.35">
      <c r="B334"/>
    </row>
    <row r="335" spans="2:2" x14ac:dyDescent="0.35">
      <c r="B335"/>
    </row>
    <row r="336" spans="2:2" x14ac:dyDescent="0.35">
      <c r="B336"/>
    </row>
    <row r="337" spans="2:2" x14ac:dyDescent="0.35">
      <c r="B337"/>
    </row>
    <row r="338" spans="2:2" x14ac:dyDescent="0.35">
      <c r="B338"/>
    </row>
    <row r="339" spans="2:2" x14ac:dyDescent="0.35">
      <c r="B339"/>
    </row>
    <row r="340" spans="2:2" x14ac:dyDescent="0.35">
      <c r="B340"/>
    </row>
    <row r="341" spans="2:2" x14ac:dyDescent="0.35">
      <c r="B341"/>
    </row>
    <row r="342" spans="2:2" x14ac:dyDescent="0.35">
      <c r="B342"/>
    </row>
    <row r="343" spans="2:2" x14ac:dyDescent="0.35">
      <c r="B343"/>
    </row>
    <row r="344" spans="2:2" x14ac:dyDescent="0.35">
      <c r="B344"/>
    </row>
    <row r="345" spans="2:2" x14ac:dyDescent="0.35">
      <c r="B345"/>
    </row>
    <row r="346" spans="2:2" x14ac:dyDescent="0.35">
      <c r="B346"/>
    </row>
    <row r="347" spans="2:2" x14ac:dyDescent="0.35">
      <c r="B347"/>
    </row>
    <row r="348" spans="2:2" x14ac:dyDescent="0.35">
      <c r="B348"/>
    </row>
    <row r="349" spans="2:2" x14ac:dyDescent="0.35">
      <c r="B349"/>
    </row>
    <row r="350" spans="2:2" x14ac:dyDescent="0.35">
      <c r="B350"/>
    </row>
    <row r="351" spans="2:2" x14ac:dyDescent="0.35">
      <c r="B351"/>
    </row>
    <row r="352" spans="2:2" x14ac:dyDescent="0.35">
      <c r="B352"/>
    </row>
    <row r="353" spans="2:2" x14ac:dyDescent="0.35">
      <c r="B353"/>
    </row>
    <row r="354" spans="2:2" x14ac:dyDescent="0.35">
      <c r="B354"/>
    </row>
    <row r="355" spans="2:2" x14ac:dyDescent="0.35">
      <c r="B355"/>
    </row>
    <row r="356" spans="2:2" x14ac:dyDescent="0.35">
      <c r="B356"/>
    </row>
    <row r="357" spans="2:2" x14ac:dyDescent="0.35">
      <c r="B357"/>
    </row>
    <row r="358" spans="2:2" x14ac:dyDescent="0.35">
      <c r="B358"/>
    </row>
    <row r="359" spans="2:2" x14ac:dyDescent="0.35">
      <c r="B359"/>
    </row>
    <row r="360" spans="2:2" x14ac:dyDescent="0.35">
      <c r="B360"/>
    </row>
    <row r="361" spans="2:2" x14ac:dyDescent="0.35">
      <c r="B361"/>
    </row>
    <row r="362" spans="2:2" x14ac:dyDescent="0.35">
      <c r="B362"/>
    </row>
    <row r="363" spans="2:2" x14ac:dyDescent="0.35">
      <c r="B363"/>
    </row>
    <row r="364" spans="2:2" x14ac:dyDescent="0.35">
      <c r="B364"/>
    </row>
    <row r="365" spans="2:2" x14ac:dyDescent="0.35">
      <c r="B365"/>
    </row>
    <row r="366" spans="2:2" x14ac:dyDescent="0.35">
      <c r="B366"/>
    </row>
    <row r="367" spans="2:2" x14ac:dyDescent="0.35">
      <c r="B367"/>
    </row>
    <row r="368" spans="2:2" x14ac:dyDescent="0.35">
      <c r="B368"/>
    </row>
    <row r="369" spans="2:2" x14ac:dyDescent="0.35">
      <c r="B369"/>
    </row>
    <row r="370" spans="2:2" x14ac:dyDescent="0.35">
      <c r="B370"/>
    </row>
    <row r="371" spans="2:2" x14ac:dyDescent="0.35">
      <c r="B371"/>
    </row>
    <row r="372" spans="2:2" x14ac:dyDescent="0.35">
      <c r="B372"/>
    </row>
    <row r="373" spans="2:2" x14ac:dyDescent="0.35">
      <c r="B373"/>
    </row>
    <row r="374" spans="2:2" x14ac:dyDescent="0.35">
      <c r="B374"/>
    </row>
    <row r="375" spans="2:2" x14ac:dyDescent="0.35">
      <c r="B375"/>
    </row>
    <row r="376" spans="2:2" x14ac:dyDescent="0.35">
      <c r="B376"/>
    </row>
    <row r="377" spans="2:2" x14ac:dyDescent="0.35">
      <c r="B377"/>
    </row>
    <row r="378" spans="2:2" x14ac:dyDescent="0.35">
      <c r="B378"/>
    </row>
    <row r="379" spans="2:2" x14ac:dyDescent="0.35">
      <c r="B379"/>
    </row>
    <row r="380" spans="2:2" x14ac:dyDescent="0.35">
      <c r="B380"/>
    </row>
    <row r="381" spans="2:2" x14ac:dyDescent="0.35">
      <c r="B381"/>
    </row>
    <row r="382" spans="2:2" x14ac:dyDescent="0.35">
      <c r="B382"/>
    </row>
    <row r="383" spans="2:2" x14ac:dyDescent="0.35">
      <c r="B383"/>
    </row>
    <row r="384" spans="2:2" x14ac:dyDescent="0.35">
      <c r="B384"/>
    </row>
    <row r="385" spans="2:2" x14ac:dyDescent="0.35">
      <c r="B385"/>
    </row>
    <row r="386" spans="2:2" x14ac:dyDescent="0.35">
      <c r="B386"/>
    </row>
    <row r="387" spans="2:2" x14ac:dyDescent="0.35">
      <c r="B387"/>
    </row>
    <row r="388" spans="2:2" x14ac:dyDescent="0.35">
      <c r="B388"/>
    </row>
    <row r="389" spans="2:2" x14ac:dyDescent="0.35">
      <c r="B389"/>
    </row>
    <row r="390" spans="2:2" x14ac:dyDescent="0.35">
      <c r="B390"/>
    </row>
    <row r="391" spans="2:2" x14ac:dyDescent="0.35">
      <c r="B391"/>
    </row>
    <row r="392" spans="2:2" x14ac:dyDescent="0.35">
      <c r="B392"/>
    </row>
    <row r="393" spans="2:2" x14ac:dyDescent="0.35">
      <c r="B393"/>
    </row>
    <row r="394" spans="2:2" x14ac:dyDescent="0.35">
      <c r="B394"/>
    </row>
    <row r="395" spans="2:2" x14ac:dyDescent="0.35">
      <c r="B395"/>
    </row>
    <row r="396" spans="2:2" x14ac:dyDescent="0.35">
      <c r="B396"/>
    </row>
    <row r="397" spans="2:2" x14ac:dyDescent="0.35">
      <c r="B397"/>
    </row>
    <row r="398" spans="2:2" x14ac:dyDescent="0.35">
      <c r="B398"/>
    </row>
    <row r="399" spans="2:2" x14ac:dyDescent="0.35">
      <c r="B399"/>
    </row>
    <row r="400" spans="2:2" x14ac:dyDescent="0.35">
      <c r="B400"/>
    </row>
    <row r="401" spans="2:2" x14ac:dyDescent="0.35">
      <c r="B401"/>
    </row>
    <row r="402" spans="2:2" x14ac:dyDescent="0.35">
      <c r="B402"/>
    </row>
    <row r="403" spans="2:2" x14ac:dyDescent="0.35">
      <c r="B403"/>
    </row>
    <row r="404" spans="2:2" x14ac:dyDescent="0.35">
      <c r="B404"/>
    </row>
    <row r="405" spans="2:2" x14ac:dyDescent="0.35">
      <c r="B405"/>
    </row>
    <row r="406" spans="2:2" x14ac:dyDescent="0.35">
      <c r="B406"/>
    </row>
    <row r="407" spans="2:2" x14ac:dyDescent="0.35">
      <c r="B407"/>
    </row>
    <row r="408" spans="2:2" x14ac:dyDescent="0.35">
      <c r="B408"/>
    </row>
    <row r="409" spans="2:2" x14ac:dyDescent="0.35">
      <c r="B409"/>
    </row>
    <row r="410" spans="2:2" x14ac:dyDescent="0.35">
      <c r="B410"/>
    </row>
    <row r="411" spans="2:2" x14ac:dyDescent="0.35">
      <c r="B411"/>
    </row>
    <row r="412" spans="2:2" x14ac:dyDescent="0.35">
      <c r="B412"/>
    </row>
    <row r="413" spans="2:2" x14ac:dyDescent="0.35">
      <c r="B413"/>
    </row>
    <row r="414" spans="2:2" x14ac:dyDescent="0.35">
      <c r="B414"/>
    </row>
    <row r="415" spans="2:2" x14ac:dyDescent="0.35">
      <c r="B415"/>
    </row>
    <row r="416" spans="2:2" x14ac:dyDescent="0.35">
      <c r="B416"/>
    </row>
    <row r="417" spans="2:2" x14ac:dyDescent="0.35">
      <c r="B417"/>
    </row>
    <row r="418" spans="2:2" x14ac:dyDescent="0.35">
      <c r="B418"/>
    </row>
    <row r="419" spans="2:2" x14ac:dyDescent="0.35">
      <c r="B419"/>
    </row>
    <row r="420" spans="2:2" x14ac:dyDescent="0.35">
      <c r="B420"/>
    </row>
    <row r="421" spans="2:2" x14ac:dyDescent="0.35">
      <c r="B421"/>
    </row>
    <row r="422" spans="2:2" x14ac:dyDescent="0.35">
      <c r="B422"/>
    </row>
    <row r="423" spans="2:2" x14ac:dyDescent="0.35">
      <c r="B423"/>
    </row>
    <row r="424" spans="2:2" x14ac:dyDescent="0.35">
      <c r="B424"/>
    </row>
    <row r="425" spans="2:2" x14ac:dyDescent="0.35">
      <c r="B425"/>
    </row>
    <row r="426" spans="2:2" x14ac:dyDescent="0.35">
      <c r="B426"/>
    </row>
    <row r="427" spans="2:2" x14ac:dyDescent="0.35">
      <c r="B427"/>
    </row>
    <row r="428" spans="2:2" x14ac:dyDescent="0.35">
      <c r="B428"/>
    </row>
    <row r="429" spans="2:2" x14ac:dyDescent="0.35">
      <c r="B429"/>
    </row>
    <row r="430" spans="2:2" x14ac:dyDescent="0.35">
      <c r="B430"/>
    </row>
    <row r="431" spans="2:2" x14ac:dyDescent="0.35">
      <c r="B431"/>
    </row>
    <row r="432" spans="2:2" x14ac:dyDescent="0.35">
      <c r="B432"/>
    </row>
    <row r="433" spans="2:2" x14ac:dyDescent="0.35">
      <c r="B433"/>
    </row>
    <row r="434" spans="2:2" x14ac:dyDescent="0.35">
      <c r="B434"/>
    </row>
    <row r="435" spans="2:2" x14ac:dyDescent="0.35">
      <c r="B435"/>
    </row>
    <row r="436" spans="2:2" x14ac:dyDescent="0.35">
      <c r="B436"/>
    </row>
    <row r="437" spans="2:2" x14ac:dyDescent="0.35">
      <c r="B437"/>
    </row>
    <row r="438" spans="2:2" x14ac:dyDescent="0.35">
      <c r="B438"/>
    </row>
    <row r="439" spans="2:2" x14ac:dyDescent="0.35">
      <c r="B439"/>
    </row>
    <row r="440" spans="2:2" x14ac:dyDescent="0.35">
      <c r="B440"/>
    </row>
    <row r="441" spans="2:2" x14ac:dyDescent="0.35">
      <c r="B441"/>
    </row>
    <row r="442" spans="2:2" x14ac:dyDescent="0.35">
      <c r="B442"/>
    </row>
    <row r="443" spans="2:2" x14ac:dyDescent="0.35">
      <c r="B443"/>
    </row>
    <row r="444" spans="2:2" x14ac:dyDescent="0.35">
      <c r="B444"/>
    </row>
    <row r="445" spans="2:2" x14ac:dyDescent="0.35">
      <c r="B445"/>
    </row>
    <row r="446" spans="2:2" x14ac:dyDescent="0.35">
      <c r="B446"/>
    </row>
    <row r="447" spans="2:2" x14ac:dyDescent="0.35">
      <c r="B447"/>
    </row>
    <row r="448" spans="2:2" x14ac:dyDescent="0.35">
      <c r="B448"/>
    </row>
    <row r="449" spans="2:2" x14ac:dyDescent="0.35">
      <c r="B449"/>
    </row>
    <row r="450" spans="2:2" x14ac:dyDescent="0.35">
      <c r="B450"/>
    </row>
    <row r="451" spans="2:2" x14ac:dyDescent="0.35">
      <c r="B451"/>
    </row>
    <row r="452" spans="2:2" x14ac:dyDescent="0.35">
      <c r="B452"/>
    </row>
    <row r="453" spans="2:2" x14ac:dyDescent="0.35">
      <c r="B453"/>
    </row>
    <row r="454" spans="2:2" x14ac:dyDescent="0.35">
      <c r="B454"/>
    </row>
    <row r="455" spans="2:2" x14ac:dyDescent="0.35">
      <c r="B455"/>
    </row>
    <row r="456" spans="2:2" x14ac:dyDescent="0.35">
      <c r="B456"/>
    </row>
    <row r="457" spans="2:2" x14ac:dyDescent="0.35">
      <c r="B457"/>
    </row>
    <row r="458" spans="2:2" x14ac:dyDescent="0.35">
      <c r="B458"/>
    </row>
    <row r="459" spans="2:2" x14ac:dyDescent="0.35">
      <c r="B459"/>
    </row>
    <row r="460" spans="2:2" x14ac:dyDescent="0.35">
      <c r="B460"/>
    </row>
    <row r="461" spans="2:2" x14ac:dyDescent="0.35">
      <c r="B461"/>
    </row>
    <row r="462" spans="2:2" x14ac:dyDescent="0.35">
      <c r="B462"/>
    </row>
    <row r="463" spans="2:2" x14ac:dyDescent="0.35">
      <c r="B463"/>
    </row>
    <row r="464" spans="2:2" x14ac:dyDescent="0.35">
      <c r="B464"/>
    </row>
    <row r="465" spans="2:2" x14ac:dyDescent="0.35">
      <c r="B465"/>
    </row>
    <row r="466" spans="2:2" x14ac:dyDescent="0.35">
      <c r="B466"/>
    </row>
    <row r="467" spans="2:2" x14ac:dyDescent="0.35">
      <c r="B467"/>
    </row>
    <row r="468" spans="2:2" x14ac:dyDescent="0.35">
      <c r="B468"/>
    </row>
    <row r="469" spans="2:2" x14ac:dyDescent="0.35">
      <c r="B469"/>
    </row>
    <row r="470" spans="2:2" x14ac:dyDescent="0.35">
      <c r="B470"/>
    </row>
    <row r="471" spans="2:2" x14ac:dyDescent="0.35">
      <c r="B471"/>
    </row>
    <row r="472" spans="2:2" x14ac:dyDescent="0.35">
      <c r="B472"/>
    </row>
    <row r="473" spans="2:2" x14ac:dyDescent="0.35">
      <c r="B473"/>
    </row>
    <row r="474" spans="2:2" x14ac:dyDescent="0.35">
      <c r="B474"/>
    </row>
    <row r="475" spans="2:2" x14ac:dyDescent="0.35">
      <c r="B475"/>
    </row>
    <row r="476" spans="2:2" x14ac:dyDescent="0.35">
      <c r="B476"/>
    </row>
    <row r="477" spans="2:2" x14ac:dyDescent="0.35">
      <c r="B477"/>
    </row>
    <row r="478" spans="2:2" x14ac:dyDescent="0.35">
      <c r="B478"/>
    </row>
    <row r="479" spans="2:2" x14ac:dyDescent="0.35">
      <c r="B479"/>
    </row>
    <row r="480" spans="2:2" x14ac:dyDescent="0.35">
      <c r="B480"/>
    </row>
    <row r="481" spans="2:2" x14ac:dyDescent="0.35">
      <c r="B481"/>
    </row>
    <row r="482" spans="2:2" x14ac:dyDescent="0.35">
      <c r="B482"/>
    </row>
    <row r="483" spans="2:2" x14ac:dyDescent="0.35">
      <c r="B483"/>
    </row>
    <row r="484" spans="2:2" x14ac:dyDescent="0.35">
      <c r="B484"/>
    </row>
    <row r="485" spans="2:2" x14ac:dyDescent="0.35">
      <c r="B485"/>
    </row>
    <row r="486" spans="2:2" x14ac:dyDescent="0.35">
      <c r="B486"/>
    </row>
    <row r="487" spans="2:2" x14ac:dyDescent="0.35">
      <c r="B487"/>
    </row>
    <row r="488" spans="2:2" x14ac:dyDescent="0.35">
      <c r="B488"/>
    </row>
    <row r="489" spans="2:2" x14ac:dyDescent="0.35">
      <c r="B489"/>
    </row>
    <row r="490" spans="2:2" x14ac:dyDescent="0.35">
      <c r="B490"/>
    </row>
    <row r="491" spans="2:2" x14ac:dyDescent="0.35">
      <c r="B491"/>
    </row>
    <row r="492" spans="2:2" x14ac:dyDescent="0.35">
      <c r="B492"/>
    </row>
    <row r="493" spans="2:2" x14ac:dyDescent="0.35">
      <c r="B493"/>
    </row>
    <row r="494" spans="2:2" x14ac:dyDescent="0.35">
      <c r="B494"/>
    </row>
    <row r="495" spans="2:2" x14ac:dyDescent="0.35">
      <c r="B495"/>
    </row>
    <row r="496" spans="2:2" x14ac:dyDescent="0.35">
      <c r="B496"/>
    </row>
    <row r="497" spans="2:2" x14ac:dyDescent="0.35">
      <c r="B497"/>
    </row>
    <row r="498" spans="2:2" x14ac:dyDescent="0.35">
      <c r="B498"/>
    </row>
    <row r="499" spans="2:2" x14ac:dyDescent="0.35">
      <c r="B499"/>
    </row>
    <row r="500" spans="2:2" x14ac:dyDescent="0.35">
      <c r="B500"/>
    </row>
    <row r="501" spans="2:2" x14ac:dyDescent="0.35">
      <c r="B501"/>
    </row>
    <row r="502" spans="2:2" x14ac:dyDescent="0.35">
      <c r="B502"/>
    </row>
    <row r="503" spans="2:2" x14ac:dyDescent="0.35">
      <c r="B503"/>
    </row>
    <row r="504" spans="2:2" x14ac:dyDescent="0.35">
      <c r="B504"/>
    </row>
    <row r="505" spans="2:2" x14ac:dyDescent="0.35">
      <c r="B505"/>
    </row>
    <row r="506" spans="2:2" x14ac:dyDescent="0.35">
      <c r="B506"/>
    </row>
    <row r="507" spans="2:2" x14ac:dyDescent="0.35">
      <c r="B507"/>
    </row>
    <row r="508" spans="2:2" x14ac:dyDescent="0.35">
      <c r="B508"/>
    </row>
    <row r="509" spans="2:2" x14ac:dyDescent="0.35">
      <c r="B509"/>
    </row>
    <row r="510" spans="2:2" x14ac:dyDescent="0.35">
      <c r="B510"/>
    </row>
    <row r="511" spans="2:2" x14ac:dyDescent="0.35">
      <c r="B511"/>
    </row>
    <row r="512" spans="2:2" x14ac:dyDescent="0.35">
      <c r="B512"/>
    </row>
    <row r="513" spans="2:2" x14ac:dyDescent="0.35">
      <c r="B513"/>
    </row>
    <row r="514" spans="2:2" x14ac:dyDescent="0.35">
      <c r="B514"/>
    </row>
    <row r="515" spans="2:2" x14ac:dyDescent="0.35">
      <c r="B515"/>
    </row>
    <row r="516" spans="2:2" x14ac:dyDescent="0.35">
      <c r="B516"/>
    </row>
    <row r="517" spans="2:2" x14ac:dyDescent="0.35">
      <c r="B517"/>
    </row>
    <row r="518" spans="2:2" x14ac:dyDescent="0.35">
      <c r="B518"/>
    </row>
    <row r="519" spans="2:2" x14ac:dyDescent="0.35">
      <c r="B519"/>
    </row>
    <row r="520" spans="2:2" x14ac:dyDescent="0.35">
      <c r="B520"/>
    </row>
    <row r="521" spans="2:2" x14ac:dyDescent="0.35">
      <c r="B521"/>
    </row>
    <row r="522" spans="2:2" x14ac:dyDescent="0.35">
      <c r="B522"/>
    </row>
    <row r="523" spans="2:2" x14ac:dyDescent="0.35">
      <c r="B523"/>
    </row>
    <row r="524" spans="2:2" x14ac:dyDescent="0.35">
      <c r="B524"/>
    </row>
    <row r="525" spans="2:2" x14ac:dyDescent="0.35">
      <c r="B525"/>
    </row>
    <row r="526" spans="2:2" x14ac:dyDescent="0.35">
      <c r="B526"/>
    </row>
    <row r="527" spans="2:2" x14ac:dyDescent="0.35">
      <c r="B527"/>
    </row>
    <row r="528" spans="2:2" x14ac:dyDescent="0.35">
      <c r="B528"/>
    </row>
    <row r="529" spans="2:2" x14ac:dyDescent="0.35">
      <c r="B529"/>
    </row>
    <row r="530" spans="2:2" x14ac:dyDescent="0.35">
      <c r="B530"/>
    </row>
    <row r="531" spans="2:2" x14ac:dyDescent="0.35">
      <c r="B531"/>
    </row>
    <row r="532" spans="2:2" x14ac:dyDescent="0.35">
      <c r="B532"/>
    </row>
    <row r="533" spans="2:2" x14ac:dyDescent="0.35">
      <c r="B533"/>
    </row>
    <row r="534" spans="2:2" x14ac:dyDescent="0.35">
      <c r="B534"/>
    </row>
    <row r="535" spans="2:2" x14ac:dyDescent="0.35">
      <c r="B535"/>
    </row>
    <row r="536" spans="2:2" x14ac:dyDescent="0.35">
      <c r="B536"/>
    </row>
    <row r="537" spans="2:2" x14ac:dyDescent="0.35">
      <c r="B537"/>
    </row>
    <row r="538" spans="2:2" x14ac:dyDescent="0.35">
      <c r="B538"/>
    </row>
    <row r="539" spans="2:2" x14ac:dyDescent="0.35">
      <c r="B539"/>
    </row>
    <row r="540" spans="2:2" x14ac:dyDescent="0.35">
      <c r="B540"/>
    </row>
    <row r="541" spans="2:2" x14ac:dyDescent="0.35">
      <c r="B541"/>
    </row>
    <row r="542" spans="2:2" x14ac:dyDescent="0.35">
      <c r="B542"/>
    </row>
    <row r="543" spans="2:2" x14ac:dyDescent="0.35">
      <c r="B543"/>
    </row>
    <row r="544" spans="2:2" x14ac:dyDescent="0.35">
      <c r="B544"/>
    </row>
    <row r="545" spans="2:2" x14ac:dyDescent="0.35">
      <c r="B545"/>
    </row>
    <row r="546" spans="2:2" x14ac:dyDescent="0.35">
      <c r="B546"/>
    </row>
    <row r="547" spans="2:2" x14ac:dyDescent="0.35">
      <c r="B547"/>
    </row>
    <row r="548" spans="2:2" x14ac:dyDescent="0.35">
      <c r="B548"/>
    </row>
    <row r="549" spans="2:2" x14ac:dyDescent="0.35">
      <c r="B549"/>
    </row>
    <row r="550" spans="2:2" x14ac:dyDescent="0.35">
      <c r="B550"/>
    </row>
    <row r="551" spans="2:2" x14ac:dyDescent="0.35">
      <c r="B551"/>
    </row>
    <row r="552" spans="2:2" x14ac:dyDescent="0.35">
      <c r="B552"/>
    </row>
    <row r="553" spans="2:2" x14ac:dyDescent="0.35">
      <c r="B553"/>
    </row>
    <row r="554" spans="2:2" x14ac:dyDescent="0.35">
      <c r="B554"/>
    </row>
    <row r="555" spans="2:2" x14ac:dyDescent="0.35">
      <c r="B555"/>
    </row>
    <row r="556" spans="2:2" x14ac:dyDescent="0.35">
      <c r="B556"/>
    </row>
    <row r="557" spans="2:2" x14ac:dyDescent="0.35">
      <c r="B557"/>
    </row>
    <row r="558" spans="2:2" x14ac:dyDescent="0.35">
      <c r="B558"/>
    </row>
    <row r="559" spans="2:2" x14ac:dyDescent="0.35">
      <c r="B559"/>
    </row>
    <row r="560" spans="2:2" x14ac:dyDescent="0.35">
      <c r="B560"/>
    </row>
    <row r="561" spans="2:2" x14ac:dyDescent="0.35">
      <c r="B561"/>
    </row>
    <row r="562" spans="2:2" x14ac:dyDescent="0.35">
      <c r="B562"/>
    </row>
    <row r="563" spans="2:2" x14ac:dyDescent="0.35">
      <c r="B563"/>
    </row>
    <row r="564" spans="2:2" x14ac:dyDescent="0.35">
      <c r="B564"/>
    </row>
    <row r="565" spans="2:2" x14ac:dyDescent="0.35">
      <c r="B565"/>
    </row>
    <row r="566" spans="2:2" x14ac:dyDescent="0.35">
      <c r="B566"/>
    </row>
    <row r="567" spans="2:2" x14ac:dyDescent="0.35">
      <c r="B567"/>
    </row>
    <row r="568" spans="2:2" x14ac:dyDescent="0.35">
      <c r="B568"/>
    </row>
    <row r="569" spans="2:2" x14ac:dyDescent="0.35">
      <c r="B569"/>
    </row>
    <row r="570" spans="2:2" x14ac:dyDescent="0.35">
      <c r="B570"/>
    </row>
    <row r="571" spans="2:2" x14ac:dyDescent="0.35">
      <c r="B571"/>
    </row>
    <row r="572" spans="2:2" x14ac:dyDescent="0.35">
      <c r="B572"/>
    </row>
    <row r="573" spans="2:2" x14ac:dyDescent="0.35">
      <c r="B573"/>
    </row>
    <row r="574" spans="2:2" x14ac:dyDescent="0.35">
      <c r="B574"/>
    </row>
    <row r="575" spans="2:2" x14ac:dyDescent="0.35">
      <c r="B575"/>
    </row>
    <row r="576" spans="2:2" x14ac:dyDescent="0.35">
      <c r="B576"/>
    </row>
    <row r="577" spans="2:2" x14ac:dyDescent="0.35">
      <c r="B577"/>
    </row>
    <row r="578" spans="2:2" x14ac:dyDescent="0.35">
      <c r="B578"/>
    </row>
    <row r="579" spans="2:2" x14ac:dyDescent="0.35">
      <c r="B579"/>
    </row>
    <row r="580" spans="2:2" x14ac:dyDescent="0.35">
      <c r="B580"/>
    </row>
    <row r="581" spans="2:2" x14ac:dyDescent="0.35">
      <c r="B581"/>
    </row>
    <row r="582" spans="2:2" x14ac:dyDescent="0.35">
      <c r="B582"/>
    </row>
    <row r="583" spans="2:2" x14ac:dyDescent="0.35">
      <c r="B583"/>
    </row>
    <row r="584" spans="2:2" x14ac:dyDescent="0.35">
      <c r="B584"/>
    </row>
    <row r="585" spans="2:2" x14ac:dyDescent="0.35">
      <c r="B585"/>
    </row>
    <row r="586" spans="2:2" x14ac:dyDescent="0.35">
      <c r="B586"/>
    </row>
    <row r="587" spans="2:2" x14ac:dyDescent="0.35">
      <c r="B587"/>
    </row>
    <row r="588" spans="2:2" x14ac:dyDescent="0.35">
      <c r="B588"/>
    </row>
    <row r="589" spans="2:2" x14ac:dyDescent="0.35">
      <c r="B589"/>
    </row>
    <row r="590" spans="2:2" x14ac:dyDescent="0.35">
      <c r="B590"/>
    </row>
    <row r="591" spans="2:2" x14ac:dyDescent="0.35">
      <c r="B591"/>
    </row>
    <row r="592" spans="2:2" x14ac:dyDescent="0.35">
      <c r="B592"/>
    </row>
    <row r="593" spans="2:2" x14ac:dyDescent="0.35">
      <c r="B593"/>
    </row>
    <row r="594" spans="2:2" x14ac:dyDescent="0.35">
      <c r="B594"/>
    </row>
    <row r="595" spans="2:2" x14ac:dyDescent="0.35">
      <c r="B595"/>
    </row>
    <row r="596" spans="2:2" x14ac:dyDescent="0.35">
      <c r="B596"/>
    </row>
    <row r="597" spans="2:2" x14ac:dyDescent="0.35">
      <c r="B597"/>
    </row>
    <row r="598" spans="2:2" x14ac:dyDescent="0.35">
      <c r="B598"/>
    </row>
    <row r="599" spans="2:2" x14ac:dyDescent="0.35">
      <c r="B599"/>
    </row>
    <row r="600" spans="2:2" x14ac:dyDescent="0.35">
      <c r="B600"/>
    </row>
    <row r="601" spans="2:2" x14ac:dyDescent="0.35">
      <c r="B601"/>
    </row>
    <row r="602" spans="2:2" x14ac:dyDescent="0.35">
      <c r="B602"/>
    </row>
    <row r="603" spans="2:2" x14ac:dyDescent="0.35">
      <c r="B603"/>
    </row>
    <row r="604" spans="2:2" x14ac:dyDescent="0.35">
      <c r="B604"/>
    </row>
    <row r="605" spans="2:2" x14ac:dyDescent="0.35">
      <c r="B605"/>
    </row>
    <row r="606" spans="2:2" x14ac:dyDescent="0.35">
      <c r="B606"/>
    </row>
    <row r="607" spans="2:2" x14ac:dyDescent="0.35">
      <c r="B607"/>
    </row>
    <row r="608" spans="2:2" x14ac:dyDescent="0.35">
      <c r="B608"/>
    </row>
    <row r="609" spans="2:2" x14ac:dyDescent="0.35">
      <c r="B609"/>
    </row>
    <row r="610" spans="2:2" x14ac:dyDescent="0.35">
      <c r="B610"/>
    </row>
    <row r="611" spans="2:2" x14ac:dyDescent="0.35">
      <c r="B611"/>
    </row>
    <row r="612" spans="2:2" x14ac:dyDescent="0.35">
      <c r="B612"/>
    </row>
    <row r="613" spans="2:2" x14ac:dyDescent="0.35">
      <c r="B613"/>
    </row>
    <row r="614" spans="2:2" x14ac:dyDescent="0.35">
      <c r="B614"/>
    </row>
    <row r="615" spans="2:2" x14ac:dyDescent="0.35">
      <c r="B615"/>
    </row>
    <row r="616" spans="2:2" x14ac:dyDescent="0.35">
      <c r="B616"/>
    </row>
    <row r="617" spans="2:2" x14ac:dyDescent="0.35">
      <c r="B617"/>
    </row>
    <row r="618" spans="2:2" x14ac:dyDescent="0.35">
      <c r="B618"/>
    </row>
    <row r="619" spans="2:2" x14ac:dyDescent="0.35">
      <c r="B619"/>
    </row>
    <row r="620" spans="2:2" x14ac:dyDescent="0.35">
      <c r="B620"/>
    </row>
    <row r="621" spans="2:2" x14ac:dyDescent="0.35">
      <c r="B621"/>
    </row>
    <row r="622" spans="2:2" x14ac:dyDescent="0.35">
      <c r="B622"/>
    </row>
    <row r="623" spans="2:2" x14ac:dyDescent="0.35">
      <c r="B623"/>
    </row>
    <row r="624" spans="2:2" x14ac:dyDescent="0.35">
      <c r="B624"/>
    </row>
    <row r="625" spans="2:2" x14ac:dyDescent="0.35">
      <c r="B625"/>
    </row>
    <row r="626" spans="2:2" x14ac:dyDescent="0.35">
      <c r="B626"/>
    </row>
    <row r="627" spans="2:2" x14ac:dyDescent="0.35">
      <c r="B627"/>
    </row>
    <row r="628" spans="2:2" x14ac:dyDescent="0.35">
      <c r="B628"/>
    </row>
    <row r="629" spans="2:2" x14ac:dyDescent="0.35">
      <c r="B629"/>
    </row>
    <row r="630" spans="2:2" x14ac:dyDescent="0.35">
      <c r="B630"/>
    </row>
    <row r="631" spans="2:2" x14ac:dyDescent="0.35">
      <c r="B631"/>
    </row>
    <row r="632" spans="2:2" x14ac:dyDescent="0.35">
      <c r="B632"/>
    </row>
    <row r="633" spans="2:2" x14ac:dyDescent="0.35">
      <c r="B633"/>
    </row>
    <row r="634" spans="2:2" x14ac:dyDescent="0.35">
      <c r="B634"/>
    </row>
    <row r="635" spans="2:2" x14ac:dyDescent="0.35">
      <c r="B635"/>
    </row>
    <row r="636" spans="2:2" x14ac:dyDescent="0.35">
      <c r="B636"/>
    </row>
    <row r="637" spans="2:2" x14ac:dyDescent="0.35">
      <c r="B637"/>
    </row>
    <row r="638" spans="2:2" x14ac:dyDescent="0.35">
      <c r="B638"/>
    </row>
    <row r="639" spans="2:2" x14ac:dyDescent="0.35">
      <c r="B639"/>
    </row>
    <row r="640" spans="2:2" x14ac:dyDescent="0.35">
      <c r="B640"/>
    </row>
    <row r="641" spans="2:2" x14ac:dyDescent="0.35">
      <c r="B641"/>
    </row>
    <row r="642" spans="2:2" x14ac:dyDescent="0.35">
      <c r="B642"/>
    </row>
    <row r="643" spans="2:2" x14ac:dyDescent="0.35">
      <c r="B643"/>
    </row>
    <row r="644" spans="2:2" x14ac:dyDescent="0.35">
      <c r="B644"/>
    </row>
    <row r="645" spans="2:2" x14ac:dyDescent="0.35">
      <c r="B645"/>
    </row>
    <row r="646" spans="2:2" x14ac:dyDescent="0.35">
      <c r="B646"/>
    </row>
    <row r="647" spans="2:2" x14ac:dyDescent="0.35">
      <c r="B647"/>
    </row>
    <row r="648" spans="2:2" x14ac:dyDescent="0.35">
      <c r="B648"/>
    </row>
    <row r="649" spans="2:2" x14ac:dyDescent="0.35">
      <c r="B649"/>
    </row>
    <row r="650" spans="2:2" x14ac:dyDescent="0.35">
      <c r="B650"/>
    </row>
    <row r="651" spans="2:2" x14ac:dyDescent="0.35">
      <c r="B651"/>
    </row>
    <row r="652" spans="2:2" x14ac:dyDescent="0.35">
      <c r="B652"/>
    </row>
    <row r="653" spans="2:2" x14ac:dyDescent="0.35">
      <c r="B653"/>
    </row>
    <row r="654" spans="2:2" x14ac:dyDescent="0.35">
      <c r="B654"/>
    </row>
    <row r="655" spans="2:2" x14ac:dyDescent="0.35">
      <c r="B655"/>
    </row>
    <row r="656" spans="2:2" x14ac:dyDescent="0.35">
      <c r="B656"/>
    </row>
    <row r="657" spans="2:2" x14ac:dyDescent="0.35">
      <c r="B657"/>
    </row>
    <row r="658" spans="2:2" x14ac:dyDescent="0.35">
      <c r="B658"/>
    </row>
    <row r="659" spans="2:2" x14ac:dyDescent="0.35">
      <c r="B659"/>
    </row>
    <row r="660" spans="2:2" x14ac:dyDescent="0.35">
      <c r="B660"/>
    </row>
    <row r="661" spans="2:2" x14ac:dyDescent="0.35">
      <c r="B661"/>
    </row>
    <row r="662" spans="2:2" x14ac:dyDescent="0.35">
      <c r="B662"/>
    </row>
    <row r="663" spans="2:2" x14ac:dyDescent="0.35">
      <c r="B663"/>
    </row>
    <row r="664" spans="2:2" x14ac:dyDescent="0.35">
      <c r="B664"/>
    </row>
    <row r="665" spans="2:2" x14ac:dyDescent="0.35">
      <c r="B665"/>
    </row>
    <row r="666" spans="2:2" x14ac:dyDescent="0.35">
      <c r="B666"/>
    </row>
    <row r="667" spans="2:2" x14ac:dyDescent="0.35">
      <c r="B667"/>
    </row>
    <row r="668" spans="2:2" x14ac:dyDescent="0.35">
      <c r="B668"/>
    </row>
    <row r="669" spans="2:2" x14ac:dyDescent="0.35">
      <c r="B669"/>
    </row>
    <row r="670" spans="2:2" x14ac:dyDescent="0.35">
      <c r="B670"/>
    </row>
    <row r="671" spans="2:2" x14ac:dyDescent="0.35">
      <c r="B671"/>
    </row>
    <row r="672" spans="2:2" x14ac:dyDescent="0.35">
      <c r="B672"/>
    </row>
    <row r="673" spans="2:2" x14ac:dyDescent="0.35">
      <c r="B673"/>
    </row>
    <row r="674" spans="2:2" x14ac:dyDescent="0.35">
      <c r="B674"/>
    </row>
    <row r="675" spans="2:2" x14ac:dyDescent="0.35">
      <c r="B675"/>
    </row>
    <row r="676" spans="2:2" x14ac:dyDescent="0.35">
      <c r="B676"/>
    </row>
    <row r="677" spans="2:2" x14ac:dyDescent="0.35">
      <c r="B677"/>
    </row>
    <row r="678" spans="2:2" x14ac:dyDescent="0.35">
      <c r="B678"/>
    </row>
    <row r="679" spans="2:2" x14ac:dyDescent="0.35">
      <c r="B679"/>
    </row>
    <row r="680" spans="2:2" x14ac:dyDescent="0.35">
      <c r="B680"/>
    </row>
    <row r="681" spans="2:2" x14ac:dyDescent="0.35">
      <c r="B681"/>
    </row>
    <row r="682" spans="2:2" x14ac:dyDescent="0.35">
      <c r="B682"/>
    </row>
    <row r="683" spans="2:2" x14ac:dyDescent="0.35">
      <c r="B683"/>
    </row>
    <row r="684" spans="2:2" x14ac:dyDescent="0.35">
      <c r="B684"/>
    </row>
    <row r="685" spans="2:2" x14ac:dyDescent="0.35">
      <c r="B685"/>
    </row>
    <row r="686" spans="2:2" x14ac:dyDescent="0.35">
      <c r="B686"/>
    </row>
    <row r="687" spans="2:2" x14ac:dyDescent="0.35">
      <c r="B687"/>
    </row>
    <row r="688" spans="2:2" x14ac:dyDescent="0.35">
      <c r="B688"/>
    </row>
    <row r="689" spans="2:2" x14ac:dyDescent="0.35">
      <c r="B689"/>
    </row>
    <row r="690" spans="2:2" x14ac:dyDescent="0.35">
      <c r="B690"/>
    </row>
    <row r="691" spans="2:2" x14ac:dyDescent="0.35">
      <c r="B691"/>
    </row>
    <row r="692" spans="2:2" x14ac:dyDescent="0.35">
      <c r="B692"/>
    </row>
    <row r="693" spans="2:2" x14ac:dyDescent="0.35">
      <c r="B693"/>
    </row>
    <row r="694" spans="2:2" x14ac:dyDescent="0.35">
      <c r="B694"/>
    </row>
    <row r="695" spans="2:2" x14ac:dyDescent="0.35">
      <c r="B695"/>
    </row>
    <row r="696" spans="2:2" x14ac:dyDescent="0.35">
      <c r="B696"/>
    </row>
    <row r="697" spans="2:2" x14ac:dyDescent="0.35">
      <c r="B697"/>
    </row>
    <row r="698" spans="2:2" x14ac:dyDescent="0.35">
      <c r="B698"/>
    </row>
    <row r="699" spans="2:2" x14ac:dyDescent="0.35">
      <c r="B699"/>
    </row>
    <row r="700" spans="2:2" x14ac:dyDescent="0.35">
      <c r="B700"/>
    </row>
    <row r="701" spans="2:2" x14ac:dyDescent="0.35">
      <c r="B701"/>
    </row>
    <row r="702" spans="2:2" x14ac:dyDescent="0.35">
      <c r="B702"/>
    </row>
    <row r="703" spans="2:2" x14ac:dyDescent="0.35">
      <c r="B703"/>
    </row>
    <row r="704" spans="2:2" x14ac:dyDescent="0.35">
      <c r="B704"/>
    </row>
    <row r="705" spans="2:2" x14ac:dyDescent="0.35">
      <c r="B705"/>
    </row>
    <row r="706" spans="2:2" x14ac:dyDescent="0.35">
      <c r="B706"/>
    </row>
    <row r="707" spans="2:2" x14ac:dyDescent="0.35">
      <c r="B707"/>
    </row>
    <row r="708" spans="2:2" x14ac:dyDescent="0.35">
      <c r="B708"/>
    </row>
    <row r="709" spans="2:2" x14ac:dyDescent="0.35">
      <c r="B709"/>
    </row>
    <row r="710" spans="2:2" x14ac:dyDescent="0.35">
      <c r="B710"/>
    </row>
    <row r="711" spans="2:2" x14ac:dyDescent="0.35">
      <c r="B711"/>
    </row>
    <row r="712" spans="2:2" x14ac:dyDescent="0.35">
      <c r="B712"/>
    </row>
    <row r="713" spans="2:2" x14ac:dyDescent="0.35">
      <c r="B713"/>
    </row>
    <row r="714" spans="2:2" x14ac:dyDescent="0.35">
      <c r="B714"/>
    </row>
    <row r="715" spans="2:2" x14ac:dyDescent="0.35">
      <c r="B715"/>
    </row>
    <row r="716" spans="2:2" x14ac:dyDescent="0.35">
      <c r="B716"/>
    </row>
    <row r="717" spans="2:2" x14ac:dyDescent="0.35">
      <c r="B717"/>
    </row>
    <row r="718" spans="2:2" x14ac:dyDescent="0.35">
      <c r="B718"/>
    </row>
    <row r="719" spans="2:2" x14ac:dyDescent="0.35">
      <c r="B719"/>
    </row>
    <row r="720" spans="2:2" x14ac:dyDescent="0.35">
      <c r="B720"/>
    </row>
    <row r="721" spans="2:2" x14ac:dyDescent="0.35">
      <c r="B721"/>
    </row>
    <row r="722" spans="2:2" x14ac:dyDescent="0.35">
      <c r="B722"/>
    </row>
    <row r="723" spans="2:2" x14ac:dyDescent="0.35">
      <c r="B723"/>
    </row>
    <row r="724" spans="2:2" x14ac:dyDescent="0.35">
      <c r="B724"/>
    </row>
    <row r="725" spans="2:2" x14ac:dyDescent="0.35">
      <c r="B725"/>
    </row>
    <row r="726" spans="2:2" x14ac:dyDescent="0.35">
      <c r="B726"/>
    </row>
    <row r="727" spans="2:2" x14ac:dyDescent="0.35">
      <c r="B727"/>
    </row>
    <row r="728" spans="2:2" x14ac:dyDescent="0.35">
      <c r="B728"/>
    </row>
    <row r="729" spans="2:2" x14ac:dyDescent="0.35">
      <c r="B729"/>
    </row>
    <row r="730" spans="2:2" x14ac:dyDescent="0.35">
      <c r="B730"/>
    </row>
    <row r="731" spans="2:2" x14ac:dyDescent="0.35">
      <c r="B731"/>
    </row>
    <row r="732" spans="2:2" x14ac:dyDescent="0.35">
      <c r="B732"/>
    </row>
    <row r="733" spans="2:2" x14ac:dyDescent="0.35">
      <c r="B733"/>
    </row>
    <row r="734" spans="2:2" x14ac:dyDescent="0.35">
      <c r="B734"/>
    </row>
    <row r="735" spans="2:2" x14ac:dyDescent="0.35">
      <c r="B735"/>
    </row>
    <row r="736" spans="2:2" x14ac:dyDescent="0.35">
      <c r="B736"/>
    </row>
    <row r="737" spans="2:2" x14ac:dyDescent="0.35">
      <c r="B737"/>
    </row>
    <row r="738" spans="2:2" x14ac:dyDescent="0.35">
      <c r="B738"/>
    </row>
    <row r="739" spans="2:2" x14ac:dyDescent="0.35">
      <c r="B739"/>
    </row>
    <row r="740" spans="2:2" x14ac:dyDescent="0.35">
      <c r="B740"/>
    </row>
    <row r="741" spans="2:2" x14ac:dyDescent="0.35">
      <c r="B741"/>
    </row>
    <row r="742" spans="2:2" x14ac:dyDescent="0.35">
      <c r="B742"/>
    </row>
    <row r="743" spans="2:2" x14ac:dyDescent="0.35">
      <c r="B743"/>
    </row>
    <row r="744" spans="2:2" x14ac:dyDescent="0.35">
      <c r="B744"/>
    </row>
    <row r="745" spans="2:2" x14ac:dyDescent="0.35">
      <c r="B745"/>
    </row>
    <row r="746" spans="2:2" x14ac:dyDescent="0.35">
      <c r="B746"/>
    </row>
    <row r="747" spans="2:2" x14ac:dyDescent="0.35">
      <c r="B747"/>
    </row>
    <row r="748" spans="2:2" x14ac:dyDescent="0.35">
      <c r="B748"/>
    </row>
    <row r="749" spans="2:2" x14ac:dyDescent="0.35">
      <c r="B749"/>
    </row>
    <row r="750" spans="2:2" x14ac:dyDescent="0.35">
      <c r="B750"/>
    </row>
    <row r="751" spans="2:2" x14ac:dyDescent="0.35">
      <c r="B751"/>
    </row>
    <row r="752" spans="2:2" x14ac:dyDescent="0.35">
      <c r="B752"/>
    </row>
    <row r="753" spans="2:2" x14ac:dyDescent="0.35">
      <c r="B753"/>
    </row>
    <row r="754" spans="2:2" x14ac:dyDescent="0.35">
      <c r="B754"/>
    </row>
    <row r="755" spans="2:2" x14ac:dyDescent="0.35">
      <c r="B755"/>
    </row>
    <row r="756" spans="2:2" x14ac:dyDescent="0.35">
      <c r="B756"/>
    </row>
    <row r="757" spans="2:2" x14ac:dyDescent="0.35">
      <c r="B757"/>
    </row>
    <row r="758" spans="2:2" x14ac:dyDescent="0.35">
      <c r="B758"/>
    </row>
    <row r="759" spans="2:2" x14ac:dyDescent="0.35">
      <c r="B759"/>
    </row>
    <row r="760" spans="2:2" x14ac:dyDescent="0.35">
      <c r="B760"/>
    </row>
    <row r="761" spans="2:2" x14ac:dyDescent="0.35">
      <c r="B761"/>
    </row>
    <row r="762" spans="2:2" x14ac:dyDescent="0.35">
      <c r="B762"/>
    </row>
    <row r="763" spans="2:2" x14ac:dyDescent="0.35">
      <c r="B763"/>
    </row>
    <row r="764" spans="2:2" x14ac:dyDescent="0.35">
      <c r="B764"/>
    </row>
    <row r="765" spans="2:2" x14ac:dyDescent="0.35">
      <c r="B765"/>
    </row>
    <row r="766" spans="2:2" x14ac:dyDescent="0.35">
      <c r="B766"/>
    </row>
    <row r="767" spans="2:2" x14ac:dyDescent="0.35">
      <c r="B767"/>
    </row>
    <row r="768" spans="2:2" x14ac:dyDescent="0.35">
      <c r="B768"/>
    </row>
    <row r="769" spans="2:2" x14ac:dyDescent="0.35">
      <c r="B769"/>
    </row>
    <row r="770" spans="2:2" x14ac:dyDescent="0.35">
      <c r="B770"/>
    </row>
    <row r="771" spans="2:2" x14ac:dyDescent="0.35">
      <c r="B771"/>
    </row>
    <row r="772" spans="2:2" x14ac:dyDescent="0.35">
      <c r="B772"/>
    </row>
    <row r="773" spans="2:2" x14ac:dyDescent="0.35">
      <c r="B773"/>
    </row>
    <row r="774" spans="2:2" x14ac:dyDescent="0.35">
      <c r="B774"/>
    </row>
    <row r="775" spans="2:2" x14ac:dyDescent="0.35">
      <c r="B775"/>
    </row>
    <row r="776" spans="2:2" x14ac:dyDescent="0.35">
      <c r="B776"/>
    </row>
    <row r="777" spans="2:2" x14ac:dyDescent="0.35">
      <c r="B777"/>
    </row>
    <row r="778" spans="2:2" x14ac:dyDescent="0.35">
      <c r="B778"/>
    </row>
    <row r="779" spans="2:2" x14ac:dyDescent="0.35">
      <c r="B779"/>
    </row>
    <row r="780" spans="2:2" x14ac:dyDescent="0.35">
      <c r="B780"/>
    </row>
    <row r="781" spans="2:2" x14ac:dyDescent="0.35">
      <c r="B781"/>
    </row>
    <row r="782" spans="2:2" x14ac:dyDescent="0.35">
      <c r="B782"/>
    </row>
    <row r="783" spans="2:2" x14ac:dyDescent="0.35">
      <c r="B783"/>
    </row>
    <row r="784" spans="2:2" x14ac:dyDescent="0.35">
      <c r="B784"/>
    </row>
    <row r="785" spans="2:2" x14ac:dyDescent="0.35">
      <c r="B785"/>
    </row>
    <row r="786" spans="2:2" x14ac:dyDescent="0.35">
      <c r="B786"/>
    </row>
    <row r="787" spans="2:2" x14ac:dyDescent="0.35">
      <c r="B787"/>
    </row>
    <row r="788" spans="2:2" x14ac:dyDescent="0.35">
      <c r="B788"/>
    </row>
    <row r="789" spans="2:2" x14ac:dyDescent="0.35">
      <c r="B789"/>
    </row>
    <row r="790" spans="2:2" x14ac:dyDescent="0.35">
      <c r="B790"/>
    </row>
    <row r="791" spans="2:2" x14ac:dyDescent="0.35">
      <c r="B791"/>
    </row>
    <row r="792" spans="2:2" x14ac:dyDescent="0.35">
      <c r="B792"/>
    </row>
    <row r="793" spans="2:2" x14ac:dyDescent="0.35">
      <c r="B793"/>
    </row>
    <row r="794" spans="2:2" x14ac:dyDescent="0.35">
      <c r="B794"/>
    </row>
    <row r="795" spans="2:2" x14ac:dyDescent="0.35">
      <c r="B795"/>
    </row>
    <row r="796" spans="2:2" x14ac:dyDescent="0.35">
      <c r="B796"/>
    </row>
    <row r="797" spans="2:2" x14ac:dyDescent="0.35">
      <c r="B797"/>
    </row>
    <row r="798" spans="2:2" x14ac:dyDescent="0.35">
      <c r="B798"/>
    </row>
    <row r="799" spans="2:2" x14ac:dyDescent="0.35">
      <c r="B799"/>
    </row>
    <row r="800" spans="2:2" x14ac:dyDescent="0.35">
      <c r="B800"/>
    </row>
    <row r="801" spans="2:2" x14ac:dyDescent="0.35">
      <c r="B801"/>
    </row>
    <row r="802" spans="2:2" x14ac:dyDescent="0.35">
      <c r="B802"/>
    </row>
    <row r="803" spans="2:2" x14ac:dyDescent="0.35">
      <c r="B803"/>
    </row>
    <row r="804" spans="2:2" x14ac:dyDescent="0.35">
      <c r="B804"/>
    </row>
    <row r="805" spans="2:2" x14ac:dyDescent="0.35">
      <c r="B805"/>
    </row>
    <row r="806" spans="2:2" x14ac:dyDescent="0.35">
      <c r="B806"/>
    </row>
    <row r="807" spans="2:2" x14ac:dyDescent="0.35">
      <c r="B807"/>
    </row>
    <row r="808" spans="2:2" x14ac:dyDescent="0.35">
      <c r="B808"/>
    </row>
    <row r="809" spans="2:2" x14ac:dyDescent="0.35">
      <c r="B809"/>
    </row>
    <row r="810" spans="2:2" x14ac:dyDescent="0.35">
      <c r="B810"/>
    </row>
    <row r="811" spans="2:2" x14ac:dyDescent="0.35">
      <c r="B811"/>
    </row>
    <row r="812" spans="2:2" x14ac:dyDescent="0.35">
      <c r="B812"/>
    </row>
    <row r="813" spans="2:2" x14ac:dyDescent="0.35">
      <c r="B813"/>
    </row>
    <row r="814" spans="2:2" x14ac:dyDescent="0.35">
      <c r="B814"/>
    </row>
    <row r="815" spans="2:2" x14ac:dyDescent="0.35">
      <c r="B815"/>
    </row>
    <row r="816" spans="2:2" x14ac:dyDescent="0.35">
      <c r="B816"/>
    </row>
    <row r="817" spans="2:2" x14ac:dyDescent="0.35">
      <c r="B817"/>
    </row>
    <row r="818" spans="2:2" x14ac:dyDescent="0.35">
      <c r="B818"/>
    </row>
    <row r="819" spans="2:2" x14ac:dyDescent="0.35">
      <c r="B819"/>
    </row>
    <row r="820" spans="2:2" x14ac:dyDescent="0.35">
      <c r="B820"/>
    </row>
    <row r="821" spans="2:2" x14ac:dyDescent="0.35">
      <c r="B821"/>
    </row>
    <row r="822" spans="2:2" x14ac:dyDescent="0.35">
      <c r="B822"/>
    </row>
    <row r="823" spans="2:2" x14ac:dyDescent="0.35">
      <c r="B823"/>
    </row>
    <row r="824" spans="2:2" x14ac:dyDescent="0.35">
      <c r="B824"/>
    </row>
    <row r="825" spans="2:2" x14ac:dyDescent="0.35">
      <c r="B825"/>
    </row>
    <row r="826" spans="2:2" x14ac:dyDescent="0.35">
      <c r="B826"/>
    </row>
    <row r="827" spans="2:2" x14ac:dyDescent="0.35">
      <c r="B827"/>
    </row>
    <row r="828" spans="2:2" x14ac:dyDescent="0.35">
      <c r="B828"/>
    </row>
    <row r="829" spans="2:2" x14ac:dyDescent="0.35">
      <c r="B829"/>
    </row>
    <row r="830" spans="2:2" x14ac:dyDescent="0.35">
      <c r="B830"/>
    </row>
    <row r="831" spans="2:2" x14ac:dyDescent="0.35">
      <c r="B831"/>
    </row>
    <row r="832" spans="2:2" x14ac:dyDescent="0.35">
      <c r="B832"/>
    </row>
    <row r="833" spans="2:2" x14ac:dyDescent="0.35">
      <c r="B833"/>
    </row>
    <row r="834" spans="2:2" x14ac:dyDescent="0.35">
      <c r="B834"/>
    </row>
    <row r="835" spans="2:2" x14ac:dyDescent="0.35">
      <c r="B835"/>
    </row>
    <row r="836" spans="2:2" x14ac:dyDescent="0.35">
      <c r="B836"/>
    </row>
    <row r="837" spans="2:2" x14ac:dyDescent="0.35">
      <c r="B837"/>
    </row>
    <row r="838" spans="2:2" x14ac:dyDescent="0.35">
      <c r="B838"/>
    </row>
    <row r="839" spans="2:2" x14ac:dyDescent="0.35">
      <c r="B839"/>
    </row>
    <row r="840" spans="2:2" x14ac:dyDescent="0.35">
      <c r="B840"/>
    </row>
    <row r="841" spans="2:2" x14ac:dyDescent="0.35">
      <c r="B841"/>
    </row>
    <row r="842" spans="2:2" x14ac:dyDescent="0.35">
      <c r="B842"/>
    </row>
    <row r="843" spans="2:2" x14ac:dyDescent="0.35">
      <c r="B843"/>
    </row>
    <row r="844" spans="2:2" x14ac:dyDescent="0.35">
      <c r="B844"/>
    </row>
    <row r="845" spans="2:2" x14ac:dyDescent="0.35">
      <c r="B845"/>
    </row>
    <row r="846" spans="2:2" x14ac:dyDescent="0.35">
      <c r="B846"/>
    </row>
    <row r="847" spans="2:2" x14ac:dyDescent="0.35">
      <c r="B847"/>
    </row>
    <row r="848" spans="2:2" x14ac:dyDescent="0.35">
      <c r="B848"/>
    </row>
    <row r="849" spans="2:2" x14ac:dyDescent="0.35">
      <c r="B849"/>
    </row>
    <row r="850" spans="2:2" x14ac:dyDescent="0.35">
      <c r="B850"/>
    </row>
    <row r="851" spans="2:2" x14ac:dyDescent="0.35">
      <c r="B851"/>
    </row>
    <row r="852" spans="2:2" x14ac:dyDescent="0.35">
      <c r="B852"/>
    </row>
    <row r="853" spans="2:2" x14ac:dyDescent="0.35">
      <c r="B853"/>
    </row>
    <row r="854" spans="2:2" x14ac:dyDescent="0.35">
      <c r="B854"/>
    </row>
    <row r="855" spans="2:2" x14ac:dyDescent="0.35">
      <c r="B855"/>
    </row>
    <row r="856" spans="2:2" x14ac:dyDescent="0.35">
      <c r="B856"/>
    </row>
    <row r="857" spans="2:2" x14ac:dyDescent="0.35">
      <c r="B857"/>
    </row>
    <row r="858" spans="2:2" x14ac:dyDescent="0.35">
      <c r="B858"/>
    </row>
    <row r="859" spans="2:2" x14ac:dyDescent="0.35">
      <c r="B859"/>
    </row>
    <row r="860" spans="2:2" x14ac:dyDescent="0.35">
      <c r="B860"/>
    </row>
    <row r="861" spans="2:2" x14ac:dyDescent="0.35">
      <c r="B861"/>
    </row>
    <row r="862" spans="2:2" x14ac:dyDescent="0.35">
      <c r="B862"/>
    </row>
    <row r="863" spans="2:2" x14ac:dyDescent="0.35">
      <c r="B863"/>
    </row>
    <row r="864" spans="2:2" x14ac:dyDescent="0.35">
      <c r="B864"/>
    </row>
    <row r="865" spans="2:2" x14ac:dyDescent="0.35">
      <c r="B865"/>
    </row>
    <row r="866" spans="2:2" x14ac:dyDescent="0.35">
      <c r="B866"/>
    </row>
    <row r="867" spans="2:2" x14ac:dyDescent="0.35">
      <c r="B867"/>
    </row>
    <row r="868" spans="2:2" x14ac:dyDescent="0.35">
      <c r="B868"/>
    </row>
    <row r="869" spans="2:2" x14ac:dyDescent="0.35">
      <c r="B869"/>
    </row>
    <row r="870" spans="2:2" x14ac:dyDescent="0.35">
      <c r="B870"/>
    </row>
    <row r="871" spans="2:2" x14ac:dyDescent="0.35">
      <c r="B871"/>
    </row>
    <row r="872" spans="2:2" x14ac:dyDescent="0.35">
      <c r="B872"/>
    </row>
    <row r="873" spans="2:2" x14ac:dyDescent="0.35">
      <c r="B873"/>
    </row>
    <row r="874" spans="2:2" x14ac:dyDescent="0.35">
      <c r="B874"/>
    </row>
    <row r="875" spans="2:2" x14ac:dyDescent="0.35">
      <c r="B875"/>
    </row>
    <row r="876" spans="2:2" x14ac:dyDescent="0.35">
      <c r="B876"/>
    </row>
    <row r="877" spans="2:2" x14ac:dyDescent="0.35">
      <c r="B877"/>
    </row>
    <row r="878" spans="2:2" x14ac:dyDescent="0.35">
      <c r="B878"/>
    </row>
    <row r="879" spans="2:2" x14ac:dyDescent="0.35">
      <c r="B879"/>
    </row>
    <row r="880" spans="2:2" x14ac:dyDescent="0.35">
      <c r="B880"/>
    </row>
    <row r="881" spans="2:2" x14ac:dyDescent="0.35">
      <c r="B881"/>
    </row>
    <row r="882" spans="2:2" x14ac:dyDescent="0.35">
      <c r="B882"/>
    </row>
    <row r="883" spans="2:2" x14ac:dyDescent="0.35">
      <c r="B883"/>
    </row>
    <row r="884" spans="2:2" x14ac:dyDescent="0.35">
      <c r="B884"/>
    </row>
    <row r="885" spans="2:2" x14ac:dyDescent="0.35">
      <c r="B885"/>
    </row>
    <row r="886" spans="2:2" x14ac:dyDescent="0.35">
      <c r="B886"/>
    </row>
    <row r="887" spans="2:2" x14ac:dyDescent="0.35">
      <c r="B887"/>
    </row>
    <row r="888" spans="2:2" x14ac:dyDescent="0.35">
      <c r="B888"/>
    </row>
    <row r="889" spans="2:2" x14ac:dyDescent="0.35">
      <c r="B889"/>
    </row>
    <row r="890" spans="2:2" x14ac:dyDescent="0.35">
      <c r="B890"/>
    </row>
    <row r="891" spans="2:2" x14ac:dyDescent="0.35">
      <c r="B891"/>
    </row>
    <row r="892" spans="2:2" x14ac:dyDescent="0.35">
      <c r="B892"/>
    </row>
    <row r="893" spans="2:2" x14ac:dyDescent="0.35">
      <c r="B893"/>
    </row>
    <row r="894" spans="2:2" x14ac:dyDescent="0.35">
      <c r="B894"/>
    </row>
    <row r="895" spans="2:2" x14ac:dyDescent="0.35">
      <c r="B895"/>
    </row>
    <row r="896" spans="2:2" x14ac:dyDescent="0.35">
      <c r="B896"/>
    </row>
    <row r="897" spans="2:2" x14ac:dyDescent="0.35">
      <c r="B897"/>
    </row>
    <row r="898" spans="2:2" x14ac:dyDescent="0.35">
      <c r="B898"/>
    </row>
    <row r="899" spans="2:2" x14ac:dyDescent="0.35">
      <c r="B899"/>
    </row>
    <row r="900" spans="2:2" x14ac:dyDescent="0.35">
      <c r="B900"/>
    </row>
    <row r="901" spans="2:2" x14ac:dyDescent="0.35">
      <c r="B901"/>
    </row>
    <row r="902" spans="2:2" x14ac:dyDescent="0.35">
      <c r="B902"/>
    </row>
    <row r="903" spans="2:2" x14ac:dyDescent="0.35">
      <c r="B903"/>
    </row>
    <row r="904" spans="2:2" x14ac:dyDescent="0.35">
      <c r="B904"/>
    </row>
    <row r="905" spans="2:2" x14ac:dyDescent="0.35">
      <c r="B905"/>
    </row>
    <row r="906" spans="2:2" x14ac:dyDescent="0.35">
      <c r="B906"/>
    </row>
    <row r="907" spans="2:2" x14ac:dyDescent="0.35">
      <c r="B907"/>
    </row>
    <row r="908" spans="2:2" x14ac:dyDescent="0.35">
      <c r="B908"/>
    </row>
    <row r="909" spans="2:2" x14ac:dyDescent="0.35">
      <c r="B909"/>
    </row>
    <row r="910" spans="2:2" x14ac:dyDescent="0.35">
      <c r="B910"/>
    </row>
    <row r="911" spans="2:2" x14ac:dyDescent="0.35">
      <c r="B911"/>
    </row>
    <row r="912" spans="2:2" x14ac:dyDescent="0.35">
      <c r="B912"/>
    </row>
    <row r="913" spans="2:2" x14ac:dyDescent="0.35">
      <c r="B913"/>
    </row>
    <row r="914" spans="2:2" x14ac:dyDescent="0.35">
      <c r="B914"/>
    </row>
    <row r="915" spans="2:2" x14ac:dyDescent="0.35">
      <c r="B915"/>
    </row>
    <row r="916" spans="2:2" x14ac:dyDescent="0.35">
      <c r="B916"/>
    </row>
    <row r="917" spans="2:2" x14ac:dyDescent="0.35">
      <c r="B917"/>
    </row>
    <row r="918" spans="2:2" x14ac:dyDescent="0.35">
      <c r="B918"/>
    </row>
    <row r="919" spans="2:2" x14ac:dyDescent="0.35">
      <c r="B919"/>
    </row>
    <row r="920" spans="2:2" x14ac:dyDescent="0.35">
      <c r="B920"/>
    </row>
    <row r="921" spans="2:2" x14ac:dyDescent="0.35">
      <c r="B921"/>
    </row>
    <row r="922" spans="2:2" x14ac:dyDescent="0.35">
      <c r="B922"/>
    </row>
    <row r="923" spans="2:2" x14ac:dyDescent="0.35">
      <c r="B923"/>
    </row>
    <row r="924" spans="2:2" x14ac:dyDescent="0.35">
      <c r="B924"/>
    </row>
    <row r="925" spans="2:2" x14ac:dyDescent="0.35">
      <c r="B925"/>
    </row>
    <row r="926" spans="2:2" x14ac:dyDescent="0.35">
      <c r="B926"/>
    </row>
    <row r="927" spans="2:2" x14ac:dyDescent="0.35">
      <c r="B927"/>
    </row>
    <row r="928" spans="2:2" x14ac:dyDescent="0.35">
      <c r="B928"/>
    </row>
    <row r="929" spans="2:2" x14ac:dyDescent="0.35">
      <c r="B929"/>
    </row>
    <row r="930" spans="2:2" x14ac:dyDescent="0.35">
      <c r="B930"/>
    </row>
    <row r="931" spans="2:2" x14ac:dyDescent="0.35">
      <c r="B931"/>
    </row>
    <row r="932" spans="2:2" x14ac:dyDescent="0.35">
      <c r="B932"/>
    </row>
    <row r="933" spans="2:2" x14ac:dyDescent="0.35">
      <c r="B933"/>
    </row>
    <row r="934" spans="2:2" x14ac:dyDescent="0.35">
      <c r="B934"/>
    </row>
    <row r="935" spans="2:2" x14ac:dyDescent="0.35">
      <c r="B935"/>
    </row>
    <row r="936" spans="2:2" x14ac:dyDescent="0.35">
      <c r="B936"/>
    </row>
    <row r="937" spans="2:2" x14ac:dyDescent="0.35">
      <c r="B937"/>
    </row>
    <row r="938" spans="2:2" x14ac:dyDescent="0.35">
      <c r="B938"/>
    </row>
    <row r="939" spans="2:2" x14ac:dyDescent="0.35">
      <c r="B939"/>
    </row>
    <row r="940" spans="2:2" x14ac:dyDescent="0.35">
      <c r="B940"/>
    </row>
    <row r="941" spans="2:2" x14ac:dyDescent="0.35">
      <c r="B941"/>
    </row>
    <row r="942" spans="2:2" x14ac:dyDescent="0.35">
      <c r="B942"/>
    </row>
    <row r="943" spans="2:2" x14ac:dyDescent="0.35">
      <c r="B943"/>
    </row>
    <row r="944" spans="2:2" x14ac:dyDescent="0.35">
      <c r="B944"/>
    </row>
    <row r="945" spans="2:2" x14ac:dyDescent="0.35">
      <c r="B945"/>
    </row>
    <row r="946" spans="2:2" x14ac:dyDescent="0.35">
      <c r="B946"/>
    </row>
    <row r="947" spans="2:2" x14ac:dyDescent="0.35">
      <c r="B947"/>
    </row>
    <row r="948" spans="2:2" x14ac:dyDescent="0.35">
      <c r="B948"/>
    </row>
    <row r="949" spans="2:2" x14ac:dyDescent="0.35">
      <c r="B949"/>
    </row>
    <row r="950" spans="2:2" x14ac:dyDescent="0.35">
      <c r="B950"/>
    </row>
    <row r="951" spans="2:2" x14ac:dyDescent="0.35">
      <c r="B951"/>
    </row>
    <row r="952" spans="2:2" x14ac:dyDescent="0.35">
      <c r="B952"/>
    </row>
    <row r="953" spans="2:2" x14ac:dyDescent="0.35">
      <c r="B953"/>
    </row>
    <row r="954" spans="2:2" x14ac:dyDescent="0.35">
      <c r="B954"/>
    </row>
    <row r="955" spans="2:2" x14ac:dyDescent="0.35">
      <c r="B955"/>
    </row>
    <row r="956" spans="2:2" x14ac:dyDescent="0.35">
      <c r="B956"/>
    </row>
    <row r="957" spans="2:2" x14ac:dyDescent="0.35">
      <c r="B957"/>
    </row>
    <row r="958" spans="2:2" x14ac:dyDescent="0.35">
      <c r="B958"/>
    </row>
    <row r="959" spans="2:2" x14ac:dyDescent="0.35">
      <c r="B959"/>
    </row>
    <row r="960" spans="2:2" x14ac:dyDescent="0.35">
      <c r="B960"/>
    </row>
    <row r="961" spans="2:2" x14ac:dyDescent="0.35">
      <c r="B961"/>
    </row>
    <row r="962" spans="2:2" x14ac:dyDescent="0.35">
      <c r="B962"/>
    </row>
    <row r="963" spans="2:2" x14ac:dyDescent="0.35">
      <c r="B963"/>
    </row>
    <row r="964" spans="2:2" x14ac:dyDescent="0.35">
      <c r="B964"/>
    </row>
    <row r="965" spans="2:2" x14ac:dyDescent="0.35">
      <c r="B965"/>
    </row>
    <row r="966" spans="2:2" x14ac:dyDescent="0.35">
      <c r="B966"/>
    </row>
    <row r="967" spans="2:2" x14ac:dyDescent="0.35">
      <c r="B967"/>
    </row>
    <row r="968" spans="2:2" x14ac:dyDescent="0.35">
      <c r="B968"/>
    </row>
    <row r="969" spans="2:2" x14ac:dyDescent="0.35">
      <c r="B969"/>
    </row>
    <row r="970" spans="2:2" x14ac:dyDescent="0.35">
      <c r="B970"/>
    </row>
    <row r="971" spans="2:2" x14ac:dyDescent="0.35">
      <c r="B971"/>
    </row>
    <row r="972" spans="2:2" x14ac:dyDescent="0.35">
      <c r="B972"/>
    </row>
    <row r="973" spans="2:2" x14ac:dyDescent="0.35">
      <c r="B973"/>
    </row>
    <row r="974" spans="2:2" x14ac:dyDescent="0.35">
      <c r="B974"/>
    </row>
    <row r="975" spans="2:2" x14ac:dyDescent="0.35">
      <c r="B975"/>
    </row>
    <row r="976" spans="2:2" x14ac:dyDescent="0.35">
      <c r="B976"/>
    </row>
    <row r="977" spans="2:2" x14ac:dyDescent="0.35">
      <c r="B977"/>
    </row>
    <row r="978" spans="2:2" x14ac:dyDescent="0.35">
      <c r="B978"/>
    </row>
    <row r="979" spans="2:2" x14ac:dyDescent="0.35">
      <c r="B979"/>
    </row>
    <row r="980" spans="2:2" x14ac:dyDescent="0.35">
      <c r="B980"/>
    </row>
    <row r="981" spans="2:2" x14ac:dyDescent="0.35">
      <c r="B981"/>
    </row>
    <row r="982" spans="2:2" x14ac:dyDescent="0.35">
      <c r="B982"/>
    </row>
    <row r="983" spans="2:2" x14ac:dyDescent="0.35">
      <c r="B983"/>
    </row>
    <row r="984" spans="2:2" x14ac:dyDescent="0.35">
      <c r="B984"/>
    </row>
    <row r="985" spans="2:2" x14ac:dyDescent="0.35">
      <c r="B985"/>
    </row>
    <row r="986" spans="2:2" x14ac:dyDescent="0.35">
      <c r="B986"/>
    </row>
    <row r="987" spans="2:2" x14ac:dyDescent="0.35">
      <c r="B987"/>
    </row>
    <row r="988" spans="2:2" x14ac:dyDescent="0.35">
      <c r="B988"/>
    </row>
    <row r="989" spans="2:2" x14ac:dyDescent="0.35">
      <c r="B989"/>
    </row>
    <row r="990" spans="2:2" x14ac:dyDescent="0.35">
      <c r="B990"/>
    </row>
    <row r="991" spans="2:2" x14ac:dyDescent="0.35">
      <c r="B991"/>
    </row>
    <row r="992" spans="2:2" x14ac:dyDescent="0.35">
      <c r="B992"/>
    </row>
    <row r="993" spans="2:2" x14ac:dyDescent="0.35">
      <c r="B993"/>
    </row>
    <row r="994" spans="2:2" x14ac:dyDescent="0.35">
      <c r="B994"/>
    </row>
    <row r="995" spans="2:2" x14ac:dyDescent="0.35">
      <c r="B995"/>
    </row>
    <row r="996" spans="2:2" x14ac:dyDescent="0.35">
      <c r="B996"/>
    </row>
    <row r="997" spans="2:2" x14ac:dyDescent="0.35">
      <c r="B997"/>
    </row>
    <row r="998" spans="2:2" x14ac:dyDescent="0.35">
      <c r="B998"/>
    </row>
    <row r="999" spans="2:2" x14ac:dyDescent="0.35">
      <c r="B999"/>
    </row>
    <row r="1000" spans="2:2" x14ac:dyDescent="0.35">
      <c r="B1000"/>
    </row>
    <row r="1001" spans="2:2" x14ac:dyDescent="0.35">
      <c r="B1001"/>
    </row>
    <row r="1002" spans="2:2" x14ac:dyDescent="0.35">
      <c r="B1002"/>
    </row>
    <row r="1003" spans="2:2" x14ac:dyDescent="0.35">
      <c r="B1003"/>
    </row>
    <row r="1004" spans="2:2" x14ac:dyDescent="0.35">
      <c r="B1004"/>
    </row>
    <row r="1005" spans="2:2" x14ac:dyDescent="0.35">
      <c r="B1005"/>
    </row>
    <row r="1006" spans="2:2" x14ac:dyDescent="0.35">
      <c r="B1006"/>
    </row>
    <row r="1007" spans="2:2" x14ac:dyDescent="0.35">
      <c r="B1007"/>
    </row>
    <row r="1008" spans="2:2" x14ac:dyDescent="0.35">
      <c r="B1008"/>
    </row>
    <row r="1009" spans="2:2" x14ac:dyDescent="0.35">
      <c r="B1009"/>
    </row>
    <row r="1010" spans="2:2" x14ac:dyDescent="0.35">
      <c r="B1010"/>
    </row>
    <row r="1011" spans="2:2" x14ac:dyDescent="0.35">
      <c r="B1011"/>
    </row>
    <row r="1012" spans="2:2" x14ac:dyDescent="0.35">
      <c r="B1012"/>
    </row>
    <row r="1013" spans="2:2" x14ac:dyDescent="0.35">
      <c r="B1013"/>
    </row>
    <row r="1014" spans="2:2" x14ac:dyDescent="0.35">
      <c r="B1014"/>
    </row>
    <row r="1015" spans="2:2" x14ac:dyDescent="0.35">
      <c r="B1015"/>
    </row>
    <row r="1016" spans="2:2" x14ac:dyDescent="0.35">
      <c r="B1016"/>
    </row>
    <row r="1017" spans="2:2" x14ac:dyDescent="0.35">
      <c r="B1017"/>
    </row>
    <row r="1018" spans="2:2" x14ac:dyDescent="0.35">
      <c r="B1018"/>
    </row>
    <row r="1019" spans="2:2" x14ac:dyDescent="0.35">
      <c r="B1019"/>
    </row>
    <row r="1020" spans="2:2" x14ac:dyDescent="0.35">
      <c r="B1020"/>
    </row>
    <row r="1021" spans="2:2" x14ac:dyDescent="0.35">
      <c r="B1021"/>
    </row>
    <row r="1022" spans="2:2" x14ac:dyDescent="0.35">
      <c r="B1022"/>
    </row>
    <row r="1023" spans="2:2" x14ac:dyDescent="0.35">
      <c r="B1023"/>
    </row>
    <row r="1024" spans="2:2" x14ac:dyDescent="0.35">
      <c r="B1024"/>
    </row>
    <row r="1025" spans="2:2" x14ac:dyDescent="0.35">
      <c r="B1025"/>
    </row>
    <row r="1026" spans="2:2" x14ac:dyDescent="0.35">
      <c r="B102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supermarket_sales_dataset</vt:lpstr>
      <vt:lpstr>Cleaned Dataset</vt:lpstr>
      <vt:lpstr>Profit by product line</vt:lpstr>
      <vt:lpstr>Profit by City</vt:lpstr>
      <vt:lpstr>Sheet5</vt:lpstr>
      <vt:lpstr>Sales by gender by city</vt:lpstr>
      <vt:lpstr>Peak Sales Hour</vt:lpstr>
      <vt:lpstr>Sales by product line</vt:lpstr>
      <vt:lpstr>Analysis</vt:lpstr>
      <vt:lpstr>Sales by City</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Sandra Ugwulebo-Hillary</dc:creator>
  <cp:lastModifiedBy>Sandra Ugwulebo-Hillary</cp:lastModifiedBy>
  <dcterms:created xsi:type="dcterms:W3CDTF">2025-01-13T14:33:09Z</dcterms:created>
  <dcterms:modified xsi:type="dcterms:W3CDTF">2025-04-10T21:07:31Z</dcterms:modified>
</cp:coreProperties>
</file>