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1B87838F-7D9D-49E9-825A-7E04ED9837B1}" xr6:coauthVersionLast="47" xr6:coauthVersionMax="47" xr10:uidLastSave="{00000000-0000-0000-0000-000000000000}"/>
  <bookViews>
    <workbookView xWindow="-110" yWindow="-110" windowWidth="19420" windowHeight="10420" firstSheet="1" activeTab="3" xr2:uid="{8D74CB1D-7DEA-4468-9248-66B96824C6B2}"/>
  </bookViews>
  <sheets>
    <sheet name="Global_Cybersecurity_Threats_20" sheetId="1" r:id="rId1"/>
    <sheet name="Dashboard" sheetId="6" r:id="rId2"/>
    <sheet name="Global_Cybersecurity_Threat (2)" sheetId="2" r:id="rId3"/>
    <sheet name="Data Analysis Sheet" sheetId="7" r:id="rId4"/>
    <sheet name="KPIs" sheetId="3" state="hidden" r:id="rId5"/>
    <sheet name="Attack Types" sheetId="5" state="hidden" r:id="rId6"/>
  </sheets>
  <definedNames>
    <definedName name="_xlnm._FilterDatabase" localSheetId="2" hidden="1">'Global_Cybersecurity_Threat (2)'!$A$1:$N$3001</definedName>
    <definedName name="_xlnm._FilterDatabase" localSheetId="0" hidden="1">Global_Cybersecurity_Threats_20!$A$1:$J$3001</definedName>
    <definedName name="NativeTimeline_Date">#N/A</definedName>
    <definedName name="Slicer_Attack_Type">#N/A</definedName>
    <definedName name="Slicer_Count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M12" i="5" l="1"/>
  <c r="O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2" i="2"/>
  <c r="A18" i="5"/>
  <c r="A17" i="5"/>
  <c r="A16" i="5"/>
  <c r="A15" i="5"/>
  <c r="A14" i="5"/>
  <c r="A13" i="5"/>
  <c r="E5" i="5"/>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9" i="3"/>
  <c r="D9" i="3"/>
  <c r="B17" i="3"/>
  <c r="M11" i="5"/>
  <c r="B18" i="5"/>
  <c r="D5" i="3"/>
  <c r="I11" i="5"/>
  <c r="E4" i="5"/>
  <c r="E11" i="5"/>
  <c r="I4" i="5"/>
  <c r="I12" i="5"/>
  <c r="B15" i="5"/>
  <c r="B17" i="5"/>
  <c r="M5" i="5"/>
  <c r="B13" i="3"/>
  <c r="B13" i="5"/>
  <c r="B14" i="5"/>
  <c r="B16" i="5"/>
  <c r="E12" i="5"/>
  <c r="I5" i="5"/>
  <c r="M4" i="5"/>
  <c r="B5" i="3"/>
  <c r="F4" i="5" l="1"/>
  <c r="N5" i="5"/>
  <c r="J12" i="5"/>
  <c r="J4" i="5"/>
  <c r="F11" i="5"/>
  <c r="N11" i="5"/>
  <c r="J5" i="5"/>
  <c r="F12" i="5"/>
  <c r="N4" i="5"/>
  <c r="J11" i="5"/>
  <c r="N12" i="5"/>
  <c r="F5" i="5"/>
</calcChain>
</file>

<file path=xl/sharedStrings.xml><?xml version="1.0" encoding="utf-8"?>
<sst xmlns="http://schemas.openxmlformats.org/spreadsheetml/2006/main" count="36301" uniqueCount="90">
  <si>
    <t>Country</t>
  </si>
  <si>
    <t>Year</t>
  </si>
  <si>
    <t>Attack Type</t>
  </si>
  <si>
    <t>Target Industry</t>
  </si>
  <si>
    <t>Financial Loss (in Million $)</t>
  </si>
  <si>
    <t>Number of Affected Users</t>
  </si>
  <si>
    <t>Attack Source</t>
  </si>
  <si>
    <t>Security Vulnerability Type</t>
  </si>
  <si>
    <t>Defense Mechanism Used</t>
  </si>
  <si>
    <t>Incident Resolution Time (in Hours)</t>
  </si>
  <si>
    <t>China</t>
  </si>
  <si>
    <t>Phishing</t>
  </si>
  <si>
    <t>Education</t>
  </si>
  <si>
    <t>Hacker Group</t>
  </si>
  <si>
    <t>Unpatched Software</t>
  </si>
  <si>
    <t>VPN</t>
  </si>
  <si>
    <t>Ransomware</t>
  </si>
  <si>
    <t>Retail</t>
  </si>
  <si>
    <t>Firewall</t>
  </si>
  <si>
    <t>India</t>
  </si>
  <si>
    <t>Man-in-the-Middle</t>
  </si>
  <si>
    <t>IT</t>
  </si>
  <si>
    <t>Weak Passwords</t>
  </si>
  <si>
    <t>UK</t>
  </si>
  <si>
    <t>Telecommunications</t>
  </si>
  <si>
    <t>Nation-state</t>
  </si>
  <si>
    <t>Social Engineering</t>
  </si>
  <si>
    <t>AI-based Detection</t>
  </si>
  <si>
    <t>Germany</t>
  </si>
  <si>
    <t>Insider</t>
  </si>
  <si>
    <t>Unknown</t>
  </si>
  <si>
    <t>Antivirus</t>
  </si>
  <si>
    <t>DDoS</t>
  </si>
  <si>
    <t>France</t>
  </si>
  <si>
    <t>SQL Injection</t>
  </si>
  <si>
    <t>Government</t>
  </si>
  <si>
    <t>Banking</t>
  </si>
  <si>
    <t>Healthcare</t>
  </si>
  <si>
    <t>Zero-day</t>
  </si>
  <si>
    <t>Encryption</t>
  </si>
  <si>
    <t>Australia</t>
  </si>
  <si>
    <t>Russia</t>
  </si>
  <si>
    <t>Malware</t>
  </si>
  <si>
    <t>Brazil</t>
  </si>
  <si>
    <t>Japan</t>
  </si>
  <si>
    <t>USA</t>
  </si>
  <si>
    <t>Distinct Country</t>
  </si>
  <si>
    <t>Row Labels</t>
  </si>
  <si>
    <t>Grand Total</t>
  </si>
  <si>
    <t>Count of Country</t>
  </si>
  <si>
    <t>Sum of Distinct Country</t>
  </si>
  <si>
    <t>Total Countries Affected</t>
  </si>
  <si>
    <t>Distinct Industry</t>
  </si>
  <si>
    <t>Total Amount Lost</t>
  </si>
  <si>
    <t>Sum of Number of Affected Users</t>
  </si>
  <si>
    <t>Total Number of Affected Users</t>
  </si>
  <si>
    <t>Countries by Total Amount Lost</t>
  </si>
  <si>
    <t>Countries by Total Users affected</t>
  </si>
  <si>
    <t>Industries by Total Amount Lost</t>
  </si>
  <si>
    <t>Industries by Total Users Affected</t>
  </si>
  <si>
    <t>Attack Type by Affected Users</t>
  </si>
  <si>
    <t>Others</t>
  </si>
  <si>
    <t>DdoS</t>
  </si>
  <si>
    <t>MiTM</t>
  </si>
  <si>
    <t>Column Labels</t>
  </si>
  <si>
    <t>Yearly trend of threats by financial loss</t>
  </si>
  <si>
    <t>Total Threats</t>
  </si>
  <si>
    <t>Financial Loss (Actual $)</t>
  </si>
  <si>
    <t>Sum of Financial Loss (Actual $)</t>
  </si>
  <si>
    <t>Attack source</t>
  </si>
  <si>
    <t>Defense Mechanism</t>
  </si>
  <si>
    <t>Date</t>
  </si>
  <si>
    <t>Average of Incident Resolution Time (in Hours)</t>
  </si>
  <si>
    <t>Avg Incident Revolution Time</t>
  </si>
  <si>
    <t>KPIs</t>
  </si>
  <si>
    <t>Total Threat</t>
  </si>
  <si>
    <t>Total Country Affected</t>
  </si>
  <si>
    <t>Financial Loss</t>
  </si>
  <si>
    <t>Total Users Affected</t>
  </si>
  <si>
    <t>Average Incident Resolution Time</t>
  </si>
  <si>
    <t>Total Users Affected by Attack Types</t>
  </si>
  <si>
    <t>Total Financial Loss by Country</t>
  </si>
  <si>
    <t>Yearly Trend of Attack Type by Financial Loss</t>
  </si>
  <si>
    <t>Yearly Trend of Attack Type by Users Affected</t>
  </si>
  <si>
    <t>Total Users Affected by Country</t>
  </si>
  <si>
    <t>Financial Loss by Industry</t>
  </si>
  <si>
    <t>Users Affected by Industry</t>
  </si>
  <si>
    <t>Financial Loss by Attack source</t>
  </si>
  <si>
    <t>Financial Loss by Defense Mechanism</t>
  </si>
  <si>
    <t>Financial Loss by Security Vulnerability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</si>
</sst>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quot;B&quot;"/>
    <numFmt numFmtId="165" formatCode="#,##0.00,,&quot;M&quot;"/>
    <numFmt numFmtId="166" formatCode="0.0%"/>
    <numFmt numFmtId="167" formatCode="\$#,##0.00,,,&quot;B&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1" applyFont="1"/>
    <xf numFmtId="164" fontId="0" fillId="0" borderId="0" xfId="0" applyNumberFormat="1"/>
    <xf numFmtId="165" fontId="0" fillId="0" borderId="0" xfId="0" applyNumberFormat="1"/>
    <xf numFmtId="0" fontId="0" fillId="33" borderId="0" xfId="0" applyFill="1"/>
    <xf numFmtId="14" fontId="0" fillId="0" borderId="0" xfId="0" applyNumberFormat="1"/>
    <xf numFmtId="166" fontId="0" fillId="0" borderId="0" xfId="1" applyNumberFormat="1" applyFont="1"/>
    <xf numFmtId="0" fontId="0" fillId="34" borderId="0" xfId="0" applyFill="1"/>
    <xf numFmtId="0" fontId="0" fillId="35" borderId="0" xfId="0" applyFill="1"/>
    <xf numFmtId="0" fontId="0" fillId="36" borderId="0" xfId="0" applyFill="1"/>
    <xf numFmtId="0" fontId="0" fillId="37" borderId="0" xfId="0" applyFill="1" applyAlignment="1">
      <alignment horizontal="left"/>
    </xf>
    <xf numFmtId="0" fontId="0" fillId="37" borderId="0" xfId="0" applyFill="1"/>
    <xf numFmtId="0" fontId="0" fillId="38" borderId="0" xfId="0" applyFill="1" applyAlignment="1">
      <alignment horizontal="left"/>
    </xf>
    <xf numFmtId="0" fontId="0" fillId="39" borderId="0" xfId="0" applyFill="1" applyAlignment="1">
      <alignment horizontal="left"/>
    </xf>
    <xf numFmtId="0" fontId="0" fillId="40" borderId="0" xfId="0" applyFill="1"/>
    <xf numFmtId="167"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7">
    <dxf>
      <numFmt numFmtId="3" formatCode="#,##0"/>
    </dxf>
    <dxf>
      <numFmt numFmtId="3" formatCode="#,##0"/>
    </dxf>
    <dxf>
      <numFmt numFmtId="3" formatCode="#,##0"/>
    </dxf>
    <dxf>
      <numFmt numFmtId="167" formatCode="\$#,##0.00,,,&quot;B&quot;"/>
    </dxf>
    <dxf>
      <numFmt numFmtId="164" formatCode="#,##0.00,,,&quot;B&quot;"/>
    </dxf>
    <dxf>
      <numFmt numFmtId="167" formatCode="\$#,##0.00,,,&quot;B&quot;"/>
    </dxf>
    <dxf>
      <numFmt numFmtId="164" formatCode="#,##0.00,,,&quot;B&quot;"/>
    </dxf>
    <dxf>
      <numFmt numFmtId="164" formatCode="#,##0.00,,,&quot;B&quot;"/>
    </dxf>
    <dxf>
      <numFmt numFmtId="164" formatCode="#,##0.00,,,&quot;B&quot;"/>
    </dxf>
    <dxf>
      <numFmt numFmtId="165" formatCode="#,##0.00,,&quot;M&quot;"/>
    </dxf>
    <dxf>
      <numFmt numFmtId="3" formatCode="#,##0"/>
    </dxf>
    <dxf>
      <numFmt numFmtId="167" formatCode="\$#,##0.00,,,&quot;B&quot;"/>
    </dxf>
    <dxf>
      <numFmt numFmtId="164" formatCode="#,##0.00,,,&quot;B&quot;"/>
    </dxf>
    <dxf>
      <numFmt numFmtId="167" formatCode="\$#,##0.00,,,&quot;B&quot;"/>
    </dxf>
    <dxf>
      <numFmt numFmtId="164" formatCode="#,##0.00,,,&quot;B&quot;"/>
    </dxf>
    <dxf>
      <numFmt numFmtId="167" formatCode="\$#,##0.00,,,&quot;B&quot;"/>
    </dxf>
    <dxf>
      <numFmt numFmtId="164" formatCode="#,##0.00,,,&quot;B&quot;"/>
    </dxf>
    <dxf>
      <numFmt numFmtId="164" formatCode="#,##0.00,,,&quot;B&quot;"/>
    </dxf>
    <dxf>
      <numFmt numFmtId="164" formatCode="#,##0.00,,,&quot;B&quot;"/>
    </dxf>
    <dxf>
      <numFmt numFmtId="165" formatCode="#,##0.00,,&quot;M&quot;"/>
    </dxf>
    <dxf>
      <numFmt numFmtId="3" formatCode="#,##0"/>
    </dxf>
    <dxf>
      <numFmt numFmtId="167" formatCode="\$#,##0.00,,,&quot;B&quot;"/>
    </dxf>
    <dxf>
      <numFmt numFmtId="164" formatCode="#,##0.00,,,&quot;B&quot;"/>
    </dxf>
    <dxf>
      <numFmt numFmtId="164" formatCode="#,##0.00,,,&quot;B&quot;"/>
    </dxf>
    <dxf>
      <numFmt numFmtId="164" formatCode="#,##0.00,,,&quot;B&quot;"/>
    </dxf>
    <dxf>
      <numFmt numFmtId="164" formatCode="#,##0.00,,,&quot;B&quot;"/>
    </dxf>
    <dxf>
      <numFmt numFmtId="165" formatCode="#,##0.00,,&quot;M&quot;"/>
    </dxf>
    <dxf>
      <numFmt numFmtId="3" formatCode="#,##0"/>
    </dxf>
    <dxf>
      <numFmt numFmtId="3" formatCode="#,##0"/>
    </dxf>
    <dxf>
      <numFmt numFmtId="164" formatCode="#,##0.00,,,&quot;B&quot;"/>
    </dxf>
    <dxf>
      <numFmt numFmtId="164" formatCode="#,##0.00,,,&quot;B&quot;"/>
    </dxf>
    <dxf>
      <numFmt numFmtId="164" formatCode="#,##0.00,,,&quot;B&quot;"/>
    </dxf>
    <dxf>
      <numFmt numFmtId="164" formatCode="#,##0.00,,,&quot;B&quot;"/>
    </dxf>
    <dxf>
      <numFmt numFmtId="3" formatCode="#,##0"/>
    </dxf>
    <dxf>
      <numFmt numFmtId="164" formatCode="#,##0.00,,,&quot;B&quot;"/>
    </dxf>
    <dxf>
      <numFmt numFmtId="164" formatCode="#,##0.00,,,&quot;B&quot;"/>
    </dxf>
    <dxf>
      <numFmt numFmtId="164" formatCode="#,##0.00,,,&quot;B&quot;"/>
    </dxf>
    <dxf>
      <numFmt numFmtId="164" formatCode="#,##0.00,,,&quot;B&quot;"/>
    </dxf>
    <dxf>
      <numFmt numFmtId="164" formatCode="#,##0.00,,,&quot;B&quot;"/>
    </dxf>
    <dxf>
      <numFmt numFmtId="165" formatCode="#,##0.00,,&quot;M&quot;"/>
    </dxf>
    <dxf>
      <numFmt numFmtId="3" formatCode="#,##0"/>
    </dxf>
    <dxf>
      <font>
        <b/>
        <i val="0"/>
        <sz val="11"/>
        <color theme="1"/>
        <name val="Calibri"/>
        <family val="2"/>
        <scheme val="minor"/>
      </font>
      <fill>
        <patternFill>
          <bgColor theme="0" tint="-4.9989318521683403E-2"/>
        </patternFill>
      </fill>
    </dxf>
    <dxf>
      <fill>
        <patternFill patternType="solid">
          <fgColor theme="0"/>
          <bgColor theme="0" tint="-4.9989318521683403E-2"/>
        </patternFill>
      </fill>
      <border diagonalUp="0" diagonalDown="0">
        <left/>
        <right/>
        <top/>
        <bottom/>
        <vertical/>
        <horizontal/>
      </border>
    </dxf>
    <dxf>
      <font>
        <b/>
        <i val="0"/>
        <sz val="10"/>
        <color theme="0"/>
      </font>
    </dxf>
    <dxf>
      <fill>
        <patternFill>
          <bgColor rgb="FF8B0000"/>
        </patternFill>
      </fill>
    </dxf>
    <dxf>
      <font>
        <b/>
        <i val="0"/>
        <sz val="10"/>
        <color rgb="FFB71C1C"/>
      </font>
      <fill>
        <patternFill>
          <bgColor theme="0" tint="-4.9989318521683403E-2"/>
        </patternFill>
      </fill>
    </dxf>
    <dxf>
      <font>
        <b val="0"/>
        <i val="0"/>
        <sz val="10"/>
        <color theme="0" tint="-4.9989318521683403E-2"/>
      </font>
      <fill>
        <patternFill>
          <bgColor theme="0" tint="-4.9989318521683403E-2"/>
        </patternFill>
      </fill>
      <border diagonalUp="0" diagonalDown="0">
        <left/>
        <right/>
        <top/>
        <bottom/>
        <vertical/>
        <horizontal/>
      </border>
    </dxf>
  </dxfs>
  <tableStyles count="3" defaultTableStyle="TableStyleMedium2" defaultPivotStyle="PivotStyleLight16">
    <tableStyle name="Slicer Style 1" pivot="0" table="0" count="7" xr9:uid="{C4021625-0F02-46E9-98A2-1E8E19393523}">
      <tableStyleElement type="wholeTable" dxfId="46"/>
      <tableStyleElement type="headerRow" dxfId="45"/>
    </tableStyle>
    <tableStyle name="Slicer Style 2" pivot="0" table="0" count="6" xr9:uid="{F4AE53F4-9A5F-4D14-991B-61C6B20C8D7C}">
      <tableStyleElement type="wholeTable" dxfId="44"/>
      <tableStyleElement type="headerRow" dxfId="43"/>
    </tableStyle>
    <tableStyle name="Timeline Style 1" pivot="0" table="0" count="8" xr9:uid="{80117751-D2D7-40CA-8A91-3937CA6F78C1}">
      <tableStyleElement type="wholeTable" dxfId="42"/>
      <tableStyleElement type="headerRow" dxfId="41"/>
    </tableStyle>
  </tableStyles>
  <colors>
    <mruColors>
      <color rgb="FFF4C2C2"/>
      <color rgb="FF8B0000"/>
      <color rgb="FFB71C1C"/>
      <color rgb="FFFFCDD2"/>
      <color rgb="FFE64A19"/>
      <color rgb="FFD32F2F"/>
      <color rgb="FFFFAB91"/>
      <color rgb="FFFF7043"/>
      <color rgb="FFF4511E"/>
      <color rgb="FFD84315"/>
    </mruColors>
  </colors>
  <extLst>
    <ext xmlns:x14="http://schemas.microsoft.com/office/spreadsheetml/2009/9/main" uri="{46F421CA-312F-682f-3DD2-61675219B42D}">
      <x14:dxfs count="9">
        <dxf>
          <font>
            <b val="0"/>
            <i val="0"/>
            <sz val="10"/>
          </font>
          <fill>
            <patternFill>
              <bgColor theme="5" tint="0.59996337778862885"/>
            </patternFill>
          </fill>
        </dxf>
        <dxf>
          <font>
            <b val="0"/>
            <i val="0"/>
            <sz val="10"/>
          </font>
          <fill>
            <patternFill>
              <bgColor theme="5" tint="0.79998168889431442"/>
            </patternFill>
          </fill>
        </dxf>
        <dxf>
          <font>
            <b/>
            <i val="0"/>
            <sz val="10"/>
            <color theme="1"/>
          </font>
          <fill>
            <patternFill>
              <bgColor rgb="FFF4C2C2"/>
            </patternFill>
          </fill>
        </dxf>
        <dxf>
          <font>
            <color theme="0" tint="-4.9989318521683403E-2"/>
          </font>
        </dxf>
        <dxf>
          <font>
            <color rgb="FFB71C1C"/>
          </font>
          <fill>
            <patternFill>
              <bgColor theme="0" tint="-4.9989318521683403E-2"/>
            </patternFill>
          </fill>
        </dxf>
        <dxf>
          <font>
            <b val="0"/>
            <i val="0"/>
            <sz val="10"/>
            <color rgb="FFB71C1C"/>
          </font>
          <fill>
            <patternFill>
              <bgColor rgb="FFF4C2C2"/>
            </patternFill>
          </fill>
        </dxf>
        <dxf>
          <font>
            <b/>
            <i val="0"/>
            <sz val="10"/>
            <color rgb="FFB71C1C"/>
          </font>
          <fill>
            <patternFill>
              <bgColor rgb="FFF4C2C2"/>
            </patternFill>
          </fill>
        </dxf>
        <dxf>
          <font>
            <b/>
            <i val="0"/>
            <sz val="10"/>
            <color theme="0"/>
          </font>
          <fill>
            <patternFill>
              <bgColor rgb="FFC00000"/>
            </patternFill>
          </fill>
          <border>
            <left style="thin">
              <color rgb="FFB71C1C"/>
            </left>
            <right style="thin">
              <color rgb="FFB71C1C"/>
            </right>
            <top style="thin">
              <color rgb="FFB71C1C"/>
            </top>
            <bottom style="thin">
              <color rgb="FFB71C1C"/>
            </bottom>
          </border>
        </dxf>
        <dxf>
          <font>
            <b val="0"/>
            <i val="0"/>
            <sz val="10"/>
            <color rgb="FFC00000"/>
          </font>
          <fill>
            <patternFill>
              <bgColor theme="0"/>
            </patternFill>
          </fill>
          <border>
            <left style="thin">
              <color rgb="FFB71C1C"/>
            </left>
            <right style="thin">
              <color rgb="FFB71C1C"/>
            </right>
            <top style="thin">
              <color rgb="FFB71C1C"/>
            </top>
            <bottom style="thin">
              <color rgb="FFB71C1C"/>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selectedItemWithData" dxfId="7"/>
            <x14:slicerStyleElement type="hoveredUnselectedItemWithData" dxfId="6"/>
            <x14:slicerStyleElement type="hoveredSelectedItemWithData" dxfId="5"/>
            <x14:slicerStyleElement type="hoveredUnselectedItemWithNoData" dxfId="4"/>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F4C2C2"/>
            </patternFill>
          </fill>
        </dxf>
        <dxf>
          <fill>
            <patternFill patternType="solid">
              <fgColor theme="0"/>
              <bgColor rgb="FFC00000"/>
            </patternFill>
          </fill>
        </dxf>
        <dxf>
          <font>
            <b/>
            <i val="0"/>
            <sz val="9"/>
            <color theme="1"/>
            <name val="Calibri"/>
            <family val="2"/>
            <scheme val="minor"/>
          </font>
        </dxf>
        <dxf>
          <font>
            <sz val="9"/>
            <color rgb="FFB71C1C"/>
            <name val="Calibri"/>
            <family val="2"/>
            <scheme val="minor"/>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804024496938"/>
          <c:y val="0"/>
          <c:w val="0.71033172860264648"/>
          <c:h val="1"/>
        </c:manualLayout>
      </c:layout>
      <c:doughnutChart>
        <c:varyColors val="1"/>
        <c:ser>
          <c:idx val="0"/>
          <c:order val="0"/>
          <c:spPr>
            <a:ln>
              <a:noFill/>
            </a:ln>
          </c:spPr>
          <c:dPt>
            <c:idx val="0"/>
            <c:bubble3D val="0"/>
            <c:spPr>
              <a:solidFill>
                <a:srgbClr val="DC143C"/>
              </a:solidFill>
              <a:ln w="19050">
                <a:noFill/>
              </a:ln>
              <a:effectLst/>
            </c:spPr>
            <c:extLst>
              <c:ext xmlns:c16="http://schemas.microsoft.com/office/drawing/2014/chart" uri="{C3380CC4-5D6E-409C-BE32-E72D297353CC}">
                <c16:uniqueId val="{00000001-CF1B-40A3-89DE-9435DD5EF657}"/>
              </c:ext>
            </c:extLst>
          </c:dPt>
          <c:dPt>
            <c:idx val="1"/>
            <c:bubble3D val="0"/>
            <c:spPr>
              <a:solidFill>
                <a:srgbClr val="B0B0B0"/>
              </a:solidFill>
              <a:ln w="19050">
                <a:noFill/>
              </a:ln>
              <a:effectLst/>
            </c:spPr>
            <c:extLst>
              <c:ext xmlns:c16="http://schemas.microsoft.com/office/drawing/2014/chart" uri="{C3380CC4-5D6E-409C-BE32-E72D297353CC}">
                <c16:uniqueId val="{00000003-CF1B-40A3-89DE-9435DD5EF657}"/>
              </c:ext>
            </c:extLst>
          </c:dPt>
          <c:dLbls>
            <c:dLbl>
              <c:idx val="0"/>
              <c:layout>
                <c:manualLayout>
                  <c:x val="-0.11663258505388632"/>
                  <c:y val="0.27399735441530826"/>
                </c:manualLayout>
              </c:layout>
              <c:showLegendKey val="0"/>
              <c:showVal val="1"/>
              <c:showCatName val="0"/>
              <c:showSerName val="0"/>
              <c:showPercent val="0"/>
              <c:showBubbleSize val="0"/>
              <c:extLst>
                <c:ext xmlns:c15="http://schemas.microsoft.com/office/drawing/2012/chart" uri="{CE6537A1-D6FC-4f65-9D91-7224C49458BB}">
                  <c15:layout>
                    <c:manualLayout>
                      <c:w val="0.38199948571458558"/>
                      <c:h val="0.42760712123439043"/>
                    </c:manualLayout>
                  </c15:layout>
                </c:ext>
                <c:ext xmlns:c16="http://schemas.microsoft.com/office/drawing/2014/chart" uri="{C3380CC4-5D6E-409C-BE32-E72D297353CC}">
                  <c16:uniqueId val="{00000001-CF1B-40A3-89DE-9435DD5EF657}"/>
                </c:ext>
              </c:extLst>
            </c:dLbl>
            <c:dLbl>
              <c:idx val="1"/>
              <c:delete val="1"/>
              <c:extLst>
                <c:ext xmlns:c15="http://schemas.microsoft.com/office/drawing/2012/chart" uri="{CE6537A1-D6FC-4f65-9D91-7224C49458BB}"/>
                <c:ext xmlns:c16="http://schemas.microsoft.com/office/drawing/2014/chart" uri="{C3380CC4-5D6E-409C-BE32-E72D297353CC}">
                  <c16:uniqueId val="{00000003-CF1B-40A3-89DE-9435DD5EF65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'Attack Types'!$F$4:$F$5</c:f>
              <c:numCache>
                <c:formatCode>0%</c:formatCode>
                <c:ptCount val="2"/>
                <c:pt idx="0" formatCode="0.0%">
                  <c:v>0.17515989765186524</c:v>
                </c:pt>
                <c:pt idx="1">
                  <c:v>0.82484010234813476</c:v>
                </c:pt>
              </c:numCache>
            </c:numRef>
          </c:val>
          <c:extLst>
            <c:ext xmlns:c16="http://schemas.microsoft.com/office/drawing/2014/chart" uri="{C3380CC4-5D6E-409C-BE32-E72D297353CC}">
              <c16:uniqueId val="{00000004-CF1B-40A3-89DE-9435DD5EF657}"/>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[Global_Cybersecurity_Threats_2015-2024.xlsx]KPIs!IndtryByTtlUsrAffctd</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B0000"/>
          </a:solidFill>
          <a:ln>
            <a:noFill/>
          </a:ln>
          <a:effectLst/>
        </c:spPr>
      </c:pivotFmt>
      <c:pivotFmt>
        <c:idx val="4"/>
        <c:spPr>
          <a:solidFill>
            <a:srgbClr val="A00000"/>
          </a:solidFill>
          <a:ln>
            <a:noFill/>
          </a:ln>
          <a:effectLst/>
        </c:spPr>
      </c:pivotFmt>
      <c:pivotFmt>
        <c:idx val="5"/>
        <c:spPr>
          <a:solidFill>
            <a:srgbClr val="B22222"/>
          </a:solidFill>
          <a:ln>
            <a:noFill/>
          </a:ln>
          <a:effectLst/>
        </c:spPr>
      </c:pivotFmt>
      <c:pivotFmt>
        <c:idx val="6"/>
        <c:spPr>
          <a:solidFill>
            <a:srgbClr val="C53030"/>
          </a:solidFill>
          <a:ln>
            <a:noFill/>
          </a:ln>
          <a:effectLst/>
        </c:spPr>
      </c:pivotFmt>
      <c:pivotFmt>
        <c:idx val="7"/>
        <c:spPr>
          <a:solidFill>
            <a:srgbClr val="D32F2F"/>
          </a:solidFill>
          <a:ln>
            <a:noFill/>
          </a:ln>
          <a:effectLst/>
        </c:spPr>
      </c:pivotFmt>
      <c:pivotFmt>
        <c:idx val="8"/>
        <c:spPr>
          <a:solidFill>
            <a:srgbClr val="E34A4A"/>
          </a:solidFill>
          <a:ln>
            <a:noFill/>
          </a:ln>
          <a:effectLst/>
        </c:spPr>
      </c:pivotFmt>
      <c:pivotFmt>
        <c:idx val="9"/>
        <c:spPr>
          <a:solidFill>
            <a:srgbClr val="F06262"/>
          </a:solidFill>
          <a:ln>
            <a:noFill/>
          </a:ln>
          <a:effectLst/>
        </c:spPr>
      </c:pivotFmt>
    </c:pivotFmts>
    <c:plotArea>
      <c:layout/>
      <c:barChart>
        <c:barDir val="bar"/>
        <c:grouping val="clustered"/>
        <c:varyColors val="0"/>
        <c:ser>
          <c:idx val="0"/>
          <c:order val="0"/>
          <c:tx>
            <c:strRef>
              <c:f>KPIs!$E$34</c:f>
              <c:strCache>
                <c:ptCount val="1"/>
                <c:pt idx="0">
                  <c:v>Total</c:v>
                </c:pt>
              </c:strCache>
            </c:strRef>
          </c:tx>
          <c:spPr>
            <a:solidFill>
              <a:schemeClr val="accent1"/>
            </a:solidFill>
            <a:ln>
              <a:noFill/>
            </a:ln>
            <a:effectLst/>
          </c:spPr>
          <c:invertIfNegative val="0"/>
          <c:dPt>
            <c:idx val="0"/>
            <c:invertIfNegative val="0"/>
            <c:bubble3D val="0"/>
            <c:spPr>
              <a:solidFill>
                <a:srgbClr val="F06262"/>
              </a:solidFill>
              <a:ln>
                <a:noFill/>
              </a:ln>
              <a:effectLst/>
            </c:spPr>
            <c:extLst>
              <c:ext xmlns:c16="http://schemas.microsoft.com/office/drawing/2014/chart" uri="{C3380CC4-5D6E-409C-BE32-E72D297353CC}">
                <c16:uniqueId val="{00000007-85E3-4969-9DB3-59FBE85E0E2F}"/>
              </c:ext>
            </c:extLst>
          </c:dPt>
          <c:dPt>
            <c:idx val="1"/>
            <c:invertIfNegative val="0"/>
            <c:bubble3D val="0"/>
            <c:spPr>
              <a:solidFill>
                <a:srgbClr val="E34A4A"/>
              </a:solidFill>
              <a:ln>
                <a:noFill/>
              </a:ln>
              <a:effectLst/>
            </c:spPr>
            <c:extLst>
              <c:ext xmlns:c16="http://schemas.microsoft.com/office/drawing/2014/chart" uri="{C3380CC4-5D6E-409C-BE32-E72D297353CC}">
                <c16:uniqueId val="{00000006-85E3-4969-9DB3-59FBE85E0E2F}"/>
              </c:ext>
            </c:extLst>
          </c:dPt>
          <c:dPt>
            <c:idx val="2"/>
            <c:invertIfNegative val="0"/>
            <c:bubble3D val="0"/>
            <c:spPr>
              <a:solidFill>
                <a:srgbClr val="D32F2F"/>
              </a:solidFill>
              <a:ln>
                <a:noFill/>
              </a:ln>
              <a:effectLst/>
            </c:spPr>
            <c:extLst>
              <c:ext xmlns:c16="http://schemas.microsoft.com/office/drawing/2014/chart" uri="{C3380CC4-5D6E-409C-BE32-E72D297353CC}">
                <c16:uniqueId val="{00000005-85E3-4969-9DB3-59FBE85E0E2F}"/>
              </c:ext>
            </c:extLst>
          </c:dPt>
          <c:dPt>
            <c:idx val="3"/>
            <c:invertIfNegative val="0"/>
            <c:bubble3D val="0"/>
            <c:spPr>
              <a:solidFill>
                <a:srgbClr val="C53030"/>
              </a:solidFill>
              <a:ln>
                <a:noFill/>
              </a:ln>
              <a:effectLst/>
            </c:spPr>
            <c:extLst>
              <c:ext xmlns:c16="http://schemas.microsoft.com/office/drawing/2014/chart" uri="{C3380CC4-5D6E-409C-BE32-E72D297353CC}">
                <c16:uniqueId val="{00000004-85E3-4969-9DB3-59FBE85E0E2F}"/>
              </c:ext>
            </c:extLst>
          </c:dPt>
          <c:dPt>
            <c:idx val="4"/>
            <c:invertIfNegative val="0"/>
            <c:bubble3D val="0"/>
            <c:spPr>
              <a:solidFill>
                <a:srgbClr val="B22222"/>
              </a:solidFill>
              <a:ln>
                <a:noFill/>
              </a:ln>
              <a:effectLst/>
            </c:spPr>
            <c:extLst>
              <c:ext xmlns:c16="http://schemas.microsoft.com/office/drawing/2014/chart" uri="{C3380CC4-5D6E-409C-BE32-E72D297353CC}">
                <c16:uniqueId val="{00000003-85E3-4969-9DB3-59FBE85E0E2F}"/>
              </c:ext>
            </c:extLst>
          </c:dPt>
          <c:dPt>
            <c:idx val="5"/>
            <c:invertIfNegative val="0"/>
            <c:bubble3D val="0"/>
            <c:spPr>
              <a:solidFill>
                <a:srgbClr val="A00000"/>
              </a:solidFill>
              <a:ln>
                <a:noFill/>
              </a:ln>
              <a:effectLst/>
            </c:spPr>
            <c:extLst>
              <c:ext xmlns:c16="http://schemas.microsoft.com/office/drawing/2014/chart" uri="{C3380CC4-5D6E-409C-BE32-E72D297353CC}">
                <c16:uniqueId val="{00000002-85E3-4969-9DB3-59FBE85E0E2F}"/>
              </c:ext>
            </c:extLst>
          </c:dPt>
          <c:dPt>
            <c:idx val="6"/>
            <c:invertIfNegative val="0"/>
            <c:bubble3D val="0"/>
            <c:spPr>
              <a:solidFill>
                <a:srgbClr val="8B0000"/>
              </a:solidFill>
              <a:ln>
                <a:noFill/>
              </a:ln>
              <a:effectLst/>
            </c:spPr>
            <c:extLst>
              <c:ext xmlns:c16="http://schemas.microsoft.com/office/drawing/2014/chart" uri="{C3380CC4-5D6E-409C-BE32-E72D297353CC}">
                <c16:uniqueId val="{00000001-85E3-4969-9DB3-59FBE85E0E2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KPIs!$D$35:$D$42</c:f>
              <c:strCache>
                <c:ptCount val="7"/>
                <c:pt idx="0">
                  <c:v>Telecommunications</c:v>
                </c:pt>
                <c:pt idx="1">
                  <c:v>Government</c:v>
                </c:pt>
                <c:pt idx="2">
                  <c:v>Retail</c:v>
                </c:pt>
                <c:pt idx="3">
                  <c:v>Education</c:v>
                </c:pt>
                <c:pt idx="4">
                  <c:v>Healthcare</c:v>
                </c:pt>
                <c:pt idx="5">
                  <c:v>Banking</c:v>
                </c:pt>
                <c:pt idx="6">
                  <c:v>IT</c:v>
                </c:pt>
              </c:strCache>
            </c:strRef>
          </c:cat>
          <c:val>
            <c:numRef>
              <c:f>KPIs!$E$35:$E$42</c:f>
              <c:numCache>
                <c:formatCode>#,##0.00,,"M"</c:formatCode>
                <c:ptCount val="7"/>
                <c:pt idx="0">
                  <c:v>199567110</c:v>
                </c:pt>
                <c:pt idx="1">
                  <c:v>201239030</c:v>
                </c:pt>
                <c:pt idx="2">
                  <c:v>206776386</c:v>
                </c:pt>
                <c:pt idx="3">
                  <c:v>215004732</c:v>
                </c:pt>
                <c:pt idx="4">
                  <c:v>216271916</c:v>
                </c:pt>
                <c:pt idx="5">
                  <c:v>225098406</c:v>
                </c:pt>
                <c:pt idx="6">
                  <c:v>250094829</c:v>
                </c:pt>
              </c:numCache>
            </c:numRef>
          </c:val>
          <c:extLst>
            <c:ext xmlns:c16="http://schemas.microsoft.com/office/drawing/2014/chart" uri="{C3380CC4-5D6E-409C-BE32-E72D297353CC}">
              <c16:uniqueId val="{00000000-85E3-4969-9DB3-59FBE85E0E2F}"/>
            </c:ext>
          </c:extLst>
        </c:ser>
        <c:dLbls>
          <c:dLblPos val="outEnd"/>
          <c:showLegendKey val="0"/>
          <c:showVal val="1"/>
          <c:showCatName val="0"/>
          <c:showSerName val="0"/>
          <c:showPercent val="0"/>
          <c:showBubbleSize val="0"/>
        </c:dLbls>
        <c:gapWidth val="100"/>
        <c:axId val="1919853359"/>
        <c:axId val="1919857679"/>
      </c:barChart>
      <c:catAx>
        <c:axId val="191985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crossAx val="1919857679"/>
        <c:crosses val="autoZero"/>
        <c:auto val="1"/>
        <c:lblAlgn val="ctr"/>
        <c:lblOffset val="100"/>
        <c:noMultiLvlLbl val="0"/>
      </c:catAx>
      <c:valAx>
        <c:axId val="1919857679"/>
        <c:scaling>
          <c:orientation val="minMax"/>
        </c:scaling>
        <c:delete val="1"/>
        <c:axPos val="b"/>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crossAx val="191985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[Global_Cybersecurity_Threats_2015-2024.xlsx]KPIs!YrlyTrndofThrtByFinLoss</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KPIs!$B$85:$B$86</c:f>
              <c:strCache>
                <c:ptCount val="1"/>
                <c:pt idx="0">
                  <c:v>DDoS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KPIs!$A$87:$A$97</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KPIs!$B$87:$B$97</c:f>
              <c:numCache>
                <c:formatCode>\$#,##0.00,,,"B"</c:formatCode>
                <c:ptCount val="10"/>
                <c:pt idx="0">
                  <c:v>2760790000</c:v>
                </c:pt>
                <c:pt idx="1">
                  <c:v>2808650000</c:v>
                </c:pt>
                <c:pt idx="2">
                  <c:v>3078450000</c:v>
                </c:pt>
                <c:pt idx="3">
                  <c:v>2677490000</c:v>
                </c:pt>
                <c:pt idx="4">
                  <c:v>2401690000</c:v>
                </c:pt>
                <c:pt idx="5">
                  <c:v>2590920000</c:v>
                </c:pt>
                <c:pt idx="6">
                  <c:v>2712070000</c:v>
                </c:pt>
                <c:pt idx="7">
                  <c:v>2701600000</c:v>
                </c:pt>
                <c:pt idx="8">
                  <c:v>3068100000</c:v>
                </c:pt>
                <c:pt idx="9">
                  <c:v>2831160000</c:v>
                </c:pt>
              </c:numCache>
            </c:numRef>
          </c:val>
          <c:extLst>
            <c:ext xmlns:c16="http://schemas.microsoft.com/office/drawing/2014/chart" uri="{C3380CC4-5D6E-409C-BE32-E72D297353CC}">
              <c16:uniqueId val="{00000000-5AF8-4E61-9273-26BDE24454D7}"/>
            </c:ext>
          </c:extLst>
        </c:ser>
        <c:ser>
          <c:idx val="1"/>
          <c:order val="1"/>
          <c:tx>
            <c:strRef>
              <c:f>KPIs!$C$85:$C$86</c:f>
              <c:strCache>
                <c:ptCount val="1"/>
                <c:pt idx="0">
                  <c:v>Malware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KPIs!$A$87:$A$97</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KPIs!$C$87:$C$97</c:f>
              <c:numCache>
                <c:formatCode>\$#,##0.00,,,"B"</c:formatCode>
                <c:ptCount val="10"/>
                <c:pt idx="0">
                  <c:v>2474920000</c:v>
                </c:pt>
                <c:pt idx="1">
                  <c:v>2335850000</c:v>
                </c:pt>
                <c:pt idx="2">
                  <c:v>2141460000</c:v>
                </c:pt>
                <c:pt idx="3">
                  <c:v>2632690000</c:v>
                </c:pt>
                <c:pt idx="4">
                  <c:v>1875000000</c:v>
                </c:pt>
                <c:pt idx="5">
                  <c:v>1744500000</c:v>
                </c:pt>
                <c:pt idx="6">
                  <c:v>2841650000</c:v>
                </c:pt>
                <c:pt idx="7">
                  <c:v>2835980000</c:v>
                </c:pt>
                <c:pt idx="8">
                  <c:v>2679920000</c:v>
                </c:pt>
                <c:pt idx="9">
                  <c:v>2405980000</c:v>
                </c:pt>
              </c:numCache>
            </c:numRef>
          </c:val>
          <c:extLst>
            <c:ext xmlns:c16="http://schemas.microsoft.com/office/drawing/2014/chart" uri="{C3380CC4-5D6E-409C-BE32-E72D297353CC}">
              <c16:uniqueId val="{00000001-5EB4-47D2-A965-7E3157B434FF}"/>
            </c:ext>
          </c:extLst>
        </c:ser>
        <c:ser>
          <c:idx val="2"/>
          <c:order val="2"/>
          <c:tx>
            <c:strRef>
              <c:f>KPIs!$D$85:$D$86</c:f>
              <c:strCache>
                <c:ptCount val="1"/>
                <c:pt idx="0">
                  <c:v>Man-in-the-Middle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KPIs!$A$87:$A$97</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KPIs!$D$87:$D$97</c:f>
              <c:numCache>
                <c:formatCode>\$#,##0.00,,,"B"</c:formatCode>
                <c:ptCount val="10"/>
                <c:pt idx="0">
                  <c:v>2254100000</c:v>
                </c:pt>
                <c:pt idx="1">
                  <c:v>2117250000</c:v>
                </c:pt>
                <c:pt idx="2">
                  <c:v>3085620000</c:v>
                </c:pt>
                <c:pt idx="3">
                  <c:v>1886080000</c:v>
                </c:pt>
                <c:pt idx="4">
                  <c:v>2169420000</c:v>
                </c:pt>
                <c:pt idx="5">
                  <c:v>2263320000</c:v>
                </c:pt>
                <c:pt idx="6">
                  <c:v>2461940000</c:v>
                </c:pt>
                <c:pt idx="7">
                  <c:v>2295480000</c:v>
                </c:pt>
                <c:pt idx="8">
                  <c:v>2581290000</c:v>
                </c:pt>
                <c:pt idx="9">
                  <c:v>2436370000</c:v>
                </c:pt>
              </c:numCache>
            </c:numRef>
          </c:val>
          <c:extLst>
            <c:ext xmlns:c16="http://schemas.microsoft.com/office/drawing/2014/chart" uri="{C3380CC4-5D6E-409C-BE32-E72D297353CC}">
              <c16:uniqueId val="{00000002-5EB4-47D2-A965-7E3157B434FF}"/>
            </c:ext>
          </c:extLst>
        </c:ser>
        <c:ser>
          <c:idx val="3"/>
          <c:order val="3"/>
          <c:tx>
            <c:strRef>
              <c:f>KPIs!$E$85:$E$86</c:f>
              <c:strCache>
                <c:ptCount val="1"/>
                <c:pt idx="0">
                  <c:v>Phishing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KPIs!$A$87:$A$97</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KPIs!$E$87:$E$97</c:f>
              <c:numCache>
                <c:formatCode>\$#,##0.00,,,"B"</c:formatCode>
                <c:ptCount val="10"/>
                <c:pt idx="0">
                  <c:v>2437720000</c:v>
                </c:pt>
                <c:pt idx="1">
                  <c:v>2650270000</c:v>
                </c:pt>
                <c:pt idx="2">
                  <c:v>3319860000</c:v>
                </c:pt>
                <c:pt idx="3">
                  <c:v>2498780000</c:v>
                </c:pt>
                <c:pt idx="4">
                  <c:v>2239090000</c:v>
                </c:pt>
                <c:pt idx="5">
                  <c:v>2982970000</c:v>
                </c:pt>
                <c:pt idx="6">
                  <c:v>2217020000</c:v>
                </c:pt>
                <c:pt idx="7">
                  <c:v>3053930000</c:v>
                </c:pt>
                <c:pt idx="8">
                  <c:v>2084890000</c:v>
                </c:pt>
                <c:pt idx="9">
                  <c:v>3208760000</c:v>
                </c:pt>
              </c:numCache>
            </c:numRef>
          </c:val>
          <c:extLst>
            <c:ext xmlns:c16="http://schemas.microsoft.com/office/drawing/2014/chart" uri="{C3380CC4-5D6E-409C-BE32-E72D297353CC}">
              <c16:uniqueId val="{00000003-5EB4-47D2-A965-7E3157B434FF}"/>
            </c:ext>
          </c:extLst>
        </c:ser>
        <c:ser>
          <c:idx val="4"/>
          <c:order val="4"/>
          <c:tx>
            <c:strRef>
              <c:f>KPIs!$F$85:$F$86</c:f>
              <c:strCache>
                <c:ptCount val="1"/>
                <c:pt idx="0">
                  <c:v>Ransomware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KPIs!$A$87:$A$97</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KPIs!$F$87:$F$97</c:f>
              <c:numCache>
                <c:formatCode>\$#,##0.00,,,"B"</c:formatCode>
                <c:ptCount val="10"/>
                <c:pt idx="0">
                  <c:v>2452880000</c:v>
                </c:pt>
                <c:pt idx="1">
                  <c:v>1967930000</c:v>
                </c:pt>
                <c:pt idx="2">
                  <c:v>2380280000</c:v>
                </c:pt>
                <c:pt idx="3">
                  <c:v>2178200000</c:v>
                </c:pt>
                <c:pt idx="4">
                  <c:v>1804280000</c:v>
                </c:pt>
                <c:pt idx="5">
                  <c:v>3041550000</c:v>
                </c:pt>
                <c:pt idx="6">
                  <c:v>2578240000</c:v>
                </c:pt>
                <c:pt idx="7">
                  <c:v>2882500000</c:v>
                </c:pt>
                <c:pt idx="8">
                  <c:v>2446560000</c:v>
                </c:pt>
                <c:pt idx="9">
                  <c:v>2746900000</c:v>
                </c:pt>
              </c:numCache>
            </c:numRef>
          </c:val>
          <c:extLst>
            <c:ext xmlns:c16="http://schemas.microsoft.com/office/drawing/2014/chart" uri="{C3380CC4-5D6E-409C-BE32-E72D297353CC}">
              <c16:uniqueId val="{00000004-5EB4-47D2-A965-7E3157B434FF}"/>
            </c:ext>
          </c:extLst>
        </c:ser>
        <c:ser>
          <c:idx val="5"/>
          <c:order val="5"/>
          <c:tx>
            <c:strRef>
              <c:f>KPIs!$G$85:$G$86</c:f>
              <c:strCache>
                <c:ptCount val="1"/>
                <c:pt idx="0">
                  <c:v>SQL Injection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KPIs!$A$87:$A$97</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KPIs!$G$87:$G$97</c:f>
              <c:numCache>
                <c:formatCode>\$#,##0.00,,,"B"</c:formatCode>
                <c:ptCount val="10"/>
                <c:pt idx="0">
                  <c:v>2129800000</c:v>
                </c:pt>
                <c:pt idx="1">
                  <c:v>2067310000</c:v>
                </c:pt>
                <c:pt idx="2">
                  <c:v>2256010000</c:v>
                </c:pt>
                <c:pt idx="3">
                  <c:v>2847240000</c:v>
                </c:pt>
                <c:pt idx="4">
                  <c:v>2645210000</c:v>
                </c:pt>
                <c:pt idx="5">
                  <c:v>3144690000</c:v>
                </c:pt>
                <c:pt idx="6">
                  <c:v>3062490000</c:v>
                </c:pt>
                <c:pt idx="7">
                  <c:v>2101370000</c:v>
                </c:pt>
                <c:pt idx="8">
                  <c:v>3097320000</c:v>
                </c:pt>
                <c:pt idx="9">
                  <c:v>1805120000</c:v>
                </c:pt>
              </c:numCache>
            </c:numRef>
          </c:val>
          <c:extLst>
            <c:ext xmlns:c16="http://schemas.microsoft.com/office/drawing/2014/chart" uri="{C3380CC4-5D6E-409C-BE32-E72D297353CC}">
              <c16:uniqueId val="{00000005-5EB4-47D2-A965-7E3157B434FF}"/>
            </c:ext>
          </c:extLst>
        </c:ser>
        <c:dLbls>
          <c:dLblPos val="ctr"/>
          <c:showLegendKey val="0"/>
          <c:showVal val="1"/>
          <c:showCatName val="0"/>
          <c:showSerName val="0"/>
          <c:showPercent val="0"/>
          <c:showBubbleSize val="0"/>
        </c:dLbls>
        <c:gapWidth val="100"/>
        <c:overlap val="100"/>
        <c:axId val="1919894159"/>
        <c:axId val="1919907119"/>
      </c:barChart>
      <c:catAx>
        <c:axId val="191989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crossAx val="1919907119"/>
        <c:crosses val="autoZero"/>
        <c:auto val="1"/>
        <c:lblAlgn val="ctr"/>
        <c:lblOffset val="100"/>
        <c:noMultiLvlLbl val="0"/>
      </c:catAx>
      <c:valAx>
        <c:axId val="1919907119"/>
        <c:scaling>
          <c:orientation val="minMax"/>
        </c:scaling>
        <c:delete val="0"/>
        <c:axPos val="l"/>
        <c:majorGridlines>
          <c:spPr>
            <a:ln w="9525" cap="flat" cmpd="sng" algn="ctr">
              <a:solidFill>
                <a:schemeClr val="tx1">
                  <a:lumMod val="15000"/>
                  <a:lumOff val="85000"/>
                </a:schemeClr>
              </a:solidFill>
              <a:round/>
            </a:ln>
            <a:effectLst/>
          </c:spPr>
        </c:majorGridlines>
        <c:numFmt formatCode="\$#,##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9894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[Global_Cybersecurity_Threats_2015-2024.xlsx]KPIs!YrlyTrndofThrtByAffcUsrs</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KPIs!$B$100:$B$101</c:f>
              <c:strCache>
                <c:ptCount val="1"/>
                <c:pt idx="0">
                  <c:v>DDoS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KPIs!$A$102:$A$112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KPIs!$B$102:$B$112</c:f>
              <c:numCache>
                <c:formatCode>#,##0.00,,"M"</c:formatCode>
                <c:ptCount val="10"/>
                <c:pt idx="0">
                  <c:v>22686100</c:v>
                </c:pt>
                <c:pt idx="1">
                  <c:v>27338073</c:v>
                </c:pt>
                <c:pt idx="2">
                  <c:v>26841235</c:v>
                </c:pt>
                <c:pt idx="3">
                  <c:v>31692174</c:v>
                </c:pt>
                <c:pt idx="4">
                  <c:v>22915348</c:v>
                </c:pt>
                <c:pt idx="5">
                  <c:v>30897785</c:v>
                </c:pt>
                <c:pt idx="6">
                  <c:v>23340503</c:v>
                </c:pt>
                <c:pt idx="7">
                  <c:v>25963023</c:v>
                </c:pt>
                <c:pt idx="8">
                  <c:v>28079583</c:v>
                </c:pt>
                <c:pt idx="9">
                  <c:v>25447441</c:v>
                </c:pt>
              </c:numCache>
            </c:numRef>
          </c:val>
          <c:extLst>
            <c:ext xmlns:c16="http://schemas.microsoft.com/office/drawing/2014/chart" uri="{C3380CC4-5D6E-409C-BE32-E72D297353CC}">
              <c16:uniqueId val="{00000000-BFFA-4D80-9DC9-D692104DAECA}"/>
            </c:ext>
          </c:extLst>
        </c:ser>
        <c:ser>
          <c:idx val="1"/>
          <c:order val="1"/>
          <c:tx>
            <c:strRef>
              <c:f>KPIs!$C$100:$C$101</c:f>
              <c:strCache>
                <c:ptCount val="1"/>
                <c:pt idx="0">
                  <c:v>Malware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KPIs!$A$102:$A$112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KPIs!$C$102:$C$112</c:f>
              <c:numCache>
                <c:formatCode>#,##0.00,,"M"</c:formatCode>
                <c:ptCount val="10"/>
                <c:pt idx="0">
                  <c:v>28319764</c:v>
                </c:pt>
                <c:pt idx="1">
                  <c:v>20022744</c:v>
                </c:pt>
                <c:pt idx="2">
                  <c:v>25523328</c:v>
                </c:pt>
                <c:pt idx="3">
                  <c:v>25230329</c:v>
                </c:pt>
                <c:pt idx="4">
                  <c:v>21981047</c:v>
                </c:pt>
                <c:pt idx="5">
                  <c:v>17637556</c:v>
                </c:pt>
                <c:pt idx="6">
                  <c:v>24900827</c:v>
                </c:pt>
                <c:pt idx="7">
                  <c:v>33575910</c:v>
                </c:pt>
                <c:pt idx="8">
                  <c:v>25235223</c:v>
                </c:pt>
                <c:pt idx="9">
                  <c:v>24331685</c:v>
                </c:pt>
              </c:numCache>
            </c:numRef>
          </c:val>
          <c:extLst>
            <c:ext xmlns:c16="http://schemas.microsoft.com/office/drawing/2014/chart" uri="{C3380CC4-5D6E-409C-BE32-E72D297353CC}">
              <c16:uniqueId val="{00000001-AD92-4BFB-A630-286F1B95E23D}"/>
            </c:ext>
          </c:extLst>
        </c:ser>
        <c:ser>
          <c:idx val="2"/>
          <c:order val="2"/>
          <c:tx>
            <c:strRef>
              <c:f>KPIs!$D$100:$D$101</c:f>
              <c:strCache>
                <c:ptCount val="1"/>
                <c:pt idx="0">
                  <c:v>Man-in-the-Middle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KPIs!$A$102:$A$112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KPIs!$D$102:$D$112</c:f>
              <c:numCache>
                <c:formatCode>#,##0.00,,"M"</c:formatCode>
                <c:ptCount val="10"/>
                <c:pt idx="0">
                  <c:v>22084068</c:v>
                </c:pt>
                <c:pt idx="1">
                  <c:v>23595002</c:v>
                </c:pt>
                <c:pt idx="2">
                  <c:v>31115494</c:v>
                </c:pt>
                <c:pt idx="3">
                  <c:v>17792244</c:v>
                </c:pt>
                <c:pt idx="4">
                  <c:v>23156394</c:v>
                </c:pt>
                <c:pt idx="5">
                  <c:v>23864643</c:v>
                </c:pt>
                <c:pt idx="6">
                  <c:v>25077900</c:v>
                </c:pt>
                <c:pt idx="7">
                  <c:v>22224025</c:v>
                </c:pt>
                <c:pt idx="8">
                  <c:v>25176513</c:v>
                </c:pt>
                <c:pt idx="9">
                  <c:v>24623240</c:v>
                </c:pt>
              </c:numCache>
            </c:numRef>
          </c:val>
          <c:extLst>
            <c:ext xmlns:c16="http://schemas.microsoft.com/office/drawing/2014/chart" uri="{C3380CC4-5D6E-409C-BE32-E72D297353CC}">
              <c16:uniqueId val="{00000002-AD92-4BFB-A630-286F1B95E23D}"/>
            </c:ext>
          </c:extLst>
        </c:ser>
        <c:ser>
          <c:idx val="3"/>
          <c:order val="3"/>
          <c:tx>
            <c:strRef>
              <c:f>KPIs!$E$100:$E$101</c:f>
              <c:strCache>
                <c:ptCount val="1"/>
                <c:pt idx="0">
                  <c:v>Phishing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KPIs!$A$102:$A$112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KPIs!$E$102:$E$112</c:f>
              <c:numCache>
                <c:formatCode>#,##0.00,,"M"</c:formatCode>
                <c:ptCount val="10"/>
                <c:pt idx="0">
                  <c:v>21407050</c:v>
                </c:pt>
                <c:pt idx="1">
                  <c:v>27135087</c:v>
                </c:pt>
                <c:pt idx="2">
                  <c:v>32509538</c:v>
                </c:pt>
                <c:pt idx="3">
                  <c:v>25973329</c:v>
                </c:pt>
                <c:pt idx="4">
                  <c:v>23168932</c:v>
                </c:pt>
                <c:pt idx="5">
                  <c:v>31973427</c:v>
                </c:pt>
                <c:pt idx="6">
                  <c:v>20374156</c:v>
                </c:pt>
                <c:pt idx="7">
                  <c:v>27121256</c:v>
                </c:pt>
                <c:pt idx="8">
                  <c:v>18200481</c:v>
                </c:pt>
                <c:pt idx="9">
                  <c:v>29854719</c:v>
                </c:pt>
              </c:numCache>
            </c:numRef>
          </c:val>
          <c:extLst>
            <c:ext xmlns:c16="http://schemas.microsoft.com/office/drawing/2014/chart" uri="{C3380CC4-5D6E-409C-BE32-E72D297353CC}">
              <c16:uniqueId val="{00000003-AD92-4BFB-A630-286F1B95E23D}"/>
            </c:ext>
          </c:extLst>
        </c:ser>
        <c:ser>
          <c:idx val="4"/>
          <c:order val="4"/>
          <c:tx>
            <c:strRef>
              <c:f>KPIs!$F$100:$F$101</c:f>
              <c:strCache>
                <c:ptCount val="1"/>
                <c:pt idx="0">
                  <c:v>Ransomware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KPIs!$A$102:$A$112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KPIs!$F$102:$F$112</c:f>
              <c:numCache>
                <c:formatCode>#,##0.00,,"M"</c:formatCode>
                <c:ptCount val="10"/>
                <c:pt idx="0">
                  <c:v>26011900</c:v>
                </c:pt>
                <c:pt idx="1">
                  <c:v>23144057</c:v>
                </c:pt>
                <c:pt idx="2">
                  <c:v>21325231</c:v>
                </c:pt>
                <c:pt idx="3">
                  <c:v>23438517</c:v>
                </c:pt>
                <c:pt idx="4">
                  <c:v>15710481</c:v>
                </c:pt>
                <c:pt idx="5">
                  <c:v>27433240</c:v>
                </c:pt>
                <c:pt idx="6">
                  <c:v>29855726</c:v>
                </c:pt>
                <c:pt idx="7">
                  <c:v>28657261</c:v>
                </c:pt>
                <c:pt idx="8">
                  <c:v>25074435</c:v>
                </c:pt>
                <c:pt idx="9">
                  <c:v>27242059</c:v>
                </c:pt>
              </c:numCache>
            </c:numRef>
          </c:val>
          <c:extLst>
            <c:ext xmlns:c16="http://schemas.microsoft.com/office/drawing/2014/chart" uri="{C3380CC4-5D6E-409C-BE32-E72D297353CC}">
              <c16:uniqueId val="{00000004-AD92-4BFB-A630-286F1B95E23D}"/>
            </c:ext>
          </c:extLst>
        </c:ser>
        <c:ser>
          <c:idx val="5"/>
          <c:order val="5"/>
          <c:tx>
            <c:strRef>
              <c:f>KPIs!$G$100:$G$101</c:f>
              <c:strCache>
                <c:ptCount val="1"/>
                <c:pt idx="0">
                  <c:v>SQL Injection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KPIs!$A$102:$A$112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KPIs!$G$102:$G$112</c:f>
              <c:numCache>
                <c:formatCode>#,##0.00,,"M"</c:formatCode>
                <c:ptCount val="10"/>
                <c:pt idx="0">
                  <c:v>20784288</c:v>
                </c:pt>
                <c:pt idx="1">
                  <c:v>22799621</c:v>
                </c:pt>
                <c:pt idx="2">
                  <c:v>24493054</c:v>
                </c:pt>
                <c:pt idx="3">
                  <c:v>27648361</c:v>
                </c:pt>
                <c:pt idx="4">
                  <c:v>23280726</c:v>
                </c:pt>
                <c:pt idx="5">
                  <c:v>27230110</c:v>
                </c:pt>
                <c:pt idx="6">
                  <c:v>31692887</c:v>
                </c:pt>
                <c:pt idx="7">
                  <c:v>25721685</c:v>
                </c:pt>
                <c:pt idx="8">
                  <c:v>32539421</c:v>
                </c:pt>
                <c:pt idx="9">
                  <c:v>21582173</c:v>
                </c:pt>
              </c:numCache>
            </c:numRef>
          </c:val>
          <c:extLst>
            <c:ext xmlns:c16="http://schemas.microsoft.com/office/drawing/2014/chart" uri="{C3380CC4-5D6E-409C-BE32-E72D297353CC}">
              <c16:uniqueId val="{00000005-AD92-4BFB-A630-286F1B95E23D}"/>
            </c:ext>
          </c:extLst>
        </c:ser>
        <c:dLbls>
          <c:dLblPos val="ctr"/>
          <c:showLegendKey val="0"/>
          <c:showVal val="1"/>
          <c:showCatName val="0"/>
          <c:showSerName val="0"/>
          <c:showPercent val="0"/>
          <c:showBubbleSize val="0"/>
        </c:dLbls>
        <c:gapWidth val="70"/>
        <c:overlap val="100"/>
        <c:axId val="1935112207"/>
        <c:axId val="1935109327"/>
      </c:barChart>
      <c:catAx>
        <c:axId val="193511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crossAx val="1935109327"/>
        <c:crosses val="autoZero"/>
        <c:auto val="1"/>
        <c:lblAlgn val="ctr"/>
        <c:lblOffset val="100"/>
        <c:noMultiLvlLbl val="0"/>
      </c:catAx>
      <c:valAx>
        <c:axId val="1935109327"/>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351122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[Global_Cybersecurity_Threats_2015-2024.xlsx]KPIs!AttackSource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71C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KPIs!$B$45</c:f>
              <c:strCache>
                <c:ptCount val="1"/>
                <c:pt idx="0">
                  <c:v>Total</c:v>
                </c:pt>
              </c:strCache>
            </c:strRef>
          </c:tx>
          <c:spPr>
            <a:solidFill>
              <a:srgbClr val="B71C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KPIs!$A$46:$A$50</c:f>
              <c:strCache>
                <c:ptCount val="4"/>
                <c:pt idx="0">
                  <c:v>Hacker Group</c:v>
                </c:pt>
                <c:pt idx="1">
                  <c:v>Insider</c:v>
                </c:pt>
                <c:pt idx="2">
                  <c:v>Nation-state</c:v>
                </c:pt>
                <c:pt idx="3">
                  <c:v>Unknown</c:v>
                </c:pt>
              </c:strCache>
            </c:strRef>
          </c:cat>
          <c:val>
            <c:numRef>
              <c:f>KPIs!$B$46:$B$50</c:f>
              <c:numCache>
                <c:formatCode>\$#,##0.00,,,"B"</c:formatCode>
                <c:ptCount val="4"/>
                <c:pt idx="0">
                  <c:v>35497570000</c:v>
                </c:pt>
                <c:pt idx="1">
                  <c:v>36673510000</c:v>
                </c:pt>
                <c:pt idx="2">
                  <c:v>40497220000</c:v>
                </c:pt>
                <c:pt idx="3">
                  <c:v>38810610000</c:v>
                </c:pt>
              </c:numCache>
            </c:numRef>
          </c:val>
          <c:extLst>
            <c:ext xmlns:c16="http://schemas.microsoft.com/office/drawing/2014/chart" uri="{C3380CC4-5D6E-409C-BE32-E72D297353CC}">
              <c16:uniqueId val="{00000000-FB98-4944-8978-CBB354FF7FC7}"/>
            </c:ext>
          </c:extLst>
        </c:ser>
        <c:dLbls>
          <c:dLblPos val="outEnd"/>
          <c:showLegendKey val="0"/>
          <c:showVal val="1"/>
          <c:showCatName val="0"/>
          <c:showSerName val="0"/>
          <c:showPercent val="0"/>
          <c:showBubbleSize val="0"/>
        </c:dLbls>
        <c:gapWidth val="219"/>
        <c:overlap val="-27"/>
        <c:axId val="2038329663"/>
        <c:axId val="2038332063"/>
      </c:barChart>
      <c:catAx>
        <c:axId val="203832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crossAx val="2038332063"/>
        <c:crosses val="autoZero"/>
        <c:auto val="1"/>
        <c:lblAlgn val="ctr"/>
        <c:lblOffset val="100"/>
        <c:noMultiLvlLbl val="0"/>
      </c:catAx>
      <c:valAx>
        <c:axId val="2038332063"/>
        <c:scaling>
          <c:orientation val="minMax"/>
        </c:scaling>
        <c:delete val="1"/>
        <c:axPos val="l"/>
        <c:majorGridlines>
          <c:spPr>
            <a:ln w="9525" cap="flat" cmpd="sng" algn="ctr">
              <a:solidFill>
                <a:schemeClr val="tx1">
                  <a:lumMod val="15000"/>
                  <a:lumOff val="85000"/>
                </a:schemeClr>
              </a:solidFill>
              <a:round/>
            </a:ln>
            <a:effectLst/>
          </c:spPr>
        </c:majorGridlines>
        <c:numFmt formatCode="\$#,##0.00,,,&quot;B&quot;" sourceLinked="1"/>
        <c:majorTickMark val="none"/>
        <c:minorTickMark val="none"/>
        <c:tickLblPos val="nextTo"/>
        <c:crossAx val="203832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[Global_Cybersecurity_Threats_2015-2024.xlsx]KPIs!SecurityVuln</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71C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71C1C"/>
          </a:solidFill>
          <a:ln>
            <a:noFill/>
          </a:ln>
          <a:effectLst/>
        </c:spPr>
      </c:pivotFmt>
      <c:pivotFmt>
        <c:idx val="4"/>
        <c:spPr>
          <a:solidFill>
            <a:srgbClr val="B71C1C"/>
          </a:solidFill>
          <a:ln>
            <a:noFill/>
          </a:ln>
          <a:effectLst/>
        </c:spPr>
      </c:pivotFmt>
      <c:pivotFmt>
        <c:idx val="5"/>
        <c:spPr>
          <a:solidFill>
            <a:srgbClr val="B71C1C"/>
          </a:solidFill>
          <a:ln>
            <a:noFill/>
          </a:ln>
          <a:effectLst/>
        </c:spPr>
      </c:pivotFmt>
      <c:pivotFmt>
        <c:idx val="6"/>
        <c:spPr>
          <a:solidFill>
            <a:srgbClr val="B71C1C"/>
          </a:solidFill>
          <a:ln>
            <a:noFill/>
          </a:ln>
          <a:effectLst/>
        </c:spPr>
      </c:pivotFmt>
    </c:pivotFmts>
    <c:plotArea>
      <c:layout/>
      <c:barChart>
        <c:barDir val="col"/>
        <c:grouping val="clustered"/>
        <c:varyColors val="0"/>
        <c:ser>
          <c:idx val="0"/>
          <c:order val="0"/>
          <c:tx>
            <c:strRef>
              <c:f>KPIs!$B$62</c:f>
              <c:strCache>
                <c:ptCount val="1"/>
                <c:pt idx="0">
                  <c:v>Total</c:v>
                </c:pt>
              </c:strCache>
            </c:strRef>
          </c:tx>
          <c:spPr>
            <a:solidFill>
              <a:srgbClr val="B71C1C"/>
            </a:solidFill>
            <a:ln>
              <a:noFill/>
            </a:ln>
            <a:effectLst/>
          </c:spPr>
          <c:invertIfNegative val="0"/>
          <c:dPt>
            <c:idx val="0"/>
            <c:invertIfNegative val="0"/>
            <c:bubble3D val="0"/>
            <c:spPr>
              <a:solidFill>
                <a:srgbClr val="B71C1C"/>
              </a:solidFill>
              <a:ln>
                <a:noFill/>
              </a:ln>
              <a:effectLst/>
            </c:spPr>
            <c:extLst>
              <c:ext xmlns:c16="http://schemas.microsoft.com/office/drawing/2014/chart" uri="{C3380CC4-5D6E-409C-BE32-E72D297353CC}">
                <c16:uniqueId val="{00000000-45BF-4D1D-8403-14453D5374F6}"/>
              </c:ext>
            </c:extLst>
          </c:dPt>
          <c:dPt>
            <c:idx val="1"/>
            <c:invertIfNegative val="0"/>
            <c:bubble3D val="0"/>
            <c:spPr>
              <a:solidFill>
                <a:srgbClr val="B71C1C"/>
              </a:solidFill>
              <a:ln>
                <a:noFill/>
              </a:ln>
              <a:effectLst/>
            </c:spPr>
            <c:extLst>
              <c:ext xmlns:c16="http://schemas.microsoft.com/office/drawing/2014/chart" uri="{C3380CC4-5D6E-409C-BE32-E72D297353CC}">
                <c16:uniqueId val="{00000001-45BF-4D1D-8403-14453D5374F6}"/>
              </c:ext>
            </c:extLst>
          </c:dPt>
          <c:dPt>
            <c:idx val="2"/>
            <c:invertIfNegative val="0"/>
            <c:bubble3D val="0"/>
            <c:spPr>
              <a:solidFill>
                <a:srgbClr val="B71C1C"/>
              </a:solidFill>
              <a:ln>
                <a:noFill/>
              </a:ln>
              <a:effectLst/>
            </c:spPr>
            <c:extLst>
              <c:ext xmlns:c16="http://schemas.microsoft.com/office/drawing/2014/chart" uri="{C3380CC4-5D6E-409C-BE32-E72D297353CC}">
                <c16:uniqueId val="{00000002-45BF-4D1D-8403-14453D5374F6}"/>
              </c:ext>
            </c:extLst>
          </c:dPt>
          <c:dPt>
            <c:idx val="3"/>
            <c:invertIfNegative val="0"/>
            <c:bubble3D val="0"/>
            <c:spPr>
              <a:solidFill>
                <a:srgbClr val="B71C1C"/>
              </a:solidFill>
              <a:ln>
                <a:noFill/>
              </a:ln>
              <a:effectLst/>
            </c:spPr>
            <c:extLst>
              <c:ext xmlns:c16="http://schemas.microsoft.com/office/drawing/2014/chart" uri="{C3380CC4-5D6E-409C-BE32-E72D297353CC}">
                <c16:uniqueId val="{00000003-45BF-4D1D-8403-14453D5374F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KPIs!$A$63:$A$67</c:f>
              <c:strCache>
                <c:ptCount val="4"/>
                <c:pt idx="0">
                  <c:v>Social Engineering</c:v>
                </c:pt>
                <c:pt idx="1">
                  <c:v>Unpatched Software</c:v>
                </c:pt>
                <c:pt idx="2">
                  <c:v>Weak Passwords</c:v>
                </c:pt>
                <c:pt idx="3">
                  <c:v>Zero-day</c:v>
                </c:pt>
              </c:strCache>
            </c:strRef>
          </c:cat>
          <c:val>
            <c:numRef>
              <c:f>KPIs!$B$63:$B$67</c:f>
              <c:numCache>
                <c:formatCode>\$#,##0.00,,,"B"</c:formatCode>
                <c:ptCount val="4"/>
                <c:pt idx="0">
                  <c:v>38026540000</c:v>
                </c:pt>
                <c:pt idx="1">
                  <c:v>37024430000</c:v>
                </c:pt>
                <c:pt idx="2">
                  <c:v>36879400000</c:v>
                </c:pt>
                <c:pt idx="3">
                  <c:v>39548540000</c:v>
                </c:pt>
              </c:numCache>
            </c:numRef>
          </c:val>
          <c:extLst>
            <c:ext xmlns:c16="http://schemas.microsoft.com/office/drawing/2014/chart" uri="{C3380CC4-5D6E-409C-BE32-E72D297353CC}">
              <c16:uniqueId val="{00000000-3D8E-4CA3-8D4F-CF6124009DE2}"/>
            </c:ext>
          </c:extLst>
        </c:ser>
        <c:dLbls>
          <c:dLblPos val="outEnd"/>
          <c:showLegendKey val="0"/>
          <c:showVal val="1"/>
          <c:showCatName val="0"/>
          <c:showSerName val="0"/>
          <c:showPercent val="0"/>
          <c:showBubbleSize val="0"/>
        </c:dLbls>
        <c:gapWidth val="219"/>
        <c:overlap val="-27"/>
        <c:axId val="2038374783"/>
        <c:axId val="2038363743"/>
      </c:barChart>
      <c:catAx>
        <c:axId val="203837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crossAx val="2038363743"/>
        <c:crosses val="autoZero"/>
        <c:auto val="1"/>
        <c:lblAlgn val="ctr"/>
        <c:lblOffset val="100"/>
        <c:noMultiLvlLbl val="0"/>
      </c:catAx>
      <c:valAx>
        <c:axId val="2038363743"/>
        <c:scaling>
          <c:orientation val="minMax"/>
        </c:scaling>
        <c:delete val="1"/>
        <c:axPos val="l"/>
        <c:majorGridlines>
          <c:spPr>
            <a:ln w="9525" cap="flat" cmpd="sng" algn="ctr">
              <a:solidFill>
                <a:schemeClr val="tx1">
                  <a:lumMod val="15000"/>
                  <a:lumOff val="85000"/>
                </a:schemeClr>
              </a:solidFill>
              <a:round/>
            </a:ln>
            <a:effectLst/>
          </c:spPr>
        </c:majorGridlines>
        <c:numFmt formatCode="\$#,##0.00,,,&quot;B&quot;" sourceLinked="1"/>
        <c:majorTickMark val="none"/>
        <c:minorTickMark val="none"/>
        <c:tickLblPos val="nextTo"/>
        <c:crossAx val="203837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[Global_Cybersecurity_Threats_2015-2024.xlsx]KPIs!DfnseMechnism</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71C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71C1C"/>
          </a:solidFill>
          <a:ln>
            <a:noFill/>
          </a:ln>
          <a:effectLst/>
        </c:spPr>
      </c:pivotFmt>
      <c:pivotFmt>
        <c:idx val="4"/>
        <c:spPr>
          <a:solidFill>
            <a:srgbClr val="B71C1C"/>
          </a:solidFill>
          <a:ln>
            <a:noFill/>
          </a:ln>
          <a:effectLst/>
        </c:spPr>
      </c:pivotFmt>
      <c:pivotFmt>
        <c:idx val="5"/>
        <c:spPr>
          <a:solidFill>
            <a:srgbClr val="B71C1C"/>
          </a:solidFill>
          <a:ln>
            <a:noFill/>
          </a:ln>
          <a:effectLst/>
        </c:spPr>
      </c:pivotFmt>
      <c:pivotFmt>
        <c:idx val="6"/>
        <c:spPr>
          <a:solidFill>
            <a:srgbClr val="B71C1C"/>
          </a:solidFill>
          <a:ln>
            <a:noFill/>
          </a:ln>
          <a:effectLst/>
        </c:spPr>
      </c:pivotFmt>
      <c:pivotFmt>
        <c:idx val="7"/>
        <c:spPr>
          <a:solidFill>
            <a:srgbClr val="B71C1C"/>
          </a:solidFill>
          <a:ln>
            <a:noFill/>
          </a:ln>
          <a:effectLst/>
        </c:spPr>
      </c:pivotFmt>
    </c:pivotFmts>
    <c:plotArea>
      <c:layout/>
      <c:barChart>
        <c:barDir val="col"/>
        <c:grouping val="clustered"/>
        <c:varyColors val="0"/>
        <c:ser>
          <c:idx val="0"/>
          <c:order val="0"/>
          <c:tx>
            <c:strRef>
              <c:f>KPIs!$B$53</c:f>
              <c:strCache>
                <c:ptCount val="1"/>
                <c:pt idx="0">
                  <c:v>Total</c:v>
                </c:pt>
              </c:strCache>
            </c:strRef>
          </c:tx>
          <c:spPr>
            <a:solidFill>
              <a:srgbClr val="B71C1C"/>
            </a:solidFill>
            <a:ln>
              <a:noFill/>
            </a:ln>
            <a:effectLst/>
          </c:spPr>
          <c:invertIfNegative val="0"/>
          <c:dPt>
            <c:idx val="0"/>
            <c:invertIfNegative val="0"/>
            <c:bubble3D val="0"/>
            <c:spPr>
              <a:solidFill>
                <a:srgbClr val="B71C1C"/>
              </a:solidFill>
              <a:ln>
                <a:noFill/>
              </a:ln>
              <a:effectLst/>
            </c:spPr>
            <c:extLst>
              <c:ext xmlns:c16="http://schemas.microsoft.com/office/drawing/2014/chart" uri="{C3380CC4-5D6E-409C-BE32-E72D297353CC}">
                <c16:uniqueId val="{00000000-ECA4-4171-BC66-51CA9C21683A}"/>
              </c:ext>
            </c:extLst>
          </c:dPt>
          <c:dPt>
            <c:idx val="1"/>
            <c:invertIfNegative val="0"/>
            <c:bubble3D val="0"/>
            <c:spPr>
              <a:solidFill>
                <a:srgbClr val="B71C1C"/>
              </a:solidFill>
              <a:ln>
                <a:noFill/>
              </a:ln>
              <a:effectLst/>
            </c:spPr>
            <c:extLst>
              <c:ext xmlns:c16="http://schemas.microsoft.com/office/drawing/2014/chart" uri="{C3380CC4-5D6E-409C-BE32-E72D297353CC}">
                <c16:uniqueId val="{00000001-ECA4-4171-BC66-51CA9C21683A}"/>
              </c:ext>
            </c:extLst>
          </c:dPt>
          <c:dPt>
            <c:idx val="2"/>
            <c:invertIfNegative val="0"/>
            <c:bubble3D val="0"/>
            <c:spPr>
              <a:solidFill>
                <a:srgbClr val="B71C1C"/>
              </a:solidFill>
              <a:ln>
                <a:noFill/>
              </a:ln>
              <a:effectLst/>
            </c:spPr>
            <c:extLst>
              <c:ext xmlns:c16="http://schemas.microsoft.com/office/drawing/2014/chart" uri="{C3380CC4-5D6E-409C-BE32-E72D297353CC}">
                <c16:uniqueId val="{00000002-ECA4-4171-BC66-51CA9C21683A}"/>
              </c:ext>
            </c:extLst>
          </c:dPt>
          <c:dPt>
            <c:idx val="3"/>
            <c:invertIfNegative val="0"/>
            <c:bubble3D val="0"/>
            <c:spPr>
              <a:solidFill>
                <a:srgbClr val="B71C1C"/>
              </a:solidFill>
              <a:ln>
                <a:noFill/>
              </a:ln>
              <a:effectLst/>
            </c:spPr>
            <c:extLst>
              <c:ext xmlns:c16="http://schemas.microsoft.com/office/drawing/2014/chart" uri="{C3380CC4-5D6E-409C-BE32-E72D297353CC}">
                <c16:uniqueId val="{00000003-ECA4-4171-BC66-51CA9C21683A}"/>
              </c:ext>
            </c:extLst>
          </c:dPt>
          <c:dPt>
            <c:idx val="4"/>
            <c:invertIfNegative val="0"/>
            <c:bubble3D val="0"/>
            <c:spPr>
              <a:solidFill>
                <a:srgbClr val="B71C1C"/>
              </a:solidFill>
              <a:ln>
                <a:noFill/>
              </a:ln>
              <a:effectLst/>
            </c:spPr>
            <c:extLst>
              <c:ext xmlns:c16="http://schemas.microsoft.com/office/drawing/2014/chart" uri="{C3380CC4-5D6E-409C-BE32-E72D297353CC}">
                <c16:uniqueId val="{00000004-ECA4-4171-BC66-51CA9C21683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KPIs!$A$54:$A$59</c:f>
              <c:strCache>
                <c:ptCount val="5"/>
                <c:pt idx="0">
                  <c:v>AI-based Detection</c:v>
                </c:pt>
                <c:pt idx="1">
                  <c:v>Antivirus</c:v>
                </c:pt>
                <c:pt idx="2">
                  <c:v>Encryption</c:v>
                </c:pt>
                <c:pt idx="3">
                  <c:v>Firewall</c:v>
                </c:pt>
                <c:pt idx="4">
                  <c:v>VPN</c:v>
                </c:pt>
              </c:strCache>
            </c:strRef>
          </c:cat>
          <c:val>
            <c:numRef>
              <c:f>KPIs!$B$54:$B$59</c:f>
              <c:numCache>
                <c:formatCode>\$#,##0.00,,,"B"</c:formatCode>
                <c:ptCount val="5"/>
                <c:pt idx="0">
                  <c:v>29360770000</c:v>
                </c:pt>
                <c:pt idx="1">
                  <c:v>32466870000</c:v>
                </c:pt>
                <c:pt idx="2">
                  <c:v>29836920000</c:v>
                </c:pt>
                <c:pt idx="3">
                  <c:v>29086030000</c:v>
                </c:pt>
                <c:pt idx="4">
                  <c:v>30728320000</c:v>
                </c:pt>
              </c:numCache>
            </c:numRef>
          </c:val>
          <c:extLst>
            <c:ext xmlns:c16="http://schemas.microsoft.com/office/drawing/2014/chart" uri="{C3380CC4-5D6E-409C-BE32-E72D297353CC}">
              <c16:uniqueId val="{00000000-2886-4601-B691-CF12E41D19F6}"/>
            </c:ext>
          </c:extLst>
        </c:ser>
        <c:dLbls>
          <c:dLblPos val="outEnd"/>
          <c:showLegendKey val="0"/>
          <c:showVal val="1"/>
          <c:showCatName val="0"/>
          <c:showSerName val="0"/>
          <c:showPercent val="0"/>
          <c:showBubbleSize val="0"/>
        </c:dLbls>
        <c:gapWidth val="219"/>
        <c:overlap val="-27"/>
        <c:axId val="2038344543"/>
        <c:axId val="2038330143"/>
      </c:barChart>
      <c:catAx>
        <c:axId val="203834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crossAx val="2038330143"/>
        <c:crosses val="autoZero"/>
        <c:auto val="1"/>
        <c:lblAlgn val="ctr"/>
        <c:lblOffset val="100"/>
        <c:noMultiLvlLbl val="0"/>
      </c:catAx>
      <c:valAx>
        <c:axId val="2038330143"/>
        <c:scaling>
          <c:orientation val="minMax"/>
        </c:scaling>
        <c:delete val="1"/>
        <c:axPos val="l"/>
        <c:majorGridlines>
          <c:spPr>
            <a:ln w="9525" cap="flat" cmpd="sng" algn="ctr">
              <a:solidFill>
                <a:schemeClr val="tx1">
                  <a:lumMod val="15000"/>
                  <a:lumOff val="85000"/>
                </a:schemeClr>
              </a:solidFill>
              <a:round/>
            </a:ln>
            <a:effectLst/>
          </c:spPr>
        </c:majorGridlines>
        <c:numFmt formatCode="\$#,##0.00,,,&quot;B&quot;" sourceLinked="1"/>
        <c:majorTickMark val="none"/>
        <c:minorTickMark val="none"/>
        <c:tickLblPos val="nextTo"/>
        <c:crossAx val="20383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F8-4BB3-AC50-E37E25EB61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F8-4BB3-AC50-E37E25EB6162}"/>
              </c:ext>
            </c:extLst>
          </c:dPt>
          <c:val>
            <c:numRef>
              <c:f>'Attack Types'!$F$4:$F$5</c:f>
              <c:numCache>
                <c:formatCode>0%</c:formatCode>
                <c:ptCount val="2"/>
                <c:pt idx="0" formatCode="0.0%">
                  <c:v>0.17515989765186524</c:v>
                </c:pt>
                <c:pt idx="1">
                  <c:v>0.82484010234813476</c:v>
                </c:pt>
              </c:numCache>
            </c:numRef>
          </c:val>
          <c:extLst>
            <c:ext xmlns:c16="http://schemas.microsoft.com/office/drawing/2014/chart" uri="{C3380CC4-5D6E-409C-BE32-E72D297353CC}">
              <c16:uniqueId val="{00000000-44CB-4FD6-B24E-E73163DE250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58-43D7-8C0D-8C53763C6F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58-43D7-8C0D-8C53763C6F10}"/>
              </c:ext>
            </c:extLst>
          </c:dPt>
          <c:val>
            <c:numRef>
              <c:f>'Attack Types'!$J$4:$J$5</c:f>
              <c:numCache>
                <c:formatCode>0%</c:formatCode>
                <c:ptCount val="2"/>
                <c:pt idx="0" formatCode="0.0%">
                  <c:v>0.16297877902587188</c:v>
                </c:pt>
                <c:pt idx="1">
                  <c:v>0.83702122097412812</c:v>
                </c:pt>
              </c:numCache>
            </c:numRef>
          </c:val>
          <c:extLst>
            <c:ext xmlns:c16="http://schemas.microsoft.com/office/drawing/2014/chart" uri="{C3380CC4-5D6E-409C-BE32-E72D297353CC}">
              <c16:uniqueId val="{00000000-FAE3-4CD2-BD91-046CA4A8827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58-4F6E-B2CF-5B1F533E69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58-4F6E-B2CF-5B1F533E69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'Attack Types'!$N$4:$N$5</c:f>
              <c:numCache>
                <c:formatCode>0%</c:formatCode>
                <c:ptCount val="2"/>
                <c:pt idx="0" formatCode="0.0%">
                  <c:v>0.15766265525620918</c:v>
                </c:pt>
                <c:pt idx="1">
                  <c:v>0.84233734474379085</c:v>
                </c:pt>
              </c:numCache>
            </c:numRef>
          </c:val>
          <c:extLst>
            <c:ext xmlns:c16="http://schemas.microsoft.com/office/drawing/2014/chart" uri="{C3380CC4-5D6E-409C-BE32-E72D297353CC}">
              <c16:uniqueId val="{00000000-5E12-4C8D-9090-2C323ECFDAE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835063220578329E-2"/>
          <c:y val="0"/>
          <c:w val="0.87216416967238686"/>
          <c:h val="0.9894736842105262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F1-4D02-9896-70ED0EE71D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F1-4D02-9896-70ED0EE71DE8}"/>
              </c:ext>
            </c:extLst>
          </c:dPt>
          <c:val>
            <c:numRef>
              <c:f>'Attack Types'!$F$11:$F$12</c:f>
              <c:numCache>
                <c:formatCode>0%</c:formatCode>
                <c:ptCount val="2"/>
                <c:pt idx="0" formatCode="0.0%">
                  <c:v>0.1702173408714546</c:v>
                </c:pt>
                <c:pt idx="1">
                  <c:v>0.82978265912854543</c:v>
                </c:pt>
              </c:numCache>
            </c:numRef>
          </c:val>
          <c:extLst>
            <c:ext xmlns:c16="http://schemas.microsoft.com/office/drawing/2014/chart" uri="{C3380CC4-5D6E-409C-BE32-E72D297353CC}">
              <c16:uniqueId val="{00000000-AAC2-4D23-82FD-622F6C39B9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5478417910687242"/>
          <c:y val="7.3831028099973023E-2"/>
          <c:w val="0.65382637166137914"/>
          <c:h val="0.8528169734626867"/>
        </c:manualLayout>
      </c:layout>
      <c:doughnutChart>
        <c:varyColors val="1"/>
        <c:ser>
          <c:idx val="0"/>
          <c:order val="0"/>
          <c:spPr>
            <a:ln>
              <a:noFill/>
            </a:ln>
          </c:spPr>
          <c:dPt>
            <c:idx val="0"/>
            <c:bubble3D val="0"/>
            <c:spPr>
              <a:solidFill>
                <a:srgbClr val="FFA500"/>
              </a:solidFill>
              <a:ln w="19050">
                <a:noFill/>
              </a:ln>
              <a:effectLst/>
            </c:spPr>
            <c:extLst>
              <c:ext xmlns:c16="http://schemas.microsoft.com/office/drawing/2014/chart" uri="{C3380CC4-5D6E-409C-BE32-E72D297353CC}">
                <c16:uniqueId val="{00000001-1B4C-43B1-AC24-9D340E010ECD}"/>
              </c:ext>
            </c:extLst>
          </c:dPt>
          <c:dPt>
            <c:idx val="1"/>
            <c:bubble3D val="0"/>
            <c:spPr>
              <a:solidFill>
                <a:srgbClr val="B0B0B0"/>
              </a:solidFill>
              <a:ln w="19050">
                <a:noFill/>
              </a:ln>
              <a:effectLst/>
            </c:spPr>
            <c:extLst>
              <c:ext xmlns:c16="http://schemas.microsoft.com/office/drawing/2014/chart" uri="{C3380CC4-5D6E-409C-BE32-E72D297353CC}">
                <c16:uniqueId val="{00000003-1B4C-43B1-AC24-9D340E010ECD}"/>
              </c:ext>
            </c:extLst>
          </c:dPt>
          <c:dLbls>
            <c:dLbl>
              <c:idx val="0"/>
              <c:layout>
                <c:manualLayout>
                  <c:x val="-0.14716985504972671"/>
                  <c:y val="0.29532411239989209"/>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3975850237958769"/>
                      <c:h val="0.3834783599512599"/>
                    </c:manualLayout>
                  </c15:layout>
                </c:ext>
                <c:ext xmlns:c16="http://schemas.microsoft.com/office/drawing/2014/chart" uri="{C3380CC4-5D6E-409C-BE32-E72D297353CC}">
                  <c16:uniqueId val="{00000001-1B4C-43B1-AC24-9D340E010ECD}"/>
                </c:ext>
              </c:extLst>
            </c:dLbl>
            <c:dLbl>
              <c:idx val="1"/>
              <c:delete val="1"/>
              <c:extLst>
                <c:ext xmlns:c15="http://schemas.microsoft.com/office/drawing/2012/chart" uri="{CE6537A1-D6FC-4f65-9D91-7224C49458BB}"/>
                <c:ext xmlns:c16="http://schemas.microsoft.com/office/drawing/2014/chart" uri="{C3380CC4-5D6E-409C-BE32-E72D297353CC}">
                  <c16:uniqueId val="{00000003-1B4C-43B1-AC24-9D340E010E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'Attack Types'!$J$4:$J$5</c:f>
              <c:numCache>
                <c:formatCode>0%</c:formatCode>
                <c:ptCount val="2"/>
                <c:pt idx="0" formatCode="0.0%">
                  <c:v>0.16297877902587188</c:v>
                </c:pt>
                <c:pt idx="1">
                  <c:v>0.83702122097412812</c:v>
                </c:pt>
              </c:numCache>
            </c:numRef>
          </c:val>
          <c:extLst>
            <c:ext xmlns:c16="http://schemas.microsoft.com/office/drawing/2014/chart" uri="{C3380CC4-5D6E-409C-BE32-E72D297353CC}">
              <c16:uniqueId val="{00000004-1B4C-43B1-AC24-9D340E010ECD}"/>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02895699014777E-2"/>
          <c:y val="0"/>
          <c:w val="0.87189017625387266"/>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AA-4F7A-8B32-6E926E55BE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AA-4F7A-8B32-6E926E55BEA1}"/>
              </c:ext>
            </c:extLst>
          </c:dPt>
          <c:val>
            <c:numRef>
              <c:f>'Attack Types'!$J$11:$J$12</c:f>
              <c:numCache>
                <c:formatCode>0%</c:formatCode>
                <c:ptCount val="2"/>
                <c:pt idx="0" formatCode="0.0%">
                  <c:v>0.16372808862259139</c:v>
                </c:pt>
                <c:pt idx="1">
                  <c:v>0.83627191137740864</c:v>
                </c:pt>
              </c:numCache>
            </c:numRef>
          </c:val>
          <c:extLst>
            <c:ext xmlns:c16="http://schemas.microsoft.com/office/drawing/2014/chart" uri="{C3380CC4-5D6E-409C-BE32-E72D297353CC}">
              <c16:uniqueId val="{00000000-913B-41EB-B997-DD61DB4DB4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28510254676584"/>
          <c:y val="3.9130411339192109E-2"/>
          <c:w val="0.71193501692654781"/>
          <c:h val="0.9608692381695165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5A-4077-AFC7-1DF12EABE4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5A-4077-AFC7-1DF12EABE4D8}"/>
              </c:ext>
            </c:extLst>
          </c:dPt>
          <c:val>
            <c:numRef>
              <c:f>'Attack Types'!$N$11:$N$12</c:f>
              <c:numCache>
                <c:formatCode>0%</c:formatCode>
                <c:ptCount val="2"/>
                <c:pt idx="0" formatCode="0.0%">
                  <c:v>0.17025323857200772</c:v>
                </c:pt>
                <c:pt idx="1">
                  <c:v>0.82974676142799231</c:v>
                </c:pt>
              </c:numCache>
            </c:numRef>
          </c:val>
          <c:extLst>
            <c:ext xmlns:c16="http://schemas.microsoft.com/office/drawing/2014/chart" uri="{C3380CC4-5D6E-409C-BE32-E72D297353CC}">
              <c16:uniqueId val="{00000000-6D5C-428E-A430-4125D14EB6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8.2907654126726113E-2"/>
          <c:y val="0"/>
          <c:w val="0.7484703509370727"/>
          <c:h val="0.9651326005522588"/>
        </c:manualLayout>
      </c:layout>
      <c:doughnutChart>
        <c:varyColors val="1"/>
        <c:ser>
          <c:idx val="0"/>
          <c:order val="0"/>
          <c:spPr>
            <a:ln>
              <a:noFill/>
            </a:ln>
          </c:spPr>
          <c:dPt>
            <c:idx val="0"/>
            <c:bubble3D val="0"/>
            <c:spPr>
              <a:solidFill>
                <a:srgbClr val="4682B4"/>
              </a:solidFill>
              <a:ln w="19050">
                <a:noFill/>
              </a:ln>
              <a:effectLst/>
            </c:spPr>
            <c:extLst>
              <c:ext xmlns:c16="http://schemas.microsoft.com/office/drawing/2014/chart" uri="{C3380CC4-5D6E-409C-BE32-E72D297353CC}">
                <c16:uniqueId val="{00000001-96C9-466A-882B-E5CE6B2BA4F4}"/>
              </c:ext>
            </c:extLst>
          </c:dPt>
          <c:dPt>
            <c:idx val="1"/>
            <c:bubble3D val="0"/>
            <c:spPr>
              <a:solidFill>
                <a:srgbClr val="B0B0B0"/>
              </a:solidFill>
              <a:ln w="19050">
                <a:noFill/>
              </a:ln>
              <a:effectLst/>
            </c:spPr>
            <c:extLst>
              <c:ext xmlns:c16="http://schemas.microsoft.com/office/drawing/2014/chart" uri="{C3380CC4-5D6E-409C-BE32-E72D297353CC}">
                <c16:uniqueId val="{00000003-96C9-466A-882B-E5CE6B2BA4F4}"/>
              </c:ext>
            </c:extLst>
          </c:dPt>
          <c:dLbls>
            <c:dLbl>
              <c:idx val="0"/>
              <c:layout>
                <c:manualLayout>
                  <c:x val="-9.795924663940006E-2"/>
                  <c:y val="0.2363636363636363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41779618691704123"/>
                      <c:h val="0.45400000000000001"/>
                    </c:manualLayout>
                  </c15:layout>
                </c:ext>
                <c:ext xmlns:c16="http://schemas.microsoft.com/office/drawing/2014/chart" uri="{C3380CC4-5D6E-409C-BE32-E72D297353CC}">
                  <c16:uniqueId val="{00000001-96C9-466A-882B-E5CE6B2BA4F4}"/>
                </c:ext>
              </c:extLst>
            </c:dLbl>
            <c:dLbl>
              <c:idx val="1"/>
              <c:delete val="1"/>
              <c:extLst>
                <c:ext xmlns:c15="http://schemas.microsoft.com/office/drawing/2012/chart" uri="{CE6537A1-D6FC-4f65-9D91-7224C49458BB}"/>
                <c:ext xmlns:c16="http://schemas.microsoft.com/office/drawing/2014/chart" uri="{C3380CC4-5D6E-409C-BE32-E72D297353CC}">
                  <c16:uniqueId val="{00000003-96C9-466A-882B-E5CE6B2BA4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'Attack Types'!$N$4:$N$5</c:f>
              <c:numCache>
                <c:formatCode>0%</c:formatCode>
                <c:ptCount val="2"/>
                <c:pt idx="0" formatCode="0.0%">
                  <c:v>0.15766265525620918</c:v>
                </c:pt>
                <c:pt idx="1">
                  <c:v>0.84233734474379085</c:v>
                </c:pt>
              </c:numCache>
            </c:numRef>
          </c:val>
          <c:extLst>
            <c:ext xmlns:c16="http://schemas.microsoft.com/office/drawing/2014/chart" uri="{C3380CC4-5D6E-409C-BE32-E72D297353CC}">
              <c16:uniqueId val="{00000004-96C9-466A-882B-E5CE6B2BA4F4}"/>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7.7835063220578329E-2"/>
          <c:y val="0"/>
          <c:w val="0.87216416967238686"/>
          <c:h val="0.98947368421052628"/>
        </c:manualLayout>
      </c:layout>
      <c:doughnutChart>
        <c:varyColors val="1"/>
        <c:ser>
          <c:idx val="0"/>
          <c:order val="0"/>
          <c:spPr>
            <a:ln>
              <a:noFill/>
            </a:ln>
          </c:spPr>
          <c:dPt>
            <c:idx val="0"/>
            <c:bubble3D val="0"/>
            <c:spPr>
              <a:solidFill>
                <a:srgbClr val="8B0000"/>
              </a:solidFill>
              <a:ln w="19050">
                <a:noFill/>
              </a:ln>
              <a:effectLst/>
            </c:spPr>
            <c:extLst>
              <c:ext xmlns:c16="http://schemas.microsoft.com/office/drawing/2014/chart" uri="{C3380CC4-5D6E-409C-BE32-E72D297353CC}">
                <c16:uniqueId val="{00000001-3956-4FC7-B983-284B678C3CCA}"/>
              </c:ext>
            </c:extLst>
          </c:dPt>
          <c:dPt>
            <c:idx val="1"/>
            <c:bubble3D val="0"/>
            <c:spPr>
              <a:solidFill>
                <a:srgbClr val="B0B0B0"/>
              </a:solidFill>
              <a:ln w="19050">
                <a:noFill/>
              </a:ln>
              <a:effectLst/>
            </c:spPr>
            <c:extLst>
              <c:ext xmlns:c16="http://schemas.microsoft.com/office/drawing/2014/chart" uri="{C3380CC4-5D6E-409C-BE32-E72D297353CC}">
                <c16:uniqueId val="{00000003-3956-4FC7-B983-284B678C3CCA}"/>
              </c:ext>
            </c:extLst>
          </c:dPt>
          <c:dLbls>
            <c:dLbl>
              <c:idx val="0"/>
              <c:layout>
                <c:manualLayout>
                  <c:x val="-0.17142781616668601"/>
                  <c:y val="0.2923080464058708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48489484263797222"/>
                      <c:h val="0.38415431151339979"/>
                    </c:manualLayout>
                  </c15:layout>
                </c:ext>
                <c:ext xmlns:c16="http://schemas.microsoft.com/office/drawing/2014/chart" uri="{C3380CC4-5D6E-409C-BE32-E72D297353CC}">
                  <c16:uniqueId val="{00000001-3956-4FC7-B983-284B678C3CCA}"/>
                </c:ext>
              </c:extLst>
            </c:dLbl>
            <c:dLbl>
              <c:idx val="1"/>
              <c:delete val="1"/>
              <c:extLst>
                <c:ext xmlns:c15="http://schemas.microsoft.com/office/drawing/2012/chart" uri="{CE6537A1-D6FC-4f65-9D91-7224C49458BB}"/>
                <c:ext xmlns:c16="http://schemas.microsoft.com/office/drawing/2014/chart" uri="{C3380CC4-5D6E-409C-BE32-E72D297353CC}">
                  <c16:uniqueId val="{00000003-3956-4FC7-B983-284B678C3C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'Attack Types'!$F$11:$F$12</c:f>
              <c:numCache>
                <c:formatCode>0%</c:formatCode>
                <c:ptCount val="2"/>
                <c:pt idx="0" formatCode="0.0%">
                  <c:v>0.1702173408714546</c:v>
                </c:pt>
                <c:pt idx="1">
                  <c:v>0.82978265912854543</c:v>
                </c:pt>
              </c:numCache>
            </c:numRef>
          </c:val>
          <c:extLst>
            <c:ext xmlns:c16="http://schemas.microsoft.com/office/drawing/2014/chart" uri="{C3380CC4-5D6E-409C-BE32-E72D297353CC}">
              <c16:uniqueId val="{00000004-3956-4FC7-B983-284B678C3CCA}"/>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0717260848772812"/>
          <c:y val="0"/>
          <c:w val="0.74081633833670135"/>
          <c:h val="0.9307693146343855"/>
        </c:manualLayout>
      </c:layout>
      <c:doughnutChart>
        <c:varyColors val="1"/>
        <c:ser>
          <c:idx val="0"/>
          <c:order val="0"/>
          <c:spPr>
            <a:ln>
              <a:noFill/>
            </a:ln>
          </c:spPr>
          <c:dPt>
            <c:idx val="0"/>
            <c:bubble3D val="0"/>
            <c:spPr>
              <a:solidFill>
                <a:srgbClr val="FF4500"/>
              </a:solidFill>
              <a:ln w="19050">
                <a:noFill/>
              </a:ln>
              <a:effectLst/>
            </c:spPr>
            <c:extLst>
              <c:ext xmlns:c16="http://schemas.microsoft.com/office/drawing/2014/chart" uri="{C3380CC4-5D6E-409C-BE32-E72D297353CC}">
                <c16:uniqueId val="{00000001-2DE5-47D8-926B-C17A9CE006DA}"/>
              </c:ext>
            </c:extLst>
          </c:dPt>
          <c:dPt>
            <c:idx val="1"/>
            <c:bubble3D val="0"/>
            <c:spPr>
              <a:solidFill>
                <a:srgbClr val="B0B0B0"/>
              </a:solidFill>
              <a:ln w="19050">
                <a:noFill/>
              </a:ln>
              <a:effectLst/>
            </c:spPr>
            <c:extLst>
              <c:ext xmlns:c16="http://schemas.microsoft.com/office/drawing/2014/chart" uri="{C3380CC4-5D6E-409C-BE32-E72D297353CC}">
                <c16:uniqueId val="{00000003-2DE5-47D8-926B-C17A9CE006DA}"/>
              </c:ext>
            </c:extLst>
          </c:dPt>
          <c:dLbls>
            <c:dLbl>
              <c:idx val="0"/>
              <c:layout>
                <c:manualLayout>
                  <c:x val="-0.13469370439504502"/>
                  <c:y val="0.2434779274523417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44940549650586981"/>
                      <c:h val="0.43426027489178376"/>
                    </c:manualLayout>
                  </c15:layout>
                </c:ext>
                <c:ext xmlns:c16="http://schemas.microsoft.com/office/drawing/2014/chart" uri="{C3380CC4-5D6E-409C-BE32-E72D297353CC}">
                  <c16:uniqueId val="{00000001-2DE5-47D8-926B-C17A9CE006DA}"/>
                </c:ext>
              </c:extLst>
            </c:dLbl>
            <c:dLbl>
              <c:idx val="1"/>
              <c:delete val="1"/>
              <c:extLst>
                <c:ext xmlns:c15="http://schemas.microsoft.com/office/drawing/2012/chart" uri="{CE6537A1-D6FC-4f65-9D91-7224C49458BB}"/>
                <c:ext xmlns:c16="http://schemas.microsoft.com/office/drawing/2014/chart" uri="{C3380CC4-5D6E-409C-BE32-E72D297353CC}">
                  <c16:uniqueId val="{00000003-2DE5-47D8-926B-C17A9CE006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'Attack Types'!$J$11:$J$12</c:f>
              <c:numCache>
                <c:formatCode>0%</c:formatCode>
                <c:ptCount val="2"/>
                <c:pt idx="0" formatCode="0.0%">
                  <c:v>0.16372808862259139</c:v>
                </c:pt>
                <c:pt idx="1">
                  <c:v>0.83627191137740864</c:v>
                </c:pt>
              </c:numCache>
            </c:numRef>
          </c:val>
          <c:extLst>
            <c:ext xmlns:c16="http://schemas.microsoft.com/office/drawing/2014/chart" uri="{C3380CC4-5D6E-409C-BE32-E72D297353CC}">
              <c16:uniqueId val="{00000004-2DE5-47D8-926B-C17A9CE006DA}"/>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488317823908375"/>
          <c:y val="5.0417500304531598E-2"/>
          <c:w val="0.69175862562634216"/>
          <c:h val="0.94958249969546837"/>
        </c:manualLayout>
      </c:layout>
      <c:doughnutChart>
        <c:varyColors val="1"/>
        <c:ser>
          <c:idx val="0"/>
          <c:order val="0"/>
          <c:spPr>
            <a:ln>
              <a:noFill/>
            </a:ln>
          </c:spPr>
          <c:dPt>
            <c:idx val="0"/>
            <c:bubble3D val="0"/>
            <c:spPr>
              <a:solidFill>
                <a:srgbClr val="800080"/>
              </a:solidFill>
              <a:ln w="19050">
                <a:noFill/>
              </a:ln>
              <a:effectLst/>
            </c:spPr>
            <c:extLst>
              <c:ext xmlns:c16="http://schemas.microsoft.com/office/drawing/2014/chart" uri="{C3380CC4-5D6E-409C-BE32-E72D297353CC}">
                <c16:uniqueId val="{00000001-407D-431F-9B77-31457018909E}"/>
              </c:ext>
            </c:extLst>
          </c:dPt>
          <c:dPt>
            <c:idx val="1"/>
            <c:bubble3D val="0"/>
            <c:spPr>
              <a:solidFill>
                <a:srgbClr val="B0B0B0"/>
              </a:solidFill>
              <a:ln w="19050">
                <a:noFill/>
              </a:ln>
              <a:effectLst/>
            </c:spPr>
            <c:extLst>
              <c:ext xmlns:c16="http://schemas.microsoft.com/office/drawing/2014/chart" uri="{C3380CC4-5D6E-409C-BE32-E72D297353CC}">
                <c16:uniqueId val="{00000003-407D-431F-9B77-31457018909E}"/>
              </c:ext>
            </c:extLst>
          </c:dPt>
          <c:dLbls>
            <c:dLbl>
              <c:idx val="0"/>
              <c:layout>
                <c:manualLayout>
                  <c:x val="-0.10624950787401578"/>
                  <c:y val="0.3157896045543325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439"/>
                      <c:h val="0.39426332128608427"/>
                    </c:manualLayout>
                  </c15:layout>
                </c:ext>
                <c:ext xmlns:c16="http://schemas.microsoft.com/office/drawing/2014/chart" uri="{C3380CC4-5D6E-409C-BE32-E72D297353CC}">
                  <c16:uniqueId val="{00000001-407D-431F-9B77-31457018909E}"/>
                </c:ext>
              </c:extLst>
            </c:dLbl>
            <c:dLbl>
              <c:idx val="1"/>
              <c:delete val="1"/>
              <c:extLst>
                <c:ext xmlns:c15="http://schemas.microsoft.com/office/drawing/2012/chart" uri="{CE6537A1-D6FC-4f65-9D91-7224C49458BB}"/>
                <c:ext xmlns:c16="http://schemas.microsoft.com/office/drawing/2014/chart" uri="{C3380CC4-5D6E-409C-BE32-E72D297353CC}">
                  <c16:uniqueId val="{00000003-407D-431F-9B77-3145701890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'Attack Types'!$N$11:$N$12</c:f>
              <c:numCache>
                <c:formatCode>0%</c:formatCode>
                <c:ptCount val="2"/>
                <c:pt idx="0" formatCode="0.0%">
                  <c:v>0.17025323857200772</c:v>
                </c:pt>
                <c:pt idx="1">
                  <c:v>0.82974676142799231</c:v>
                </c:pt>
              </c:numCache>
            </c:numRef>
          </c:val>
          <c:extLst>
            <c:ext xmlns:c16="http://schemas.microsoft.com/office/drawing/2014/chart" uri="{C3380CC4-5D6E-409C-BE32-E72D297353CC}">
              <c16:uniqueId val="{00000004-407D-431F-9B77-31457018909E}"/>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[Global_Cybersecurity_Threats_2015-2024.xlsx]KPIs!CtryByTtlAmtLst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573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5D5"/>
          </a:solidFill>
          <a:ln>
            <a:noFill/>
          </a:ln>
          <a:effectLst/>
        </c:spPr>
      </c:pivotFmt>
      <c:pivotFmt>
        <c:idx val="6"/>
        <c:spPr>
          <a:solidFill>
            <a:srgbClr val="FFA3A3"/>
          </a:solidFill>
          <a:ln>
            <a:noFill/>
          </a:ln>
          <a:effectLst/>
        </c:spPr>
      </c:pivotFmt>
      <c:pivotFmt>
        <c:idx val="7"/>
        <c:spPr>
          <a:solidFill>
            <a:srgbClr val="8B0000"/>
          </a:solidFill>
          <a:ln>
            <a:noFill/>
          </a:ln>
          <a:effectLst/>
        </c:spPr>
      </c:pivotFmt>
      <c:pivotFmt>
        <c:idx val="8"/>
        <c:spPr>
          <a:solidFill>
            <a:srgbClr val="A00000"/>
          </a:solidFill>
          <a:ln>
            <a:noFill/>
          </a:ln>
          <a:effectLst/>
        </c:spPr>
      </c:pivotFmt>
      <c:pivotFmt>
        <c:idx val="9"/>
        <c:spPr>
          <a:solidFill>
            <a:srgbClr val="B22222"/>
          </a:solidFill>
          <a:ln>
            <a:noFill/>
          </a:ln>
          <a:effectLst/>
        </c:spPr>
      </c:pivotFmt>
      <c:pivotFmt>
        <c:idx val="10"/>
        <c:spPr>
          <a:solidFill>
            <a:srgbClr val="C53030"/>
          </a:solidFill>
          <a:ln>
            <a:noFill/>
          </a:ln>
          <a:effectLst/>
        </c:spPr>
      </c:pivotFmt>
      <c:pivotFmt>
        <c:idx val="11"/>
        <c:spPr>
          <a:solidFill>
            <a:srgbClr val="D32F2F"/>
          </a:solidFill>
          <a:ln>
            <a:noFill/>
          </a:ln>
          <a:effectLst/>
        </c:spPr>
      </c:pivotFmt>
      <c:pivotFmt>
        <c:idx val="12"/>
        <c:spPr>
          <a:solidFill>
            <a:srgbClr val="E34A4A"/>
          </a:solidFill>
          <a:ln>
            <a:noFill/>
          </a:ln>
          <a:effectLst/>
        </c:spPr>
      </c:pivotFmt>
      <c:pivotFmt>
        <c:idx val="13"/>
        <c:spPr>
          <a:solidFill>
            <a:srgbClr val="F06262"/>
          </a:solidFill>
          <a:ln>
            <a:noFill/>
          </a:ln>
          <a:effectLst/>
        </c:spPr>
      </c:pivotFmt>
      <c:pivotFmt>
        <c:idx val="14"/>
        <c:spPr>
          <a:solidFill>
            <a:srgbClr val="FF7676"/>
          </a:solidFill>
          <a:ln>
            <a:noFill/>
          </a:ln>
          <a:effectLst/>
        </c:spPr>
      </c:pivotFmt>
    </c:pivotFmts>
    <c:plotArea>
      <c:layout/>
      <c:barChart>
        <c:barDir val="bar"/>
        <c:grouping val="clustered"/>
        <c:varyColors val="0"/>
        <c:ser>
          <c:idx val="0"/>
          <c:order val="0"/>
          <c:tx>
            <c:strRef>
              <c:f>KPIs!$B$20</c:f>
              <c:strCache>
                <c:ptCount val="1"/>
                <c:pt idx="0">
                  <c:v>Total</c:v>
                </c:pt>
              </c:strCache>
            </c:strRef>
          </c:tx>
          <c:spPr>
            <a:solidFill>
              <a:srgbClr val="E57373"/>
            </a:solidFill>
            <a:ln>
              <a:noFill/>
            </a:ln>
            <a:effectLst/>
          </c:spPr>
          <c:invertIfNegative val="0"/>
          <c:dPt>
            <c:idx val="0"/>
            <c:invertIfNegative val="0"/>
            <c:bubble3D val="0"/>
            <c:spPr>
              <a:solidFill>
                <a:srgbClr val="FFD5D5"/>
              </a:solidFill>
              <a:ln>
                <a:noFill/>
              </a:ln>
              <a:effectLst/>
            </c:spPr>
            <c:extLst>
              <c:ext xmlns:c16="http://schemas.microsoft.com/office/drawing/2014/chart" uri="{C3380CC4-5D6E-409C-BE32-E72D297353CC}">
                <c16:uniqueId val="{00000003-A5EE-4709-B090-CDBE19215F06}"/>
              </c:ext>
            </c:extLst>
          </c:dPt>
          <c:dPt>
            <c:idx val="1"/>
            <c:invertIfNegative val="0"/>
            <c:bubble3D val="0"/>
            <c:spPr>
              <a:solidFill>
                <a:srgbClr val="FFA3A3"/>
              </a:solidFill>
              <a:ln>
                <a:noFill/>
              </a:ln>
              <a:effectLst/>
            </c:spPr>
            <c:extLst>
              <c:ext xmlns:c16="http://schemas.microsoft.com/office/drawing/2014/chart" uri="{C3380CC4-5D6E-409C-BE32-E72D297353CC}">
                <c16:uniqueId val="{00000004-A5EE-4709-B090-CDBE19215F06}"/>
              </c:ext>
            </c:extLst>
          </c:dPt>
          <c:dPt>
            <c:idx val="2"/>
            <c:invertIfNegative val="0"/>
            <c:bubble3D val="0"/>
            <c:spPr>
              <a:solidFill>
                <a:srgbClr val="FF7676"/>
              </a:solidFill>
              <a:ln>
                <a:noFill/>
              </a:ln>
              <a:effectLst/>
            </c:spPr>
            <c:extLst>
              <c:ext xmlns:c16="http://schemas.microsoft.com/office/drawing/2014/chart" uri="{C3380CC4-5D6E-409C-BE32-E72D297353CC}">
                <c16:uniqueId val="{0000000C-A5EE-4709-B090-CDBE19215F06}"/>
              </c:ext>
            </c:extLst>
          </c:dPt>
          <c:dPt>
            <c:idx val="3"/>
            <c:invertIfNegative val="0"/>
            <c:bubble3D val="0"/>
            <c:spPr>
              <a:solidFill>
                <a:srgbClr val="F06262"/>
              </a:solidFill>
              <a:ln>
                <a:noFill/>
              </a:ln>
              <a:effectLst/>
            </c:spPr>
            <c:extLst>
              <c:ext xmlns:c16="http://schemas.microsoft.com/office/drawing/2014/chart" uri="{C3380CC4-5D6E-409C-BE32-E72D297353CC}">
                <c16:uniqueId val="{0000000B-A5EE-4709-B090-CDBE19215F06}"/>
              </c:ext>
            </c:extLst>
          </c:dPt>
          <c:dPt>
            <c:idx val="4"/>
            <c:invertIfNegative val="0"/>
            <c:bubble3D val="0"/>
            <c:spPr>
              <a:solidFill>
                <a:srgbClr val="E34A4A"/>
              </a:solidFill>
              <a:ln>
                <a:noFill/>
              </a:ln>
              <a:effectLst/>
            </c:spPr>
            <c:extLst>
              <c:ext xmlns:c16="http://schemas.microsoft.com/office/drawing/2014/chart" uri="{C3380CC4-5D6E-409C-BE32-E72D297353CC}">
                <c16:uniqueId val="{0000000A-A5EE-4709-B090-CDBE19215F06}"/>
              </c:ext>
            </c:extLst>
          </c:dPt>
          <c:dPt>
            <c:idx val="5"/>
            <c:invertIfNegative val="0"/>
            <c:bubble3D val="0"/>
            <c:spPr>
              <a:solidFill>
                <a:srgbClr val="D32F2F"/>
              </a:solidFill>
              <a:ln>
                <a:noFill/>
              </a:ln>
              <a:effectLst/>
            </c:spPr>
            <c:extLst>
              <c:ext xmlns:c16="http://schemas.microsoft.com/office/drawing/2014/chart" uri="{C3380CC4-5D6E-409C-BE32-E72D297353CC}">
                <c16:uniqueId val="{00000009-A5EE-4709-B090-CDBE19215F06}"/>
              </c:ext>
            </c:extLst>
          </c:dPt>
          <c:dPt>
            <c:idx val="6"/>
            <c:invertIfNegative val="0"/>
            <c:bubble3D val="0"/>
            <c:spPr>
              <a:solidFill>
                <a:srgbClr val="C53030"/>
              </a:solidFill>
              <a:ln>
                <a:noFill/>
              </a:ln>
              <a:effectLst/>
            </c:spPr>
            <c:extLst>
              <c:ext xmlns:c16="http://schemas.microsoft.com/office/drawing/2014/chart" uri="{C3380CC4-5D6E-409C-BE32-E72D297353CC}">
                <c16:uniqueId val="{00000008-A5EE-4709-B090-CDBE19215F06}"/>
              </c:ext>
            </c:extLst>
          </c:dPt>
          <c:dPt>
            <c:idx val="7"/>
            <c:invertIfNegative val="0"/>
            <c:bubble3D val="0"/>
            <c:spPr>
              <a:solidFill>
                <a:srgbClr val="B22222"/>
              </a:solidFill>
              <a:ln>
                <a:noFill/>
              </a:ln>
              <a:effectLst/>
            </c:spPr>
            <c:extLst>
              <c:ext xmlns:c16="http://schemas.microsoft.com/office/drawing/2014/chart" uri="{C3380CC4-5D6E-409C-BE32-E72D297353CC}">
                <c16:uniqueId val="{00000007-A5EE-4709-B090-CDBE19215F06}"/>
              </c:ext>
            </c:extLst>
          </c:dPt>
          <c:dPt>
            <c:idx val="8"/>
            <c:invertIfNegative val="0"/>
            <c:bubble3D val="0"/>
            <c:spPr>
              <a:solidFill>
                <a:srgbClr val="A00000"/>
              </a:solidFill>
              <a:ln>
                <a:noFill/>
              </a:ln>
              <a:effectLst/>
            </c:spPr>
            <c:extLst>
              <c:ext xmlns:c16="http://schemas.microsoft.com/office/drawing/2014/chart" uri="{C3380CC4-5D6E-409C-BE32-E72D297353CC}">
                <c16:uniqueId val="{00000006-A5EE-4709-B090-CDBE19215F06}"/>
              </c:ext>
            </c:extLst>
          </c:dPt>
          <c:dPt>
            <c:idx val="9"/>
            <c:invertIfNegative val="0"/>
            <c:bubble3D val="0"/>
            <c:spPr>
              <a:solidFill>
                <a:srgbClr val="8B0000"/>
              </a:solidFill>
              <a:ln>
                <a:noFill/>
              </a:ln>
              <a:effectLst/>
            </c:spPr>
            <c:extLst>
              <c:ext xmlns:c16="http://schemas.microsoft.com/office/drawing/2014/chart" uri="{C3380CC4-5D6E-409C-BE32-E72D297353CC}">
                <c16:uniqueId val="{00000005-A5EE-4709-B090-CDBE19215F0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KPIs!$A$21:$A$31</c:f>
              <c:strCache>
                <c:ptCount val="10"/>
                <c:pt idx="0">
                  <c:v>China</c:v>
                </c:pt>
                <c:pt idx="1">
                  <c:v>India</c:v>
                </c:pt>
                <c:pt idx="2">
                  <c:v>Russia</c:v>
                </c:pt>
                <c:pt idx="3">
                  <c:v>USA</c:v>
                </c:pt>
                <c:pt idx="4">
                  <c:v>France</c:v>
                </c:pt>
                <c:pt idx="5">
                  <c:v>Japan</c:v>
                </c:pt>
                <c:pt idx="6">
                  <c:v>Australia</c:v>
                </c:pt>
                <c:pt idx="7">
                  <c:v>Brazil</c:v>
                </c:pt>
                <c:pt idx="8">
                  <c:v>Germany</c:v>
                </c:pt>
                <c:pt idx="9">
                  <c:v>UK</c:v>
                </c:pt>
              </c:strCache>
            </c:strRef>
          </c:cat>
          <c:val>
            <c:numRef>
              <c:f>KPIs!$B$21:$B$31</c:f>
              <c:numCache>
                <c:formatCode>\$#,##0.00,,,"B"</c:formatCode>
                <c:ptCount val="10"/>
                <c:pt idx="0">
                  <c:v>13714470000</c:v>
                </c:pt>
                <c:pt idx="1">
                  <c:v>14566120000</c:v>
                </c:pt>
                <c:pt idx="2">
                  <c:v>14734730000</c:v>
                </c:pt>
                <c:pt idx="3">
                  <c:v>14812120000</c:v>
                </c:pt>
                <c:pt idx="4">
                  <c:v>14972280000</c:v>
                </c:pt>
                <c:pt idx="5">
                  <c:v>15197340000</c:v>
                </c:pt>
                <c:pt idx="6">
                  <c:v>15403000000</c:v>
                </c:pt>
                <c:pt idx="7">
                  <c:v>15782620000</c:v>
                </c:pt>
                <c:pt idx="8">
                  <c:v>15793240000</c:v>
                </c:pt>
                <c:pt idx="9">
                  <c:v>16502990000</c:v>
                </c:pt>
              </c:numCache>
            </c:numRef>
          </c:val>
          <c:extLst>
            <c:ext xmlns:c16="http://schemas.microsoft.com/office/drawing/2014/chart" uri="{C3380CC4-5D6E-409C-BE32-E72D297353CC}">
              <c16:uniqueId val="{00000000-B20E-48EC-9A04-84B3D4F9BE3B}"/>
            </c:ext>
          </c:extLst>
        </c:ser>
        <c:dLbls>
          <c:dLblPos val="outEnd"/>
          <c:showLegendKey val="0"/>
          <c:showVal val="1"/>
          <c:showCatName val="0"/>
          <c:showSerName val="0"/>
          <c:showPercent val="0"/>
          <c:showBubbleSize val="0"/>
        </c:dLbls>
        <c:gapWidth val="80"/>
        <c:axId val="961037567"/>
        <c:axId val="961017407"/>
      </c:barChart>
      <c:catAx>
        <c:axId val="96103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crossAx val="961017407"/>
        <c:crosses val="autoZero"/>
        <c:auto val="1"/>
        <c:lblAlgn val="ctr"/>
        <c:lblOffset val="100"/>
        <c:noMultiLvlLbl val="0"/>
      </c:catAx>
      <c:valAx>
        <c:axId val="961017407"/>
        <c:scaling>
          <c:orientation val="minMax"/>
        </c:scaling>
        <c:delete val="1"/>
        <c:axPos val="b"/>
        <c:majorGridlines>
          <c:spPr>
            <a:ln w="9525" cap="flat" cmpd="sng" algn="ctr">
              <a:solidFill>
                <a:schemeClr val="tx1">
                  <a:lumMod val="15000"/>
                  <a:lumOff val="85000"/>
                </a:schemeClr>
              </a:solidFill>
              <a:round/>
            </a:ln>
            <a:effectLst/>
          </c:spPr>
        </c:majorGridlines>
        <c:numFmt formatCode="\$#,##0.00,,,&quot;B&quot;" sourceLinked="1"/>
        <c:majorTickMark val="none"/>
        <c:minorTickMark val="none"/>
        <c:tickLblPos val="nextTo"/>
        <c:crossAx val="96103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[Global_Cybersecurity_Threats_2015-2024.xlsx]KPIs!CtryByTtlUsrAfctd</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5D5"/>
          </a:solidFill>
          <a:ln>
            <a:noFill/>
          </a:ln>
          <a:effectLst/>
        </c:spPr>
      </c:pivotFmt>
      <c:pivotFmt>
        <c:idx val="4"/>
        <c:spPr>
          <a:solidFill>
            <a:srgbClr val="FFA3A3"/>
          </a:solidFill>
          <a:ln>
            <a:noFill/>
          </a:ln>
          <a:effectLst/>
        </c:spPr>
      </c:pivotFmt>
      <c:pivotFmt>
        <c:idx val="5"/>
        <c:spPr>
          <a:solidFill>
            <a:srgbClr val="8B0000"/>
          </a:solidFill>
          <a:ln>
            <a:noFill/>
          </a:ln>
          <a:effectLst/>
        </c:spPr>
      </c:pivotFmt>
      <c:pivotFmt>
        <c:idx val="6"/>
        <c:spPr>
          <a:solidFill>
            <a:srgbClr val="A00000"/>
          </a:solidFill>
          <a:ln>
            <a:noFill/>
          </a:ln>
          <a:effectLst/>
        </c:spPr>
      </c:pivotFmt>
      <c:pivotFmt>
        <c:idx val="7"/>
        <c:spPr>
          <a:solidFill>
            <a:srgbClr val="B22222"/>
          </a:solidFill>
          <a:ln>
            <a:noFill/>
          </a:ln>
          <a:effectLst/>
        </c:spPr>
      </c:pivotFmt>
      <c:pivotFmt>
        <c:idx val="8"/>
        <c:spPr>
          <a:solidFill>
            <a:srgbClr val="C53030"/>
          </a:solidFill>
          <a:ln>
            <a:noFill/>
          </a:ln>
          <a:effectLst/>
        </c:spPr>
      </c:pivotFmt>
      <c:pivotFmt>
        <c:idx val="9"/>
        <c:spPr>
          <a:solidFill>
            <a:srgbClr val="D32F2F"/>
          </a:solidFill>
          <a:ln>
            <a:noFill/>
          </a:ln>
          <a:effectLst/>
        </c:spPr>
      </c:pivotFmt>
      <c:pivotFmt>
        <c:idx val="10"/>
        <c:spPr>
          <a:solidFill>
            <a:srgbClr val="E34A4A"/>
          </a:solidFill>
          <a:ln>
            <a:noFill/>
          </a:ln>
          <a:effectLst/>
        </c:spPr>
      </c:pivotFmt>
      <c:pivotFmt>
        <c:idx val="11"/>
        <c:spPr>
          <a:solidFill>
            <a:srgbClr val="F06262"/>
          </a:solidFill>
          <a:ln>
            <a:noFill/>
          </a:ln>
          <a:effectLst/>
        </c:spPr>
      </c:pivotFmt>
      <c:pivotFmt>
        <c:idx val="12"/>
        <c:spPr>
          <a:solidFill>
            <a:srgbClr val="FF7676"/>
          </a:solidFill>
          <a:ln>
            <a:noFill/>
          </a:ln>
          <a:effectLst/>
        </c:spPr>
      </c:pivotFmt>
    </c:pivotFmts>
    <c:plotArea>
      <c:layout/>
      <c:barChart>
        <c:barDir val="bar"/>
        <c:grouping val="clustered"/>
        <c:varyColors val="0"/>
        <c:ser>
          <c:idx val="0"/>
          <c:order val="0"/>
          <c:tx>
            <c:strRef>
              <c:f>KPIs!$E$20</c:f>
              <c:strCache>
                <c:ptCount val="1"/>
                <c:pt idx="0">
                  <c:v>Total</c:v>
                </c:pt>
              </c:strCache>
            </c:strRef>
          </c:tx>
          <c:spPr>
            <a:solidFill>
              <a:schemeClr val="accent1"/>
            </a:solidFill>
            <a:ln>
              <a:noFill/>
            </a:ln>
            <a:effectLst/>
          </c:spPr>
          <c:invertIfNegative val="0"/>
          <c:dPt>
            <c:idx val="0"/>
            <c:invertIfNegative val="0"/>
            <c:bubble3D val="0"/>
            <c:spPr>
              <a:solidFill>
                <a:srgbClr val="FFD5D5"/>
              </a:solidFill>
              <a:ln>
                <a:noFill/>
              </a:ln>
              <a:effectLst/>
            </c:spPr>
            <c:extLst>
              <c:ext xmlns:c16="http://schemas.microsoft.com/office/drawing/2014/chart" uri="{C3380CC4-5D6E-409C-BE32-E72D297353CC}">
                <c16:uniqueId val="{00000000-DD2E-4A81-A340-29E71A9AFC02}"/>
              </c:ext>
            </c:extLst>
          </c:dPt>
          <c:dPt>
            <c:idx val="1"/>
            <c:invertIfNegative val="0"/>
            <c:bubble3D val="0"/>
            <c:spPr>
              <a:solidFill>
                <a:srgbClr val="FFA3A3"/>
              </a:solidFill>
              <a:ln>
                <a:noFill/>
              </a:ln>
              <a:effectLst/>
            </c:spPr>
            <c:extLst>
              <c:ext xmlns:c16="http://schemas.microsoft.com/office/drawing/2014/chart" uri="{C3380CC4-5D6E-409C-BE32-E72D297353CC}">
                <c16:uniqueId val="{00000001-DD2E-4A81-A340-29E71A9AFC02}"/>
              </c:ext>
            </c:extLst>
          </c:dPt>
          <c:dPt>
            <c:idx val="2"/>
            <c:invertIfNegative val="0"/>
            <c:bubble3D val="0"/>
            <c:spPr>
              <a:solidFill>
                <a:srgbClr val="FF7676"/>
              </a:solidFill>
              <a:ln>
                <a:noFill/>
              </a:ln>
              <a:effectLst/>
            </c:spPr>
            <c:extLst>
              <c:ext xmlns:c16="http://schemas.microsoft.com/office/drawing/2014/chart" uri="{C3380CC4-5D6E-409C-BE32-E72D297353CC}">
                <c16:uniqueId val="{00000009-DD2E-4A81-A340-29E71A9AFC02}"/>
              </c:ext>
            </c:extLst>
          </c:dPt>
          <c:dPt>
            <c:idx val="3"/>
            <c:invertIfNegative val="0"/>
            <c:bubble3D val="0"/>
            <c:spPr>
              <a:solidFill>
                <a:srgbClr val="F06262"/>
              </a:solidFill>
              <a:ln>
                <a:noFill/>
              </a:ln>
              <a:effectLst/>
            </c:spPr>
            <c:extLst>
              <c:ext xmlns:c16="http://schemas.microsoft.com/office/drawing/2014/chart" uri="{C3380CC4-5D6E-409C-BE32-E72D297353CC}">
                <c16:uniqueId val="{00000008-DD2E-4A81-A340-29E71A9AFC02}"/>
              </c:ext>
            </c:extLst>
          </c:dPt>
          <c:dPt>
            <c:idx val="4"/>
            <c:invertIfNegative val="0"/>
            <c:bubble3D val="0"/>
            <c:spPr>
              <a:solidFill>
                <a:srgbClr val="E34A4A"/>
              </a:solidFill>
              <a:ln>
                <a:noFill/>
              </a:ln>
              <a:effectLst/>
            </c:spPr>
            <c:extLst>
              <c:ext xmlns:c16="http://schemas.microsoft.com/office/drawing/2014/chart" uri="{C3380CC4-5D6E-409C-BE32-E72D297353CC}">
                <c16:uniqueId val="{00000007-DD2E-4A81-A340-29E71A9AFC02}"/>
              </c:ext>
            </c:extLst>
          </c:dPt>
          <c:dPt>
            <c:idx val="5"/>
            <c:invertIfNegative val="0"/>
            <c:bubble3D val="0"/>
            <c:spPr>
              <a:solidFill>
                <a:srgbClr val="D32F2F"/>
              </a:solidFill>
              <a:ln>
                <a:noFill/>
              </a:ln>
              <a:effectLst/>
            </c:spPr>
            <c:extLst>
              <c:ext xmlns:c16="http://schemas.microsoft.com/office/drawing/2014/chart" uri="{C3380CC4-5D6E-409C-BE32-E72D297353CC}">
                <c16:uniqueId val="{00000006-DD2E-4A81-A340-29E71A9AFC02}"/>
              </c:ext>
            </c:extLst>
          </c:dPt>
          <c:dPt>
            <c:idx val="6"/>
            <c:invertIfNegative val="0"/>
            <c:bubble3D val="0"/>
            <c:spPr>
              <a:solidFill>
                <a:srgbClr val="C53030"/>
              </a:solidFill>
              <a:ln>
                <a:noFill/>
              </a:ln>
              <a:effectLst/>
            </c:spPr>
            <c:extLst>
              <c:ext xmlns:c16="http://schemas.microsoft.com/office/drawing/2014/chart" uri="{C3380CC4-5D6E-409C-BE32-E72D297353CC}">
                <c16:uniqueId val="{00000005-DD2E-4A81-A340-29E71A9AFC02}"/>
              </c:ext>
            </c:extLst>
          </c:dPt>
          <c:dPt>
            <c:idx val="7"/>
            <c:invertIfNegative val="0"/>
            <c:bubble3D val="0"/>
            <c:spPr>
              <a:solidFill>
                <a:srgbClr val="B22222"/>
              </a:solidFill>
              <a:ln>
                <a:noFill/>
              </a:ln>
              <a:effectLst/>
            </c:spPr>
            <c:extLst>
              <c:ext xmlns:c16="http://schemas.microsoft.com/office/drawing/2014/chart" uri="{C3380CC4-5D6E-409C-BE32-E72D297353CC}">
                <c16:uniqueId val="{00000004-DD2E-4A81-A340-29E71A9AFC02}"/>
              </c:ext>
            </c:extLst>
          </c:dPt>
          <c:dPt>
            <c:idx val="8"/>
            <c:invertIfNegative val="0"/>
            <c:bubble3D val="0"/>
            <c:spPr>
              <a:solidFill>
                <a:srgbClr val="A00000"/>
              </a:solidFill>
              <a:ln>
                <a:noFill/>
              </a:ln>
              <a:effectLst/>
            </c:spPr>
            <c:extLst>
              <c:ext xmlns:c16="http://schemas.microsoft.com/office/drawing/2014/chart" uri="{C3380CC4-5D6E-409C-BE32-E72D297353CC}">
                <c16:uniqueId val="{00000003-DD2E-4A81-A340-29E71A9AFC02}"/>
              </c:ext>
            </c:extLst>
          </c:dPt>
          <c:dPt>
            <c:idx val="9"/>
            <c:invertIfNegative val="0"/>
            <c:bubble3D val="0"/>
            <c:spPr>
              <a:solidFill>
                <a:srgbClr val="8B0000"/>
              </a:solidFill>
              <a:ln>
                <a:noFill/>
              </a:ln>
              <a:effectLst/>
            </c:spPr>
            <c:extLst>
              <c:ext xmlns:c16="http://schemas.microsoft.com/office/drawing/2014/chart" uri="{C3380CC4-5D6E-409C-BE32-E72D297353CC}">
                <c16:uniqueId val="{00000002-DD2E-4A81-A340-29E71A9AFC0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KPIs!$D$21:$D$31</c:f>
              <c:strCache>
                <c:ptCount val="10"/>
                <c:pt idx="0">
                  <c:v>China</c:v>
                </c:pt>
                <c:pt idx="1">
                  <c:v>USA</c:v>
                </c:pt>
                <c:pt idx="2">
                  <c:v>Germany</c:v>
                </c:pt>
                <c:pt idx="3">
                  <c:v>Japan</c:v>
                </c:pt>
                <c:pt idx="4">
                  <c:v>India</c:v>
                </c:pt>
                <c:pt idx="5">
                  <c:v>Australia</c:v>
                </c:pt>
                <c:pt idx="6">
                  <c:v>Russia</c:v>
                </c:pt>
                <c:pt idx="7">
                  <c:v>France</c:v>
                </c:pt>
                <c:pt idx="8">
                  <c:v>UK</c:v>
                </c:pt>
                <c:pt idx="9">
                  <c:v>Brazil</c:v>
                </c:pt>
              </c:strCache>
            </c:strRef>
          </c:cat>
          <c:val>
            <c:numRef>
              <c:f>KPIs!$E$21:$E$31</c:f>
              <c:numCache>
                <c:formatCode>#,##0.00,,"M"</c:formatCode>
                <c:ptCount val="10"/>
                <c:pt idx="0">
                  <c:v>139580938</c:v>
                </c:pt>
                <c:pt idx="1">
                  <c:v>144200870</c:v>
                </c:pt>
                <c:pt idx="2">
                  <c:v>147675358</c:v>
                </c:pt>
                <c:pt idx="3">
                  <c:v>148711814</c:v>
                </c:pt>
                <c:pt idx="4">
                  <c:v>149178659</c:v>
                </c:pt>
                <c:pt idx="5">
                  <c:v>150011830</c:v>
                </c:pt>
                <c:pt idx="6">
                  <c:v>152191835</c:v>
                </c:pt>
                <c:pt idx="7">
                  <c:v>156229142</c:v>
                </c:pt>
                <c:pt idx="8">
                  <c:v>157464983</c:v>
                </c:pt>
                <c:pt idx="9">
                  <c:v>168806980</c:v>
                </c:pt>
              </c:numCache>
            </c:numRef>
          </c:val>
          <c:extLst>
            <c:ext xmlns:c16="http://schemas.microsoft.com/office/drawing/2014/chart" uri="{C3380CC4-5D6E-409C-BE32-E72D297353CC}">
              <c16:uniqueId val="{00000000-CAFD-49C4-A130-793740CFC417}"/>
            </c:ext>
          </c:extLst>
        </c:ser>
        <c:dLbls>
          <c:dLblPos val="outEnd"/>
          <c:showLegendKey val="0"/>
          <c:showVal val="1"/>
          <c:showCatName val="0"/>
          <c:showSerName val="0"/>
          <c:showPercent val="0"/>
          <c:showBubbleSize val="0"/>
        </c:dLbls>
        <c:gapWidth val="80"/>
        <c:axId val="961060127"/>
        <c:axId val="961062527"/>
      </c:barChart>
      <c:catAx>
        <c:axId val="96106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crossAx val="961062527"/>
        <c:crosses val="autoZero"/>
        <c:auto val="1"/>
        <c:lblAlgn val="ctr"/>
        <c:lblOffset val="100"/>
        <c:noMultiLvlLbl val="0"/>
      </c:catAx>
      <c:valAx>
        <c:axId val="961062527"/>
        <c:scaling>
          <c:orientation val="minMax"/>
        </c:scaling>
        <c:delete val="1"/>
        <c:axPos val="b"/>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crossAx val="96106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[Global_Cybersecurity_Threats_2015-2024.xlsx]KPIs!IndtryByTtlAmtLst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B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0000"/>
          </a:solidFill>
          <a:ln>
            <a:noFill/>
          </a:ln>
          <a:effectLst/>
        </c:spPr>
      </c:pivotFmt>
      <c:pivotFmt>
        <c:idx val="5"/>
        <c:spPr>
          <a:solidFill>
            <a:srgbClr val="B22222"/>
          </a:solidFill>
          <a:ln>
            <a:noFill/>
          </a:ln>
          <a:effectLst/>
        </c:spPr>
      </c:pivotFmt>
      <c:pivotFmt>
        <c:idx val="6"/>
        <c:spPr>
          <a:solidFill>
            <a:srgbClr val="C53030"/>
          </a:solidFill>
          <a:ln>
            <a:noFill/>
          </a:ln>
          <a:effectLst/>
        </c:spPr>
      </c:pivotFmt>
      <c:pivotFmt>
        <c:idx val="7"/>
        <c:spPr>
          <a:solidFill>
            <a:srgbClr val="D32F2F"/>
          </a:solidFill>
          <a:ln>
            <a:noFill/>
          </a:ln>
          <a:effectLst/>
        </c:spPr>
      </c:pivotFmt>
      <c:pivotFmt>
        <c:idx val="8"/>
        <c:spPr>
          <a:solidFill>
            <a:srgbClr val="E34A4A"/>
          </a:solidFill>
          <a:ln>
            <a:noFill/>
          </a:ln>
          <a:effectLst/>
        </c:spPr>
      </c:pivotFmt>
      <c:pivotFmt>
        <c:idx val="9"/>
        <c:spPr>
          <a:solidFill>
            <a:srgbClr val="F06262"/>
          </a:solidFill>
          <a:ln>
            <a:noFill/>
          </a:ln>
          <a:effectLst/>
        </c:spPr>
      </c:pivotFmt>
    </c:pivotFmts>
    <c:plotArea>
      <c:layout/>
      <c:barChart>
        <c:barDir val="bar"/>
        <c:grouping val="clustered"/>
        <c:varyColors val="0"/>
        <c:ser>
          <c:idx val="0"/>
          <c:order val="0"/>
          <c:tx>
            <c:strRef>
              <c:f>KPIs!$B$34</c:f>
              <c:strCache>
                <c:ptCount val="1"/>
                <c:pt idx="0">
                  <c:v>Total</c:v>
                </c:pt>
              </c:strCache>
            </c:strRef>
          </c:tx>
          <c:spPr>
            <a:solidFill>
              <a:srgbClr val="8B0000"/>
            </a:solidFill>
            <a:ln>
              <a:noFill/>
            </a:ln>
            <a:effectLst/>
          </c:spPr>
          <c:invertIfNegative val="0"/>
          <c:dPt>
            <c:idx val="0"/>
            <c:invertIfNegative val="0"/>
            <c:bubble3D val="0"/>
            <c:spPr>
              <a:solidFill>
                <a:srgbClr val="F06262"/>
              </a:solidFill>
              <a:ln>
                <a:noFill/>
              </a:ln>
              <a:effectLst/>
            </c:spPr>
            <c:extLst>
              <c:ext xmlns:c16="http://schemas.microsoft.com/office/drawing/2014/chart" uri="{C3380CC4-5D6E-409C-BE32-E72D297353CC}">
                <c16:uniqueId val="{00000008-00F8-4AE2-8512-3CB725846DD8}"/>
              </c:ext>
            </c:extLst>
          </c:dPt>
          <c:dPt>
            <c:idx val="1"/>
            <c:invertIfNegative val="0"/>
            <c:bubble3D val="0"/>
            <c:spPr>
              <a:solidFill>
                <a:srgbClr val="E34A4A"/>
              </a:solidFill>
              <a:ln>
                <a:noFill/>
              </a:ln>
              <a:effectLst/>
            </c:spPr>
            <c:extLst>
              <c:ext xmlns:c16="http://schemas.microsoft.com/office/drawing/2014/chart" uri="{C3380CC4-5D6E-409C-BE32-E72D297353CC}">
                <c16:uniqueId val="{00000007-00F8-4AE2-8512-3CB725846DD8}"/>
              </c:ext>
            </c:extLst>
          </c:dPt>
          <c:dPt>
            <c:idx val="2"/>
            <c:invertIfNegative val="0"/>
            <c:bubble3D val="0"/>
            <c:spPr>
              <a:solidFill>
                <a:srgbClr val="D32F2F"/>
              </a:solidFill>
              <a:ln>
                <a:noFill/>
              </a:ln>
              <a:effectLst/>
            </c:spPr>
            <c:extLst>
              <c:ext xmlns:c16="http://schemas.microsoft.com/office/drawing/2014/chart" uri="{C3380CC4-5D6E-409C-BE32-E72D297353CC}">
                <c16:uniqueId val="{00000006-00F8-4AE2-8512-3CB725846DD8}"/>
              </c:ext>
            </c:extLst>
          </c:dPt>
          <c:dPt>
            <c:idx val="3"/>
            <c:invertIfNegative val="0"/>
            <c:bubble3D val="0"/>
            <c:spPr>
              <a:solidFill>
                <a:srgbClr val="C53030"/>
              </a:solidFill>
              <a:ln>
                <a:noFill/>
              </a:ln>
              <a:effectLst/>
            </c:spPr>
            <c:extLst>
              <c:ext xmlns:c16="http://schemas.microsoft.com/office/drawing/2014/chart" uri="{C3380CC4-5D6E-409C-BE32-E72D297353CC}">
                <c16:uniqueId val="{00000005-00F8-4AE2-8512-3CB725846DD8}"/>
              </c:ext>
            </c:extLst>
          </c:dPt>
          <c:dPt>
            <c:idx val="4"/>
            <c:invertIfNegative val="0"/>
            <c:bubble3D val="0"/>
            <c:spPr>
              <a:solidFill>
                <a:srgbClr val="B22222"/>
              </a:solidFill>
              <a:ln>
                <a:noFill/>
              </a:ln>
              <a:effectLst/>
            </c:spPr>
            <c:extLst>
              <c:ext xmlns:c16="http://schemas.microsoft.com/office/drawing/2014/chart" uri="{C3380CC4-5D6E-409C-BE32-E72D297353CC}">
                <c16:uniqueId val="{00000004-00F8-4AE2-8512-3CB725846DD8}"/>
              </c:ext>
            </c:extLst>
          </c:dPt>
          <c:dPt>
            <c:idx val="5"/>
            <c:invertIfNegative val="0"/>
            <c:bubble3D val="0"/>
            <c:spPr>
              <a:solidFill>
                <a:srgbClr val="A00000"/>
              </a:solidFill>
              <a:ln>
                <a:noFill/>
              </a:ln>
              <a:effectLst/>
            </c:spPr>
            <c:extLst>
              <c:ext xmlns:c16="http://schemas.microsoft.com/office/drawing/2014/chart" uri="{C3380CC4-5D6E-409C-BE32-E72D297353CC}">
                <c16:uniqueId val="{00000003-00F8-4AE2-8512-3CB725846DD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KPIs!$A$35:$A$42</c:f>
              <c:strCache>
                <c:ptCount val="7"/>
                <c:pt idx="0">
                  <c:v>Education</c:v>
                </c:pt>
                <c:pt idx="1">
                  <c:v>Telecommunications</c:v>
                </c:pt>
                <c:pt idx="2">
                  <c:v>Healthcare</c:v>
                </c:pt>
                <c:pt idx="3">
                  <c:v>Retail</c:v>
                </c:pt>
                <c:pt idx="4">
                  <c:v>Government</c:v>
                </c:pt>
                <c:pt idx="5">
                  <c:v>Banking</c:v>
                </c:pt>
                <c:pt idx="6">
                  <c:v>IT</c:v>
                </c:pt>
              </c:strCache>
            </c:strRef>
          </c:cat>
          <c:val>
            <c:numRef>
              <c:f>KPIs!$B$35:$B$42</c:f>
              <c:numCache>
                <c:formatCode>\$#,##0.00,,,"B"</c:formatCode>
                <c:ptCount val="7"/>
                <c:pt idx="0">
                  <c:v>20071430000</c:v>
                </c:pt>
                <c:pt idx="1">
                  <c:v>20459090000</c:v>
                </c:pt>
                <c:pt idx="2">
                  <c:v>21041290000</c:v>
                </c:pt>
                <c:pt idx="3">
                  <c:v>21119550000</c:v>
                </c:pt>
                <c:pt idx="4">
                  <c:v>21205330000</c:v>
                </c:pt>
                <c:pt idx="5">
                  <c:v>22772390000</c:v>
                </c:pt>
                <c:pt idx="6">
                  <c:v>24809830000</c:v>
                </c:pt>
              </c:numCache>
            </c:numRef>
          </c:val>
          <c:extLst>
            <c:ext xmlns:c16="http://schemas.microsoft.com/office/drawing/2014/chart" uri="{C3380CC4-5D6E-409C-BE32-E72D297353CC}">
              <c16:uniqueId val="{00000000-00F8-4AE2-8512-3CB725846DD8}"/>
            </c:ext>
          </c:extLst>
        </c:ser>
        <c:dLbls>
          <c:dLblPos val="outEnd"/>
          <c:showLegendKey val="0"/>
          <c:showVal val="1"/>
          <c:showCatName val="0"/>
          <c:showSerName val="0"/>
          <c:showPercent val="0"/>
          <c:showBubbleSize val="0"/>
        </c:dLbls>
        <c:gapWidth val="100"/>
        <c:axId val="1919876879"/>
        <c:axId val="1919864399"/>
      </c:barChart>
      <c:catAx>
        <c:axId val="1919876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DE"/>
          </a:p>
        </c:txPr>
        <c:crossAx val="1919864399"/>
        <c:crosses val="autoZero"/>
        <c:auto val="1"/>
        <c:lblAlgn val="ctr"/>
        <c:lblOffset val="100"/>
        <c:noMultiLvlLbl val="0"/>
      </c:catAx>
      <c:valAx>
        <c:axId val="1919864399"/>
        <c:scaling>
          <c:orientation val="minMax"/>
        </c:scaling>
        <c:delete val="1"/>
        <c:axPos val="b"/>
        <c:majorGridlines>
          <c:spPr>
            <a:ln w="9525" cap="flat" cmpd="sng" algn="ctr">
              <a:solidFill>
                <a:schemeClr val="tx1">
                  <a:lumMod val="15000"/>
                  <a:lumOff val="85000"/>
                </a:schemeClr>
              </a:solidFill>
              <a:round/>
            </a:ln>
            <a:effectLst/>
          </c:spPr>
        </c:majorGridlines>
        <c:numFmt formatCode="\$#,##0.00,,,&quot;B&quot;" sourceLinked="1"/>
        <c:majorTickMark val="none"/>
        <c:minorTickMark val="none"/>
        <c:tickLblPos val="nextTo"/>
        <c:crossAx val="19198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21</xdr:col>
      <xdr:colOff>333644</xdr:colOff>
      <xdr:row>5</xdr:row>
      <xdr:rowOff>10584</xdr:rowOff>
    </xdr:from>
    <xdr:to>
      <xdr:col>27</xdr:col>
      <xdr:colOff>603250</xdr:colOff>
      <xdr:row>12</xdr:row>
      <xdr:rowOff>16032</xdr:rowOff>
    </xdr:to>
    <xdr:sp macro="" textlink="">
      <xdr:nvSpPr>
        <xdr:cNvPr id="67" name="Rectangle: Rounded Corners 66">
          <a:extLst>
            <a:ext uri="{FF2B5EF4-FFF2-40B4-BE49-F238E27FC236}">
              <a16:creationId xmlns:a16="http://schemas.microsoft.com/office/drawing/2014/main" id="{4D9D2A30-703C-09EE-B766-80EAFF735510}"/>
            </a:ext>
          </a:extLst>
        </xdr:cNvPr>
        <xdr:cNvSpPr/>
      </xdr:nvSpPr>
      <xdr:spPr>
        <a:xfrm>
          <a:off x="15057034" y="925415"/>
          <a:ext cx="3950453" cy="1286210"/>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0</xdr:col>
      <xdr:colOff>211668</xdr:colOff>
      <xdr:row>1</xdr:row>
      <xdr:rowOff>0</xdr:rowOff>
    </xdr:from>
    <xdr:to>
      <xdr:col>27</xdr:col>
      <xdr:colOff>603250</xdr:colOff>
      <xdr:row>5</xdr:row>
      <xdr:rowOff>0</xdr:rowOff>
    </xdr:to>
    <xdr:sp macro="" textlink="">
      <xdr:nvSpPr>
        <xdr:cNvPr id="2" name="Rectangle: Rounded Corners 1">
          <a:extLst>
            <a:ext uri="{FF2B5EF4-FFF2-40B4-BE49-F238E27FC236}">
              <a16:creationId xmlns:a16="http://schemas.microsoft.com/office/drawing/2014/main" id="{D95A873D-BC8C-77CC-4324-9B77A45E8810}"/>
            </a:ext>
          </a:extLst>
        </xdr:cNvPr>
        <xdr:cNvSpPr/>
      </xdr:nvSpPr>
      <xdr:spPr>
        <a:xfrm>
          <a:off x="211668" y="184058"/>
          <a:ext cx="16791147" cy="736232"/>
        </a:xfrm>
        <a:prstGeom prst="roundRect">
          <a:avLst>
            <a:gd name="adj" fmla="val 15517"/>
          </a:avLst>
        </a:prstGeom>
        <a:solidFill>
          <a:srgbClr val="8B0000"/>
        </a:solidFill>
        <a:ln>
          <a:solidFill>
            <a:srgbClr val="DC143C"/>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F6CACF"/>
              </a:solidFill>
              <a:latin typeface="Arial Black" panose="020B0A04020102020204" pitchFamily="34" charset="0"/>
            </a:rPr>
            <a:t>Global</a:t>
          </a:r>
          <a:r>
            <a:rPr lang="en-US" sz="2400" b="1" baseline="0">
              <a:solidFill>
                <a:srgbClr val="F6CACF"/>
              </a:solidFill>
              <a:latin typeface="Arial Black" panose="020B0A04020102020204" pitchFamily="34" charset="0"/>
            </a:rPr>
            <a:t> Cybersecurity Threat Analysis 2015-2024</a:t>
          </a:r>
          <a:endParaRPr lang="en-DE" sz="2400" b="1">
            <a:solidFill>
              <a:srgbClr val="F6CACF"/>
            </a:solidFill>
            <a:latin typeface="Arial Black" panose="020B0A04020102020204" pitchFamily="34" charset="0"/>
          </a:endParaRPr>
        </a:p>
      </xdr:txBody>
    </xdr:sp>
    <xdr:clientData/>
  </xdr:twoCellAnchor>
  <xdr:twoCellAnchor>
    <xdr:from>
      <xdr:col>0</xdr:col>
      <xdr:colOff>201319</xdr:colOff>
      <xdr:row>5</xdr:row>
      <xdr:rowOff>77140</xdr:rowOff>
    </xdr:from>
    <xdr:to>
      <xdr:col>4</xdr:col>
      <xdr:colOff>221378</xdr:colOff>
      <xdr:row>11</xdr:row>
      <xdr:rowOff>170548</xdr:rowOff>
    </xdr:to>
    <xdr:sp macro="" textlink="">
      <xdr:nvSpPr>
        <xdr:cNvPr id="5" name="Rectangle: Rounded Corners 4">
          <a:extLst>
            <a:ext uri="{FF2B5EF4-FFF2-40B4-BE49-F238E27FC236}">
              <a16:creationId xmlns:a16="http://schemas.microsoft.com/office/drawing/2014/main" id="{4F3F6B6D-CA90-9309-A1C4-E2A39B04F81A}"/>
            </a:ext>
          </a:extLst>
        </xdr:cNvPr>
        <xdr:cNvSpPr/>
      </xdr:nvSpPr>
      <xdr:spPr>
        <a:xfrm>
          <a:off x="2022275" y="1010964"/>
          <a:ext cx="2448000" cy="1213996"/>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1</xdr:col>
      <xdr:colOff>376296</xdr:colOff>
      <xdr:row>5</xdr:row>
      <xdr:rowOff>107497</xdr:rowOff>
    </xdr:from>
    <xdr:to>
      <xdr:col>3</xdr:col>
      <xdr:colOff>610575</xdr:colOff>
      <xdr:row>7</xdr:row>
      <xdr:rowOff>109903</xdr:rowOff>
    </xdr:to>
    <xdr:sp macro="" textlink="">
      <xdr:nvSpPr>
        <xdr:cNvPr id="6" name="TextBox 5">
          <a:extLst>
            <a:ext uri="{FF2B5EF4-FFF2-40B4-BE49-F238E27FC236}">
              <a16:creationId xmlns:a16="http://schemas.microsoft.com/office/drawing/2014/main" id="{E737C9BD-A25F-2A62-BA60-B3095EE4B124}"/>
            </a:ext>
          </a:extLst>
        </xdr:cNvPr>
        <xdr:cNvSpPr txBox="1"/>
      </xdr:nvSpPr>
      <xdr:spPr>
        <a:xfrm>
          <a:off x="2818604" y="1023362"/>
          <a:ext cx="1455433" cy="368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 Threats</a:t>
          </a:r>
          <a:endParaRPr lang="en-DE" sz="1400" b="1">
            <a:solidFill>
              <a:schemeClr val="tx1"/>
            </a:solidFill>
          </a:endParaRPr>
        </a:p>
      </xdr:txBody>
    </xdr:sp>
    <xdr:clientData/>
  </xdr:twoCellAnchor>
  <xdr:twoCellAnchor>
    <xdr:from>
      <xdr:col>1</xdr:col>
      <xdr:colOff>497777</xdr:colOff>
      <xdr:row>8</xdr:row>
      <xdr:rowOff>9381</xdr:rowOff>
    </xdr:from>
    <xdr:to>
      <xdr:col>3</xdr:col>
      <xdr:colOff>379947</xdr:colOff>
      <xdr:row>10</xdr:row>
      <xdr:rowOff>98780</xdr:rowOff>
    </xdr:to>
    <xdr:sp macro="" textlink="KPIs!D5">
      <xdr:nvSpPr>
        <xdr:cNvPr id="7" name="TextBox 6">
          <a:extLst>
            <a:ext uri="{FF2B5EF4-FFF2-40B4-BE49-F238E27FC236}">
              <a16:creationId xmlns:a16="http://schemas.microsoft.com/office/drawing/2014/main" id="{58E607C4-E4F1-F409-77B2-074D7388BC36}"/>
            </a:ext>
          </a:extLst>
        </xdr:cNvPr>
        <xdr:cNvSpPr txBox="1"/>
      </xdr:nvSpPr>
      <xdr:spPr>
        <a:xfrm>
          <a:off x="2925718" y="1503499"/>
          <a:ext cx="1096141" cy="462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7346A1-E541-48F5-B423-6F9FFDC7F3B8}" type="TxLink">
            <a:rPr lang="en-US" sz="2400" b="1" i="0" u="none" strike="noStrike">
              <a:solidFill>
                <a:srgbClr val="37474F"/>
              </a:solidFill>
              <a:latin typeface="Calibri"/>
              <a:cs typeface="Calibri"/>
            </a:rPr>
            <a:pPr/>
            <a:t>3000</a:t>
          </a:fld>
          <a:endParaRPr lang="en-DE" sz="2400" b="1">
            <a:solidFill>
              <a:srgbClr val="37474F"/>
            </a:solidFill>
          </a:endParaRPr>
        </a:p>
      </xdr:txBody>
    </xdr:sp>
    <xdr:clientData/>
  </xdr:twoCellAnchor>
  <xdr:twoCellAnchor>
    <xdr:from>
      <xdr:col>4</xdr:col>
      <xdr:colOff>332335</xdr:colOff>
      <xdr:row>5</xdr:row>
      <xdr:rowOff>83490</xdr:rowOff>
    </xdr:from>
    <xdr:to>
      <xdr:col>8</xdr:col>
      <xdr:colOff>352394</xdr:colOff>
      <xdr:row>11</xdr:row>
      <xdr:rowOff>176898</xdr:rowOff>
    </xdr:to>
    <xdr:sp macro="" textlink="">
      <xdr:nvSpPr>
        <xdr:cNvPr id="8" name="Rectangle: Rounded Corners 7">
          <a:extLst>
            <a:ext uri="{FF2B5EF4-FFF2-40B4-BE49-F238E27FC236}">
              <a16:creationId xmlns:a16="http://schemas.microsoft.com/office/drawing/2014/main" id="{E548DBA0-D32B-6289-F744-90F6669F7B49}"/>
            </a:ext>
          </a:extLst>
        </xdr:cNvPr>
        <xdr:cNvSpPr/>
      </xdr:nvSpPr>
      <xdr:spPr>
        <a:xfrm>
          <a:off x="4581232" y="1017314"/>
          <a:ext cx="2448000" cy="1213996"/>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5</xdr:col>
      <xdr:colOff>361319</xdr:colOff>
      <xdr:row>5</xdr:row>
      <xdr:rowOff>126059</xdr:rowOff>
    </xdr:from>
    <xdr:to>
      <xdr:col>8</xdr:col>
      <xdr:colOff>264450</xdr:colOff>
      <xdr:row>7</xdr:row>
      <xdr:rowOff>158750</xdr:rowOff>
    </xdr:to>
    <xdr:sp macro="" textlink="">
      <xdr:nvSpPr>
        <xdr:cNvPr id="9" name="TextBox 8">
          <a:extLst>
            <a:ext uri="{FF2B5EF4-FFF2-40B4-BE49-F238E27FC236}">
              <a16:creationId xmlns:a16="http://schemas.microsoft.com/office/drawing/2014/main" id="{3234A257-FA4C-CB44-5D1E-DDEA63C2E19D}"/>
            </a:ext>
          </a:extLst>
        </xdr:cNvPr>
        <xdr:cNvSpPr txBox="1"/>
      </xdr:nvSpPr>
      <xdr:spPr>
        <a:xfrm>
          <a:off x="5217201" y="1059883"/>
          <a:ext cx="1724087" cy="40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Countries Affected</a:t>
          </a:r>
          <a:endParaRPr lang="en-DE" sz="1400" b="1">
            <a:solidFill>
              <a:schemeClr val="tx1"/>
            </a:solidFill>
          </a:endParaRPr>
        </a:p>
      </xdr:txBody>
    </xdr:sp>
    <xdr:clientData/>
  </xdr:twoCellAnchor>
  <xdr:twoCellAnchor>
    <xdr:from>
      <xdr:col>6</xdr:col>
      <xdr:colOff>417439</xdr:colOff>
      <xdr:row>8</xdr:row>
      <xdr:rowOff>52917</xdr:rowOff>
    </xdr:from>
    <xdr:to>
      <xdr:col>8</xdr:col>
      <xdr:colOff>54437</xdr:colOff>
      <xdr:row>10</xdr:row>
      <xdr:rowOff>135466</xdr:rowOff>
    </xdr:to>
    <xdr:sp macro="" textlink="KPIs!B5">
      <xdr:nvSpPr>
        <xdr:cNvPr id="10" name="TextBox 9">
          <a:extLst>
            <a:ext uri="{FF2B5EF4-FFF2-40B4-BE49-F238E27FC236}">
              <a16:creationId xmlns:a16="http://schemas.microsoft.com/office/drawing/2014/main" id="{4F695E50-E6D5-CD39-0313-7ACE8DCD285F}"/>
            </a:ext>
          </a:extLst>
        </xdr:cNvPr>
        <xdr:cNvSpPr txBox="1"/>
      </xdr:nvSpPr>
      <xdr:spPr>
        <a:xfrm>
          <a:off x="5880307" y="1547035"/>
          <a:ext cx="850968" cy="456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FC20EA-E07E-4C98-B845-15B11C171983}" type="TxLink">
            <a:rPr lang="en-US" sz="2400" b="1" i="0" u="none" strike="noStrike">
              <a:solidFill>
                <a:srgbClr val="37474F"/>
              </a:solidFill>
              <a:latin typeface="Calibri"/>
              <a:cs typeface="Calibri"/>
            </a:rPr>
            <a:pPr/>
            <a:t>10</a:t>
          </a:fld>
          <a:endParaRPr lang="en-DE" sz="4800" b="1">
            <a:solidFill>
              <a:srgbClr val="37474F"/>
            </a:solidFill>
          </a:endParaRPr>
        </a:p>
      </xdr:txBody>
    </xdr:sp>
    <xdr:clientData/>
  </xdr:twoCellAnchor>
  <xdr:twoCellAnchor>
    <xdr:from>
      <xdr:col>8</xdr:col>
      <xdr:colOff>446943</xdr:colOff>
      <xdr:row>5</xdr:row>
      <xdr:rowOff>79257</xdr:rowOff>
    </xdr:from>
    <xdr:to>
      <xdr:col>12</xdr:col>
      <xdr:colOff>467002</xdr:colOff>
      <xdr:row>11</xdr:row>
      <xdr:rowOff>172665</xdr:rowOff>
    </xdr:to>
    <xdr:sp macro="" textlink="">
      <xdr:nvSpPr>
        <xdr:cNvPr id="11" name="Rectangle: Rounded Corners 10">
          <a:extLst>
            <a:ext uri="{FF2B5EF4-FFF2-40B4-BE49-F238E27FC236}">
              <a16:creationId xmlns:a16="http://schemas.microsoft.com/office/drawing/2014/main" id="{0B561AA3-A42C-5B02-F605-16A68069E3C3}"/>
            </a:ext>
          </a:extLst>
        </xdr:cNvPr>
        <xdr:cNvSpPr/>
      </xdr:nvSpPr>
      <xdr:spPr>
        <a:xfrm>
          <a:off x="7123781" y="1013081"/>
          <a:ext cx="2448000" cy="1213996"/>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9</xdr:col>
      <xdr:colOff>177427</xdr:colOff>
      <xdr:row>5</xdr:row>
      <xdr:rowOff>119709</xdr:rowOff>
    </xdr:from>
    <xdr:to>
      <xdr:col>12</xdr:col>
      <xdr:colOff>177427</xdr:colOff>
      <xdr:row>7</xdr:row>
      <xdr:rowOff>148166</xdr:rowOff>
    </xdr:to>
    <xdr:sp macro="" textlink="">
      <xdr:nvSpPr>
        <xdr:cNvPr id="12" name="TextBox 11">
          <a:extLst>
            <a:ext uri="{FF2B5EF4-FFF2-40B4-BE49-F238E27FC236}">
              <a16:creationId xmlns:a16="http://schemas.microsoft.com/office/drawing/2014/main" id="{63336EA5-A69E-08BE-FBF7-9234A60A0B2E}"/>
            </a:ext>
          </a:extLst>
        </xdr:cNvPr>
        <xdr:cNvSpPr txBox="1"/>
      </xdr:nvSpPr>
      <xdr:spPr>
        <a:xfrm>
          <a:off x="7461251" y="1053533"/>
          <a:ext cx="1820955" cy="401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 Financial Loss</a:t>
          </a:r>
          <a:endParaRPr lang="en-DE" sz="1400" b="1">
            <a:solidFill>
              <a:schemeClr val="tx1"/>
            </a:solidFill>
          </a:endParaRPr>
        </a:p>
      </xdr:txBody>
    </xdr:sp>
    <xdr:clientData/>
  </xdr:twoCellAnchor>
  <xdr:twoCellAnchor>
    <xdr:from>
      <xdr:col>9</xdr:col>
      <xdr:colOff>458309</xdr:colOff>
      <xdr:row>8</xdr:row>
      <xdr:rowOff>25330</xdr:rowOff>
    </xdr:from>
    <xdr:to>
      <xdr:col>12</xdr:col>
      <xdr:colOff>20695</xdr:colOff>
      <xdr:row>10</xdr:row>
      <xdr:rowOff>114728</xdr:rowOff>
    </xdr:to>
    <xdr:sp macro="" textlink="KPIs!B13">
      <xdr:nvSpPr>
        <xdr:cNvPr id="13" name="TextBox 12">
          <a:extLst>
            <a:ext uri="{FF2B5EF4-FFF2-40B4-BE49-F238E27FC236}">
              <a16:creationId xmlns:a16="http://schemas.microsoft.com/office/drawing/2014/main" id="{9B555B38-FB0C-0151-3B87-E252C6461DD5}"/>
            </a:ext>
          </a:extLst>
        </xdr:cNvPr>
        <xdr:cNvSpPr txBox="1"/>
      </xdr:nvSpPr>
      <xdr:spPr>
        <a:xfrm>
          <a:off x="7742133" y="1519448"/>
          <a:ext cx="1383341" cy="462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7AB896-E4A4-4F50-8294-CF004ACD79A8}" type="TxLink">
            <a:rPr lang="en-US" sz="2400" b="1" i="0" u="none" strike="noStrike">
              <a:solidFill>
                <a:srgbClr val="37474F"/>
              </a:solidFill>
              <a:latin typeface="Calibri"/>
              <a:cs typeface="Calibri"/>
            </a:rPr>
            <a:pPr/>
            <a:t>$151.48B</a:t>
          </a:fld>
          <a:endParaRPr lang="en-DE" sz="4800" b="1">
            <a:solidFill>
              <a:srgbClr val="37474F"/>
            </a:solidFill>
          </a:endParaRPr>
        </a:p>
      </xdr:txBody>
    </xdr:sp>
    <xdr:clientData/>
  </xdr:twoCellAnchor>
  <xdr:twoCellAnchor>
    <xdr:from>
      <xdr:col>12</xdr:col>
      <xdr:colOff>591488</xdr:colOff>
      <xdr:row>5</xdr:row>
      <xdr:rowOff>81374</xdr:rowOff>
    </xdr:from>
    <xdr:to>
      <xdr:col>17</xdr:col>
      <xdr:colOff>4561</xdr:colOff>
      <xdr:row>11</xdr:row>
      <xdr:rowOff>174782</xdr:rowOff>
    </xdr:to>
    <xdr:sp macro="" textlink="">
      <xdr:nvSpPr>
        <xdr:cNvPr id="14" name="Rectangle: Rounded Corners 13">
          <a:extLst>
            <a:ext uri="{FF2B5EF4-FFF2-40B4-BE49-F238E27FC236}">
              <a16:creationId xmlns:a16="http://schemas.microsoft.com/office/drawing/2014/main" id="{8A4D5B3D-A6CD-823B-C54B-877BAAC68C4C}"/>
            </a:ext>
          </a:extLst>
        </xdr:cNvPr>
        <xdr:cNvSpPr/>
      </xdr:nvSpPr>
      <xdr:spPr>
        <a:xfrm>
          <a:off x="9696267" y="1015198"/>
          <a:ext cx="2448000" cy="1213996"/>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13</xdr:col>
      <xdr:colOff>242794</xdr:colOff>
      <xdr:row>5</xdr:row>
      <xdr:rowOff>119709</xdr:rowOff>
    </xdr:from>
    <xdr:to>
      <xdr:col>16</xdr:col>
      <xdr:colOff>308161</xdr:colOff>
      <xdr:row>7</xdr:row>
      <xdr:rowOff>136071</xdr:rowOff>
    </xdr:to>
    <xdr:sp macro="" textlink="">
      <xdr:nvSpPr>
        <xdr:cNvPr id="15" name="TextBox 14">
          <a:extLst>
            <a:ext uri="{FF2B5EF4-FFF2-40B4-BE49-F238E27FC236}">
              <a16:creationId xmlns:a16="http://schemas.microsoft.com/office/drawing/2014/main" id="{DAF0ED90-AD65-7E72-6FC4-7FC57A18362E}"/>
            </a:ext>
          </a:extLst>
        </xdr:cNvPr>
        <xdr:cNvSpPr txBox="1"/>
      </xdr:nvSpPr>
      <xdr:spPr>
        <a:xfrm>
          <a:off x="9954559" y="1053533"/>
          <a:ext cx="1886323" cy="3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 Users Affected</a:t>
          </a:r>
          <a:endParaRPr lang="en-DE" sz="1400" b="1">
            <a:solidFill>
              <a:schemeClr val="tx1"/>
            </a:solidFill>
          </a:endParaRPr>
        </a:p>
      </xdr:txBody>
    </xdr:sp>
    <xdr:clientData/>
  </xdr:twoCellAnchor>
  <xdr:twoCellAnchor>
    <xdr:from>
      <xdr:col>14</xdr:col>
      <xdr:colOff>291624</xdr:colOff>
      <xdr:row>8</xdr:row>
      <xdr:rowOff>14396</xdr:rowOff>
    </xdr:from>
    <xdr:to>
      <xdr:col>16</xdr:col>
      <xdr:colOff>123961</xdr:colOff>
      <xdr:row>10</xdr:row>
      <xdr:rowOff>96945</xdr:rowOff>
    </xdr:to>
    <xdr:sp macro="" textlink="KPIs!B17">
      <xdr:nvSpPr>
        <xdr:cNvPr id="16" name="TextBox 15">
          <a:extLst>
            <a:ext uri="{FF2B5EF4-FFF2-40B4-BE49-F238E27FC236}">
              <a16:creationId xmlns:a16="http://schemas.microsoft.com/office/drawing/2014/main" id="{CCCBA2D3-D101-02CA-F863-181727B5DCA7}"/>
            </a:ext>
          </a:extLst>
        </xdr:cNvPr>
        <xdr:cNvSpPr txBox="1"/>
      </xdr:nvSpPr>
      <xdr:spPr>
        <a:xfrm>
          <a:off x="10610374" y="1508514"/>
          <a:ext cx="1046308" cy="456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CC2CDD-FA39-4C80-995B-A5A18B5BB28D}" type="TxLink">
            <a:rPr lang="en-US" sz="2400" b="1" i="0" u="none" strike="noStrike">
              <a:solidFill>
                <a:srgbClr val="37474F"/>
              </a:solidFill>
              <a:latin typeface="Calibri"/>
              <a:cs typeface="Calibri"/>
            </a:rPr>
            <a:pPr/>
            <a:t>1.51B</a:t>
          </a:fld>
          <a:endParaRPr lang="en-DE" sz="4800" b="1">
            <a:solidFill>
              <a:srgbClr val="37474F"/>
            </a:solidFill>
          </a:endParaRPr>
        </a:p>
      </xdr:txBody>
    </xdr:sp>
    <xdr:clientData/>
  </xdr:twoCellAnchor>
  <xdr:twoCellAnchor>
    <xdr:from>
      <xdr:col>0</xdr:col>
      <xdr:colOff>190500</xdr:colOff>
      <xdr:row>12</xdr:row>
      <xdr:rowOff>63499</xdr:rowOff>
    </xdr:from>
    <xdr:to>
      <xdr:col>4</xdr:col>
      <xdr:colOff>4326</xdr:colOff>
      <xdr:row>57</xdr:row>
      <xdr:rowOff>11759</xdr:rowOff>
    </xdr:to>
    <xdr:grpSp>
      <xdr:nvGrpSpPr>
        <xdr:cNvPr id="77" name="Group 76">
          <a:extLst>
            <a:ext uri="{FF2B5EF4-FFF2-40B4-BE49-F238E27FC236}">
              <a16:creationId xmlns:a16="http://schemas.microsoft.com/office/drawing/2014/main" id="{F57FA219-36B7-3691-AD49-F2A72081634F}"/>
            </a:ext>
          </a:extLst>
        </xdr:cNvPr>
        <xdr:cNvGrpSpPr/>
      </xdr:nvGrpSpPr>
      <xdr:grpSpPr>
        <a:xfrm>
          <a:off x="190500" y="2272195"/>
          <a:ext cx="2243391" cy="8230868"/>
          <a:chOff x="190500" y="2272195"/>
          <a:chExt cx="2243391" cy="8230868"/>
        </a:xfrm>
      </xdr:grpSpPr>
      <xdr:sp macro="" textlink="">
        <xdr:nvSpPr>
          <xdr:cNvPr id="4" name="Rectangle: Rounded Corners 3">
            <a:extLst>
              <a:ext uri="{FF2B5EF4-FFF2-40B4-BE49-F238E27FC236}">
                <a16:creationId xmlns:a16="http://schemas.microsoft.com/office/drawing/2014/main" id="{6683E22F-EC30-0D4D-F8BF-64B5DDC41F5C}"/>
              </a:ext>
            </a:extLst>
          </xdr:cNvPr>
          <xdr:cNvSpPr/>
        </xdr:nvSpPr>
        <xdr:spPr>
          <a:xfrm>
            <a:off x="190500" y="2272195"/>
            <a:ext cx="2239065" cy="8230868"/>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400"/>
          </a:p>
        </xdr:txBody>
      </xdr:sp>
      <xdr:sp macro="" textlink="">
        <xdr:nvSpPr>
          <xdr:cNvPr id="17" name="TextBox 16">
            <a:extLst>
              <a:ext uri="{FF2B5EF4-FFF2-40B4-BE49-F238E27FC236}">
                <a16:creationId xmlns:a16="http://schemas.microsoft.com/office/drawing/2014/main" id="{81EEC8D6-A289-5960-F301-6302DBD7BA75}"/>
              </a:ext>
            </a:extLst>
          </xdr:cNvPr>
          <xdr:cNvSpPr txBox="1"/>
        </xdr:nvSpPr>
        <xdr:spPr>
          <a:xfrm>
            <a:off x="264583" y="2356863"/>
            <a:ext cx="2126974" cy="509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Total Users Affected by Attack Type</a:t>
            </a:r>
            <a:endParaRPr lang="en-DE" sz="1200" b="1">
              <a:solidFill>
                <a:schemeClr val="tx1"/>
              </a:solidFill>
            </a:endParaRPr>
          </a:p>
        </xdr:txBody>
      </xdr:sp>
      <xdr:sp macro="" textlink="">
        <xdr:nvSpPr>
          <xdr:cNvPr id="18" name="TextBox 17">
            <a:extLst>
              <a:ext uri="{FF2B5EF4-FFF2-40B4-BE49-F238E27FC236}">
                <a16:creationId xmlns:a16="http://schemas.microsoft.com/office/drawing/2014/main" id="{5E7C9D1B-5945-397F-1957-88E5BB6CEC21}"/>
              </a:ext>
            </a:extLst>
          </xdr:cNvPr>
          <xdr:cNvSpPr txBox="1"/>
        </xdr:nvSpPr>
        <xdr:spPr>
          <a:xfrm>
            <a:off x="323850" y="3061345"/>
            <a:ext cx="613741" cy="349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3333"/>
                </a:solidFill>
              </a:rPr>
              <a:t>DDoS</a:t>
            </a:r>
            <a:endParaRPr lang="en-DE" sz="1400" b="1">
              <a:solidFill>
                <a:srgbClr val="333333"/>
              </a:solidFill>
            </a:endParaRPr>
          </a:p>
        </xdr:txBody>
      </xdr:sp>
      <xdr:sp macro="" textlink="'Attack Types'!E4">
        <xdr:nvSpPr>
          <xdr:cNvPr id="19" name="TextBox 18">
            <a:extLst>
              <a:ext uri="{FF2B5EF4-FFF2-40B4-BE49-F238E27FC236}">
                <a16:creationId xmlns:a16="http://schemas.microsoft.com/office/drawing/2014/main" id="{5F407200-F592-46F2-86FB-A23C56A6399C}"/>
              </a:ext>
            </a:extLst>
          </xdr:cNvPr>
          <xdr:cNvSpPr txBox="1"/>
        </xdr:nvSpPr>
        <xdr:spPr>
          <a:xfrm>
            <a:off x="256117" y="3361724"/>
            <a:ext cx="1099136" cy="412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D81DCF-4D4C-4F9D-A96F-7973DAA28F91}" type="TxLink">
              <a:rPr lang="en-US" sz="1800" b="1" i="0" u="none" strike="noStrike">
                <a:solidFill>
                  <a:srgbClr val="444444"/>
                </a:solidFill>
                <a:latin typeface="Calibri"/>
                <a:cs typeface="Calibri"/>
              </a:rPr>
              <a:pPr/>
              <a:t>265.20M</a:t>
            </a:fld>
            <a:endParaRPr lang="en-DE" sz="2400" b="1">
              <a:solidFill>
                <a:srgbClr val="444444"/>
              </a:solidFill>
            </a:endParaRPr>
          </a:p>
        </xdr:txBody>
      </xdr:sp>
      <xdr:graphicFrame macro="">
        <xdr:nvGraphicFramePr>
          <xdr:cNvPr id="20" name="Chart 19">
            <a:extLst>
              <a:ext uri="{FF2B5EF4-FFF2-40B4-BE49-F238E27FC236}">
                <a16:creationId xmlns:a16="http://schemas.microsoft.com/office/drawing/2014/main" id="{63965A97-96F7-4F0B-BCF1-2F8536ACFC21}"/>
              </a:ext>
            </a:extLst>
          </xdr:cNvPr>
          <xdr:cNvGraphicFramePr>
            <a:graphicFrameLocks/>
          </xdr:cNvGraphicFramePr>
        </xdr:nvGraphicFramePr>
        <xdr:xfrm>
          <a:off x="1293100" y="2987262"/>
          <a:ext cx="1140791" cy="74258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4" name="TextBox 23">
            <a:extLst>
              <a:ext uri="{FF2B5EF4-FFF2-40B4-BE49-F238E27FC236}">
                <a16:creationId xmlns:a16="http://schemas.microsoft.com/office/drawing/2014/main" id="{0C8411FA-E777-C176-C0D2-2011499B9D5E}"/>
              </a:ext>
            </a:extLst>
          </xdr:cNvPr>
          <xdr:cNvSpPr txBox="1"/>
        </xdr:nvSpPr>
        <xdr:spPr>
          <a:xfrm>
            <a:off x="313266" y="8014101"/>
            <a:ext cx="844458" cy="336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3333"/>
                </a:solidFill>
              </a:rPr>
              <a:t>Malware</a:t>
            </a:r>
            <a:endParaRPr lang="en-DE" sz="1400" b="1">
              <a:solidFill>
                <a:srgbClr val="333333"/>
              </a:solidFill>
            </a:endParaRPr>
          </a:p>
        </xdr:txBody>
      </xdr:sp>
      <xdr:sp macro="" textlink="'Attack Types'!$I$4">
        <xdr:nvSpPr>
          <xdr:cNvPr id="25" name="TextBox 24">
            <a:extLst>
              <a:ext uri="{FF2B5EF4-FFF2-40B4-BE49-F238E27FC236}">
                <a16:creationId xmlns:a16="http://schemas.microsoft.com/office/drawing/2014/main" id="{B997E4AA-F751-4C82-6885-7CC9259C1A0C}"/>
              </a:ext>
            </a:extLst>
          </xdr:cNvPr>
          <xdr:cNvSpPr txBox="1"/>
        </xdr:nvSpPr>
        <xdr:spPr>
          <a:xfrm>
            <a:off x="298450" y="8286468"/>
            <a:ext cx="1099136" cy="420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7091B5-D8B9-43CC-AE5D-22CE3CDFE163}" type="TxLink">
              <a:rPr lang="en-US" sz="1800" b="1" i="0" u="none" strike="noStrike">
                <a:solidFill>
                  <a:srgbClr val="444444"/>
                </a:solidFill>
                <a:latin typeface="Calibri"/>
                <a:cs typeface="Calibri"/>
              </a:rPr>
              <a:pPr/>
              <a:t>246.76M</a:t>
            </a:fld>
            <a:endParaRPr lang="en-DE" sz="2000" b="1">
              <a:solidFill>
                <a:srgbClr val="444444"/>
              </a:solidFill>
            </a:endParaRPr>
          </a:p>
        </xdr:txBody>
      </xdr:sp>
      <xdr:graphicFrame macro="">
        <xdr:nvGraphicFramePr>
          <xdr:cNvPr id="26" name="Chart 25">
            <a:extLst>
              <a:ext uri="{FF2B5EF4-FFF2-40B4-BE49-F238E27FC236}">
                <a16:creationId xmlns:a16="http://schemas.microsoft.com/office/drawing/2014/main" id="{B0088F71-F856-4300-819F-8A6AC1A7527C}"/>
              </a:ext>
            </a:extLst>
          </xdr:cNvPr>
          <xdr:cNvGraphicFramePr>
            <a:graphicFrameLocks/>
          </xdr:cNvGraphicFramePr>
        </xdr:nvGraphicFramePr>
        <xdr:xfrm>
          <a:off x="1320616" y="7861791"/>
          <a:ext cx="1108949" cy="88078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7" name="TextBox 26">
            <a:extLst>
              <a:ext uri="{FF2B5EF4-FFF2-40B4-BE49-F238E27FC236}">
                <a16:creationId xmlns:a16="http://schemas.microsoft.com/office/drawing/2014/main" id="{924265C7-52E8-08D1-04EA-8937EB57482D}"/>
              </a:ext>
            </a:extLst>
          </xdr:cNvPr>
          <xdr:cNvSpPr txBox="1"/>
        </xdr:nvSpPr>
        <xdr:spPr>
          <a:xfrm>
            <a:off x="355600" y="9420575"/>
            <a:ext cx="844458" cy="336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3333"/>
                </a:solidFill>
              </a:rPr>
              <a:t>MitM</a:t>
            </a:r>
            <a:endParaRPr lang="en-DE" sz="1400" b="1">
              <a:solidFill>
                <a:srgbClr val="333333"/>
              </a:solidFill>
            </a:endParaRPr>
          </a:p>
        </xdr:txBody>
      </xdr:sp>
      <xdr:sp macro="" textlink="'Attack Types'!$M$4">
        <xdr:nvSpPr>
          <xdr:cNvPr id="28" name="TextBox 27">
            <a:extLst>
              <a:ext uri="{FF2B5EF4-FFF2-40B4-BE49-F238E27FC236}">
                <a16:creationId xmlns:a16="http://schemas.microsoft.com/office/drawing/2014/main" id="{DA7B0BF5-ED1E-22BC-754E-C85F936C1654}"/>
              </a:ext>
            </a:extLst>
          </xdr:cNvPr>
          <xdr:cNvSpPr txBox="1"/>
        </xdr:nvSpPr>
        <xdr:spPr>
          <a:xfrm>
            <a:off x="266700" y="9713076"/>
            <a:ext cx="1099136" cy="412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5BF4CC-BBDB-4F2D-8933-BF80E5A53A27}" type="TxLink">
              <a:rPr lang="en-US" sz="1800" b="1" i="0" u="none" strike="noStrike">
                <a:solidFill>
                  <a:srgbClr val="444444"/>
                </a:solidFill>
                <a:latin typeface="Calibri"/>
                <a:cs typeface="Calibri"/>
              </a:rPr>
              <a:pPr/>
              <a:t>238.71M</a:t>
            </a:fld>
            <a:endParaRPr lang="en-DE" sz="2400" b="1">
              <a:solidFill>
                <a:srgbClr val="444444"/>
              </a:solidFill>
            </a:endParaRPr>
          </a:p>
        </xdr:txBody>
      </xdr:sp>
      <xdr:graphicFrame macro="">
        <xdr:nvGraphicFramePr>
          <xdr:cNvPr id="29" name="Chart 28">
            <a:extLst>
              <a:ext uri="{FF2B5EF4-FFF2-40B4-BE49-F238E27FC236}">
                <a16:creationId xmlns:a16="http://schemas.microsoft.com/office/drawing/2014/main" id="{5A2DCB05-5130-4972-B9DF-63B22D1F121E}"/>
              </a:ext>
            </a:extLst>
          </xdr:cNvPr>
          <xdr:cNvGraphicFramePr>
            <a:graphicFrameLocks/>
          </xdr:cNvGraphicFramePr>
        </xdr:nvGraphicFramePr>
        <xdr:xfrm>
          <a:off x="1362949" y="9328031"/>
          <a:ext cx="1030724" cy="81819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0" name="TextBox 29">
            <a:extLst>
              <a:ext uri="{FF2B5EF4-FFF2-40B4-BE49-F238E27FC236}">
                <a16:creationId xmlns:a16="http://schemas.microsoft.com/office/drawing/2014/main" id="{B653B750-41E3-7C69-BACF-3C5B944D45F6}"/>
              </a:ext>
            </a:extLst>
          </xdr:cNvPr>
          <xdr:cNvSpPr txBox="1"/>
        </xdr:nvSpPr>
        <xdr:spPr>
          <a:xfrm>
            <a:off x="239182" y="5347644"/>
            <a:ext cx="844458" cy="342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3333"/>
                </a:solidFill>
              </a:rPr>
              <a:t>Phishing</a:t>
            </a:r>
          </a:p>
          <a:p>
            <a:endParaRPr lang="en-DE" sz="1400" b="1">
              <a:solidFill>
                <a:srgbClr val="C00000"/>
              </a:solidFill>
            </a:endParaRPr>
          </a:p>
        </xdr:txBody>
      </xdr:sp>
      <xdr:sp macro="" textlink="'Attack Types'!$E$11">
        <xdr:nvSpPr>
          <xdr:cNvPr id="31" name="TextBox 30">
            <a:extLst>
              <a:ext uri="{FF2B5EF4-FFF2-40B4-BE49-F238E27FC236}">
                <a16:creationId xmlns:a16="http://schemas.microsoft.com/office/drawing/2014/main" id="{03CFBEC4-6E67-C975-350C-24CF69EC35E8}"/>
              </a:ext>
            </a:extLst>
          </xdr:cNvPr>
          <xdr:cNvSpPr txBox="1"/>
        </xdr:nvSpPr>
        <xdr:spPr>
          <a:xfrm>
            <a:off x="256116" y="5605285"/>
            <a:ext cx="1099136" cy="420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49C299-1DB8-4A3A-B68E-F95C799B186D}" type="TxLink">
              <a:rPr lang="en-US" sz="1800" b="1" i="0" u="none" strike="noStrike">
                <a:solidFill>
                  <a:srgbClr val="444444"/>
                </a:solidFill>
                <a:latin typeface="Calibri"/>
                <a:cs typeface="Calibri"/>
              </a:rPr>
              <a:pPr/>
              <a:t>257.72M</a:t>
            </a:fld>
            <a:endParaRPr lang="en-DE" sz="2800" b="1">
              <a:solidFill>
                <a:srgbClr val="444444"/>
              </a:solidFill>
            </a:endParaRPr>
          </a:p>
        </xdr:txBody>
      </xdr:sp>
      <xdr:sp macro="" textlink="">
        <xdr:nvSpPr>
          <xdr:cNvPr id="32" name="TextBox 31">
            <a:extLst>
              <a:ext uri="{FF2B5EF4-FFF2-40B4-BE49-F238E27FC236}">
                <a16:creationId xmlns:a16="http://schemas.microsoft.com/office/drawing/2014/main" id="{F02E26A2-5C22-6B76-124C-C4899522AB83}"/>
              </a:ext>
            </a:extLst>
          </xdr:cNvPr>
          <xdr:cNvSpPr txBox="1"/>
        </xdr:nvSpPr>
        <xdr:spPr>
          <a:xfrm>
            <a:off x="196848" y="6537903"/>
            <a:ext cx="1187267" cy="329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3333"/>
                </a:solidFill>
              </a:rPr>
              <a:t>Ransomware</a:t>
            </a:r>
            <a:endParaRPr lang="en-DE" sz="1400" b="1">
              <a:solidFill>
                <a:srgbClr val="333333"/>
              </a:solidFill>
            </a:endParaRPr>
          </a:p>
        </xdr:txBody>
      </xdr:sp>
      <xdr:sp macro="" textlink="'Attack Types'!$I$11">
        <xdr:nvSpPr>
          <xdr:cNvPr id="33" name="TextBox 32">
            <a:extLst>
              <a:ext uri="{FF2B5EF4-FFF2-40B4-BE49-F238E27FC236}">
                <a16:creationId xmlns:a16="http://schemas.microsoft.com/office/drawing/2014/main" id="{11783BC9-3418-3683-0A3E-A8239F9A7470}"/>
              </a:ext>
            </a:extLst>
          </xdr:cNvPr>
          <xdr:cNvSpPr txBox="1"/>
        </xdr:nvSpPr>
        <xdr:spPr>
          <a:xfrm>
            <a:off x="256116" y="6842019"/>
            <a:ext cx="1099136" cy="420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17BAD9-FB6F-4BAE-AF96-43B37ABDCE62}" type="TxLink">
              <a:rPr lang="en-US" sz="1800" b="1" i="0" u="none" strike="noStrike">
                <a:solidFill>
                  <a:srgbClr val="444444"/>
                </a:solidFill>
                <a:latin typeface="Calibri"/>
                <a:cs typeface="Calibri"/>
              </a:rPr>
              <a:pPr/>
              <a:t>247.89M</a:t>
            </a:fld>
            <a:endParaRPr lang="en-DE" sz="2800" b="1">
              <a:solidFill>
                <a:srgbClr val="444444"/>
              </a:solidFill>
            </a:endParaRPr>
          </a:p>
        </xdr:txBody>
      </xdr:sp>
      <xdr:sp macro="" textlink="">
        <xdr:nvSpPr>
          <xdr:cNvPr id="34" name="TextBox 33">
            <a:extLst>
              <a:ext uri="{FF2B5EF4-FFF2-40B4-BE49-F238E27FC236}">
                <a16:creationId xmlns:a16="http://schemas.microsoft.com/office/drawing/2014/main" id="{8CF21B84-E381-F3C0-6841-DF0E6353B9DD}"/>
              </a:ext>
            </a:extLst>
          </xdr:cNvPr>
          <xdr:cNvSpPr txBox="1"/>
        </xdr:nvSpPr>
        <xdr:spPr>
          <a:xfrm>
            <a:off x="279523" y="4160089"/>
            <a:ext cx="1224746" cy="320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3333"/>
                </a:solidFill>
              </a:rPr>
              <a:t>SQL Injection</a:t>
            </a:r>
            <a:endParaRPr lang="en-DE" sz="1400" b="1">
              <a:solidFill>
                <a:srgbClr val="333333"/>
              </a:solidFill>
            </a:endParaRPr>
          </a:p>
        </xdr:txBody>
      </xdr:sp>
      <xdr:sp macro="" textlink="'Attack Types'!$M$11">
        <xdr:nvSpPr>
          <xdr:cNvPr id="35" name="TextBox 34">
            <a:extLst>
              <a:ext uri="{FF2B5EF4-FFF2-40B4-BE49-F238E27FC236}">
                <a16:creationId xmlns:a16="http://schemas.microsoft.com/office/drawing/2014/main" id="{7B5AEA79-CDC6-1A9A-066E-1FEB8ACEDD7A}"/>
              </a:ext>
            </a:extLst>
          </xdr:cNvPr>
          <xdr:cNvSpPr txBox="1"/>
        </xdr:nvSpPr>
        <xdr:spPr>
          <a:xfrm>
            <a:off x="345140" y="4488485"/>
            <a:ext cx="1099136" cy="416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7466BC-3B7C-43EE-BE45-24CC363C35B6}" type="TxLink">
              <a:rPr lang="en-US" sz="1800" b="1" i="0" u="none" strike="noStrike">
                <a:solidFill>
                  <a:srgbClr val="444444"/>
                </a:solidFill>
                <a:latin typeface="Calibri"/>
                <a:cs typeface="Calibri"/>
              </a:rPr>
              <a:pPr/>
              <a:t>257.77M</a:t>
            </a:fld>
            <a:endParaRPr lang="en-DE" sz="2800" b="1">
              <a:solidFill>
                <a:srgbClr val="444444"/>
              </a:solidFill>
            </a:endParaRPr>
          </a:p>
        </xdr:txBody>
      </xdr:sp>
      <xdr:graphicFrame macro="">
        <xdr:nvGraphicFramePr>
          <xdr:cNvPr id="36" name="Chart 35">
            <a:extLst>
              <a:ext uri="{FF2B5EF4-FFF2-40B4-BE49-F238E27FC236}">
                <a16:creationId xmlns:a16="http://schemas.microsoft.com/office/drawing/2014/main" id="{3750B32C-D960-4A90-8B42-217F660D1E3A}"/>
              </a:ext>
            </a:extLst>
          </xdr:cNvPr>
          <xdr:cNvGraphicFramePr>
            <a:graphicFrameLocks/>
          </xdr:cNvGraphicFramePr>
        </xdr:nvGraphicFramePr>
        <xdr:xfrm>
          <a:off x="1384116" y="5290583"/>
          <a:ext cx="882559" cy="83935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7" name="Chart 36">
            <a:extLst>
              <a:ext uri="{FF2B5EF4-FFF2-40B4-BE49-F238E27FC236}">
                <a16:creationId xmlns:a16="http://schemas.microsoft.com/office/drawing/2014/main" id="{66DB0A40-AFCD-4F8F-8C77-5876DCA0240F}"/>
              </a:ext>
            </a:extLst>
          </xdr:cNvPr>
          <xdr:cNvGraphicFramePr>
            <a:graphicFrameLocks/>
          </xdr:cNvGraphicFramePr>
        </xdr:nvGraphicFramePr>
        <xdr:xfrm>
          <a:off x="1362949" y="6527317"/>
          <a:ext cx="1030726" cy="83936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8" name="Chart 37">
            <a:extLst>
              <a:ext uri="{FF2B5EF4-FFF2-40B4-BE49-F238E27FC236}">
                <a16:creationId xmlns:a16="http://schemas.microsoft.com/office/drawing/2014/main" id="{E211D272-1E2F-40FA-841A-E5AD6D4673B0}"/>
              </a:ext>
            </a:extLst>
          </xdr:cNvPr>
          <xdr:cNvGraphicFramePr>
            <a:graphicFrameLocks/>
          </xdr:cNvGraphicFramePr>
        </xdr:nvGraphicFramePr>
        <xdr:xfrm>
          <a:off x="1278285" y="3944593"/>
          <a:ext cx="1115389" cy="101553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4</xdr:col>
      <xdr:colOff>93134</xdr:colOff>
      <xdr:row>12</xdr:row>
      <xdr:rowOff>84666</xdr:rowOff>
    </xdr:from>
    <xdr:to>
      <xdr:col>12</xdr:col>
      <xdr:colOff>402167</xdr:colOff>
      <xdr:row>25</xdr:row>
      <xdr:rowOff>148167</xdr:rowOff>
    </xdr:to>
    <xdr:grpSp>
      <xdr:nvGrpSpPr>
        <xdr:cNvPr id="66" name="Group 65">
          <a:extLst>
            <a:ext uri="{FF2B5EF4-FFF2-40B4-BE49-F238E27FC236}">
              <a16:creationId xmlns:a16="http://schemas.microsoft.com/office/drawing/2014/main" id="{2887F1D1-6D61-A5E6-587A-6E314709406D}"/>
            </a:ext>
          </a:extLst>
        </xdr:cNvPr>
        <xdr:cNvGrpSpPr/>
      </xdr:nvGrpSpPr>
      <xdr:grpSpPr>
        <a:xfrm>
          <a:off x="2522699" y="2293362"/>
          <a:ext cx="5168164" cy="2456254"/>
          <a:chOff x="2522699" y="2293362"/>
          <a:chExt cx="5168164" cy="2456254"/>
        </a:xfrm>
      </xdr:grpSpPr>
      <xdr:sp macro="" textlink="">
        <xdr:nvSpPr>
          <xdr:cNvPr id="3" name="Rectangle: Rounded Corners 2">
            <a:extLst>
              <a:ext uri="{FF2B5EF4-FFF2-40B4-BE49-F238E27FC236}">
                <a16:creationId xmlns:a16="http://schemas.microsoft.com/office/drawing/2014/main" id="{43E1C3AC-093D-F666-4037-5EA01018E7F0}"/>
              </a:ext>
            </a:extLst>
          </xdr:cNvPr>
          <xdr:cNvSpPr/>
        </xdr:nvSpPr>
        <xdr:spPr>
          <a:xfrm>
            <a:off x="2522699" y="2293362"/>
            <a:ext cx="5168164" cy="2456254"/>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graphicFrame macro="">
        <xdr:nvGraphicFramePr>
          <xdr:cNvPr id="39" name="Chart 38">
            <a:extLst>
              <a:ext uri="{FF2B5EF4-FFF2-40B4-BE49-F238E27FC236}">
                <a16:creationId xmlns:a16="http://schemas.microsoft.com/office/drawing/2014/main" id="{7F62E223-E819-41E2-823E-822A8D9CBEF6}"/>
              </a:ext>
            </a:extLst>
          </xdr:cNvPr>
          <xdr:cNvGraphicFramePr>
            <a:graphicFrameLocks/>
          </xdr:cNvGraphicFramePr>
        </xdr:nvGraphicFramePr>
        <xdr:xfrm>
          <a:off x="2585555" y="2559786"/>
          <a:ext cx="5047200" cy="21348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1" name="TextBox 40">
            <a:extLst>
              <a:ext uri="{FF2B5EF4-FFF2-40B4-BE49-F238E27FC236}">
                <a16:creationId xmlns:a16="http://schemas.microsoft.com/office/drawing/2014/main" id="{D5931217-D436-86B0-ADAA-7C878284BB87}"/>
              </a:ext>
            </a:extLst>
          </xdr:cNvPr>
          <xdr:cNvSpPr txBox="1"/>
        </xdr:nvSpPr>
        <xdr:spPr>
          <a:xfrm>
            <a:off x="2641230" y="2320407"/>
            <a:ext cx="1993377" cy="303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rPr>
              <a:t>Financial Loss by</a:t>
            </a:r>
            <a:r>
              <a:rPr lang="en-US" sz="1200" b="1" baseline="0">
                <a:solidFill>
                  <a:sysClr val="windowText" lastClr="000000"/>
                </a:solidFill>
              </a:rPr>
              <a:t> Country</a:t>
            </a:r>
            <a:endParaRPr lang="en-DE" sz="1200" b="1">
              <a:solidFill>
                <a:sysClr val="windowText" lastClr="000000"/>
              </a:solidFill>
            </a:endParaRPr>
          </a:p>
        </xdr:txBody>
      </xdr:sp>
    </xdr:grpSp>
    <xdr:clientData/>
  </xdr:twoCellAnchor>
  <xdr:twoCellAnchor>
    <xdr:from>
      <xdr:col>12</xdr:col>
      <xdr:colOff>472722</xdr:colOff>
      <xdr:row>12</xdr:row>
      <xdr:rowOff>72906</xdr:rowOff>
    </xdr:from>
    <xdr:to>
      <xdr:col>21</xdr:col>
      <xdr:colOff>171389</xdr:colOff>
      <xdr:row>25</xdr:row>
      <xdr:rowOff>137016</xdr:rowOff>
    </xdr:to>
    <xdr:grpSp>
      <xdr:nvGrpSpPr>
        <xdr:cNvPr id="70" name="Group 69">
          <a:extLst>
            <a:ext uri="{FF2B5EF4-FFF2-40B4-BE49-F238E27FC236}">
              <a16:creationId xmlns:a16="http://schemas.microsoft.com/office/drawing/2014/main" id="{43B53A20-378F-E119-B7F5-BEE39F7140F6}"/>
            </a:ext>
          </a:extLst>
        </xdr:cNvPr>
        <xdr:cNvGrpSpPr/>
      </xdr:nvGrpSpPr>
      <xdr:grpSpPr>
        <a:xfrm>
          <a:off x="7761418" y="2281602"/>
          <a:ext cx="5165188" cy="2456863"/>
          <a:chOff x="7761418" y="2281602"/>
          <a:chExt cx="5165188" cy="2456863"/>
        </a:xfrm>
      </xdr:grpSpPr>
      <xdr:sp macro="" textlink="">
        <xdr:nvSpPr>
          <xdr:cNvPr id="22" name="Rectangle: Rounded Corners 21">
            <a:extLst>
              <a:ext uri="{FF2B5EF4-FFF2-40B4-BE49-F238E27FC236}">
                <a16:creationId xmlns:a16="http://schemas.microsoft.com/office/drawing/2014/main" id="{98F41C8E-9C16-9469-82E5-EC6FC52FE02D}"/>
              </a:ext>
            </a:extLst>
          </xdr:cNvPr>
          <xdr:cNvSpPr/>
        </xdr:nvSpPr>
        <xdr:spPr>
          <a:xfrm>
            <a:off x="7761418" y="2281602"/>
            <a:ext cx="5165188" cy="2456863"/>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graphicFrame macro="">
        <xdr:nvGraphicFramePr>
          <xdr:cNvPr id="43" name="Chart 42">
            <a:extLst>
              <a:ext uri="{FF2B5EF4-FFF2-40B4-BE49-F238E27FC236}">
                <a16:creationId xmlns:a16="http://schemas.microsoft.com/office/drawing/2014/main" id="{F7684E5C-6443-438E-BFF0-408B3CB5CE6B}"/>
              </a:ext>
            </a:extLst>
          </xdr:cNvPr>
          <xdr:cNvGraphicFramePr>
            <a:graphicFrameLocks/>
          </xdr:cNvGraphicFramePr>
        </xdr:nvGraphicFramePr>
        <xdr:xfrm>
          <a:off x="7829621" y="2538210"/>
          <a:ext cx="5047200" cy="21348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4" name="TextBox 43">
            <a:extLst>
              <a:ext uri="{FF2B5EF4-FFF2-40B4-BE49-F238E27FC236}">
                <a16:creationId xmlns:a16="http://schemas.microsoft.com/office/drawing/2014/main" id="{33E52978-F212-8C03-17F8-04B95E639F8E}"/>
              </a:ext>
            </a:extLst>
          </xdr:cNvPr>
          <xdr:cNvSpPr txBox="1"/>
        </xdr:nvSpPr>
        <xdr:spPr>
          <a:xfrm>
            <a:off x="7907847" y="2320408"/>
            <a:ext cx="2090562" cy="331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Users Affected by Country</a:t>
            </a:r>
            <a:endParaRPr lang="en-DE" sz="1200" b="1">
              <a:solidFill>
                <a:schemeClr val="tx1"/>
              </a:solidFill>
            </a:endParaRPr>
          </a:p>
        </xdr:txBody>
      </xdr:sp>
    </xdr:grpSp>
    <xdr:clientData/>
  </xdr:twoCellAnchor>
  <xdr:twoCellAnchor>
    <xdr:from>
      <xdr:col>4</xdr:col>
      <xdr:colOff>122123</xdr:colOff>
      <xdr:row>26</xdr:row>
      <xdr:rowOff>1382</xdr:rowOff>
    </xdr:from>
    <xdr:to>
      <xdr:col>12</xdr:col>
      <xdr:colOff>432592</xdr:colOff>
      <xdr:row>39</xdr:row>
      <xdr:rowOff>63828</xdr:rowOff>
    </xdr:to>
    <xdr:grpSp>
      <xdr:nvGrpSpPr>
        <xdr:cNvPr id="75" name="Group 74">
          <a:extLst>
            <a:ext uri="{FF2B5EF4-FFF2-40B4-BE49-F238E27FC236}">
              <a16:creationId xmlns:a16="http://schemas.microsoft.com/office/drawing/2014/main" id="{522232D9-8452-5BDB-EFE0-76ED4DE8B9A1}"/>
            </a:ext>
          </a:extLst>
        </xdr:cNvPr>
        <xdr:cNvGrpSpPr/>
      </xdr:nvGrpSpPr>
      <xdr:grpSpPr>
        <a:xfrm>
          <a:off x="2551688" y="4786889"/>
          <a:ext cx="5169600" cy="2455200"/>
          <a:chOff x="2551688" y="4786889"/>
          <a:chExt cx="5169600" cy="2455200"/>
        </a:xfrm>
      </xdr:grpSpPr>
      <xdr:sp macro="" textlink="">
        <xdr:nvSpPr>
          <xdr:cNvPr id="21" name="Rectangle: Rounded Corners 20">
            <a:extLst>
              <a:ext uri="{FF2B5EF4-FFF2-40B4-BE49-F238E27FC236}">
                <a16:creationId xmlns:a16="http://schemas.microsoft.com/office/drawing/2014/main" id="{DFF0FF89-BB05-6B47-1A31-7AD0462C6AB6}"/>
              </a:ext>
            </a:extLst>
          </xdr:cNvPr>
          <xdr:cNvSpPr/>
        </xdr:nvSpPr>
        <xdr:spPr>
          <a:xfrm>
            <a:off x="2551688" y="4786889"/>
            <a:ext cx="5169600" cy="2455200"/>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graphicFrame macro="">
        <xdr:nvGraphicFramePr>
          <xdr:cNvPr id="40" name="Chart 39">
            <a:extLst>
              <a:ext uri="{FF2B5EF4-FFF2-40B4-BE49-F238E27FC236}">
                <a16:creationId xmlns:a16="http://schemas.microsoft.com/office/drawing/2014/main" id="{A7CE91DF-08F9-47D0-A323-63C9DFE79A72}"/>
              </a:ext>
            </a:extLst>
          </xdr:cNvPr>
          <xdr:cNvGraphicFramePr>
            <a:graphicFrameLocks/>
          </xdr:cNvGraphicFramePr>
        </xdr:nvGraphicFramePr>
        <xdr:xfrm>
          <a:off x="2622826" y="5061592"/>
          <a:ext cx="5047200" cy="21348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2" name="TextBox 41">
            <a:extLst>
              <a:ext uri="{FF2B5EF4-FFF2-40B4-BE49-F238E27FC236}">
                <a16:creationId xmlns:a16="http://schemas.microsoft.com/office/drawing/2014/main" id="{399A9E62-A5E2-884D-77A0-F3F754674D92}"/>
              </a:ext>
            </a:extLst>
          </xdr:cNvPr>
          <xdr:cNvSpPr txBox="1"/>
        </xdr:nvSpPr>
        <xdr:spPr>
          <a:xfrm>
            <a:off x="2641232" y="4822318"/>
            <a:ext cx="2002714" cy="25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Financial Loss by Industry</a:t>
            </a:r>
            <a:endParaRPr lang="en-DE" sz="1200" b="1">
              <a:solidFill>
                <a:schemeClr val="tx1"/>
              </a:solidFill>
            </a:endParaRPr>
          </a:p>
        </xdr:txBody>
      </xdr:sp>
    </xdr:grpSp>
    <xdr:clientData/>
  </xdr:twoCellAnchor>
  <xdr:twoCellAnchor>
    <xdr:from>
      <xdr:col>12</xdr:col>
      <xdr:colOff>477630</xdr:colOff>
      <xdr:row>26</xdr:row>
      <xdr:rowOff>1381</xdr:rowOff>
    </xdr:from>
    <xdr:to>
      <xdr:col>21</xdr:col>
      <xdr:colOff>180709</xdr:colOff>
      <xdr:row>39</xdr:row>
      <xdr:rowOff>63827</xdr:rowOff>
    </xdr:to>
    <xdr:grpSp>
      <xdr:nvGrpSpPr>
        <xdr:cNvPr id="76" name="Group 75">
          <a:extLst>
            <a:ext uri="{FF2B5EF4-FFF2-40B4-BE49-F238E27FC236}">
              <a16:creationId xmlns:a16="http://schemas.microsoft.com/office/drawing/2014/main" id="{3F1D37BC-D6CC-1299-4F6F-365C60E8AEA6}"/>
            </a:ext>
          </a:extLst>
        </xdr:cNvPr>
        <xdr:cNvGrpSpPr/>
      </xdr:nvGrpSpPr>
      <xdr:grpSpPr>
        <a:xfrm>
          <a:off x="7766326" y="4786888"/>
          <a:ext cx="5169600" cy="2455200"/>
          <a:chOff x="7766326" y="4786888"/>
          <a:chExt cx="5169600" cy="2455200"/>
        </a:xfrm>
      </xdr:grpSpPr>
      <xdr:sp macro="" textlink="">
        <xdr:nvSpPr>
          <xdr:cNvPr id="23" name="Rectangle: Rounded Corners 22">
            <a:extLst>
              <a:ext uri="{FF2B5EF4-FFF2-40B4-BE49-F238E27FC236}">
                <a16:creationId xmlns:a16="http://schemas.microsoft.com/office/drawing/2014/main" id="{6168ECEF-E3FA-A1F5-66C6-8F559A67043C}"/>
              </a:ext>
            </a:extLst>
          </xdr:cNvPr>
          <xdr:cNvSpPr/>
        </xdr:nvSpPr>
        <xdr:spPr>
          <a:xfrm>
            <a:off x="7766326" y="4786888"/>
            <a:ext cx="5169600" cy="2455200"/>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sp macro="" textlink="">
        <xdr:nvSpPr>
          <xdr:cNvPr id="45" name="TextBox 44">
            <a:extLst>
              <a:ext uri="{FF2B5EF4-FFF2-40B4-BE49-F238E27FC236}">
                <a16:creationId xmlns:a16="http://schemas.microsoft.com/office/drawing/2014/main" id="{F799EA59-356B-49D7-9A98-256471689134}"/>
              </a:ext>
            </a:extLst>
          </xdr:cNvPr>
          <xdr:cNvSpPr txBox="1"/>
        </xdr:nvSpPr>
        <xdr:spPr>
          <a:xfrm>
            <a:off x="7905289" y="4794709"/>
            <a:ext cx="2111795" cy="324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Users</a:t>
            </a:r>
            <a:r>
              <a:rPr lang="en-US" sz="1200" b="1" baseline="0">
                <a:solidFill>
                  <a:schemeClr val="tx1"/>
                </a:solidFill>
              </a:rPr>
              <a:t> Affected by Industry</a:t>
            </a:r>
            <a:endParaRPr lang="en-DE" sz="1200" b="1">
              <a:solidFill>
                <a:schemeClr val="tx1"/>
              </a:solidFill>
            </a:endParaRPr>
          </a:p>
        </xdr:txBody>
      </xdr:sp>
      <xdr:graphicFrame macro="">
        <xdr:nvGraphicFramePr>
          <xdr:cNvPr id="46" name="Chart 45">
            <a:extLst>
              <a:ext uri="{FF2B5EF4-FFF2-40B4-BE49-F238E27FC236}">
                <a16:creationId xmlns:a16="http://schemas.microsoft.com/office/drawing/2014/main" id="{D72CF339-3D39-4BC9-ADB7-69DC4C097B38}"/>
              </a:ext>
            </a:extLst>
          </xdr:cNvPr>
          <xdr:cNvGraphicFramePr>
            <a:graphicFrameLocks/>
          </xdr:cNvGraphicFramePr>
        </xdr:nvGraphicFramePr>
        <xdr:xfrm>
          <a:off x="7831665" y="5044568"/>
          <a:ext cx="5047200" cy="21348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4</xdr:col>
      <xdr:colOff>122123</xdr:colOff>
      <xdr:row>39</xdr:row>
      <xdr:rowOff>139424</xdr:rowOff>
    </xdr:from>
    <xdr:to>
      <xdr:col>12</xdr:col>
      <xdr:colOff>432592</xdr:colOff>
      <xdr:row>56</xdr:row>
      <xdr:rowOff>165652</xdr:rowOff>
    </xdr:to>
    <xdr:grpSp>
      <xdr:nvGrpSpPr>
        <xdr:cNvPr id="68" name="Group 67">
          <a:extLst>
            <a:ext uri="{FF2B5EF4-FFF2-40B4-BE49-F238E27FC236}">
              <a16:creationId xmlns:a16="http://schemas.microsoft.com/office/drawing/2014/main" id="{BF45C70F-3CE1-4095-4DA9-8BAED8F76065}"/>
            </a:ext>
          </a:extLst>
        </xdr:cNvPr>
        <xdr:cNvGrpSpPr/>
      </xdr:nvGrpSpPr>
      <xdr:grpSpPr>
        <a:xfrm>
          <a:off x="2551688" y="7317685"/>
          <a:ext cx="5169600" cy="3155213"/>
          <a:chOff x="2551688" y="7317685"/>
          <a:chExt cx="5169600" cy="3155213"/>
        </a:xfrm>
      </xdr:grpSpPr>
      <xdr:sp macro="" textlink="">
        <xdr:nvSpPr>
          <xdr:cNvPr id="47" name="Rectangle: Rounded Corners 46">
            <a:extLst>
              <a:ext uri="{FF2B5EF4-FFF2-40B4-BE49-F238E27FC236}">
                <a16:creationId xmlns:a16="http://schemas.microsoft.com/office/drawing/2014/main" id="{725FC623-9A00-7B19-BFCD-FF590E6C409B}"/>
              </a:ext>
            </a:extLst>
          </xdr:cNvPr>
          <xdr:cNvSpPr/>
        </xdr:nvSpPr>
        <xdr:spPr>
          <a:xfrm>
            <a:off x="2551688" y="7317685"/>
            <a:ext cx="5169600" cy="3155213"/>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graphicFrame macro="">
        <xdr:nvGraphicFramePr>
          <xdr:cNvPr id="48" name="Chart 47">
            <a:extLst>
              <a:ext uri="{FF2B5EF4-FFF2-40B4-BE49-F238E27FC236}">
                <a16:creationId xmlns:a16="http://schemas.microsoft.com/office/drawing/2014/main" id="{511297E4-1FBB-4F0A-BC94-72BC0DE8EC9B}"/>
              </a:ext>
            </a:extLst>
          </xdr:cNvPr>
          <xdr:cNvGraphicFramePr>
            <a:graphicFrameLocks/>
          </xdr:cNvGraphicFramePr>
        </xdr:nvGraphicFramePr>
        <xdr:xfrm>
          <a:off x="2588314" y="7647608"/>
          <a:ext cx="5091965" cy="2744305"/>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49" name="TextBox 48">
            <a:extLst>
              <a:ext uri="{FF2B5EF4-FFF2-40B4-BE49-F238E27FC236}">
                <a16:creationId xmlns:a16="http://schemas.microsoft.com/office/drawing/2014/main" id="{A4DB8D16-A050-CFE2-EA1D-E64B36E22E16}"/>
              </a:ext>
            </a:extLst>
          </xdr:cNvPr>
          <xdr:cNvSpPr txBox="1"/>
        </xdr:nvSpPr>
        <xdr:spPr>
          <a:xfrm>
            <a:off x="2641229" y="7363597"/>
            <a:ext cx="3189484" cy="304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Yearly Trend of Attack Types by Financial Loss</a:t>
            </a:r>
            <a:endParaRPr lang="en-DE" sz="1200" b="1">
              <a:solidFill>
                <a:schemeClr val="tx1"/>
              </a:solidFill>
            </a:endParaRPr>
          </a:p>
        </xdr:txBody>
      </xdr:sp>
    </xdr:grpSp>
    <xdr:clientData/>
  </xdr:twoCellAnchor>
  <xdr:twoCellAnchor>
    <xdr:from>
      <xdr:col>12</xdr:col>
      <xdr:colOff>534872</xdr:colOff>
      <xdr:row>39</xdr:row>
      <xdr:rowOff>139424</xdr:rowOff>
    </xdr:from>
    <xdr:to>
      <xdr:col>21</xdr:col>
      <xdr:colOff>231508</xdr:colOff>
      <xdr:row>56</xdr:row>
      <xdr:rowOff>165652</xdr:rowOff>
    </xdr:to>
    <xdr:grpSp>
      <xdr:nvGrpSpPr>
        <xdr:cNvPr id="69" name="Group 68">
          <a:extLst>
            <a:ext uri="{FF2B5EF4-FFF2-40B4-BE49-F238E27FC236}">
              <a16:creationId xmlns:a16="http://schemas.microsoft.com/office/drawing/2014/main" id="{3A817679-3D3E-2786-5F65-310C9B04983C}"/>
            </a:ext>
          </a:extLst>
        </xdr:cNvPr>
        <xdr:cNvGrpSpPr/>
      </xdr:nvGrpSpPr>
      <xdr:grpSpPr>
        <a:xfrm>
          <a:off x="7823568" y="7317685"/>
          <a:ext cx="5163157" cy="3155213"/>
          <a:chOff x="7823568" y="7317685"/>
          <a:chExt cx="5163157" cy="3155213"/>
        </a:xfrm>
      </xdr:grpSpPr>
      <xdr:sp macro="" textlink="">
        <xdr:nvSpPr>
          <xdr:cNvPr id="50" name="Rectangle: Rounded Corners 49">
            <a:extLst>
              <a:ext uri="{FF2B5EF4-FFF2-40B4-BE49-F238E27FC236}">
                <a16:creationId xmlns:a16="http://schemas.microsoft.com/office/drawing/2014/main" id="{DE90ED06-53C9-3CF3-7E2A-1951E9E1B10B}"/>
              </a:ext>
            </a:extLst>
          </xdr:cNvPr>
          <xdr:cNvSpPr/>
        </xdr:nvSpPr>
        <xdr:spPr>
          <a:xfrm>
            <a:off x="7823568" y="7317685"/>
            <a:ext cx="5163157" cy="3155213"/>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sp macro="" textlink="">
        <xdr:nvSpPr>
          <xdr:cNvPr id="51" name="TextBox 50">
            <a:extLst>
              <a:ext uri="{FF2B5EF4-FFF2-40B4-BE49-F238E27FC236}">
                <a16:creationId xmlns:a16="http://schemas.microsoft.com/office/drawing/2014/main" id="{F2F74560-C976-8435-9607-572F9973A7BA}"/>
              </a:ext>
            </a:extLst>
          </xdr:cNvPr>
          <xdr:cNvSpPr txBox="1"/>
        </xdr:nvSpPr>
        <xdr:spPr>
          <a:xfrm>
            <a:off x="7906667" y="7363597"/>
            <a:ext cx="3267676" cy="284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Yearly Trend of Attack Types by Users Affected</a:t>
            </a:r>
            <a:endParaRPr lang="en-DE" sz="1200" b="1">
              <a:solidFill>
                <a:schemeClr val="tx1"/>
              </a:solidFill>
            </a:endParaRPr>
          </a:p>
        </xdr:txBody>
      </xdr:sp>
      <xdr:graphicFrame macro="">
        <xdr:nvGraphicFramePr>
          <xdr:cNvPr id="52" name="Chart 51">
            <a:extLst>
              <a:ext uri="{FF2B5EF4-FFF2-40B4-BE49-F238E27FC236}">
                <a16:creationId xmlns:a16="http://schemas.microsoft.com/office/drawing/2014/main" id="{B8558C35-BB78-490D-A4A6-847DBB20FC6B}"/>
              </a:ext>
            </a:extLst>
          </xdr:cNvPr>
          <xdr:cNvGraphicFramePr>
            <a:graphicFrameLocks/>
          </xdr:cNvGraphicFramePr>
        </xdr:nvGraphicFramePr>
        <xdr:xfrm>
          <a:off x="7870779" y="7685800"/>
          <a:ext cx="5057619" cy="2717658"/>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21</xdr:col>
      <xdr:colOff>261056</xdr:colOff>
      <xdr:row>12</xdr:row>
      <xdr:rowOff>72906</xdr:rowOff>
    </xdr:from>
    <xdr:to>
      <xdr:col>28</xdr:col>
      <xdr:colOff>0</xdr:colOff>
      <xdr:row>25</xdr:row>
      <xdr:rowOff>137016</xdr:rowOff>
    </xdr:to>
    <xdr:grpSp>
      <xdr:nvGrpSpPr>
        <xdr:cNvPr id="78" name="Group 77">
          <a:extLst>
            <a:ext uri="{FF2B5EF4-FFF2-40B4-BE49-F238E27FC236}">
              <a16:creationId xmlns:a16="http://schemas.microsoft.com/office/drawing/2014/main" id="{75D106EE-A94D-329D-D3BD-377216AEE7E4}"/>
            </a:ext>
          </a:extLst>
        </xdr:cNvPr>
        <xdr:cNvGrpSpPr/>
      </xdr:nvGrpSpPr>
      <xdr:grpSpPr>
        <a:xfrm>
          <a:off x="13016273" y="2281602"/>
          <a:ext cx="3990684" cy="2456863"/>
          <a:chOff x="13016273" y="2281602"/>
          <a:chExt cx="3990684" cy="2456863"/>
        </a:xfrm>
      </xdr:grpSpPr>
      <xdr:sp macro="" textlink="">
        <xdr:nvSpPr>
          <xdr:cNvPr id="53" name="Rectangle: Rounded Corners 52">
            <a:extLst>
              <a:ext uri="{FF2B5EF4-FFF2-40B4-BE49-F238E27FC236}">
                <a16:creationId xmlns:a16="http://schemas.microsoft.com/office/drawing/2014/main" id="{AC5EEB43-F9DF-9C32-34F4-ACE53C84809F}"/>
              </a:ext>
            </a:extLst>
          </xdr:cNvPr>
          <xdr:cNvSpPr/>
        </xdr:nvSpPr>
        <xdr:spPr>
          <a:xfrm>
            <a:off x="13016273" y="2281602"/>
            <a:ext cx="3990684" cy="2456863"/>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sp macro="" textlink="">
        <xdr:nvSpPr>
          <xdr:cNvPr id="56" name="TextBox 55">
            <a:extLst>
              <a:ext uri="{FF2B5EF4-FFF2-40B4-BE49-F238E27FC236}">
                <a16:creationId xmlns:a16="http://schemas.microsoft.com/office/drawing/2014/main" id="{EE56CE4F-6F29-C26F-F894-D48F00862C70}"/>
              </a:ext>
            </a:extLst>
          </xdr:cNvPr>
          <xdr:cNvSpPr txBox="1"/>
        </xdr:nvSpPr>
        <xdr:spPr>
          <a:xfrm>
            <a:off x="13158559" y="2320408"/>
            <a:ext cx="2572324" cy="257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Financial Loss by Attack Source</a:t>
            </a:r>
            <a:endParaRPr lang="en-DE" sz="1200" b="1">
              <a:solidFill>
                <a:schemeClr val="tx1"/>
              </a:solidFill>
            </a:endParaRPr>
          </a:p>
        </xdr:txBody>
      </xdr:sp>
      <xdr:graphicFrame macro="">
        <xdr:nvGraphicFramePr>
          <xdr:cNvPr id="59" name="Chart 58">
            <a:extLst>
              <a:ext uri="{FF2B5EF4-FFF2-40B4-BE49-F238E27FC236}">
                <a16:creationId xmlns:a16="http://schemas.microsoft.com/office/drawing/2014/main" id="{B651D6F0-D6AF-4EC9-8414-75C8B6A46F31}"/>
              </a:ext>
            </a:extLst>
          </xdr:cNvPr>
          <xdr:cNvGraphicFramePr>
            <a:graphicFrameLocks/>
          </xdr:cNvGraphicFramePr>
        </xdr:nvGraphicFramePr>
        <xdr:xfrm>
          <a:off x="13062134" y="2587396"/>
          <a:ext cx="3908931" cy="2077552"/>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21</xdr:col>
      <xdr:colOff>261056</xdr:colOff>
      <xdr:row>25</xdr:row>
      <xdr:rowOff>178739</xdr:rowOff>
    </xdr:from>
    <xdr:to>
      <xdr:col>28</xdr:col>
      <xdr:colOff>0</xdr:colOff>
      <xdr:row>39</xdr:row>
      <xdr:rowOff>62933</xdr:rowOff>
    </xdr:to>
    <xdr:grpSp>
      <xdr:nvGrpSpPr>
        <xdr:cNvPr id="79" name="Group 78">
          <a:extLst>
            <a:ext uri="{FF2B5EF4-FFF2-40B4-BE49-F238E27FC236}">
              <a16:creationId xmlns:a16="http://schemas.microsoft.com/office/drawing/2014/main" id="{BC9E23C5-5878-8A81-C3BF-2B2D485BE763}"/>
            </a:ext>
          </a:extLst>
        </xdr:cNvPr>
        <xdr:cNvGrpSpPr/>
      </xdr:nvGrpSpPr>
      <xdr:grpSpPr>
        <a:xfrm>
          <a:off x="13016273" y="4780188"/>
          <a:ext cx="3990684" cy="2461006"/>
          <a:chOff x="13016273" y="4780188"/>
          <a:chExt cx="3990684" cy="2461006"/>
        </a:xfrm>
      </xdr:grpSpPr>
      <xdr:sp macro="" textlink="">
        <xdr:nvSpPr>
          <xdr:cNvPr id="54" name="Rectangle: Rounded Corners 53">
            <a:extLst>
              <a:ext uri="{FF2B5EF4-FFF2-40B4-BE49-F238E27FC236}">
                <a16:creationId xmlns:a16="http://schemas.microsoft.com/office/drawing/2014/main" id="{87D7BC4D-0498-29BB-1F6D-9B02F40EAB0F}"/>
              </a:ext>
            </a:extLst>
          </xdr:cNvPr>
          <xdr:cNvSpPr/>
        </xdr:nvSpPr>
        <xdr:spPr>
          <a:xfrm>
            <a:off x="13016273" y="4780188"/>
            <a:ext cx="3990684" cy="2461006"/>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sp macro="" textlink="">
        <xdr:nvSpPr>
          <xdr:cNvPr id="57" name="TextBox 56">
            <a:extLst>
              <a:ext uri="{FF2B5EF4-FFF2-40B4-BE49-F238E27FC236}">
                <a16:creationId xmlns:a16="http://schemas.microsoft.com/office/drawing/2014/main" id="{56A98CC6-C294-3F22-4C82-27CEF31226DF}"/>
              </a:ext>
            </a:extLst>
          </xdr:cNvPr>
          <xdr:cNvSpPr txBox="1"/>
        </xdr:nvSpPr>
        <xdr:spPr>
          <a:xfrm>
            <a:off x="13158559" y="4833719"/>
            <a:ext cx="3156556" cy="329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Financial Loss by Security Vulnerability</a:t>
            </a:r>
            <a:endParaRPr lang="en-DE" sz="1200" b="1">
              <a:solidFill>
                <a:schemeClr val="tx1"/>
              </a:solidFill>
            </a:endParaRPr>
          </a:p>
        </xdr:txBody>
      </xdr:sp>
      <xdr:graphicFrame macro="">
        <xdr:nvGraphicFramePr>
          <xdr:cNvPr id="60" name="Chart 59">
            <a:extLst>
              <a:ext uri="{FF2B5EF4-FFF2-40B4-BE49-F238E27FC236}">
                <a16:creationId xmlns:a16="http://schemas.microsoft.com/office/drawing/2014/main" id="{2D4E3155-6132-4685-A310-3E2675A07D01}"/>
              </a:ext>
            </a:extLst>
          </xdr:cNvPr>
          <xdr:cNvGraphicFramePr>
            <a:graphicFrameLocks/>
          </xdr:cNvGraphicFramePr>
        </xdr:nvGraphicFramePr>
        <xdr:xfrm>
          <a:off x="13072717" y="5117732"/>
          <a:ext cx="3866597" cy="2071111"/>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21</xdr:col>
      <xdr:colOff>261056</xdr:colOff>
      <xdr:row>39</xdr:row>
      <xdr:rowOff>115239</xdr:rowOff>
    </xdr:from>
    <xdr:to>
      <xdr:col>28</xdr:col>
      <xdr:colOff>0</xdr:colOff>
      <xdr:row>56</xdr:row>
      <xdr:rowOff>155965</xdr:rowOff>
    </xdr:to>
    <xdr:grpSp>
      <xdr:nvGrpSpPr>
        <xdr:cNvPr id="80" name="Group 79">
          <a:extLst>
            <a:ext uri="{FF2B5EF4-FFF2-40B4-BE49-F238E27FC236}">
              <a16:creationId xmlns:a16="http://schemas.microsoft.com/office/drawing/2014/main" id="{9BFB55C4-E2B5-3A01-1B13-A27DF5511480}"/>
            </a:ext>
          </a:extLst>
        </xdr:cNvPr>
        <xdr:cNvGrpSpPr/>
      </xdr:nvGrpSpPr>
      <xdr:grpSpPr>
        <a:xfrm>
          <a:off x="13016273" y="7293500"/>
          <a:ext cx="3990684" cy="3169711"/>
          <a:chOff x="13016273" y="7293500"/>
          <a:chExt cx="3990684" cy="3169711"/>
        </a:xfrm>
      </xdr:grpSpPr>
      <xdr:sp macro="" textlink="">
        <xdr:nvSpPr>
          <xdr:cNvPr id="55" name="Rectangle: Rounded Corners 54">
            <a:extLst>
              <a:ext uri="{FF2B5EF4-FFF2-40B4-BE49-F238E27FC236}">
                <a16:creationId xmlns:a16="http://schemas.microsoft.com/office/drawing/2014/main" id="{02A99A45-213E-57F5-5FCF-DD6DB7023DC4}"/>
              </a:ext>
            </a:extLst>
          </xdr:cNvPr>
          <xdr:cNvSpPr/>
        </xdr:nvSpPr>
        <xdr:spPr>
          <a:xfrm>
            <a:off x="13016273" y="7293500"/>
            <a:ext cx="3990684" cy="3169711"/>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sp macro="" textlink="">
        <xdr:nvSpPr>
          <xdr:cNvPr id="58" name="TextBox 57">
            <a:extLst>
              <a:ext uri="{FF2B5EF4-FFF2-40B4-BE49-F238E27FC236}">
                <a16:creationId xmlns:a16="http://schemas.microsoft.com/office/drawing/2014/main" id="{C9B5CED6-ABDE-2E1B-D085-16DF0D1CC55E}"/>
              </a:ext>
            </a:extLst>
          </xdr:cNvPr>
          <xdr:cNvSpPr txBox="1"/>
        </xdr:nvSpPr>
        <xdr:spPr>
          <a:xfrm>
            <a:off x="13158559" y="7332307"/>
            <a:ext cx="2940532" cy="257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Financial Loss by Defense Mechanism</a:t>
            </a:r>
            <a:r>
              <a:rPr lang="en-US" sz="1200" b="1" baseline="0">
                <a:solidFill>
                  <a:schemeClr val="tx1"/>
                </a:solidFill>
              </a:rPr>
              <a:t> Used</a:t>
            </a:r>
            <a:endParaRPr lang="en-DE" sz="1200" b="1">
              <a:solidFill>
                <a:schemeClr val="tx1"/>
              </a:solidFill>
            </a:endParaRPr>
          </a:p>
        </xdr:txBody>
      </xdr:sp>
      <xdr:graphicFrame macro="">
        <xdr:nvGraphicFramePr>
          <xdr:cNvPr id="61" name="Chart 60">
            <a:extLst>
              <a:ext uri="{FF2B5EF4-FFF2-40B4-BE49-F238E27FC236}">
                <a16:creationId xmlns:a16="http://schemas.microsoft.com/office/drawing/2014/main" id="{DCDCEF85-AEB4-4EB1-BE84-50590DEE875F}"/>
              </a:ext>
            </a:extLst>
          </xdr:cNvPr>
          <xdr:cNvGraphicFramePr>
            <a:graphicFrameLocks/>
          </xdr:cNvGraphicFramePr>
        </xdr:nvGraphicFramePr>
        <xdr:xfrm>
          <a:off x="13115050" y="7683961"/>
          <a:ext cx="3813682" cy="2690127"/>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0</xdr:col>
      <xdr:colOff>293981</xdr:colOff>
      <xdr:row>3</xdr:row>
      <xdr:rowOff>94075</xdr:rowOff>
    </xdr:from>
    <xdr:to>
      <xdr:col>8</xdr:col>
      <xdr:colOff>584200</xdr:colOff>
      <xdr:row>4</xdr:row>
      <xdr:rowOff>165100</xdr:rowOff>
    </xdr:to>
    <xdr:sp macro="" textlink="">
      <xdr:nvSpPr>
        <xdr:cNvPr id="62" name="TextBox 61">
          <a:extLst>
            <a:ext uri="{FF2B5EF4-FFF2-40B4-BE49-F238E27FC236}">
              <a16:creationId xmlns:a16="http://schemas.microsoft.com/office/drawing/2014/main" id="{D68809D2-6104-6A44-0739-663BE5C02CDF}"/>
            </a:ext>
          </a:extLst>
        </xdr:cNvPr>
        <xdr:cNvSpPr txBox="1"/>
      </xdr:nvSpPr>
      <xdr:spPr>
        <a:xfrm>
          <a:off x="293981" y="665575"/>
          <a:ext cx="5167019" cy="26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95000"/>
                </a:schemeClr>
              </a:solidFill>
            </a:rPr>
            <a:t>Examining</a:t>
          </a:r>
          <a:r>
            <a:rPr lang="en-US" sz="1400" b="1" baseline="0">
              <a:solidFill>
                <a:schemeClr val="bg1">
                  <a:lumMod val="95000"/>
                </a:schemeClr>
              </a:solidFill>
            </a:rPr>
            <a:t> Financial Losses, Affected Users and Attack Patterns</a:t>
          </a:r>
          <a:endParaRPr lang="en-DE" sz="1400" b="1">
            <a:solidFill>
              <a:schemeClr val="bg1">
                <a:lumMod val="95000"/>
              </a:schemeClr>
            </a:solidFill>
          </a:endParaRPr>
        </a:p>
      </xdr:txBody>
    </xdr:sp>
    <xdr:clientData/>
  </xdr:twoCellAnchor>
  <xdr:twoCellAnchor editAs="oneCell">
    <xdr:from>
      <xdr:col>21</xdr:col>
      <xdr:colOff>344407</xdr:colOff>
      <xdr:row>1</xdr:row>
      <xdr:rowOff>41518</xdr:rowOff>
    </xdr:from>
    <xdr:to>
      <xdr:col>24</xdr:col>
      <xdr:colOff>462383</xdr:colOff>
      <xdr:row>4</xdr:row>
      <xdr:rowOff>140620</xdr:rowOff>
    </xdr:to>
    <mc:AlternateContent xmlns:mc="http://schemas.openxmlformats.org/markup-compatibility/2006" xmlns:a14="http://schemas.microsoft.com/office/drawing/2010/main">
      <mc:Choice Requires="a14">
        <xdr:graphicFrame macro="">
          <xdr:nvGraphicFramePr>
            <xdr:cNvPr id="63" name="Country 1">
              <a:extLst>
                <a:ext uri="{FF2B5EF4-FFF2-40B4-BE49-F238E27FC236}">
                  <a16:creationId xmlns:a16="http://schemas.microsoft.com/office/drawing/2014/main" id="{A3154533-F99B-49BD-B0F9-432AB66DB92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099624" y="225576"/>
              <a:ext cx="1940150" cy="651276"/>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462796</xdr:colOff>
      <xdr:row>1</xdr:row>
      <xdr:rowOff>39891</xdr:rowOff>
    </xdr:from>
    <xdr:to>
      <xdr:col>27</xdr:col>
      <xdr:colOff>581187</xdr:colOff>
      <xdr:row>4</xdr:row>
      <xdr:rowOff>137583</xdr:rowOff>
    </xdr:to>
    <mc:AlternateContent xmlns:mc="http://schemas.openxmlformats.org/markup-compatibility/2006" xmlns:a14="http://schemas.microsoft.com/office/drawing/2010/main">
      <mc:Choice Requires="a14">
        <xdr:graphicFrame macro="">
          <xdr:nvGraphicFramePr>
            <xdr:cNvPr id="64" name="Attack Type 1">
              <a:extLst>
                <a:ext uri="{FF2B5EF4-FFF2-40B4-BE49-F238E27FC236}">
                  <a16:creationId xmlns:a16="http://schemas.microsoft.com/office/drawing/2014/main" id="{9C682C84-3849-406B-BF30-666FAC42D598}"/>
                </a:ext>
              </a:extLst>
            </xdr:cNvPr>
            <xdr:cNvGraphicFramePr/>
          </xdr:nvGraphicFramePr>
          <xdr:xfrm>
            <a:off x="0" y="0"/>
            <a:ext cx="0" cy="0"/>
          </xdr:xfrm>
          <a:graphic>
            <a:graphicData uri="http://schemas.microsoft.com/office/drawing/2010/slicer">
              <sle:slicer xmlns:sle="http://schemas.microsoft.com/office/drawing/2010/slicer" name="Attack Type 1"/>
            </a:graphicData>
          </a:graphic>
        </xdr:graphicFrame>
      </mc:Choice>
      <mc:Fallback xmlns="">
        <xdr:sp macro="" textlink="">
          <xdr:nvSpPr>
            <xdr:cNvPr id="0" name=""/>
            <xdr:cNvSpPr>
              <a:spLocks noTextEdit="1"/>
            </xdr:cNvSpPr>
          </xdr:nvSpPr>
          <xdr:spPr>
            <a:xfrm>
              <a:off x="15040187" y="223949"/>
              <a:ext cx="1940565" cy="649866"/>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387458</xdr:colOff>
      <xdr:row>5</xdr:row>
      <xdr:rowOff>42334</xdr:rowOff>
    </xdr:from>
    <xdr:to>
      <xdr:col>27</xdr:col>
      <xdr:colOff>560917</xdr:colOff>
      <xdr:row>12</xdr:row>
      <xdr:rowOff>31750</xdr:rowOff>
    </xdr:to>
    <mc:AlternateContent xmlns:mc="http://schemas.openxmlformats.org/markup-compatibility/2006" xmlns:tsle="http://schemas.microsoft.com/office/drawing/2012/timeslicer">
      <mc:Choice Requires="tsle">
        <xdr:graphicFrame macro="">
          <xdr:nvGraphicFramePr>
            <xdr:cNvPr id="65" name="Date 1">
              <a:extLst>
                <a:ext uri="{FF2B5EF4-FFF2-40B4-BE49-F238E27FC236}">
                  <a16:creationId xmlns:a16="http://schemas.microsoft.com/office/drawing/2014/main" id="{A17651A7-3341-4F97-AF6E-78D43DEB639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3142675" y="962624"/>
              <a:ext cx="3817807" cy="1277822"/>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xdr:clientData/>
  </xdr:twoCellAnchor>
  <xdr:twoCellAnchor>
    <xdr:from>
      <xdr:col>29</xdr:col>
      <xdr:colOff>591948</xdr:colOff>
      <xdr:row>2</xdr:row>
      <xdr:rowOff>10760</xdr:rowOff>
    </xdr:from>
    <xdr:to>
      <xdr:col>47</xdr:col>
      <xdr:colOff>18407</xdr:colOff>
      <xdr:row>72</xdr:row>
      <xdr:rowOff>138043</xdr:rowOff>
    </xdr:to>
    <xdr:sp macro="" textlink="">
      <xdr:nvSpPr>
        <xdr:cNvPr id="71" name="TextBox 70">
          <a:extLst>
            <a:ext uri="{FF2B5EF4-FFF2-40B4-BE49-F238E27FC236}">
              <a16:creationId xmlns:a16="http://schemas.microsoft.com/office/drawing/2014/main" id="{FFD5226B-7AFD-2DC9-0F85-7E949C9EF6A6}"/>
            </a:ext>
          </a:extLst>
        </xdr:cNvPr>
        <xdr:cNvSpPr txBox="1"/>
      </xdr:nvSpPr>
      <xdr:spPr>
        <a:xfrm>
          <a:off x="18206296" y="378876"/>
          <a:ext cx="10359502" cy="13011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Global Cybersecurity</a:t>
          </a:r>
          <a:r>
            <a:rPr lang="en-US" sz="1200" b="1" baseline="0"/>
            <a:t> Threat Analysis</a:t>
          </a:r>
        </a:p>
        <a:p>
          <a:r>
            <a:rPr lang="en-US" sz="1200" b="0" baseline="0"/>
            <a:t>A total of 3000 cybersecurity threats were recorded between 2015-2024, affecting 1.51 billion users across 10 countries resulting in a financial loss of $151.48 billion.</a:t>
          </a:r>
        </a:p>
        <a:p>
          <a:r>
            <a:rPr lang="en-US" sz="1200" b="0" baseline="0"/>
            <a:t>The average incident resolution time is 36 hours, indicating a moderate response rate.</a:t>
          </a:r>
          <a:endParaRPr lang="en-US" sz="1200" b="1" baseline="0"/>
        </a:p>
        <a:p>
          <a:endParaRPr lang="en-US" sz="1400" b="1" baseline="0"/>
        </a:p>
        <a:p>
          <a:r>
            <a:rPr lang="en-US" sz="1200" b="1" baseline="0"/>
            <a:t>Financial Loss and Users Affected by Country</a:t>
          </a:r>
        </a:p>
        <a:p>
          <a:r>
            <a:rPr lang="en-US" sz="1200" b="0" baseline="0"/>
            <a:t>UK recorded the highest financial loss, losing a total of $16.50B. Germany and Brazil followed closely with a loss of $15.79B and $15.78B respectively.</a:t>
          </a:r>
        </a:p>
        <a:p>
          <a:r>
            <a:rPr lang="en-US" sz="1200" b="0" baseline="0"/>
            <a:t>China experienced the least loss losing a total of $13.71B.</a:t>
          </a:r>
        </a:p>
        <a:p>
          <a:endParaRPr lang="en-US" sz="14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t>Brazil had the highest number of affected users (168.81M), followed by UK (157.46M), and France (156.23M). </a:t>
          </a:r>
          <a:r>
            <a:rPr kumimoji="0" lang="en-US" sz="1200" b="0" i="0" u="none" strike="noStrike" kern="0" cap="none" spc="0" normalizeH="0" baseline="0" noProof="0">
              <a:ln>
                <a:noFill/>
              </a:ln>
              <a:solidFill>
                <a:prstClr val="black"/>
              </a:solidFill>
              <a:effectLst/>
              <a:uLnTx/>
              <a:uFillTx/>
              <a:latin typeface="+mn-lt"/>
              <a:ea typeface="+mn-ea"/>
              <a:cs typeface="+mn-cs"/>
            </a:rPr>
            <a:t>China again had the least with a total of 139.58M affected users.</a:t>
          </a:r>
        </a:p>
        <a:p>
          <a:endParaRPr lang="en-US" sz="1400" b="0" baseline="0"/>
        </a:p>
        <a:p>
          <a:r>
            <a:rPr lang="en-US" sz="1200" b="1" baseline="0"/>
            <a:t>Insight: </a:t>
          </a:r>
          <a:r>
            <a:rPr lang="en-US" sz="1200" b="0" baseline="0"/>
            <a:t>The most financially impacted and most affected countries are not the same, suggesting different attack intensities or defense capabilities.</a:t>
          </a:r>
          <a:endParaRPr lang="en-US" sz="1400" b="0" baseline="0"/>
        </a:p>
        <a:p>
          <a:endParaRPr lang="en-US" sz="1400" b="0" baseline="0"/>
        </a:p>
        <a:p>
          <a:r>
            <a:rPr lang="en-US" sz="1200" b="1" baseline="0"/>
            <a:t>Financial Loss and Users Affected by Industry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The IT industry was affected the most recording a financial loss of $24.81B, followed by Banking ($22.77B), while Education industry was the least affected with a loss of $20.07B.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IT was also the most affected industry in terms of users (250.09M), followed by Banking (225.10M).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Insight: </a:t>
          </a:r>
          <a:r>
            <a:rPr kumimoji="0" lang="en-US" sz="1200" b="0" i="0" u="none" strike="noStrike" kern="0" cap="none" spc="0" normalizeH="0" baseline="0" noProof="0">
              <a:ln>
                <a:noFill/>
              </a:ln>
              <a:solidFill>
                <a:prstClr val="black"/>
              </a:solidFill>
              <a:effectLst/>
              <a:uLnTx/>
              <a:uFillTx/>
              <a:latin typeface="+mn-lt"/>
              <a:ea typeface="+mn-ea"/>
              <a:cs typeface="+mn-cs"/>
            </a:rPr>
            <a:t>IT and Banking industries were the biggest targets for both financial loss and user exposure, indicating a high vulnerability to cyberattacks.</a:t>
          </a:r>
          <a:endParaRPr kumimoji="0" lang="en-US" sz="1200" b="1" i="0" u="none" strike="noStrike" kern="0" cap="none" spc="0" normalizeH="0" baseline="0" noProof="0">
            <a:ln>
              <a:noFill/>
            </a:ln>
            <a:solidFill>
              <a:prstClr val="black"/>
            </a:solidFill>
            <a:effectLst/>
            <a:uLnTx/>
            <a:uFillTx/>
            <a:latin typeface="+mn-lt"/>
            <a:ea typeface="+mn-ea"/>
            <a:cs typeface="+mn-cs"/>
          </a:endParaRPr>
        </a:p>
        <a:p>
          <a:endParaRPr lang="en-US" sz="1200" b="0" baseline="0"/>
        </a:p>
        <a:p>
          <a:r>
            <a:rPr lang="en-US" sz="1200" b="1" baseline="0"/>
            <a:t>Attack Type Analysis</a:t>
          </a:r>
          <a:endParaRPr lang="en-US" sz="1200" b="0" baseline="0"/>
        </a:p>
        <a:p>
          <a:r>
            <a:rPr lang="en-US" sz="1200" b="0" baseline="0"/>
            <a:t>DDoS contributed to 17.5% of the total threats affecting 265.20M users. SQL Injection and Phishing both followed closely with 17.0% affecting 257.77M and 257.72M people respectively.</a:t>
          </a:r>
        </a:p>
        <a:p>
          <a:r>
            <a:rPr lang="en-US" sz="1200" b="0" baseline="0"/>
            <a:t>MiTM was the least impactful attack affecting 15.8% people totaling 238.71M users.</a:t>
          </a:r>
        </a:p>
        <a:p>
          <a:endParaRPr lang="en-US" sz="1200" b="0" baseline="0"/>
        </a:p>
        <a:p>
          <a:r>
            <a:rPr lang="en-US" sz="1200" b="1" baseline="0"/>
            <a:t>Financial Loss by Attack Source</a:t>
          </a:r>
        </a:p>
        <a:p>
          <a:r>
            <a:rPr lang="en-US" sz="1200" b="0"/>
            <a:t>The Nation-state attack source caused the highest financial loss </a:t>
          </a:r>
          <a:r>
            <a:rPr lang="en-US" sz="1200" b="0" baseline="0"/>
            <a:t>and </a:t>
          </a:r>
          <a:r>
            <a:rPr lang="en-US" sz="1200" b="0"/>
            <a:t>was responsible for the loss of $40.50B, followed by an unknown source responsible for the loss of $38.81B.</a:t>
          </a:r>
        </a:p>
        <a:p>
          <a:endParaRPr lang="en-US" sz="1200" b="0"/>
        </a:p>
        <a:p>
          <a:r>
            <a:rPr lang="en-US" sz="1200" b="0"/>
            <a:t>Insider</a:t>
          </a:r>
          <a:r>
            <a:rPr lang="en-US" sz="1200" b="0" baseline="0"/>
            <a:t> threats contributed to $36.67B in losses, highlighting risks from compromised or malicious employees.</a:t>
          </a:r>
        </a:p>
        <a:p>
          <a:endParaRPr lang="en-US" sz="1200" b="0" baseline="0"/>
        </a:p>
        <a:p>
          <a:r>
            <a:rPr lang="en-US" sz="1200" b="1" baseline="0"/>
            <a:t>Insight: </a:t>
          </a:r>
          <a:r>
            <a:rPr lang="en-US" sz="1200" b="0" baseline="0"/>
            <a:t>While external attacks had the most impact in financial losses, insider threats remain a critical cybersecurity risk.</a:t>
          </a:r>
          <a:endParaRPr lang="en-US" sz="1200" b="1"/>
        </a:p>
        <a:p>
          <a:endParaRPr lang="en-US" sz="1200" b="0"/>
        </a:p>
        <a:p>
          <a:r>
            <a:rPr lang="en-US" sz="1200" b="1"/>
            <a:t>Financial</a:t>
          </a:r>
          <a:r>
            <a:rPr lang="en-US" sz="1200" b="1" baseline="0"/>
            <a:t> Loss by Security Vulnerability</a:t>
          </a:r>
        </a:p>
        <a:p>
          <a:r>
            <a:rPr lang="en-US" sz="1200" b="0" baseline="0"/>
            <a:t>The most exploited vulnerabilities were Zero-day attacks ($39.55B) and Social Engineering ($38.03B). </a:t>
          </a:r>
        </a:p>
        <a:p>
          <a:endParaRPr lang="en-US" sz="1200" b="0" baseline="0"/>
        </a:p>
        <a:p>
          <a:r>
            <a:rPr lang="en-US" sz="1200" b="0" baseline="0"/>
            <a:t>Weak Passwords is also a major risk as it was responsible for the loss of $36.88B.</a:t>
          </a:r>
        </a:p>
        <a:p>
          <a:endParaRPr lang="en-US" sz="1200" b="0" baseline="0"/>
        </a:p>
        <a:p>
          <a:r>
            <a:rPr lang="en-US" sz="1200" b="1"/>
            <a:t>Insight:</a:t>
          </a:r>
          <a:r>
            <a:rPr lang="en-US" sz="1200" b="1" baseline="0"/>
            <a:t> </a:t>
          </a:r>
          <a:r>
            <a:rPr lang="en-US" sz="1200" b="0" baseline="0"/>
            <a:t>Most of the breaches are due to human errors and unpatched systems. This needs to be looked into to avoid future threats.</a:t>
          </a:r>
        </a:p>
        <a:p>
          <a:endParaRPr lang="en-US" sz="1200" b="0" baseline="0"/>
        </a:p>
        <a:p>
          <a:r>
            <a:rPr lang="en-US" sz="1200" b="1" baseline="0"/>
            <a:t>Financial Loss by Defense Mechanism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Firewall ($29.09B) had the lowest financial loss, indicating better effectiveness.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r>
            <a:rPr lang="en-US" sz="1200" b="0"/>
            <a:t>Antivirus ($32.47B) and VPN ($30.73B)</a:t>
          </a:r>
          <a:r>
            <a:rPr lang="en-US" sz="1200" b="0" baseline="0"/>
            <a:t> had a high effect on financial loss meaning they were the most compromised.</a:t>
          </a:r>
        </a:p>
        <a:p>
          <a:endParaRPr lang="en-US" sz="1200" b="0" baseline="0"/>
        </a:p>
        <a:p>
          <a:r>
            <a:rPr lang="en-US" sz="1200" b="1" baseline="0"/>
            <a:t>Insight: </a:t>
          </a:r>
          <a:r>
            <a:rPr lang="en-US" sz="1200" b="0" baseline="0"/>
            <a:t>While Firewalls remain effective, VPNs and Antivirus solutions are struggling against cyberattacks.</a:t>
          </a:r>
        </a:p>
        <a:p>
          <a:endParaRPr lang="en-US" sz="1200" b="0" baseline="0"/>
        </a:p>
        <a:p>
          <a:r>
            <a:rPr lang="en-US" sz="1200" b="1" baseline="0"/>
            <a:t>Yearly Trend of Attack Types by Financial Loss</a:t>
          </a:r>
        </a:p>
        <a:p>
          <a:r>
            <a:rPr lang="en-US" sz="1200" b="0" baseline="0"/>
            <a:t>2017 ($16.26B) had the highest financial loss with Phishing ($3.32B) being the most impactful attack type, followed closely by the year 2023 ($15.96B) with SQL Injection ($3.10B) contributing the most to financial loss.</a:t>
          </a:r>
        </a:p>
        <a:p>
          <a:endParaRPr lang="en-US" sz="1200" b="0"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More users were affected in 2022 (163.26M) and 2017 ($161.81M).</a:t>
          </a:r>
          <a:endParaRPr lang="en-US" sz="1200" b="0" baseline="0"/>
        </a:p>
        <a:p>
          <a:endParaRPr lang="en-US" sz="1200" b="0" baseline="0"/>
        </a:p>
        <a:p>
          <a:r>
            <a:rPr lang="en-US" sz="1200" b="1" baseline="0"/>
            <a:t>Insight:</a:t>
          </a:r>
          <a:r>
            <a:rPr lang="en-US" sz="1200" b="0" baseline="0"/>
            <a:t> Cyberthreats is becoming more financially damaging, affecting millions of users yearly, and more needs to be done to prevent the threats from leaving such negative impacts on finances.</a:t>
          </a:r>
        </a:p>
        <a:p>
          <a:endParaRPr lang="en-US" sz="1200" b="0" baseline="0"/>
        </a:p>
        <a:p>
          <a:r>
            <a:rPr lang="en-US" sz="1200" b="1" baseline="0"/>
            <a:t>Recommendations</a:t>
          </a:r>
        </a:p>
        <a:p>
          <a:r>
            <a:rPr lang="en-US" sz="1200" b="0" baseline="0"/>
            <a:t>1. Strengthen cybersecurity in IT and Banking sectors, as they are the most vulnerable industries.</a:t>
          </a:r>
        </a:p>
        <a:p>
          <a:endParaRPr lang="en-US" sz="1200" b="0" baseline="0"/>
        </a:p>
        <a:p>
          <a:r>
            <a:rPr lang="en-US" sz="1200" b="0" baseline="0"/>
            <a:t>2. Prioritize DDoS, SQL Injection and Phishing protection as they cause high financial losses and affects the most users.</a:t>
          </a:r>
        </a:p>
        <a:p>
          <a:endParaRPr lang="en-US" sz="1200" b="0" baseline="0"/>
        </a:p>
        <a:p>
          <a:r>
            <a:rPr lang="en-US" sz="1200" b="0" baseline="0"/>
            <a:t>3. Firewalls should be combined with AI-based Detection to improve detection.</a:t>
          </a:r>
        </a:p>
        <a:p>
          <a:endParaRPr lang="en-US" sz="1200" b="0" baseline="0"/>
        </a:p>
        <a:p>
          <a:r>
            <a:rPr lang="en-US" sz="1200" b="0" baseline="0"/>
            <a:t>4. Employees should be trained on Phishing, Insider threats and encouraged to use strong passwords that will not be easily breached.</a:t>
          </a:r>
        </a:p>
        <a:p>
          <a:endParaRPr lang="en-US" sz="1200" b="0" baseline="0"/>
        </a:p>
        <a:p>
          <a:r>
            <a:rPr lang="en-US" sz="1200" b="0" baseline="0"/>
            <a:t>5. Enhance cybersecurity policies in UK, Brazil and the IT industry, as they face the highest risk.</a:t>
          </a:r>
        </a:p>
        <a:p>
          <a:endParaRPr lang="en-US" sz="1200" b="1" baseline="0"/>
        </a:p>
        <a:p>
          <a:endParaRPr lang="en-US" sz="1200" b="1" baseline="0"/>
        </a:p>
        <a:p>
          <a:endParaRPr lang="en-US" sz="1200" b="1" baseline="0"/>
        </a:p>
        <a:p>
          <a:endParaRPr lang="en-US" sz="1200" b="1" baseline="0"/>
        </a:p>
        <a:p>
          <a:endParaRPr lang="en-US" sz="1200" b="1" baseline="0"/>
        </a:p>
        <a:p>
          <a:endParaRPr lang="en-US" sz="1200" b="1" baseline="0"/>
        </a:p>
        <a:p>
          <a:endParaRPr lang="en-US" sz="1200" b="1"/>
        </a:p>
      </xdr:txBody>
    </xdr:sp>
    <xdr:clientData/>
  </xdr:twoCellAnchor>
  <xdr:twoCellAnchor>
    <xdr:from>
      <xdr:col>17</xdr:col>
      <xdr:colOff>133912</xdr:colOff>
      <xdr:row>5</xdr:row>
      <xdr:rowOff>81374</xdr:rowOff>
    </xdr:from>
    <xdr:to>
      <xdr:col>21</xdr:col>
      <xdr:colOff>153971</xdr:colOff>
      <xdr:row>11</xdr:row>
      <xdr:rowOff>174782</xdr:rowOff>
    </xdr:to>
    <xdr:sp macro="" textlink="">
      <xdr:nvSpPr>
        <xdr:cNvPr id="72" name="Rectangle: Rounded Corners 71">
          <a:extLst>
            <a:ext uri="{FF2B5EF4-FFF2-40B4-BE49-F238E27FC236}">
              <a16:creationId xmlns:a16="http://schemas.microsoft.com/office/drawing/2014/main" id="{5AF58E67-64FB-F317-EEE9-34C45C477AF5}"/>
            </a:ext>
          </a:extLst>
        </xdr:cNvPr>
        <xdr:cNvSpPr/>
      </xdr:nvSpPr>
      <xdr:spPr>
        <a:xfrm>
          <a:off x="12273618" y="1015198"/>
          <a:ext cx="2448000" cy="1213996"/>
        </a:xfrm>
        <a:prstGeom prst="roundRect">
          <a:avLst>
            <a:gd name="adj" fmla="val 62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17</xdr:col>
      <xdr:colOff>168088</xdr:colOff>
      <xdr:row>5</xdr:row>
      <xdr:rowOff>119709</xdr:rowOff>
    </xdr:from>
    <xdr:to>
      <xdr:col>21</xdr:col>
      <xdr:colOff>112058</xdr:colOff>
      <xdr:row>7</xdr:row>
      <xdr:rowOff>136071</xdr:rowOff>
    </xdr:to>
    <xdr:sp macro="" textlink="">
      <xdr:nvSpPr>
        <xdr:cNvPr id="73" name="TextBox 72">
          <a:extLst>
            <a:ext uri="{FF2B5EF4-FFF2-40B4-BE49-F238E27FC236}">
              <a16:creationId xmlns:a16="http://schemas.microsoft.com/office/drawing/2014/main" id="{7A369CF0-817D-B07B-5035-E6AAE563C5B7}"/>
            </a:ext>
          </a:extLst>
        </xdr:cNvPr>
        <xdr:cNvSpPr txBox="1"/>
      </xdr:nvSpPr>
      <xdr:spPr>
        <a:xfrm>
          <a:off x="12307794" y="1053533"/>
          <a:ext cx="2371911" cy="3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Avg</a:t>
          </a:r>
          <a:r>
            <a:rPr lang="en-US" sz="1400" b="1" baseline="0">
              <a:solidFill>
                <a:schemeClr val="tx1"/>
              </a:solidFill>
            </a:rPr>
            <a:t> Incident Resolution Time</a:t>
          </a:r>
          <a:endParaRPr lang="en-DE" sz="1400" b="1">
            <a:solidFill>
              <a:schemeClr val="tx1"/>
            </a:solidFill>
          </a:endParaRPr>
        </a:p>
      </xdr:txBody>
    </xdr:sp>
    <xdr:clientData/>
  </xdr:twoCellAnchor>
  <xdr:twoCellAnchor>
    <xdr:from>
      <xdr:col>18</xdr:col>
      <xdr:colOff>364191</xdr:colOff>
      <xdr:row>8</xdr:row>
      <xdr:rowOff>14396</xdr:rowOff>
    </xdr:from>
    <xdr:to>
      <xdr:col>20</xdr:col>
      <xdr:colOff>2564</xdr:colOff>
      <xdr:row>10</xdr:row>
      <xdr:rowOff>96945</xdr:rowOff>
    </xdr:to>
    <xdr:sp macro="" textlink="KPIs!B9">
      <xdr:nvSpPr>
        <xdr:cNvPr id="74" name="TextBox 73">
          <a:extLst>
            <a:ext uri="{FF2B5EF4-FFF2-40B4-BE49-F238E27FC236}">
              <a16:creationId xmlns:a16="http://schemas.microsoft.com/office/drawing/2014/main" id="{66486524-5717-2D4F-E4A6-0D64D57E4014}"/>
            </a:ext>
          </a:extLst>
        </xdr:cNvPr>
        <xdr:cNvSpPr txBox="1"/>
      </xdr:nvSpPr>
      <xdr:spPr>
        <a:xfrm>
          <a:off x="13110882" y="1508514"/>
          <a:ext cx="852344" cy="456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89B56E-D6F5-4CC8-BCBE-2909449380A0}" type="TxLink">
            <a:rPr lang="en-US" sz="2400" b="1" i="0" u="none" strike="noStrike">
              <a:solidFill>
                <a:schemeClr val="tx1">
                  <a:lumMod val="75000"/>
                  <a:lumOff val="25000"/>
                </a:schemeClr>
              </a:solidFill>
              <a:latin typeface="Calibri"/>
              <a:cs typeface="Calibri"/>
            </a:rPr>
            <a:pPr/>
            <a:t>36</a:t>
          </a:fld>
          <a:endParaRPr lang="en-DE" sz="8800" b="1">
            <a:solidFill>
              <a:schemeClr val="tx1">
                <a:lumMod val="75000"/>
                <a:lumOff val="2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77612</xdr:colOff>
      <xdr:row>4</xdr:row>
      <xdr:rowOff>176389</xdr:rowOff>
    </xdr:from>
    <xdr:to>
      <xdr:col>4</xdr:col>
      <xdr:colOff>592668</xdr:colOff>
      <xdr:row>8</xdr:row>
      <xdr:rowOff>176389</xdr:rowOff>
    </xdr:to>
    <xdr:graphicFrame macro="">
      <xdr:nvGraphicFramePr>
        <xdr:cNvPr id="2" name="Chart 1">
          <a:extLst>
            <a:ext uri="{FF2B5EF4-FFF2-40B4-BE49-F238E27FC236}">
              <a16:creationId xmlns:a16="http://schemas.microsoft.com/office/drawing/2014/main" id="{000EF46C-ED8F-4841-A9BE-4B63F3325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324555</xdr:colOff>
      <xdr:row>4</xdr:row>
      <xdr:rowOff>92428</xdr:rowOff>
    </xdr:from>
    <xdr:to>
      <xdr:col>8</xdr:col>
      <xdr:colOff>825500</xdr:colOff>
      <xdr:row>9</xdr:row>
      <xdr:rowOff>35278</xdr:rowOff>
    </xdr:to>
    <xdr:graphicFrame macro="">
      <xdr:nvGraphicFramePr>
        <xdr:cNvPr id="3" name="Chart 2">
          <a:extLst>
            <a:ext uri="{FF2B5EF4-FFF2-40B4-BE49-F238E27FC236}">
              <a16:creationId xmlns:a16="http://schemas.microsoft.com/office/drawing/2014/main" id="{213B45BD-8F97-FE3B-6C15-4FC7DC946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825500</xdr:colOff>
      <xdr:row>4</xdr:row>
      <xdr:rowOff>176389</xdr:rowOff>
    </xdr:from>
    <xdr:to>
      <xdr:col>12</xdr:col>
      <xdr:colOff>705556</xdr:colOff>
      <xdr:row>8</xdr:row>
      <xdr:rowOff>141111</xdr:rowOff>
    </xdr:to>
    <xdr:graphicFrame macro="">
      <xdr:nvGraphicFramePr>
        <xdr:cNvPr id="4" name="Chart 3">
          <a:extLst>
            <a:ext uri="{FF2B5EF4-FFF2-40B4-BE49-F238E27FC236}">
              <a16:creationId xmlns:a16="http://schemas.microsoft.com/office/drawing/2014/main" id="{9616DE87-591D-4BEE-6EEB-F0A56341D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352777</xdr:colOff>
      <xdr:row>12</xdr:row>
      <xdr:rowOff>176390</xdr:rowOff>
    </xdr:from>
    <xdr:to>
      <xdr:col>4</xdr:col>
      <xdr:colOff>635000</xdr:colOff>
      <xdr:row>17</xdr:row>
      <xdr:rowOff>84666</xdr:rowOff>
    </xdr:to>
    <xdr:graphicFrame macro="">
      <xdr:nvGraphicFramePr>
        <xdr:cNvPr id="5" name="Chart 4">
          <a:extLst>
            <a:ext uri="{FF2B5EF4-FFF2-40B4-BE49-F238E27FC236}">
              <a16:creationId xmlns:a16="http://schemas.microsoft.com/office/drawing/2014/main" id="{D0B34CA2-834C-A08C-F8A4-047C7844E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204611</xdr:colOff>
      <xdr:row>11</xdr:row>
      <xdr:rowOff>176389</xdr:rowOff>
    </xdr:from>
    <xdr:to>
      <xdr:col>8</xdr:col>
      <xdr:colOff>804334</xdr:colOff>
      <xdr:row>17</xdr:row>
      <xdr:rowOff>91722</xdr:rowOff>
    </xdr:to>
    <xdr:graphicFrame macro="">
      <xdr:nvGraphicFramePr>
        <xdr:cNvPr id="6" name="Chart 5">
          <a:extLst>
            <a:ext uri="{FF2B5EF4-FFF2-40B4-BE49-F238E27FC236}">
              <a16:creationId xmlns:a16="http://schemas.microsoft.com/office/drawing/2014/main" id="{ED0307C5-2F20-DF95-BBA4-954C7039B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987778</xdr:colOff>
      <xdr:row>12</xdr:row>
      <xdr:rowOff>56444</xdr:rowOff>
    </xdr:from>
    <xdr:to>
      <xdr:col>13</xdr:col>
      <xdr:colOff>536223</xdr:colOff>
      <xdr:row>17</xdr:row>
      <xdr:rowOff>155222</xdr:rowOff>
    </xdr:to>
    <xdr:graphicFrame macro="">
      <xdr:nvGraphicFramePr>
        <xdr:cNvPr id="7" name="Chart 6">
          <a:extLst>
            <a:ext uri="{FF2B5EF4-FFF2-40B4-BE49-F238E27FC236}">
              <a16:creationId xmlns:a16="http://schemas.microsoft.com/office/drawing/2014/main" id="{513722EB-1CB2-7D38-C82F-7E77D3B39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4.430154861111" createdVersion="8" refreshedVersion="8" minRefreshableVersion="3" recordCount="3000" xr:uid="{90A09EC9-534E-4314-8055-4F196CE4E78A}">
  <cacheSource type="worksheet">
    <worksheetSource ref="A1:N3001" sheet="Global_Cybersecurity_Threat (2)"/>
  </cacheSource>
  <cacheFields count="15">
    <cacheField name="Country" numFmtId="0">
      <sharedItems count="10">
        <s v="China"/>
        <s v="India"/>
        <s v="UK"/>
        <s v="Germany"/>
        <s v="France"/>
        <s v="Australia"/>
        <s v="Russia"/>
        <s v="Brazil"/>
        <s v="Japan"/>
        <s v="USA"/>
      </sharedItems>
    </cacheField>
    <cacheField name="Distinct Country" numFmtId="0">
      <sharedItems containsSemiMixedTypes="0" containsString="0" containsNumber="1" containsInteger="1" minValue="0" maxValue="1"/>
    </cacheField>
    <cacheField name="Year" numFmtId="0">
      <sharedItems containsSemiMixedTypes="0" containsString="0" containsNumber="1" containsInteger="1" minValue="2015" maxValue="2024" count="10">
        <n v="2019"/>
        <n v="2017"/>
        <n v="2024"/>
        <n v="2018"/>
        <n v="2016"/>
        <n v="2023"/>
        <n v="2022"/>
        <n v="2015"/>
        <n v="2021"/>
        <n v="2020"/>
      </sharedItems>
    </cacheField>
    <cacheField name="Date" numFmtId="14">
      <sharedItems containsSemiMixedTypes="0" containsNonDate="0" containsDate="1" containsString="0" minDate="2015-01-01T00:00:00" maxDate="2024-01-02T00:00:00" count="10">
        <d v="2019-01-01T00:00:00"/>
        <d v="2017-01-01T00:00:00"/>
        <d v="2024-01-01T00:00:00"/>
        <d v="2018-01-01T00:00:00"/>
        <d v="2016-01-01T00:00:00"/>
        <d v="2023-01-01T00:00:00"/>
        <d v="2022-01-01T00:00:00"/>
        <d v="2015-01-01T00:00:00"/>
        <d v="2021-01-01T00:00:00"/>
        <d v="2020-01-01T00:00:00"/>
      </sharedItems>
    </cacheField>
    <cacheField name="Attack Type" numFmtId="0">
      <sharedItems count="6">
        <s v="Phishing"/>
        <s v="Ransomware"/>
        <s v="Man-in-the-Middle"/>
        <s v="DDoS"/>
        <s v="SQL Injection"/>
        <s v="Malware"/>
      </sharedItems>
    </cacheField>
    <cacheField name="Target Industry" numFmtId="0">
      <sharedItems count="7">
        <s v="Education"/>
        <s v="Retail"/>
        <s v="IT"/>
        <s v="Telecommunications"/>
        <s v="Government"/>
        <s v="Banking"/>
        <s v="Healthcare"/>
      </sharedItems>
    </cacheField>
    <cacheField name="Distinct Industry" numFmtId="0">
      <sharedItems containsSemiMixedTypes="0" containsString="0" containsNumber="1" containsInteger="1" minValue="0" maxValue="1"/>
    </cacheField>
    <cacheField name="Financial Loss (in Million $)" numFmtId="2">
      <sharedItems containsSemiMixedTypes="0" containsString="0" containsNumber="1" minValue="0.5" maxValue="99.99"/>
    </cacheField>
    <cacheField name="Financial Loss (Actual $)" numFmtId="1">
      <sharedItems containsSemiMixedTypes="0" containsString="0" containsNumber="1" minValue="500000" maxValue="99990000"/>
    </cacheField>
    <cacheField name="Number of Affected Users" numFmtId="1">
      <sharedItems containsSemiMixedTypes="0" containsString="0" containsNumber="1" containsInteger="1" minValue="424" maxValue="999635"/>
    </cacheField>
    <cacheField name="Attack Source" numFmtId="0">
      <sharedItems count="4">
        <s v="Hacker Group"/>
        <s v="Nation-state"/>
        <s v="Insider"/>
        <s v="Unknown"/>
      </sharedItems>
    </cacheField>
    <cacheField name="Security Vulnerability Type" numFmtId="0">
      <sharedItems count="4">
        <s v="Unpatched Software"/>
        <s v="Weak Passwords"/>
        <s v="Social Engineering"/>
        <s v="Zero-day"/>
      </sharedItems>
    </cacheField>
    <cacheField name="Defense Mechanism Used" numFmtId="0">
      <sharedItems count="5">
        <s v="VPN"/>
        <s v="Firewall"/>
        <s v="AI-based Detection"/>
        <s v="Antivirus"/>
        <s v="Encryption"/>
      </sharedItems>
    </cacheField>
    <cacheField name="Incident Resolution Time (in Hours)" numFmtId="1">
      <sharedItems containsSemiMixedTypes="0" containsString="0" containsNumber="1" containsInteger="1" minValue="1" maxValue="72"/>
    </cacheField>
    <cacheField name="Total in Billions" numFmtId="0" formula="'Financial Loss (in Million $)'/1000" databaseField="0"/>
  </cacheFields>
  <extLst>
    <ext xmlns:x14="http://schemas.microsoft.com/office/spreadsheetml/2009/9/main" uri="{725AE2AE-9491-48be-B2B4-4EB974FC3084}">
      <x14:pivotCacheDefinition pivotCacheId="159709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n v="1"/>
    <x v="0"/>
    <x v="0"/>
    <x v="0"/>
    <x v="0"/>
    <n v="1"/>
    <n v="80.53"/>
    <n v="80530000"/>
    <n v="773169"/>
    <x v="0"/>
    <x v="0"/>
    <x v="0"/>
    <n v="63"/>
  </r>
  <r>
    <x v="0"/>
    <n v="0"/>
    <x v="0"/>
    <x v="0"/>
    <x v="1"/>
    <x v="1"/>
    <n v="1"/>
    <n v="62.19"/>
    <n v="62190000"/>
    <n v="295961"/>
    <x v="0"/>
    <x v="0"/>
    <x v="1"/>
    <n v="71"/>
  </r>
  <r>
    <x v="1"/>
    <n v="1"/>
    <x v="1"/>
    <x v="1"/>
    <x v="2"/>
    <x v="2"/>
    <n v="1"/>
    <n v="38.65"/>
    <n v="38650000"/>
    <n v="605895"/>
    <x v="0"/>
    <x v="1"/>
    <x v="0"/>
    <n v="20"/>
  </r>
  <r>
    <x v="2"/>
    <n v="1"/>
    <x v="2"/>
    <x v="2"/>
    <x v="1"/>
    <x v="3"/>
    <n v="1"/>
    <n v="41.44"/>
    <n v="41440000"/>
    <n v="659320"/>
    <x v="1"/>
    <x v="2"/>
    <x v="2"/>
    <n v="7"/>
  </r>
  <r>
    <x v="3"/>
    <n v="1"/>
    <x v="3"/>
    <x v="3"/>
    <x v="2"/>
    <x v="2"/>
    <n v="0"/>
    <n v="74.41"/>
    <n v="74410000"/>
    <n v="810682"/>
    <x v="2"/>
    <x v="2"/>
    <x v="0"/>
    <n v="68"/>
  </r>
  <r>
    <x v="3"/>
    <n v="0"/>
    <x v="1"/>
    <x v="1"/>
    <x v="2"/>
    <x v="1"/>
    <n v="0"/>
    <n v="98.24"/>
    <n v="98240000"/>
    <n v="285201"/>
    <x v="3"/>
    <x v="2"/>
    <x v="3"/>
    <n v="25"/>
  </r>
  <r>
    <x v="3"/>
    <n v="0"/>
    <x v="4"/>
    <x v="4"/>
    <x v="3"/>
    <x v="3"/>
    <n v="0"/>
    <n v="33.26"/>
    <n v="33259999.999999996"/>
    <n v="431262"/>
    <x v="2"/>
    <x v="0"/>
    <x v="0"/>
    <n v="34"/>
  </r>
  <r>
    <x v="4"/>
    <n v="1"/>
    <x v="3"/>
    <x v="3"/>
    <x v="4"/>
    <x v="4"/>
    <n v="1"/>
    <n v="59.23"/>
    <n v="59230000"/>
    <n v="909991"/>
    <x v="3"/>
    <x v="2"/>
    <x v="3"/>
    <n v="66"/>
  </r>
  <r>
    <x v="1"/>
    <n v="0"/>
    <x v="4"/>
    <x v="4"/>
    <x v="2"/>
    <x v="5"/>
    <n v="1"/>
    <n v="16.88"/>
    <n v="16880000"/>
    <n v="698249"/>
    <x v="3"/>
    <x v="2"/>
    <x v="0"/>
    <n v="47"/>
  </r>
  <r>
    <x v="2"/>
    <n v="0"/>
    <x v="5"/>
    <x v="5"/>
    <x v="3"/>
    <x v="6"/>
    <n v="1"/>
    <n v="69.14"/>
    <n v="69140000"/>
    <n v="685927"/>
    <x v="0"/>
    <x v="0"/>
    <x v="1"/>
    <n v="58"/>
  </r>
  <r>
    <x v="0"/>
    <n v="0"/>
    <x v="0"/>
    <x v="0"/>
    <x v="0"/>
    <x v="3"/>
    <n v="0"/>
    <n v="88.67"/>
    <n v="88670000"/>
    <n v="493675"/>
    <x v="3"/>
    <x v="3"/>
    <x v="0"/>
    <n v="29"/>
  </r>
  <r>
    <x v="0"/>
    <n v="0"/>
    <x v="4"/>
    <x v="4"/>
    <x v="4"/>
    <x v="6"/>
    <n v="0"/>
    <n v="38.81"/>
    <n v="38810000"/>
    <n v="920768"/>
    <x v="0"/>
    <x v="0"/>
    <x v="2"/>
    <n v="27"/>
  </r>
  <r>
    <x v="1"/>
    <n v="0"/>
    <x v="0"/>
    <x v="0"/>
    <x v="1"/>
    <x v="0"/>
    <n v="0"/>
    <n v="30.56"/>
    <n v="30560000"/>
    <n v="583204"/>
    <x v="2"/>
    <x v="3"/>
    <x v="1"/>
    <n v="37"/>
  </r>
  <r>
    <x v="4"/>
    <n v="0"/>
    <x v="5"/>
    <x v="5"/>
    <x v="3"/>
    <x v="6"/>
    <n v="0"/>
    <n v="58.37"/>
    <n v="58370000"/>
    <n v="599797"/>
    <x v="1"/>
    <x v="0"/>
    <x v="2"/>
    <n v="35"/>
  </r>
  <r>
    <x v="4"/>
    <n v="0"/>
    <x v="2"/>
    <x v="2"/>
    <x v="3"/>
    <x v="2"/>
    <n v="0"/>
    <n v="48.01"/>
    <n v="48010000"/>
    <n v="922258"/>
    <x v="3"/>
    <x v="2"/>
    <x v="4"/>
    <n v="64"/>
  </r>
  <r>
    <x v="5"/>
    <n v="1"/>
    <x v="6"/>
    <x v="6"/>
    <x v="0"/>
    <x v="5"/>
    <n v="0"/>
    <n v="64.31"/>
    <n v="64310000"/>
    <n v="120789"/>
    <x v="1"/>
    <x v="3"/>
    <x v="4"/>
    <n v="36"/>
  </r>
  <r>
    <x v="6"/>
    <n v="1"/>
    <x v="1"/>
    <x v="1"/>
    <x v="2"/>
    <x v="6"/>
    <n v="0"/>
    <n v="13.04"/>
    <n v="13040000"/>
    <n v="850158"/>
    <x v="0"/>
    <x v="0"/>
    <x v="2"/>
    <n v="67"/>
  </r>
  <r>
    <x v="1"/>
    <n v="0"/>
    <x v="7"/>
    <x v="7"/>
    <x v="3"/>
    <x v="2"/>
    <n v="0"/>
    <n v="93.14"/>
    <n v="93140000"/>
    <n v="805278"/>
    <x v="2"/>
    <x v="2"/>
    <x v="4"/>
    <n v="56"/>
  </r>
  <r>
    <x v="2"/>
    <n v="0"/>
    <x v="0"/>
    <x v="0"/>
    <x v="5"/>
    <x v="3"/>
    <n v="0"/>
    <n v="14.01"/>
    <n v="14010000"/>
    <n v="578443"/>
    <x v="2"/>
    <x v="2"/>
    <x v="1"/>
    <n v="28"/>
  </r>
  <r>
    <x v="1"/>
    <n v="0"/>
    <x v="4"/>
    <x v="4"/>
    <x v="3"/>
    <x v="2"/>
    <n v="0"/>
    <n v="36.450000000000003"/>
    <n v="36450000"/>
    <n v="261808"/>
    <x v="1"/>
    <x v="2"/>
    <x v="2"/>
    <n v="6"/>
  </r>
  <r>
    <x v="7"/>
    <n v="1"/>
    <x v="7"/>
    <x v="7"/>
    <x v="1"/>
    <x v="1"/>
    <n v="0"/>
    <n v="49.55"/>
    <n v="49550000"/>
    <n v="920172"/>
    <x v="0"/>
    <x v="1"/>
    <x v="3"/>
    <n v="43"/>
  </r>
  <r>
    <x v="4"/>
    <n v="0"/>
    <x v="5"/>
    <x v="5"/>
    <x v="1"/>
    <x v="0"/>
    <n v="0"/>
    <n v="17.72"/>
    <n v="17720000"/>
    <n v="261661"/>
    <x v="2"/>
    <x v="2"/>
    <x v="0"/>
    <n v="11"/>
  </r>
  <r>
    <x v="1"/>
    <n v="0"/>
    <x v="1"/>
    <x v="1"/>
    <x v="3"/>
    <x v="4"/>
    <n v="0"/>
    <n v="76.709999999999994"/>
    <n v="76710000"/>
    <n v="246205"/>
    <x v="1"/>
    <x v="0"/>
    <x v="1"/>
    <n v="30"/>
  </r>
  <r>
    <x v="8"/>
    <n v="1"/>
    <x v="6"/>
    <x v="6"/>
    <x v="0"/>
    <x v="3"/>
    <n v="0"/>
    <n v="20.420000000000002"/>
    <n v="20420000"/>
    <n v="186148"/>
    <x v="1"/>
    <x v="1"/>
    <x v="3"/>
    <n v="32"/>
  </r>
  <r>
    <x v="7"/>
    <n v="0"/>
    <x v="5"/>
    <x v="5"/>
    <x v="3"/>
    <x v="3"/>
    <n v="0"/>
    <n v="51.84"/>
    <n v="51840000"/>
    <n v="699007"/>
    <x v="0"/>
    <x v="2"/>
    <x v="0"/>
    <n v="30"/>
  </r>
  <r>
    <x v="0"/>
    <n v="0"/>
    <x v="8"/>
    <x v="8"/>
    <x v="0"/>
    <x v="1"/>
    <n v="0"/>
    <n v="51.06"/>
    <n v="51060000"/>
    <n v="628562"/>
    <x v="2"/>
    <x v="3"/>
    <x v="2"/>
    <n v="52"/>
  </r>
  <r>
    <x v="8"/>
    <n v="0"/>
    <x v="6"/>
    <x v="6"/>
    <x v="5"/>
    <x v="0"/>
    <n v="0"/>
    <n v="53.04"/>
    <n v="53040000"/>
    <n v="570494"/>
    <x v="1"/>
    <x v="0"/>
    <x v="0"/>
    <n v="53"/>
  </r>
  <r>
    <x v="8"/>
    <n v="0"/>
    <x v="6"/>
    <x v="6"/>
    <x v="1"/>
    <x v="5"/>
    <n v="0"/>
    <n v="26.17"/>
    <n v="26170000"/>
    <n v="937653"/>
    <x v="2"/>
    <x v="0"/>
    <x v="4"/>
    <n v="24"/>
  </r>
  <r>
    <x v="4"/>
    <n v="0"/>
    <x v="9"/>
    <x v="9"/>
    <x v="5"/>
    <x v="2"/>
    <n v="0"/>
    <n v="87.32"/>
    <n v="87320000"/>
    <n v="599757"/>
    <x v="3"/>
    <x v="2"/>
    <x v="3"/>
    <n v="9"/>
  </r>
  <r>
    <x v="5"/>
    <n v="0"/>
    <x v="7"/>
    <x v="7"/>
    <x v="3"/>
    <x v="4"/>
    <n v="0"/>
    <n v="82.7"/>
    <n v="82700000"/>
    <n v="904805"/>
    <x v="0"/>
    <x v="3"/>
    <x v="4"/>
    <n v="61"/>
  </r>
  <r>
    <x v="2"/>
    <n v="0"/>
    <x v="6"/>
    <x v="6"/>
    <x v="4"/>
    <x v="0"/>
    <n v="0"/>
    <n v="66.239999999999995"/>
    <n v="66239999.999999993"/>
    <n v="678876"/>
    <x v="0"/>
    <x v="2"/>
    <x v="2"/>
    <n v="11"/>
  </r>
  <r>
    <x v="4"/>
    <n v="0"/>
    <x v="9"/>
    <x v="9"/>
    <x v="5"/>
    <x v="3"/>
    <n v="0"/>
    <n v="18.38"/>
    <n v="18380000"/>
    <n v="246900"/>
    <x v="0"/>
    <x v="3"/>
    <x v="2"/>
    <n v="34"/>
  </r>
  <r>
    <x v="1"/>
    <n v="0"/>
    <x v="7"/>
    <x v="7"/>
    <x v="4"/>
    <x v="2"/>
    <n v="0"/>
    <n v="42.99"/>
    <n v="42990000"/>
    <n v="85255"/>
    <x v="3"/>
    <x v="0"/>
    <x v="4"/>
    <n v="61"/>
  </r>
  <r>
    <x v="8"/>
    <n v="0"/>
    <x v="6"/>
    <x v="6"/>
    <x v="0"/>
    <x v="5"/>
    <n v="0"/>
    <n v="98.47"/>
    <n v="98470000"/>
    <n v="972469"/>
    <x v="1"/>
    <x v="3"/>
    <x v="3"/>
    <n v="21"/>
  </r>
  <r>
    <x v="7"/>
    <n v="0"/>
    <x v="5"/>
    <x v="5"/>
    <x v="0"/>
    <x v="6"/>
    <n v="0"/>
    <n v="14.51"/>
    <n v="14510000"/>
    <n v="113777"/>
    <x v="1"/>
    <x v="1"/>
    <x v="0"/>
    <n v="27"/>
  </r>
  <r>
    <x v="7"/>
    <n v="0"/>
    <x v="9"/>
    <x v="9"/>
    <x v="0"/>
    <x v="5"/>
    <n v="0"/>
    <n v="17.75"/>
    <n v="17750000"/>
    <n v="739540"/>
    <x v="0"/>
    <x v="3"/>
    <x v="4"/>
    <n v="31"/>
  </r>
  <r>
    <x v="0"/>
    <n v="0"/>
    <x v="9"/>
    <x v="9"/>
    <x v="2"/>
    <x v="0"/>
    <n v="0"/>
    <n v="19.809999999999999"/>
    <n v="19810000"/>
    <n v="722788"/>
    <x v="1"/>
    <x v="3"/>
    <x v="1"/>
    <n v="70"/>
  </r>
  <r>
    <x v="8"/>
    <n v="0"/>
    <x v="8"/>
    <x v="8"/>
    <x v="4"/>
    <x v="1"/>
    <n v="0"/>
    <n v="82.52"/>
    <n v="82520000"/>
    <n v="214372"/>
    <x v="2"/>
    <x v="0"/>
    <x v="4"/>
    <n v="12"/>
  </r>
  <r>
    <x v="9"/>
    <n v="1"/>
    <x v="6"/>
    <x v="6"/>
    <x v="3"/>
    <x v="1"/>
    <n v="0"/>
    <n v="32.53"/>
    <n v="32530000"/>
    <n v="235314"/>
    <x v="2"/>
    <x v="1"/>
    <x v="2"/>
    <n v="62"/>
  </r>
  <r>
    <x v="7"/>
    <n v="0"/>
    <x v="4"/>
    <x v="4"/>
    <x v="3"/>
    <x v="0"/>
    <n v="0"/>
    <n v="96.98"/>
    <n v="96980000"/>
    <n v="140812"/>
    <x v="1"/>
    <x v="0"/>
    <x v="0"/>
    <n v="71"/>
  </r>
  <r>
    <x v="6"/>
    <n v="0"/>
    <x v="7"/>
    <x v="7"/>
    <x v="3"/>
    <x v="3"/>
    <n v="0"/>
    <n v="96.39"/>
    <n v="96390000"/>
    <n v="238356"/>
    <x v="3"/>
    <x v="3"/>
    <x v="2"/>
    <n v="3"/>
  </r>
  <r>
    <x v="1"/>
    <n v="0"/>
    <x v="8"/>
    <x v="8"/>
    <x v="4"/>
    <x v="2"/>
    <n v="0"/>
    <n v="98.09"/>
    <n v="98090000"/>
    <n v="826976"/>
    <x v="1"/>
    <x v="3"/>
    <x v="0"/>
    <n v="57"/>
  </r>
  <r>
    <x v="2"/>
    <n v="0"/>
    <x v="0"/>
    <x v="0"/>
    <x v="2"/>
    <x v="1"/>
    <n v="0"/>
    <n v="39.770000000000003"/>
    <n v="39770000"/>
    <n v="757694"/>
    <x v="1"/>
    <x v="0"/>
    <x v="4"/>
    <n v="69"/>
  </r>
  <r>
    <x v="9"/>
    <n v="0"/>
    <x v="1"/>
    <x v="1"/>
    <x v="3"/>
    <x v="2"/>
    <n v="0"/>
    <n v="74.12"/>
    <n v="74120000"/>
    <n v="403108"/>
    <x v="0"/>
    <x v="3"/>
    <x v="0"/>
    <n v="64"/>
  </r>
  <r>
    <x v="5"/>
    <n v="0"/>
    <x v="9"/>
    <x v="9"/>
    <x v="3"/>
    <x v="5"/>
    <n v="0"/>
    <n v="92.95"/>
    <n v="92950000"/>
    <n v="942890"/>
    <x v="2"/>
    <x v="1"/>
    <x v="3"/>
    <n v="19"/>
  </r>
  <r>
    <x v="4"/>
    <n v="0"/>
    <x v="6"/>
    <x v="6"/>
    <x v="5"/>
    <x v="6"/>
    <n v="0"/>
    <n v="20.329999999999998"/>
    <n v="20330000"/>
    <n v="794906"/>
    <x v="3"/>
    <x v="1"/>
    <x v="2"/>
    <n v="36"/>
  </r>
  <r>
    <x v="5"/>
    <n v="0"/>
    <x v="4"/>
    <x v="4"/>
    <x v="4"/>
    <x v="4"/>
    <n v="0"/>
    <n v="27.33"/>
    <n v="27330000"/>
    <n v="481293"/>
    <x v="0"/>
    <x v="0"/>
    <x v="3"/>
    <n v="65"/>
  </r>
  <r>
    <x v="1"/>
    <n v="0"/>
    <x v="4"/>
    <x v="4"/>
    <x v="3"/>
    <x v="0"/>
    <n v="0"/>
    <n v="21.01"/>
    <n v="21010000"/>
    <n v="602692"/>
    <x v="0"/>
    <x v="0"/>
    <x v="0"/>
    <n v="29"/>
  </r>
  <r>
    <x v="2"/>
    <n v="0"/>
    <x v="3"/>
    <x v="3"/>
    <x v="2"/>
    <x v="1"/>
    <n v="0"/>
    <n v="13.66"/>
    <n v="13660000"/>
    <n v="455529"/>
    <x v="0"/>
    <x v="3"/>
    <x v="1"/>
    <n v="40"/>
  </r>
  <r>
    <x v="8"/>
    <n v="0"/>
    <x v="1"/>
    <x v="1"/>
    <x v="0"/>
    <x v="3"/>
    <n v="0"/>
    <n v="75.84"/>
    <n v="75840000"/>
    <n v="383395"/>
    <x v="0"/>
    <x v="3"/>
    <x v="0"/>
    <n v="31"/>
  </r>
  <r>
    <x v="9"/>
    <n v="0"/>
    <x v="5"/>
    <x v="5"/>
    <x v="3"/>
    <x v="1"/>
    <n v="0"/>
    <n v="59.69"/>
    <n v="59690000"/>
    <n v="113612"/>
    <x v="0"/>
    <x v="3"/>
    <x v="0"/>
    <n v="70"/>
  </r>
  <r>
    <x v="5"/>
    <n v="0"/>
    <x v="0"/>
    <x v="0"/>
    <x v="5"/>
    <x v="4"/>
    <n v="0"/>
    <n v="21.72"/>
    <n v="21720000"/>
    <n v="984411"/>
    <x v="2"/>
    <x v="0"/>
    <x v="3"/>
    <n v="17"/>
  </r>
  <r>
    <x v="2"/>
    <n v="0"/>
    <x v="7"/>
    <x v="7"/>
    <x v="0"/>
    <x v="2"/>
    <n v="0"/>
    <n v="85.58"/>
    <n v="85580000"/>
    <n v="17229"/>
    <x v="0"/>
    <x v="1"/>
    <x v="2"/>
    <n v="30"/>
  </r>
  <r>
    <x v="4"/>
    <n v="0"/>
    <x v="3"/>
    <x v="3"/>
    <x v="0"/>
    <x v="6"/>
    <n v="0"/>
    <n v="75.11"/>
    <n v="75110000"/>
    <n v="581303"/>
    <x v="2"/>
    <x v="2"/>
    <x v="4"/>
    <n v="51"/>
  </r>
  <r>
    <x v="1"/>
    <n v="0"/>
    <x v="0"/>
    <x v="0"/>
    <x v="2"/>
    <x v="0"/>
    <n v="0"/>
    <n v="10.8"/>
    <n v="10800000"/>
    <n v="799474"/>
    <x v="1"/>
    <x v="3"/>
    <x v="2"/>
    <n v="23"/>
  </r>
  <r>
    <x v="1"/>
    <n v="0"/>
    <x v="9"/>
    <x v="9"/>
    <x v="3"/>
    <x v="5"/>
    <n v="0"/>
    <n v="86.27"/>
    <n v="86270000"/>
    <n v="898655"/>
    <x v="1"/>
    <x v="0"/>
    <x v="2"/>
    <n v="10"/>
  </r>
  <r>
    <x v="2"/>
    <n v="0"/>
    <x v="8"/>
    <x v="8"/>
    <x v="5"/>
    <x v="6"/>
    <n v="0"/>
    <n v="67.099999999999994"/>
    <n v="67099999.999999993"/>
    <n v="698852"/>
    <x v="3"/>
    <x v="1"/>
    <x v="3"/>
    <n v="57"/>
  </r>
  <r>
    <x v="1"/>
    <n v="0"/>
    <x v="3"/>
    <x v="3"/>
    <x v="3"/>
    <x v="6"/>
    <n v="0"/>
    <n v="76.430000000000007"/>
    <n v="76430000"/>
    <n v="304162"/>
    <x v="0"/>
    <x v="0"/>
    <x v="1"/>
    <n v="56"/>
  </r>
  <r>
    <x v="7"/>
    <n v="0"/>
    <x v="7"/>
    <x v="7"/>
    <x v="0"/>
    <x v="5"/>
    <n v="0"/>
    <n v="43.4"/>
    <n v="43400000"/>
    <n v="191625"/>
    <x v="0"/>
    <x v="2"/>
    <x v="0"/>
    <n v="65"/>
  </r>
  <r>
    <x v="5"/>
    <n v="0"/>
    <x v="2"/>
    <x v="2"/>
    <x v="0"/>
    <x v="0"/>
    <n v="0"/>
    <n v="93.32"/>
    <n v="93320000"/>
    <n v="93185"/>
    <x v="3"/>
    <x v="0"/>
    <x v="0"/>
    <n v="14"/>
  </r>
  <r>
    <x v="1"/>
    <n v="0"/>
    <x v="0"/>
    <x v="0"/>
    <x v="0"/>
    <x v="6"/>
    <n v="0"/>
    <n v="35.6"/>
    <n v="35600000"/>
    <n v="40718"/>
    <x v="1"/>
    <x v="3"/>
    <x v="0"/>
    <n v="24"/>
  </r>
  <r>
    <x v="0"/>
    <n v="0"/>
    <x v="7"/>
    <x v="7"/>
    <x v="0"/>
    <x v="4"/>
    <n v="0"/>
    <n v="42.73"/>
    <n v="42730000"/>
    <n v="310574"/>
    <x v="1"/>
    <x v="3"/>
    <x v="1"/>
    <n v="65"/>
  </r>
  <r>
    <x v="1"/>
    <n v="0"/>
    <x v="2"/>
    <x v="2"/>
    <x v="3"/>
    <x v="0"/>
    <n v="0"/>
    <n v="73.37"/>
    <n v="73370000"/>
    <n v="475719"/>
    <x v="1"/>
    <x v="2"/>
    <x v="1"/>
    <n v="52"/>
  </r>
  <r>
    <x v="2"/>
    <n v="0"/>
    <x v="3"/>
    <x v="3"/>
    <x v="5"/>
    <x v="1"/>
    <n v="0"/>
    <n v="73.180000000000007"/>
    <n v="73180000"/>
    <n v="404060"/>
    <x v="3"/>
    <x v="1"/>
    <x v="3"/>
    <n v="32"/>
  </r>
  <r>
    <x v="0"/>
    <n v="0"/>
    <x v="2"/>
    <x v="2"/>
    <x v="5"/>
    <x v="0"/>
    <n v="0"/>
    <n v="72.349999999999994"/>
    <n v="72350000"/>
    <n v="132726"/>
    <x v="0"/>
    <x v="3"/>
    <x v="1"/>
    <n v="55"/>
  </r>
  <r>
    <x v="2"/>
    <n v="0"/>
    <x v="4"/>
    <x v="4"/>
    <x v="3"/>
    <x v="5"/>
    <n v="0"/>
    <n v="87.68"/>
    <n v="87680000"/>
    <n v="336376"/>
    <x v="1"/>
    <x v="2"/>
    <x v="1"/>
    <n v="11"/>
  </r>
  <r>
    <x v="5"/>
    <n v="0"/>
    <x v="6"/>
    <x v="6"/>
    <x v="5"/>
    <x v="6"/>
    <n v="0"/>
    <n v="67.16"/>
    <n v="67160000"/>
    <n v="566437"/>
    <x v="3"/>
    <x v="1"/>
    <x v="4"/>
    <n v="63"/>
  </r>
  <r>
    <x v="6"/>
    <n v="0"/>
    <x v="1"/>
    <x v="1"/>
    <x v="2"/>
    <x v="0"/>
    <n v="0"/>
    <n v="83.43"/>
    <n v="83430000"/>
    <n v="313631"/>
    <x v="1"/>
    <x v="1"/>
    <x v="3"/>
    <n v="16"/>
  </r>
  <r>
    <x v="4"/>
    <n v="0"/>
    <x v="4"/>
    <x v="4"/>
    <x v="3"/>
    <x v="5"/>
    <n v="0"/>
    <n v="28.66"/>
    <n v="28660000"/>
    <n v="996004"/>
    <x v="3"/>
    <x v="3"/>
    <x v="0"/>
    <n v="28"/>
  </r>
  <r>
    <x v="0"/>
    <n v="0"/>
    <x v="8"/>
    <x v="8"/>
    <x v="0"/>
    <x v="6"/>
    <n v="0"/>
    <n v="55.04"/>
    <n v="55040000"/>
    <n v="871600"/>
    <x v="2"/>
    <x v="0"/>
    <x v="1"/>
    <n v="29"/>
  </r>
  <r>
    <x v="7"/>
    <n v="0"/>
    <x v="7"/>
    <x v="7"/>
    <x v="3"/>
    <x v="2"/>
    <n v="0"/>
    <n v="43.51"/>
    <n v="43510000"/>
    <n v="940656"/>
    <x v="3"/>
    <x v="1"/>
    <x v="2"/>
    <n v="41"/>
  </r>
  <r>
    <x v="9"/>
    <n v="0"/>
    <x v="7"/>
    <x v="7"/>
    <x v="1"/>
    <x v="3"/>
    <n v="0"/>
    <n v="20.73"/>
    <n v="20730000"/>
    <n v="297209"/>
    <x v="1"/>
    <x v="2"/>
    <x v="1"/>
    <n v="66"/>
  </r>
  <r>
    <x v="2"/>
    <n v="0"/>
    <x v="0"/>
    <x v="0"/>
    <x v="0"/>
    <x v="2"/>
    <n v="0"/>
    <n v="78.19"/>
    <n v="78190000"/>
    <n v="28321"/>
    <x v="2"/>
    <x v="0"/>
    <x v="3"/>
    <n v="63"/>
  </r>
  <r>
    <x v="7"/>
    <n v="0"/>
    <x v="6"/>
    <x v="6"/>
    <x v="0"/>
    <x v="3"/>
    <n v="0"/>
    <n v="29.02"/>
    <n v="29020000"/>
    <n v="456783"/>
    <x v="1"/>
    <x v="3"/>
    <x v="4"/>
    <n v="10"/>
  </r>
  <r>
    <x v="3"/>
    <n v="0"/>
    <x v="3"/>
    <x v="3"/>
    <x v="1"/>
    <x v="5"/>
    <n v="0"/>
    <n v="87.56"/>
    <n v="87560000"/>
    <n v="933028"/>
    <x v="1"/>
    <x v="0"/>
    <x v="0"/>
    <n v="25"/>
  </r>
  <r>
    <x v="5"/>
    <n v="0"/>
    <x v="5"/>
    <x v="5"/>
    <x v="0"/>
    <x v="3"/>
    <n v="0"/>
    <n v="24.65"/>
    <n v="24650000"/>
    <n v="221512"/>
    <x v="1"/>
    <x v="3"/>
    <x v="2"/>
    <n v="56"/>
  </r>
  <r>
    <x v="4"/>
    <n v="0"/>
    <x v="1"/>
    <x v="1"/>
    <x v="0"/>
    <x v="5"/>
    <n v="0"/>
    <n v="17.88"/>
    <n v="17880000"/>
    <n v="16585"/>
    <x v="0"/>
    <x v="0"/>
    <x v="4"/>
    <n v="12"/>
  </r>
  <r>
    <x v="9"/>
    <n v="0"/>
    <x v="6"/>
    <x v="6"/>
    <x v="1"/>
    <x v="0"/>
    <n v="0"/>
    <n v="21.01"/>
    <n v="21010000"/>
    <n v="787752"/>
    <x v="1"/>
    <x v="1"/>
    <x v="3"/>
    <n v="9"/>
  </r>
  <r>
    <x v="6"/>
    <n v="0"/>
    <x v="6"/>
    <x v="6"/>
    <x v="4"/>
    <x v="5"/>
    <n v="0"/>
    <n v="60.25"/>
    <n v="60250000"/>
    <n v="662517"/>
    <x v="3"/>
    <x v="2"/>
    <x v="1"/>
    <n v="40"/>
  </r>
  <r>
    <x v="7"/>
    <n v="0"/>
    <x v="3"/>
    <x v="3"/>
    <x v="5"/>
    <x v="0"/>
    <n v="0"/>
    <n v="6.63"/>
    <n v="6630000"/>
    <n v="274509"/>
    <x v="0"/>
    <x v="3"/>
    <x v="4"/>
    <n v="20"/>
  </r>
  <r>
    <x v="4"/>
    <n v="0"/>
    <x v="2"/>
    <x v="2"/>
    <x v="0"/>
    <x v="4"/>
    <n v="0"/>
    <n v="5.8"/>
    <n v="5800000"/>
    <n v="508649"/>
    <x v="0"/>
    <x v="0"/>
    <x v="1"/>
    <n v="66"/>
  </r>
  <r>
    <x v="7"/>
    <n v="0"/>
    <x v="8"/>
    <x v="8"/>
    <x v="3"/>
    <x v="2"/>
    <n v="0"/>
    <n v="70.260000000000005"/>
    <n v="70260000"/>
    <n v="740257"/>
    <x v="3"/>
    <x v="1"/>
    <x v="4"/>
    <n v="70"/>
  </r>
  <r>
    <x v="5"/>
    <n v="0"/>
    <x v="2"/>
    <x v="2"/>
    <x v="5"/>
    <x v="6"/>
    <n v="0"/>
    <n v="62.08"/>
    <n v="62080000"/>
    <n v="969504"/>
    <x v="0"/>
    <x v="2"/>
    <x v="2"/>
    <n v="5"/>
  </r>
  <r>
    <x v="3"/>
    <n v="0"/>
    <x v="4"/>
    <x v="4"/>
    <x v="2"/>
    <x v="6"/>
    <n v="0"/>
    <n v="90.2"/>
    <n v="90200000"/>
    <n v="779494"/>
    <x v="1"/>
    <x v="2"/>
    <x v="2"/>
    <n v="54"/>
  </r>
  <r>
    <x v="8"/>
    <n v="0"/>
    <x v="0"/>
    <x v="0"/>
    <x v="5"/>
    <x v="5"/>
    <n v="0"/>
    <n v="44.17"/>
    <n v="44170000"/>
    <n v="605166"/>
    <x v="2"/>
    <x v="1"/>
    <x v="4"/>
    <n v="27"/>
  </r>
  <r>
    <x v="4"/>
    <n v="0"/>
    <x v="5"/>
    <x v="5"/>
    <x v="5"/>
    <x v="4"/>
    <n v="0"/>
    <n v="55.18"/>
    <n v="55180000"/>
    <n v="274946"/>
    <x v="2"/>
    <x v="3"/>
    <x v="4"/>
    <n v="66"/>
  </r>
  <r>
    <x v="8"/>
    <n v="0"/>
    <x v="0"/>
    <x v="0"/>
    <x v="2"/>
    <x v="5"/>
    <n v="0"/>
    <n v="41.32"/>
    <n v="41320000"/>
    <n v="645097"/>
    <x v="1"/>
    <x v="3"/>
    <x v="1"/>
    <n v="36"/>
  </r>
  <r>
    <x v="2"/>
    <n v="0"/>
    <x v="7"/>
    <x v="7"/>
    <x v="3"/>
    <x v="3"/>
    <n v="0"/>
    <n v="32.92"/>
    <n v="32920000"/>
    <n v="157678"/>
    <x v="1"/>
    <x v="0"/>
    <x v="3"/>
    <n v="68"/>
  </r>
  <r>
    <x v="7"/>
    <n v="0"/>
    <x v="6"/>
    <x v="6"/>
    <x v="3"/>
    <x v="1"/>
    <n v="0"/>
    <n v="15.16"/>
    <n v="15160000"/>
    <n v="157034"/>
    <x v="1"/>
    <x v="2"/>
    <x v="2"/>
    <n v="69"/>
  </r>
  <r>
    <x v="1"/>
    <n v="0"/>
    <x v="9"/>
    <x v="9"/>
    <x v="4"/>
    <x v="0"/>
    <n v="0"/>
    <n v="62.5"/>
    <n v="62500000"/>
    <n v="550656"/>
    <x v="1"/>
    <x v="1"/>
    <x v="4"/>
    <n v="4"/>
  </r>
  <r>
    <x v="5"/>
    <n v="0"/>
    <x v="1"/>
    <x v="1"/>
    <x v="4"/>
    <x v="6"/>
    <n v="0"/>
    <n v="68.91"/>
    <n v="68910000"/>
    <n v="634048"/>
    <x v="0"/>
    <x v="0"/>
    <x v="1"/>
    <n v="66"/>
  </r>
  <r>
    <x v="2"/>
    <n v="0"/>
    <x v="5"/>
    <x v="5"/>
    <x v="3"/>
    <x v="5"/>
    <n v="0"/>
    <n v="81.260000000000005"/>
    <n v="81260000"/>
    <n v="547495"/>
    <x v="1"/>
    <x v="1"/>
    <x v="2"/>
    <n v="3"/>
  </r>
  <r>
    <x v="2"/>
    <n v="0"/>
    <x v="2"/>
    <x v="2"/>
    <x v="3"/>
    <x v="6"/>
    <n v="0"/>
    <n v="58.31"/>
    <n v="58310000"/>
    <n v="487694"/>
    <x v="0"/>
    <x v="1"/>
    <x v="3"/>
    <n v="41"/>
  </r>
  <r>
    <x v="4"/>
    <n v="0"/>
    <x v="5"/>
    <x v="5"/>
    <x v="2"/>
    <x v="1"/>
    <n v="0"/>
    <n v="88.65"/>
    <n v="88650000"/>
    <n v="427067"/>
    <x v="0"/>
    <x v="0"/>
    <x v="3"/>
    <n v="42"/>
  </r>
  <r>
    <x v="5"/>
    <n v="0"/>
    <x v="5"/>
    <x v="5"/>
    <x v="5"/>
    <x v="3"/>
    <n v="0"/>
    <n v="1.51"/>
    <n v="1510000"/>
    <n v="954902"/>
    <x v="0"/>
    <x v="0"/>
    <x v="2"/>
    <n v="55"/>
  </r>
  <r>
    <x v="2"/>
    <n v="0"/>
    <x v="9"/>
    <x v="9"/>
    <x v="1"/>
    <x v="5"/>
    <n v="0"/>
    <n v="49.23"/>
    <n v="49230000"/>
    <n v="128594"/>
    <x v="1"/>
    <x v="1"/>
    <x v="1"/>
    <n v="53"/>
  </r>
  <r>
    <x v="3"/>
    <n v="0"/>
    <x v="2"/>
    <x v="2"/>
    <x v="0"/>
    <x v="6"/>
    <n v="0"/>
    <n v="84.53"/>
    <n v="84530000"/>
    <n v="189430"/>
    <x v="1"/>
    <x v="2"/>
    <x v="1"/>
    <n v="1"/>
  </r>
  <r>
    <x v="4"/>
    <n v="0"/>
    <x v="8"/>
    <x v="8"/>
    <x v="3"/>
    <x v="6"/>
    <n v="0"/>
    <n v="90.63"/>
    <n v="90630000"/>
    <n v="603327"/>
    <x v="1"/>
    <x v="0"/>
    <x v="2"/>
    <n v="15"/>
  </r>
  <r>
    <x v="2"/>
    <n v="0"/>
    <x v="8"/>
    <x v="8"/>
    <x v="3"/>
    <x v="0"/>
    <n v="0"/>
    <n v="80.260000000000005"/>
    <n v="80260000"/>
    <n v="276593"/>
    <x v="1"/>
    <x v="2"/>
    <x v="4"/>
    <n v="36"/>
  </r>
  <r>
    <x v="8"/>
    <n v="0"/>
    <x v="5"/>
    <x v="5"/>
    <x v="5"/>
    <x v="0"/>
    <n v="0"/>
    <n v="22.87"/>
    <n v="22870000"/>
    <n v="975282"/>
    <x v="2"/>
    <x v="0"/>
    <x v="1"/>
    <n v="49"/>
  </r>
  <r>
    <x v="1"/>
    <n v="0"/>
    <x v="3"/>
    <x v="3"/>
    <x v="1"/>
    <x v="1"/>
    <n v="0"/>
    <n v="23.79"/>
    <n v="23790000"/>
    <n v="486810"/>
    <x v="0"/>
    <x v="0"/>
    <x v="3"/>
    <n v="11"/>
  </r>
  <r>
    <x v="8"/>
    <n v="0"/>
    <x v="8"/>
    <x v="8"/>
    <x v="1"/>
    <x v="2"/>
    <n v="0"/>
    <n v="35.43"/>
    <n v="35430000"/>
    <n v="969517"/>
    <x v="0"/>
    <x v="1"/>
    <x v="1"/>
    <n v="25"/>
  </r>
  <r>
    <x v="5"/>
    <n v="0"/>
    <x v="6"/>
    <x v="6"/>
    <x v="5"/>
    <x v="5"/>
    <n v="0"/>
    <n v="74.77"/>
    <n v="74770000"/>
    <n v="151599"/>
    <x v="2"/>
    <x v="3"/>
    <x v="4"/>
    <n v="18"/>
  </r>
  <r>
    <x v="8"/>
    <n v="0"/>
    <x v="6"/>
    <x v="6"/>
    <x v="4"/>
    <x v="2"/>
    <n v="0"/>
    <n v="66.66"/>
    <n v="66660000"/>
    <n v="749545"/>
    <x v="3"/>
    <x v="2"/>
    <x v="2"/>
    <n v="30"/>
  </r>
  <r>
    <x v="7"/>
    <n v="0"/>
    <x v="7"/>
    <x v="7"/>
    <x v="5"/>
    <x v="1"/>
    <n v="0"/>
    <n v="78.13"/>
    <n v="78130000"/>
    <n v="71743"/>
    <x v="0"/>
    <x v="0"/>
    <x v="0"/>
    <n v="35"/>
  </r>
  <r>
    <x v="3"/>
    <n v="0"/>
    <x v="3"/>
    <x v="3"/>
    <x v="0"/>
    <x v="5"/>
    <n v="0"/>
    <n v="11.39"/>
    <n v="11390000"/>
    <n v="969684"/>
    <x v="0"/>
    <x v="1"/>
    <x v="3"/>
    <n v="41"/>
  </r>
  <r>
    <x v="3"/>
    <n v="0"/>
    <x v="9"/>
    <x v="9"/>
    <x v="4"/>
    <x v="0"/>
    <n v="0"/>
    <n v="87.84"/>
    <n v="87840000"/>
    <n v="842506"/>
    <x v="3"/>
    <x v="1"/>
    <x v="3"/>
    <n v="19"/>
  </r>
  <r>
    <x v="7"/>
    <n v="0"/>
    <x v="5"/>
    <x v="5"/>
    <x v="2"/>
    <x v="2"/>
    <n v="0"/>
    <n v="10.18"/>
    <n v="10180000"/>
    <n v="933883"/>
    <x v="1"/>
    <x v="2"/>
    <x v="4"/>
    <n v="41"/>
  </r>
  <r>
    <x v="2"/>
    <n v="0"/>
    <x v="0"/>
    <x v="0"/>
    <x v="5"/>
    <x v="0"/>
    <n v="0"/>
    <n v="4.42"/>
    <n v="4420000"/>
    <n v="393748"/>
    <x v="1"/>
    <x v="0"/>
    <x v="2"/>
    <n v="10"/>
  </r>
  <r>
    <x v="7"/>
    <n v="0"/>
    <x v="9"/>
    <x v="9"/>
    <x v="3"/>
    <x v="5"/>
    <n v="0"/>
    <n v="76.98"/>
    <n v="76980000"/>
    <n v="708549"/>
    <x v="3"/>
    <x v="1"/>
    <x v="4"/>
    <n v="37"/>
  </r>
  <r>
    <x v="8"/>
    <n v="0"/>
    <x v="9"/>
    <x v="9"/>
    <x v="3"/>
    <x v="6"/>
    <n v="0"/>
    <n v="73.239999999999995"/>
    <n v="73240000"/>
    <n v="136762"/>
    <x v="3"/>
    <x v="3"/>
    <x v="0"/>
    <n v="41"/>
  </r>
  <r>
    <x v="6"/>
    <n v="0"/>
    <x v="3"/>
    <x v="3"/>
    <x v="5"/>
    <x v="3"/>
    <n v="0"/>
    <n v="8.11"/>
    <n v="8109999.9999999991"/>
    <n v="737958"/>
    <x v="3"/>
    <x v="2"/>
    <x v="0"/>
    <n v="35"/>
  </r>
  <r>
    <x v="8"/>
    <n v="0"/>
    <x v="9"/>
    <x v="9"/>
    <x v="2"/>
    <x v="5"/>
    <n v="0"/>
    <n v="23.55"/>
    <n v="23550000"/>
    <n v="108886"/>
    <x v="2"/>
    <x v="0"/>
    <x v="3"/>
    <n v="51"/>
  </r>
  <r>
    <x v="5"/>
    <n v="0"/>
    <x v="4"/>
    <x v="4"/>
    <x v="0"/>
    <x v="5"/>
    <n v="0"/>
    <n v="92.79"/>
    <n v="92790000"/>
    <n v="285311"/>
    <x v="1"/>
    <x v="0"/>
    <x v="0"/>
    <n v="55"/>
  </r>
  <r>
    <x v="9"/>
    <n v="0"/>
    <x v="8"/>
    <x v="8"/>
    <x v="5"/>
    <x v="1"/>
    <n v="0"/>
    <n v="71.11"/>
    <n v="71110000"/>
    <n v="961868"/>
    <x v="0"/>
    <x v="0"/>
    <x v="3"/>
    <n v="57"/>
  </r>
  <r>
    <x v="5"/>
    <n v="0"/>
    <x v="5"/>
    <x v="5"/>
    <x v="2"/>
    <x v="5"/>
    <n v="0"/>
    <n v="57.34"/>
    <n v="57340000"/>
    <n v="471743"/>
    <x v="3"/>
    <x v="3"/>
    <x v="1"/>
    <n v="29"/>
  </r>
  <r>
    <x v="2"/>
    <n v="0"/>
    <x v="2"/>
    <x v="2"/>
    <x v="0"/>
    <x v="4"/>
    <n v="0"/>
    <n v="81.260000000000005"/>
    <n v="81260000"/>
    <n v="993903"/>
    <x v="3"/>
    <x v="1"/>
    <x v="1"/>
    <n v="25"/>
  </r>
  <r>
    <x v="0"/>
    <n v="0"/>
    <x v="2"/>
    <x v="2"/>
    <x v="1"/>
    <x v="3"/>
    <n v="0"/>
    <n v="7.32"/>
    <n v="7320000"/>
    <n v="179156"/>
    <x v="1"/>
    <x v="2"/>
    <x v="2"/>
    <n v="34"/>
  </r>
  <r>
    <x v="3"/>
    <n v="0"/>
    <x v="6"/>
    <x v="6"/>
    <x v="2"/>
    <x v="6"/>
    <n v="0"/>
    <n v="56.27"/>
    <n v="56270000"/>
    <n v="699129"/>
    <x v="1"/>
    <x v="0"/>
    <x v="4"/>
    <n v="25"/>
  </r>
  <r>
    <x v="6"/>
    <n v="0"/>
    <x v="8"/>
    <x v="8"/>
    <x v="5"/>
    <x v="2"/>
    <n v="0"/>
    <n v="83.76"/>
    <n v="83760000"/>
    <n v="920983"/>
    <x v="2"/>
    <x v="2"/>
    <x v="4"/>
    <n v="24"/>
  </r>
  <r>
    <x v="2"/>
    <n v="0"/>
    <x v="5"/>
    <x v="5"/>
    <x v="4"/>
    <x v="5"/>
    <n v="0"/>
    <n v="85.64"/>
    <n v="85640000"/>
    <n v="875790"/>
    <x v="1"/>
    <x v="0"/>
    <x v="1"/>
    <n v="36"/>
  </r>
  <r>
    <x v="6"/>
    <n v="0"/>
    <x v="4"/>
    <x v="4"/>
    <x v="5"/>
    <x v="1"/>
    <n v="0"/>
    <n v="61.39"/>
    <n v="61390000"/>
    <n v="415274"/>
    <x v="0"/>
    <x v="1"/>
    <x v="4"/>
    <n v="40"/>
  </r>
  <r>
    <x v="6"/>
    <n v="0"/>
    <x v="5"/>
    <x v="5"/>
    <x v="1"/>
    <x v="5"/>
    <n v="0"/>
    <n v="42.14"/>
    <n v="42140000"/>
    <n v="222293"/>
    <x v="0"/>
    <x v="2"/>
    <x v="0"/>
    <n v="38"/>
  </r>
  <r>
    <x v="4"/>
    <n v="0"/>
    <x v="8"/>
    <x v="8"/>
    <x v="2"/>
    <x v="1"/>
    <n v="0"/>
    <n v="94.4"/>
    <n v="94400000"/>
    <n v="357092"/>
    <x v="3"/>
    <x v="0"/>
    <x v="0"/>
    <n v="71"/>
  </r>
  <r>
    <x v="5"/>
    <n v="0"/>
    <x v="8"/>
    <x v="8"/>
    <x v="5"/>
    <x v="3"/>
    <n v="0"/>
    <n v="84.68"/>
    <n v="84680000"/>
    <n v="708291"/>
    <x v="0"/>
    <x v="3"/>
    <x v="2"/>
    <n v="54"/>
  </r>
  <r>
    <x v="6"/>
    <n v="0"/>
    <x v="2"/>
    <x v="2"/>
    <x v="5"/>
    <x v="5"/>
    <n v="0"/>
    <n v="93.33"/>
    <n v="93330000"/>
    <n v="517610"/>
    <x v="1"/>
    <x v="2"/>
    <x v="1"/>
    <n v="35"/>
  </r>
  <r>
    <x v="3"/>
    <n v="0"/>
    <x v="5"/>
    <x v="5"/>
    <x v="5"/>
    <x v="4"/>
    <n v="0"/>
    <n v="70.459999999999994"/>
    <n v="70460000"/>
    <n v="368803"/>
    <x v="0"/>
    <x v="0"/>
    <x v="0"/>
    <n v="23"/>
  </r>
  <r>
    <x v="0"/>
    <n v="0"/>
    <x v="5"/>
    <x v="5"/>
    <x v="2"/>
    <x v="6"/>
    <n v="0"/>
    <n v="48.71"/>
    <n v="48710000"/>
    <n v="421191"/>
    <x v="1"/>
    <x v="0"/>
    <x v="1"/>
    <n v="62"/>
  </r>
  <r>
    <x v="1"/>
    <n v="0"/>
    <x v="3"/>
    <x v="3"/>
    <x v="0"/>
    <x v="2"/>
    <n v="0"/>
    <n v="69.03"/>
    <n v="69030000"/>
    <n v="282139"/>
    <x v="0"/>
    <x v="0"/>
    <x v="4"/>
    <n v="37"/>
  </r>
  <r>
    <x v="0"/>
    <n v="0"/>
    <x v="3"/>
    <x v="3"/>
    <x v="5"/>
    <x v="2"/>
    <n v="0"/>
    <n v="49.19"/>
    <n v="49190000"/>
    <n v="117543"/>
    <x v="2"/>
    <x v="2"/>
    <x v="4"/>
    <n v="22"/>
  </r>
  <r>
    <x v="4"/>
    <n v="0"/>
    <x v="4"/>
    <x v="4"/>
    <x v="0"/>
    <x v="4"/>
    <n v="0"/>
    <n v="27.2"/>
    <n v="27200000"/>
    <n v="536925"/>
    <x v="3"/>
    <x v="3"/>
    <x v="4"/>
    <n v="62"/>
  </r>
  <r>
    <x v="4"/>
    <n v="0"/>
    <x v="5"/>
    <x v="5"/>
    <x v="1"/>
    <x v="1"/>
    <n v="0"/>
    <n v="64.08"/>
    <n v="64080000"/>
    <n v="238068"/>
    <x v="3"/>
    <x v="0"/>
    <x v="0"/>
    <n v="61"/>
  </r>
  <r>
    <x v="8"/>
    <n v="0"/>
    <x v="6"/>
    <x v="6"/>
    <x v="5"/>
    <x v="3"/>
    <n v="0"/>
    <n v="38.46"/>
    <n v="38460000"/>
    <n v="39814"/>
    <x v="2"/>
    <x v="2"/>
    <x v="0"/>
    <n v="32"/>
  </r>
  <r>
    <x v="1"/>
    <n v="0"/>
    <x v="3"/>
    <x v="3"/>
    <x v="3"/>
    <x v="4"/>
    <n v="0"/>
    <n v="80.89"/>
    <n v="80890000"/>
    <n v="268956"/>
    <x v="1"/>
    <x v="3"/>
    <x v="3"/>
    <n v="47"/>
  </r>
  <r>
    <x v="4"/>
    <n v="0"/>
    <x v="7"/>
    <x v="7"/>
    <x v="5"/>
    <x v="0"/>
    <n v="0"/>
    <n v="15.76"/>
    <n v="15760000"/>
    <n v="424"/>
    <x v="1"/>
    <x v="0"/>
    <x v="3"/>
    <n v="58"/>
  </r>
  <r>
    <x v="9"/>
    <n v="0"/>
    <x v="8"/>
    <x v="8"/>
    <x v="4"/>
    <x v="3"/>
    <n v="0"/>
    <n v="82.24"/>
    <n v="82240000"/>
    <n v="982969"/>
    <x v="3"/>
    <x v="0"/>
    <x v="4"/>
    <n v="64"/>
  </r>
  <r>
    <x v="3"/>
    <n v="0"/>
    <x v="8"/>
    <x v="8"/>
    <x v="5"/>
    <x v="4"/>
    <n v="0"/>
    <n v="82.72"/>
    <n v="82720000"/>
    <n v="219703"/>
    <x v="1"/>
    <x v="2"/>
    <x v="1"/>
    <n v="33"/>
  </r>
  <r>
    <x v="8"/>
    <n v="0"/>
    <x v="4"/>
    <x v="4"/>
    <x v="2"/>
    <x v="1"/>
    <n v="0"/>
    <n v="18.96"/>
    <n v="18960000"/>
    <n v="530947"/>
    <x v="1"/>
    <x v="0"/>
    <x v="0"/>
    <n v="12"/>
  </r>
  <r>
    <x v="2"/>
    <n v="0"/>
    <x v="1"/>
    <x v="1"/>
    <x v="4"/>
    <x v="2"/>
    <n v="0"/>
    <n v="53.39"/>
    <n v="53390000"/>
    <n v="576110"/>
    <x v="2"/>
    <x v="0"/>
    <x v="3"/>
    <n v="37"/>
  </r>
  <r>
    <x v="2"/>
    <n v="0"/>
    <x v="1"/>
    <x v="1"/>
    <x v="2"/>
    <x v="4"/>
    <n v="0"/>
    <n v="48.9"/>
    <n v="48900000"/>
    <n v="177154"/>
    <x v="3"/>
    <x v="3"/>
    <x v="3"/>
    <n v="68"/>
  </r>
  <r>
    <x v="4"/>
    <n v="0"/>
    <x v="1"/>
    <x v="1"/>
    <x v="4"/>
    <x v="6"/>
    <n v="0"/>
    <n v="60.77"/>
    <n v="60770000"/>
    <n v="212177"/>
    <x v="0"/>
    <x v="2"/>
    <x v="4"/>
    <n v="2"/>
  </r>
  <r>
    <x v="3"/>
    <n v="0"/>
    <x v="8"/>
    <x v="8"/>
    <x v="3"/>
    <x v="5"/>
    <n v="0"/>
    <n v="91.24"/>
    <n v="91240000"/>
    <n v="8787"/>
    <x v="0"/>
    <x v="0"/>
    <x v="4"/>
    <n v="55"/>
  </r>
  <r>
    <x v="9"/>
    <n v="0"/>
    <x v="7"/>
    <x v="7"/>
    <x v="0"/>
    <x v="0"/>
    <n v="0"/>
    <n v="41.36"/>
    <n v="41360000"/>
    <n v="291727"/>
    <x v="2"/>
    <x v="2"/>
    <x v="4"/>
    <n v="31"/>
  </r>
  <r>
    <x v="3"/>
    <n v="0"/>
    <x v="6"/>
    <x v="6"/>
    <x v="3"/>
    <x v="2"/>
    <n v="0"/>
    <n v="78.180000000000007"/>
    <n v="78180000"/>
    <n v="987652"/>
    <x v="0"/>
    <x v="2"/>
    <x v="0"/>
    <n v="72"/>
  </r>
  <r>
    <x v="0"/>
    <n v="0"/>
    <x v="6"/>
    <x v="6"/>
    <x v="1"/>
    <x v="3"/>
    <n v="0"/>
    <n v="16.16"/>
    <n v="16160000"/>
    <n v="236284"/>
    <x v="3"/>
    <x v="2"/>
    <x v="3"/>
    <n v="38"/>
  </r>
  <r>
    <x v="9"/>
    <n v="0"/>
    <x v="9"/>
    <x v="9"/>
    <x v="2"/>
    <x v="3"/>
    <n v="0"/>
    <n v="15.63"/>
    <n v="15630000"/>
    <n v="209853"/>
    <x v="1"/>
    <x v="3"/>
    <x v="0"/>
    <n v="1"/>
  </r>
  <r>
    <x v="5"/>
    <n v="0"/>
    <x v="9"/>
    <x v="9"/>
    <x v="3"/>
    <x v="1"/>
    <n v="0"/>
    <n v="36.29"/>
    <n v="36290000"/>
    <n v="755621"/>
    <x v="3"/>
    <x v="3"/>
    <x v="3"/>
    <n v="50"/>
  </r>
  <r>
    <x v="4"/>
    <n v="0"/>
    <x v="7"/>
    <x v="7"/>
    <x v="4"/>
    <x v="1"/>
    <n v="0"/>
    <n v="61.41"/>
    <n v="61410000"/>
    <n v="694844"/>
    <x v="2"/>
    <x v="0"/>
    <x v="3"/>
    <n v="43"/>
  </r>
  <r>
    <x v="4"/>
    <n v="0"/>
    <x v="3"/>
    <x v="3"/>
    <x v="4"/>
    <x v="1"/>
    <n v="0"/>
    <n v="53.72"/>
    <n v="53720000"/>
    <n v="795831"/>
    <x v="1"/>
    <x v="0"/>
    <x v="4"/>
    <n v="61"/>
  </r>
  <r>
    <x v="7"/>
    <n v="0"/>
    <x v="9"/>
    <x v="9"/>
    <x v="3"/>
    <x v="1"/>
    <n v="0"/>
    <n v="17.399999999999999"/>
    <n v="17400000"/>
    <n v="342253"/>
    <x v="3"/>
    <x v="1"/>
    <x v="4"/>
    <n v="22"/>
  </r>
  <r>
    <x v="9"/>
    <n v="0"/>
    <x v="4"/>
    <x v="4"/>
    <x v="0"/>
    <x v="1"/>
    <n v="0"/>
    <n v="75.94"/>
    <n v="75940000"/>
    <n v="638693"/>
    <x v="1"/>
    <x v="1"/>
    <x v="2"/>
    <n v="35"/>
  </r>
  <r>
    <x v="9"/>
    <n v="0"/>
    <x v="3"/>
    <x v="3"/>
    <x v="0"/>
    <x v="5"/>
    <n v="0"/>
    <n v="55.9"/>
    <n v="55900000"/>
    <n v="618616"/>
    <x v="2"/>
    <x v="3"/>
    <x v="0"/>
    <n v="51"/>
  </r>
  <r>
    <x v="7"/>
    <n v="0"/>
    <x v="5"/>
    <x v="5"/>
    <x v="4"/>
    <x v="1"/>
    <n v="0"/>
    <n v="56.76"/>
    <n v="56760000"/>
    <n v="774426"/>
    <x v="0"/>
    <x v="2"/>
    <x v="2"/>
    <n v="21"/>
  </r>
  <r>
    <x v="5"/>
    <n v="0"/>
    <x v="5"/>
    <x v="5"/>
    <x v="3"/>
    <x v="4"/>
    <n v="0"/>
    <n v="76.25"/>
    <n v="76250000"/>
    <n v="900661"/>
    <x v="2"/>
    <x v="0"/>
    <x v="4"/>
    <n v="64"/>
  </r>
  <r>
    <x v="1"/>
    <n v="0"/>
    <x v="0"/>
    <x v="0"/>
    <x v="0"/>
    <x v="3"/>
    <n v="0"/>
    <n v="75.23"/>
    <n v="75230000"/>
    <n v="141627"/>
    <x v="2"/>
    <x v="0"/>
    <x v="2"/>
    <n v="64"/>
  </r>
  <r>
    <x v="3"/>
    <n v="0"/>
    <x v="2"/>
    <x v="2"/>
    <x v="0"/>
    <x v="2"/>
    <n v="0"/>
    <n v="3.93"/>
    <n v="3930000"/>
    <n v="845785"/>
    <x v="3"/>
    <x v="0"/>
    <x v="0"/>
    <n v="69"/>
  </r>
  <r>
    <x v="5"/>
    <n v="0"/>
    <x v="7"/>
    <x v="7"/>
    <x v="5"/>
    <x v="1"/>
    <n v="0"/>
    <n v="99.41"/>
    <n v="99410000"/>
    <n v="120048"/>
    <x v="2"/>
    <x v="3"/>
    <x v="3"/>
    <n v="12"/>
  </r>
  <r>
    <x v="9"/>
    <n v="0"/>
    <x v="4"/>
    <x v="4"/>
    <x v="5"/>
    <x v="1"/>
    <n v="0"/>
    <n v="32.89"/>
    <n v="32890000"/>
    <n v="894935"/>
    <x v="3"/>
    <x v="2"/>
    <x v="2"/>
    <n v="31"/>
  </r>
  <r>
    <x v="8"/>
    <n v="0"/>
    <x v="1"/>
    <x v="1"/>
    <x v="4"/>
    <x v="6"/>
    <n v="0"/>
    <n v="21.66"/>
    <n v="21660000"/>
    <n v="277555"/>
    <x v="3"/>
    <x v="2"/>
    <x v="2"/>
    <n v="45"/>
  </r>
  <r>
    <x v="5"/>
    <n v="0"/>
    <x v="2"/>
    <x v="2"/>
    <x v="1"/>
    <x v="0"/>
    <n v="0"/>
    <n v="85.86"/>
    <n v="85860000"/>
    <n v="461012"/>
    <x v="2"/>
    <x v="0"/>
    <x v="2"/>
    <n v="38"/>
  </r>
  <r>
    <x v="6"/>
    <n v="0"/>
    <x v="8"/>
    <x v="8"/>
    <x v="4"/>
    <x v="3"/>
    <n v="0"/>
    <n v="80.23"/>
    <n v="80230000"/>
    <n v="599291"/>
    <x v="1"/>
    <x v="2"/>
    <x v="1"/>
    <n v="55"/>
  </r>
  <r>
    <x v="5"/>
    <n v="0"/>
    <x v="4"/>
    <x v="4"/>
    <x v="2"/>
    <x v="4"/>
    <n v="0"/>
    <n v="31.92"/>
    <n v="31920000"/>
    <n v="163602"/>
    <x v="0"/>
    <x v="0"/>
    <x v="0"/>
    <n v="26"/>
  </r>
  <r>
    <x v="2"/>
    <n v="0"/>
    <x v="8"/>
    <x v="8"/>
    <x v="4"/>
    <x v="4"/>
    <n v="0"/>
    <n v="39.03"/>
    <n v="39030000"/>
    <n v="986196"/>
    <x v="1"/>
    <x v="1"/>
    <x v="4"/>
    <n v="11"/>
  </r>
  <r>
    <x v="4"/>
    <n v="0"/>
    <x v="2"/>
    <x v="2"/>
    <x v="1"/>
    <x v="1"/>
    <n v="0"/>
    <n v="99.03"/>
    <n v="99030000"/>
    <n v="349008"/>
    <x v="1"/>
    <x v="3"/>
    <x v="4"/>
    <n v="20"/>
  </r>
  <r>
    <x v="3"/>
    <n v="0"/>
    <x v="6"/>
    <x v="6"/>
    <x v="4"/>
    <x v="1"/>
    <n v="0"/>
    <n v="25.1"/>
    <n v="25100000"/>
    <n v="559667"/>
    <x v="3"/>
    <x v="3"/>
    <x v="3"/>
    <n v="69"/>
  </r>
  <r>
    <x v="6"/>
    <n v="0"/>
    <x v="3"/>
    <x v="3"/>
    <x v="3"/>
    <x v="6"/>
    <n v="0"/>
    <n v="67.27"/>
    <n v="67270000"/>
    <n v="335628"/>
    <x v="0"/>
    <x v="1"/>
    <x v="3"/>
    <n v="20"/>
  </r>
  <r>
    <x v="3"/>
    <n v="0"/>
    <x v="4"/>
    <x v="4"/>
    <x v="1"/>
    <x v="0"/>
    <n v="0"/>
    <n v="29.89"/>
    <n v="29890000"/>
    <n v="385363"/>
    <x v="3"/>
    <x v="0"/>
    <x v="1"/>
    <n v="22"/>
  </r>
  <r>
    <x v="9"/>
    <n v="0"/>
    <x v="8"/>
    <x v="8"/>
    <x v="2"/>
    <x v="0"/>
    <n v="0"/>
    <n v="15.92"/>
    <n v="15920000"/>
    <n v="945793"/>
    <x v="2"/>
    <x v="3"/>
    <x v="1"/>
    <n v="32"/>
  </r>
  <r>
    <x v="6"/>
    <n v="0"/>
    <x v="4"/>
    <x v="4"/>
    <x v="4"/>
    <x v="3"/>
    <n v="0"/>
    <n v="95.93"/>
    <n v="95930000"/>
    <n v="595950"/>
    <x v="1"/>
    <x v="2"/>
    <x v="2"/>
    <n v="11"/>
  </r>
  <r>
    <x v="8"/>
    <n v="0"/>
    <x v="6"/>
    <x v="6"/>
    <x v="3"/>
    <x v="0"/>
    <n v="0"/>
    <n v="12.61"/>
    <n v="12610000"/>
    <n v="756722"/>
    <x v="1"/>
    <x v="1"/>
    <x v="0"/>
    <n v="15"/>
  </r>
  <r>
    <x v="5"/>
    <n v="0"/>
    <x v="2"/>
    <x v="2"/>
    <x v="1"/>
    <x v="4"/>
    <n v="0"/>
    <n v="39.92"/>
    <n v="39920000"/>
    <n v="594424"/>
    <x v="0"/>
    <x v="2"/>
    <x v="3"/>
    <n v="54"/>
  </r>
  <r>
    <x v="0"/>
    <n v="0"/>
    <x v="7"/>
    <x v="7"/>
    <x v="5"/>
    <x v="1"/>
    <n v="0"/>
    <n v="19.36"/>
    <n v="19360000"/>
    <n v="457790"/>
    <x v="0"/>
    <x v="3"/>
    <x v="4"/>
    <n v="39"/>
  </r>
  <r>
    <x v="0"/>
    <n v="0"/>
    <x v="2"/>
    <x v="2"/>
    <x v="1"/>
    <x v="3"/>
    <n v="0"/>
    <n v="70.47"/>
    <n v="70470000"/>
    <n v="549337"/>
    <x v="3"/>
    <x v="2"/>
    <x v="3"/>
    <n v="63"/>
  </r>
  <r>
    <x v="4"/>
    <n v="0"/>
    <x v="5"/>
    <x v="5"/>
    <x v="5"/>
    <x v="6"/>
    <n v="0"/>
    <n v="53.34"/>
    <n v="53340000"/>
    <n v="714681"/>
    <x v="3"/>
    <x v="0"/>
    <x v="1"/>
    <n v="34"/>
  </r>
  <r>
    <x v="1"/>
    <n v="0"/>
    <x v="6"/>
    <x v="6"/>
    <x v="5"/>
    <x v="4"/>
    <n v="0"/>
    <n v="84.15"/>
    <n v="84150000"/>
    <n v="849745"/>
    <x v="0"/>
    <x v="2"/>
    <x v="3"/>
    <n v="51"/>
  </r>
  <r>
    <x v="7"/>
    <n v="0"/>
    <x v="0"/>
    <x v="0"/>
    <x v="4"/>
    <x v="5"/>
    <n v="0"/>
    <n v="27.64"/>
    <n v="27640000"/>
    <n v="826256"/>
    <x v="1"/>
    <x v="3"/>
    <x v="0"/>
    <n v="50"/>
  </r>
  <r>
    <x v="2"/>
    <n v="0"/>
    <x v="1"/>
    <x v="1"/>
    <x v="3"/>
    <x v="2"/>
    <n v="0"/>
    <n v="9.01"/>
    <n v="9010000"/>
    <n v="617543"/>
    <x v="3"/>
    <x v="3"/>
    <x v="3"/>
    <n v="43"/>
  </r>
  <r>
    <x v="9"/>
    <n v="0"/>
    <x v="1"/>
    <x v="1"/>
    <x v="4"/>
    <x v="5"/>
    <n v="0"/>
    <n v="9.08"/>
    <n v="9080000"/>
    <n v="895507"/>
    <x v="3"/>
    <x v="2"/>
    <x v="2"/>
    <n v="52"/>
  </r>
  <r>
    <x v="2"/>
    <n v="0"/>
    <x v="9"/>
    <x v="9"/>
    <x v="4"/>
    <x v="6"/>
    <n v="0"/>
    <n v="67.900000000000006"/>
    <n v="67900000"/>
    <n v="2233"/>
    <x v="3"/>
    <x v="2"/>
    <x v="3"/>
    <n v="45"/>
  </r>
  <r>
    <x v="8"/>
    <n v="0"/>
    <x v="6"/>
    <x v="6"/>
    <x v="0"/>
    <x v="4"/>
    <n v="0"/>
    <n v="71.12"/>
    <n v="71120000"/>
    <n v="76776"/>
    <x v="3"/>
    <x v="0"/>
    <x v="1"/>
    <n v="42"/>
  </r>
  <r>
    <x v="0"/>
    <n v="0"/>
    <x v="0"/>
    <x v="0"/>
    <x v="1"/>
    <x v="1"/>
    <n v="0"/>
    <n v="6.08"/>
    <n v="6080000"/>
    <n v="175261"/>
    <x v="1"/>
    <x v="3"/>
    <x v="0"/>
    <n v="64"/>
  </r>
  <r>
    <x v="5"/>
    <n v="0"/>
    <x v="4"/>
    <x v="4"/>
    <x v="2"/>
    <x v="6"/>
    <n v="0"/>
    <n v="90.85"/>
    <n v="90850000"/>
    <n v="746369"/>
    <x v="2"/>
    <x v="0"/>
    <x v="3"/>
    <n v="30"/>
  </r>
  <r>
    <x v="5"/>
    <n v="0"/>
    <x v="1"/>
    <x v="1"/>
    <x v="5"/>
    <x v="6"/>
    <n v="0"/>
    <n v="77.319999999999993"/>
    <n v="77320000"/>
    <n v="563706"/>
    <x v="1"/>
    <x v="0"/>
    <x v="2"/>
    <n v="35"/>
  </r>
  <r>
    <x v="1"/>
    <n v="0"/>
    <x v="6"/>
    <x v="6"/>
    <x v="3"/>
    <x v="6"/>
    <n v="0"/>
    <n v="12.01"/>
    <n v="12010000"/>
    <n v="254980"/>
    <x v="2"/>
    <x v="0"/>
    <x v="2"/>
    <n v="58"/>
  </r>
  <r>
    <x v="6"/>
    <n v="0"/>
    <x v="8"/>
    <x v="8"/>
    <x v="5"/>
    <x v="0"/>
    <n v="0"/>
    <n v="0.54"/>
    <n v="540000"/>
    <n v="869574"/>
    <x v="3"/>
    <x v="0"/>
    <x v="3"/>
    <n v="16"/>
  </r>
  <r>
    <x v="6"/>
    <n v="0"/>
    <x v="7"/>
    <x v="7"/>
    <x v="5"/>
    <x v="2"/>
    <n v="0"/>
    <n v="95.33"/>
    <n v="95330000"/>
    <n v="282598"/>
    <x v="3"/>
    <x v="3"/>
    <x v="0"/>
    <n v="21"/>
  </r>
  <r>
    <x v="7"/>
    <n v="0"/>
    <x v="5"/>
    <x v="5"/>
    <x v="5"/>
    <x v="3"/>
    <n v="0"/>
    <n v="62.77"/>
    <n v="62770000"/>
    <n v="422623"/>
    <x v="1"/>
    <x v="3"/>
    <x v="2"/>
    <n v="55"/>
  </r>
  <r>
    <x v="7"/>
    <n v="0"/>
    <x v="8"/>
    <x v="8"/>
    <x v="5"/>
    <x v="6"/>
    <n v="0"/>
    <n v="83.06"/>
    <n v="83060000"/>
    <n v="937717"/>
    <x v="3"/>
    <x v="0"/>
    <x v="4"/>
    <n v="56"/>
  </r>
  <r>
    <x v="1"/>
    <n v="0"/>
    <x v="8"/>
    <x v="8"/>
    <x v="2"/>
    <x v="3"/>
    <n v="0"/>
    <n v="71.64"/>
    <n v="71640000"/>
    <n v="416077"/>
    <x v="2"/>
    <x v="2"/>
    <x v="0"/>
    <n v="39"/>
  </r>
  <r>
    <x v="5"/>
    <n v="0"/>
    <x v="0"/>
    <x v="0"/>
    <x v="2"/>
    <x v="5"/>
    <n v="0"/>
    <n v="47.67"/>
    <n v="47670000"/>
    <n v="112313"/>
    <x v="2"/>
    <x v="2"/>
    <x v="1"/>
    <n v="63"/>
  </r>
  <r>
    <x v="5"/>
    <n v="0"/>
    <x v="1"/>
    <x v="1"/>
    <x v="2"/>
    <x v="3"/>
    <n v="0"/>
    <n v="79.72"/>
    <n v="79720000"/>
    <n v="799971"/>
    <x v="2"/>
    <x v="3"/>
    <x v="1"/>
    <n v="63"/>
  </r>
  <r>
    <x v="8"/>
    <n v="0"/>
    <x v="3"/>
    <x v="3"/>
    <x v="2"/>
    <x v="1"/>
    <n v="0"/>
    <n v="47.11"/>
    <n v="47110000"/>
    <n v="690595"/>
    <x v="0"/>
    <x v="2"/>
    <x v="3"/>
    <n v="71"/>
  </r>
  <r>
    <x v="1"/>
    <n v="0"/>
    <x v="1"/>
    <x v="1"/>
    <x v="2"/>
    <x v="4"/>
    <n v="0"/>
    <n v="69.69"/>
    <n v="69690000"/>
    <n v="713419"/>
    <x v="0"/>
    <x v="0"/>
    <x v="2"/>
    <n v="70"/>
  </r>
  <r>
    <x v="5"/>
    <n v="0"/>
    <x v="6"/>
    <x v="6"/>
    <x v="2"/>
    <x v="6"/>
    <n v="0"/>
    <n v="81.31"/>
    <n v="81310000"/>
    <n v="707365"/>
    <x v="0"/>
    <x v="3"/>
    <x v="3"/>
    <n v="38"/>
  </r>
  <r>
    <x v="7"/>
    <n v="0"/>
    <x v="4"/>
    <x v="4"/>
    <x v="5"/>
    <x v="6"/>
    <n v="0"/>
    <n v="83.88"/>
    <n v="83880000"/>
    <n v="155059"/>
    <x v="3"/>
    <x v="0"/>
    <x v="3"/>
    <n v="29"/>
  </r>
  <r>
    <x v="6"/>
    <n v="0"/>
    <x v="6"/>
    <x v="6"/>
    <x v="0"/>
    <x v="5"/>
    <n v="0"/>
    <n v="85.01"/>
    <n v="85010000"/>
    <n v="923558"/>
    <x v="2"/>
    <x v="1"/>
    <x v="4"/>
    <n v="41"/>
  </r>
  <r>
    <x v="3"/>
    <n v="0"/>
    <x v="6"/>
    <x v="6"/>
    <x v="3"/>
    <x v="3"/>
    <n v="0"/>
    <n v="20.55"/>
    <n v="20550000"/>
    <n v="239313"/>
    <x v="1"/>
    <x v="2"/>
    <x v="2"/>
    <n v="6"/>
  </r>
  <r>
    <x v="6"/>
    <n v="0"/>
    <x v="5"/>
    <x v="5"/>
    <x v="1"/>
    <x v="3"/>
    <n v="0"/>
    <n v="60.08"/>
    <n v="60080000"/>
    <n v="874485"/>
    <x v="0"/>
    <x v="1"/>
    <x v="3"/>
    <n v="48"/>
  </r>
  <r>
    <x v="6"/>
    <n v="0"/>
    <x v="4"/>
    <x v="4"/>
    <x v="4"/>
    <x v="6"/>
    <n v="0"/>
    <n v="46.95"/>
    <n v="46950000"/>
    <n v="90895"/>
    <x v="3"/>
    <x v="2"/>
    <x v="0"/>
    <n v="29"/>
  </r>
  <r>
    <x v="0"/>
    <n v="0"/>
    <x v="7"/>
    <x v="7"/>
    <x v="2"/>
    <x v="1"/>
    <n v="0"/>
    <n v="47.2"/>
    <n v="47200000"/>
    <n v="529593"/>
    <x v="0"/>
    <x v="3"/>
    <x v="0"/>
    <n v="64"/>
  </r>
  <r>
    <x v="3"/>
    <n v="0"/>
    <x v="3"/>
    <x v="3"/>
    <x v="0"/>
    <x v="4"/>
    <n v="0"/>
    <n v="46.92"/>
    <n v="46920000"/>
    <n v="610201"/>
    <x v="1"/>
    <x v="1"/>
    <x v="0"/>
    <n v="72"/>
  </r>
  <r>
    <x v="9"/>
    <n v="0"/>
    <x v="8"/>
    <x v="8"/>
    <x v="3"/>
    <x v="3"/>
    <n v="0"/>
    <n v="1.98"/>
    <n v="1980000"/>
    <n v="863623"/>
    <x v="0"/>
    <x v="1"/>
    <x v="1"/>
    <n v="24"/>
  </r>
  <r>
    <x v="9"/>
    <n v="0"/>
    <x v="3"/>
    <x v="3"/>
    <x v="5"/>
    <x v="6"/>
    <n v="0"/>
    <n v="14.28"/>
    <n v="14280000"/>
    <n v="755771"/>
    <x v="2"/>
    <x v="1"/>
    <x v="3"/>
    <n v="44"/>
  </r>
  <r>
    <x v="8"/>
    <n v="0"/>
    <x v="8"/>
    <x v="8"/>
    <x v="4"/>
    <x v="3"/>
    <n v="0"/>
    <n v="66.23"/>
    <n v="66230000.000000007"/>
    <n v="164032"/>
    <x v="3"/>
    <x v="2"/>
    <x v="1"/>
    <n v="5"/>
  </r>
  <r>
    <x v="6"/>
    <n v="0"/>
    <x v="0"/>
    <x v="0"/>
    <x v="2"/>
    <x v="3"/>
    <n v="0"/>
    <n v="95.66"/>
    <n v="95660000"/>
    <n v="259993"/>
    <x v="1"/>
    <x v="1"/>
    <x v="3"/>
    <n v="58"/>
  </r>
  <r>
    <x v="2"/>
    <n v="0"/>
    <x v="0"/>
    <x v="0"/>
    <x v="0"/>
    <x v="1"/>
    <n v="0"/>
    <n v="90.13"/>
    <n v="90130000"/>
    <n v="232359"/>
    <x v="3"/>
    <x v="2"/>
    <x v="1"/>
    <n v="17"/>
  </r>
  <r>
    <x v="3"/>
    <n v="0"/>
    <x v="3"/>
    <x v="3"/>
    <x v="0"/>
    <x v="3"/>
    <n v="0"/>
    <n v="84.9"/>
    <n v="84900000"/>
    <n v="800031"/>
    <x v="3"/>
    <x v="0"/>
    <x v="4"/>
    <n v="10"/>
  </r>
  <r>
    <x v="2"/>
    <n v="0"/>
    <x v="4"/>
    <x v="4"/>
    <x v="0"/>
    <x v="6"/>
    <n v="0"/>
    <n v="71.19"/>
    <n v="71190000"/>
    <n v="925040"/>
    <x v="3"/>
    <x v="0"/>
    <x v="4"/>
    <n v="48"/>
  </r>
  <r>
    <x v="7"/>
    <n v="0"/>
    <x v="4"/>
    <x v="4"/>
    <x v="5"/>
    <x v="2"/>
    <n v="0"/>
    <n v="99.29"/>
    <n v="99290000"/>
    <n v="273469"/>
    <x v="2"/>
    <x v="2"/>
    <x v="2"/>
    <n v="67"/>
  </r>
  <r>
    <x v="3"/>
    <n v="0"/>
    <x v="2"/>
    <x v="2"/>
    <x v="5"/>
    <x v="5"/>
    <n v="0"/>
    <n v="22.84"/>
    <n v="22840000"/>
    <n v="797768"/>
    <x v="2"/>
    <x v="3"/>
    <x v="1"/>
    <n v="58"/>
  </r>
  <r>
    <x v="8"/>
    <n v="0"/>
    <x v="6"/>
    <x v="6"/>
    <x v="3"/>
    <x v="0"/>
    <n v="0"/>
    <n v="82.19"/>
    <n v="82190000"/>
    <n v="905203"/>
    <x v="0"/>
    <x v="1"/>
    <x v="3"/>
    <n v="37"/>
  </r>
  <r>
    <x v="1"/>
    <n v="0"/>
    <x v="5"/>
    <x v="5"/>
    <x v="0"/>
    <x v="3"/>
    <n v="0"/>
    <n v="11.72"/>
    <n v="11720000"/>
    <n v="512291"/>
    <x v="2"/>
    <x v="3"/>
    <x v="2"/>
    <n v="51"/>
  </r>
  <r>
    <x v="2"/>
    <n v="0"/>
    <x v="1"/>
    <x v="1"/>
    <x v="0"/>
    <x v="3"/>
    <n v="0"/>
    <n v="27.08"/>
    <n v="27080000"/>
    <n v="416833"/>
    <x v="2"/>
    <x v="2"/>
    <x v="0"/>
    <n v="9"/>
  </r>
  <r>
    <x v="2"/>
    <n v="0"/>
    <x v="7"/>
    <x v="7"/>
    <x v="1"/>
    <x v="4"/>
    <n v="0"/>
    <n v="30.74"/>
    <n v="30740000"/>
    <n v="744505"/>
    <x v="1"/>
    <x v="0"/>
    <x v="3"/>
    <n v="43"/>
  </r>
  <r>
    <x v="7"/>
    <n v="0"/>
    <x v="9"/>
    <x v="9"/>
    <x v="5"/>
    <x v="5"/>
    <n v="0"/>
    <n v="79.61"/>
    <n v="79610000"/>
    <n v="755029"/>
    <x v="1"/>
    <x v="1"/>
    <x v="1"/>
    <n v="27"/>
  </r>
  <r>
    <x v="7"/>
    <n v="0"/>
    <x v="1"/>
    <x v="1"/>
    <x v="5"/>
    <x v="5"/>
    <n v="0"/>
    <n v="99.22"/>
    <n v="99220000"/>
    <n v="660182"/>
    <x v="2"/>
    <x v="1"/>
    <x v="2"/>
    <n v="21"/>
  </r>
  <r>
    <x v="1"/>
    <n v="0"/>
    <x v="4"/>
    <x v="4"/>
    <x v="1"/>
    <x v="1"/>
    <n v="0"/>
    <n v="29.48"/>
    <n v="29480000"/>
    <n v="403737"/>
    <x v="2"/>
    <x v="3"/>
    <x v="1"/>
    <n v="26"/>
  </r>
  <r>
    <x v="0"/>
    <n v="0"/>
    <x v="0"/>
    <x v="0"/>
    <x v="3"/>
    <x v="1"/>
    <n v="0"/>
    <n v="7.87"/>
    <n v="7870000"/>
    <n v="86783"/>
    <x v="1"/>
    <x v="1"/>
    <x v="3"/>
    <n v="12"/>
  </r>
  <r>
    <x v="5"/>
    <n v="0"/>
    <x v="6"/>
    <x v="6"/>
    <x v="3"/>
    <x v="3"/>
    <n v="0"/>
    <n v="86.77"/>
    <n v="86770000"/>
    <n v="390083"/>
    <x v="1"/>
    <x v="2"/>
    <x v="0"/>
    <n v="72"/>
  </r>
  <r>
    <x v="7"/>
    <n v="0"/>
    <x v="5"/>
    <x v="5"/>
    <x v="2"/>
    <x v="5"/>
    <n v="0"/>
    <n v="20.149999999999999"/>
    <n v="20150000"/>
    <n v="376174"/>
    <x v="3"/>
    <x v="2"/>
    <x v="1"/>
    <n v="43"/>
  </r>
  <r>
    <x v="2"/>
    <n v="0"/>
    <x v="6"/>
    <x v="6"/>
    <x v="1"/>
    <x v="4"/>
    <n v="0"/>
    <n v="31.94"/>
    <n v="31940000"/>
    <n v="485080"/>
    <x v="2"/>
    <x v="1"/>
    <x v="3"/>
    <n v="61"/>
  </r>
  <r>
    <x v="4"/>
    <n v="0"/>
    <x v="2"/>
    <x v="2"/>
    <x v="1"/>
    <x v="5"/>
    <n v="0"/>
    <n v="78.819999999999993"/>
    <n v="78820000"/>
    <n v="759804"/>
    <x v="3"/>
    <x v="0"/>
    <x v="2"/>
    <n v="47"/>
  </r>
  <r>
    <x v="8"/>
    <n v="0"/>
    <x v="1"/>
    <x v="1"/>
    <x v="0"/>
    <x v="2"/>
    <n v="0"/>
    <n v="65.62"/>
    <n v="65620000.000000007"/>
    <n v="286208"/>
    <x v="0"/>
    <x v="3"/>
    <x v="1"/>
    <n v="57"/>
  </r>
  <r>
    <x v="9"/>
    <n v="0"/>
    <x v="1"/>
    <x v="1"/>
    <x v="5"/>
    <x v="2"/>
    <n v="0"/>
    <n v="75.53"/>
    <n v="75530000"/>
    <n v="992377"/>
    <x v="1"/>
    <x v="0"/>
    <x v="3"/>
    <n v="33"/>
  </r>
  <r>
    <x v="9"/>
    <n v="0"/>
    <x v="8"/>
    <x v="8"/>
    <x v="2"/>
    <x v="0"/>
    <n v="0"/>
    <n v="36.06"/>
    <n v="36060000"/>
    <n v="48987"/>
    <x v="3"/>
    <x v="3"/>
    <x v="0"/>
    <n v="58"/>
  </r>
  <r>
    <x v="6"/>
    <n v="0"/>
    <x v="8"/>
    <x v="8"/>
    <x v="4"/>
    <x v="3"/>
    <n v="0"/>
    <n v="68.069999999999993"/>
    <n v="68070000"/>
    <n v="538602"/>
    <x v="2"/>
    <x v="0"/>
    <x v="0"/>
    <n v="19"/>
  </r>
  <r>
    <x v="8"/>
    <n v="0"/>
    <x v="7"/>
    <x v="7"/>
    <x v="5"/>
    <x v="6"/>
    <n v="0"/>
    <n v="26.29"/>
    <n v="26290000"/>
    <n v="808392"/>
    <x v="0"/>
    <x v="1"/>
    <x v="2"/>
    <n v="4"/>
  </r>
  <r>
    <x v="2"/>
    <n v="0"/>
    <x v="7"/>
    <x v="7"/>
    <x v="1"/>
    <x v="2"/>
    <n v="0"/>
    <n v="26.12"/>
    <n v="26120000"/>
    <n v="21580"/>
    <x v="3"/>
    <x v="1"/>
    <x v="2"/>
    <n v="14"/>
  </r>
  <r>
    <x v="4"/>
    <n v="0"/>
    <x v="9"/>
    <x v="9"/>
    <x v="0"/>
    <x v="4"/>
    <n v="0"/>
    <n v="94.44"/>
    <n v="94440000"/>
    <n v="209658"/>
    <x v="2"/>
    <x v="3"/>
    <x v="0"/>
    <n v="11"/>
  </r>
  <r>
    <x v="8"/>
    <n v="0"/>
    <x v="1"/>
    <x v="1"/>
    <x v="2"/>
    <x v="1"/>
    <n v="0"/>
    <n v="74.12"/>
    <n v="74120000"/>
    <n v="559889"/>
    <x v="1"/>
    <x v="3"/>
    <x v="0"/>
    <n v="10"/>
  </r>
  <r>
    <x v="4"/>
    <n v="0"/>
    <x v="7"/>
    <x v="7"/>
    <x v="4"/>
    <x v="4"/>
    <n v="0"/>
    <n v="12.92"/>
    <n v="12920000"/>
    <n v="344516"/>
    <x v="2"/>
    <x v="3"/>
    <x v="0"/>
    <n v="28"/>
  </r>
  <r>
    <x v="5"/>
    <n v="0"/>
    <x v="2"/>
    <x v="2"/>
    <x v="0"/>
    <x v="1"/>
    <n v="0"/>
    <n v="73.430000000000007"/>
    <n v="73430000"/>
    <n v="897569"/>
    <x v="0"/>
    <x v="2"/>
    <x v="2"/>
    <n v="66"/>
  </r>
  <r>
    <x v="5"/>
    <n v="0"/>
    <x v="5"/>
    <x v="5"/>
    <x v="4"/>
    <x v="6"/>
    <n v="0"/>
    <n v="99.19"/>
    <n v="99190000"/>
    <n v="538688"/>
    <x v="1"/>
    <x v="3"/>
    <x v="4"/>
    <n v="36"/>
  </r>
  <r>
    <x v="0"/>
    <n v="0"/>
    <x v="7"/>
    <x v="7"/>
    <x v="3"/>
    <x v="4"/>
    <n v="0"/>
    <n v="22.71"/>
    <n v="22710000"/>
    <n v="303975"/>
    <x v="1"/>
    <x v="2"/>
    <x v="1"/>
    <n v="2"/>
  </r>
  <r>
    <x v="8"/>
    <n v="0"/>
    <x v="6"/>
    <x v="6"/>
    <x v="4"/>
    <x v="3"/>
    <n v="0"/>
    <n v="67.62"/>
    <n v="67620000"/>
    <n v="822256"/>
    <x v="2"/>
    <x v="0"/>
    <x v="1"/>
    <n v="60"/>
  </r>
  <r>
    <x v="6"/>
    <n v="0"/>
    <x v="0"/>
    <x v="0"/>
    <x v="2"/>
    <x v="6"/>
    <n v="0"/>
    <n v="53.82"/>
    <n v="53820000"/>
    <n v="521877"/>
    <x v="3"/>
    <x v="3"/>
    <x v="4"/>
    <n v="66"/>
  </r>
  <r>
    <x v="7"/>
    <n v="0"/>
    <x v="4"/>
    <x v="4"/>
    <x v="4"/>
    <x v="0"/>
    <n v="0"/>
    <n v="55.83"/>
    <n v="55830000"/>
    <n v="758258"/>
    <x v="3"/>
    <x v="3"/>
    <x v="4"/>
    <n v="44"/>
  </r>
  <r>
    <x v="7"/>
    <n v="0"/>
    <x v="4"/>
    <x v="4"/>
    <x v="3"/>
    <x v="2"/>
    <n v="0"/>
    <n v="17.12"/>
    <n v="17120000"/>
    <n v="988369"/>
    <x v="0"/>
    <x v="1"/>
    <x v="2"/>
    <n v="26"/>
  </r>
  <r>
    <x v="4"/>
    <n v="0"/>
    <x v="6"/>
    <x v="6"/>
    <x v="5"/>
    <x v="6"/>
    <n v="0"/>
    <n v="67.89"/>
    <n v="67890000"/>
    <n v="325521"/>
    <x v="0"/>
    <x v="2"/>
    <x v="0"/>
    <n v="69"/>
  </r>
  <r>
    <x v="3"/>
    <n v="0"/>
    <x v="8"/>
    <x v="8"/>
    <x v="1"/>
    <x v="2"/>
    <n v="0"/>
    <n v="5.54"/>
    <n v="5540000"/>
    <n v="254933"/>
    <x v="1"/>
    <x v="2"/>
    <x v="2"/>
    <n v="41"/>
  </r>
  <r>
    <x v="2"/>
    <n v="0"/>
    <x v="5"/>
    <x v="5"/>
    <x v="3"/>
    <x v="4"/>
    <n v="0"/>
    <n v="55.28"/>
    <n v="55280000"/>
    <n v="339144"/>
    <x v="0"/>
    <x v="0"/>
    <x v="0"/>
    <n v="26"/>
  </r>
  <r>
    <x v="1"/>
    <n v="0"/>
    <x v="6"/>
    <x v="6"/>
    <x v="1"/>
    <x v="0"/>
    <n v="0"/>
    <n v="57.52"/>
    <n v="57520000"/>
    <n v="170002"/>
    <x v="3"/>
    <x v="0"/>
    <x v="2"/>
    <n v="54"/>
  </r>
  <r>
    <x v="8"/>
    <n v="0"/>
    <x v="0"/>
    <x v="0"/>
    <x v="3"/>
    <x v="4"/>
    <n v="0"/>
    <n v="74.650000000000006"/>
    <n v="74650000"/>
    <n v="491269"/>
    <x v="1"/>
    <x v="3"/>
    <x v="1"/>
    <n v="67"/>
  </r>
  <r>
    <x v="0"/>
    <n v="0"/>
    <x v="0"/>
    <x v="0"/>
    <x v="0"/>
    <x v="5"/>
    <n v="0"/>
    <n v="49.14"/>
    <n v="49140000"/>
    <n v="341100"/>
    <x v="2"/>
    <x v="2"/>
    <x v="1"/>
    <n v="37"/>
  </r>
  <r>
    <x v="1"/>
    <n v="0"/>
    <x v="3"/>
    <x v="3"/>
    <x v="3"/>
    <x v="4"/>
    <n v="0"/>
    <n v="36.04"/>
    <n v="36040000"/>
    <n v="446170"/>
    <x v="2"/>
    <x v="0"/>
    <x v="0"/>
    <n v="72"/>
  </r>
  <r>
    <x v="1"/>
    <n v="0"/>
    <x v="7"/>
    <x v="7"/>
    <x v="5"/>
    <x v="3"/>
    <n v="0"/>
    <n v="14.09"/>
    <n v="14090000"/>
    <n v="28398"/>
    <x v="2"/>
    <x v="3"/>
    <x v="4"/>
    <n v="22"/>
  </r>
  <r>
    <x v="4"/>
    <n v="0"/>
    <x v="1"/>
    <x v="1"/>
    <x v="1"/>
    <x v="3"/>
    <n v="0"/>
    <n v="66.36"/>
    <n v="66360000"/>
    <n v="180698"/>
    <x v="0"/>
    <x v="3"/>
    <x v="4"/>
    <n v="53"/>
  </r>
  <r>
    <x v="3"/>
    <n v="0"/>
    <x v="1"/>
    <x v="1"/>
    <x v="5"/>
    <x v="6"/>
    <n v="0"/>
    <n v="8.5299999999999994"/>
    <n v="8530000"/>
    <n v="676384"/>
    <x v="3"/>
    <x v="2"/>
    <x v="0"/>
    <n v="44"/>
  </r>
  <r>
    <x v="7"/>
    <n v="0"/>
    <x v="7"/>
    <x v="7"/>
    <x v="1"/>
    <x v="6"/>
    <n v="0"/>
    <n v="61.91"/>
    <n v="61910000"/>
    <n v="961557"/>
    <x v="2"/>
    <x v="0"/>
    <x v="1"/>
    <n v="64"/>
  </r>
  <r>
    <x v="8"/>
    <n v="0"/>
    <x v="9"/>
    <x v="9"/>
    <x v="0"/>
    <x v="0"/>
    <n v="0"/>
    <n v="54.47"/>
    <n v="54470000"/>
    <n v="345334"/>
    <x v="0"/>
    <x v="1"/>
    <x v="3"/>
    <n v="25"/>
  </r>
  <r>
    <x v="6"/>
    <n v="0"/>
    <x v="2"/>
    <x v="2"/>
    <x v="0"/>
    <x v="0"/>
    <n v="0"/>
    <n v="87.88"/>
    <n v="87880000"/>
    <n v="263407"/>
    <x v="1"/>
    <x v="3"/>
    <x v="3"/>
    <n v="8"/>
  </r>
  <r>
    <x v="6"/>
    <n v="0"/>
    <x v="1"/>
    <x v="1"/>
    <x v="0"/>
    <x v="2"/>
    <n v="0"/>
    <n v="89.22"/>
    <n v="89220000"/>
    <n v="791350"/>
    <x v="1"/>
    <x v="2"/>
    <x v="3"/>
    <n v="32"/>
  </r>
  <r>
    <x v="0"/>
    <n v="0"/>
    <x v="6"/>
    <x v="6"/>
    <x v="1"/>
    <x v="3"/>
    <n v="0"/>
    <n v="64.92"/>
    <n v="64920000"/>
    <n v="591819"/>
    <x v="3"/>
    <x v="3"/>
    <x v="3"/>
    <n v="49"/>
  </r>
  <r>
    <x v="2"/>
    <n v="0"/>
    <x v="4"/>
    <x v="4"/>
    <x v="4"/>
    <x v="2"/>
    <n v="0"/>
    <n v="6.59"/>
    <n v="6590000"/>
    <n v="186612"/>
    <x v="3"/>
    <x v="0"/>
    <x v="3"/>
    <n v="30"/>
  </r>
  <r>
    <x v="8"/>
    <n v="0"/>
    <x v="3"/>
    <x v="3"/>
    <x v="1"/>
    <x v="1"/>
    <n v="0"/>
    <n v="48"/>
    <n v="48000000"/>
    <n v="187730"/>
    <x v="1"/>
    <x v="1"/>
    <x v="2"/>
    <n v="26"/>
  </r>
  <r>
    <x v="4"/>
    <n v="0"/>
    <x v="7"/>
    <x v="7"/>
    <x v="4"/>
    <x v="2"/>
    <n v="0"/>
    <n v="87.78"/>
    <n v="87780000"/>
    <n v="6456"/>
    <x v="0"/>
    <x v="2"/>
    <x v="1"/>
    <n v="69"/>
  </r>
  <r>
    <x v="8"/>
    <n v="0"/>
    <x v="9"/>
    <x v="9"/>
    <x v="5"/>
    <x v="5"/>
    <n v="0"/>
    <n v="15.73"/>
    <n v="15730000"/>
    <n v="762662"/>
    <x v="0"/>
    <x v="3"/>
    <x v="1"/>
    <n v="56"/>
  </r>
  <r>
    <x v="2"/>
    <n v="0"/>
    <x v="7"/>
    <x v="7"/>
    <x v="0"/>
    <x v="2"/>
    <n v="0"/>
    <n v="30.26"/>
    <n v="30260000"/>
    <n v="256396"/>
    <x v="0"/>
    <x v="3"/>
    <x v="4"/>
    <n v="29"/>
  </r>
  <r>
    <x v="7"/>
    <n v="0"/>
    <x v="8"/>
    <x v="8"/>
    <x v="4"/>
    <x v="6"/>
    <n v="0"/>
    <n v="54.59"/>
    <n v="54590000"/>
    <n v="437634"/>
    <x v="3"/>
    <x v="1"/>
    <x v="2"/>
    <n v="29"/>
  </r>
  <r>
    <x v="6"/>
    <n v="0"/>
    <x v="7"/>
    <x v="7"/>
    <x v="5"/>
    <x v="6"/>
    <n v="0"/>
    <n v="63.09"/>
    <n v="63090000"/>
    <n v="80855"/>
    <x v="1"/>
    <x v="3"/>
    <x v="2"/>
    <n v="53"/>
  </r>
  <r>
    <x v="1"/>
    <n v="0"/>
    <x v="4"/>
    <x v="4"/>
    <x v="0"/>
    <x v="1"/>
    <n v="0"/>
    <n v="59.36"/>
    <n v="59360000"/>
    <n v="967614"/>
    <x v="1"/>
    <x v="0"/>
    <x v="2"/>
    <n v="71"/>
  </r>
  <r>
    <x v="8"/>
    <n v="0"/>
    <x v="9"/>
    <x v="9"/>
    <x v="1"/>
    <x v="2"/>
    <n v="0"/>
    <n v="79.52"/>
    <n v="79520000"/>
    <n v="934400"/>
    <x v="3"/>
    <x v="2"/>
    <x v="0"/>
    <n v="4"/>
  </r>
  <r>
    <x v="3"/>
    <n v="0"/>
    <x v="5"/>
    <x v="5"/>
    <x v="2"/>
    <x v="3"/>
    <n v="0"/>
    <n v="87.83"/>
    <n v="87830000"/>
    <n v="547719"/>
    <x v="3"/>
    <x v="1"/>
    <x v="2"/>
    <n v="22"/>
  </r>
  <r>
    <x v="0"/>
    <n v="0"/>
    <x v="4"/>
    <x v="4"/>
    <x v="5"/>
    <x v="6"/>
    <n v="0"/>
    <n v="96.63"/>
    <n v="96630000"/>
    <n v="808984"/>
    <x v="3"/>
    <x v="1"/>
    <x v="1"/>
    <n v="26"/>
  </r>
  <r>
    <x v="8"/>
    <n v="0"/>
    <x v="5"/>
    <x v="5"/>
    <x v="1"/>
    <x v="5"/>
    <n v="0"/>
    <n v="52.86"/>
    <n v="52860000"/>
    <n v="261038"/>
    <x v="1"/>
    <x v="2"/>
    <x v="4"/>
    <n v="48"/>
  </r>
  <r>
    <x v="0"/>
    <n v="0"/>
    <x v="2"/>
    <x v="2"/>
    <x v="0"/>
    <x v="0"/>
    <n v="0"/>
    <n v="4.01"/>
    <n v="4010000"/>
    <n v="841054"/>
    <x v="2"/>
    <x v="3"/>
    <x v="3"/>
    <n v="49"/>
  </r>
  <r>
    <x v="0"/>
    <n v="0"/>
    <x v="0"/>
    <x v="0"/>
    <x v="1"/>
    <x v="2"/>
    <n v="0"/>
    <n v="68.02"/>
    <n v="68020000"/>
    <n v="175038"/>
    <x v="0"/>
    <x v="1"/>
    <x v="0"/>
    <n v="67"/>
  </r>
  <r>
    <x v="6"/>
    <n v="0"/>
    <x v="6"/>
    <x v="6"/>
    <x v="0"/>
    <x v="1"/>
    <n v="0"/>
    <n v="67.17"/>
    <n v="67170000"/>
    <n v="774613"/>
    <x v="0"/>
    <x v="1"/>
    <x v="4"/>
    <n v="53"/>
  </r>
  <r>
    <x v="8"/>
    <n v="0"/>
    <x v="8"/>
    <x v="8"/>
    <x v="0"/>
    <x v="6"/>
    <n v="0"/>
    <n v="37.450000000000003"/>
    <n v="37450000"/>
    <n v="558357"/>
    <x v="0"/>
    <x v="1"/>
    <x v="0"/>
    <n v="49"/>
  </r>
  <r>
    <x v="1"/>
    <n v="0"/>
    <x v="1"/>
    <x v="1"/>
    <x v="0"/>
    <x v="1"/>
    <n v="0"/>
    <n v="36.78"/>
    <n v="36780000"/>
    <n v="620056"/>
    <x v="1"/>
    <x v="1"/>
    <x v="1"/>
    <n v="14"/>
  </r>
  <r>
    <x v="6"/>
    <n v="0"/>
    <x v="3"/>
    <x v="3"/>
    <x v="5"/>
    <x v="6"/>
    <n v="0"/>
    <n v="40.659999999999997"/>
    <n v="40660000"/>
    <n v="90640"/>
    <x v="3"/>
    <x v="2"/>
    <x v="4"/>
    <n v="56"/>
  </r>
  <r>
    <x v="6"/>
    <n v="0"/>
    <x v="6"/>
    <x v="6"/>
    <x v="1"/>
    <x v="1"/>
    <n v="0"/>
    <n v="76.930000000000007"/>
    <n v="76930000"/>
    <n v="449596"/>
    <x v="3"/>
    <x v="0"/>
    <x v="2"/>
    <n v="3"/>
  </r>
  <r>
    <x v="5"/>
    <n v="0"/>
    <x v="9"/>
    <x v="9"/>
    <x v="1"/>
    <x v="6"/>
    <n v="0"/>
    <n v="58.91"/>
    <n v="58910000"/>
    <n v="207842"/>
    <x v="1"/>
    <x v="2"/>
    <x v="3"/>
    <n v="40"/>
  </r>
  <r>
    <x v="3"/>
    <n v="0"/>
    <x v="1"/>
    <x v="1"/>
    <x v="0"/>
    <x v="1"/>
    <n v="0"/>
    <n v="93.6"/>
    <n v="93600000"/>
    <n v="908249"/>
    <x v="1"/>
    <x v="3"/>
    <x v="2"/>
    <n v="53"/>
  </r>
  <r>
    <x v="8"/>
    <n v="0"/>
    <x v="1"/>
    <x v="1"/>
    <x v="0"/>
    <x v="6"/>
    <n v="0"/>
    <n v="47.39"/>
    <n v="47390000"/>
    <n v="470895"/>
    <x v="1"/>
    <x v="2"/>
    <x v="4"/>
    <n v="63"/>
  </r>
  <r>
    <x v="4"/>
    <n v="0"/>
    <x v="1"/>
    <x v="1"/>
    <x v="5"/>
    <x v="0"/>
    <n v="0"/>
    <n v="3.21"/>
    <n v="3210000"/>
    <n v="342049"/>
    <x v="1"/>
    <x v="0"/>
    <x v="2"/>
    <n v="31"/>
  </r>
  <r>
    <x v="7"/>
    <n v="0"/>
    <x v="3"/>
    <x v="3"/>
    <x v="0"/>
    <x v="5"/>
    <n v="0"/>
    <n v="98.75"/>
    <n v="98750000"/>
    <n v="316891"/>
    <x v="0"/>
    <x v="2"/>
    <x v="3"/>
    <n v="55"/>
  </r>
  <r>
    <x v="1"/>
    <n v="0"/>
    <x v="0"/>
    <x v="0"/>
    <x v="2"/>
    <x v="0"/>
    <n v="0"/>
    <n v="27.45"/>
    <n v="27450000"/>
    <n v="633466"/>
    <x v="3"/>
    <x v="3"/>
    <x v="2"/>
    <n v="16"/>
  </r>
  <r>
    <x v="9"/>
    <n v="0"/>
    <x v="5"/>
    <x v="5"/>
    <x v="5"/>
    <x v="3"/>
    <n v="0"/>
    <n v="23.98"/>
    <n v="23980000"/>
    <n v="123866"/>
    <x v="1"/>
    <x v="3"/>
    <x v="1"/>
    <n v="43"/>
  </r>
  <r>
    <x v="4"/>
    <n v="0"/>
    <x v="1"/>
    <x v="1"/>
    <x v="3"/>
    <x v="3"/>
    <n v="0"/>
    <n v="79.930000000000007"/>
    <n v="79930000"/>
    <n v="305905"/>
    <x v="3"/>
    <x v="0"/>
    <x v="4"/>
    <n v="44"/>
  </r>
  <r>
    <x v="6"/>
    <n v="0"/>
    <x v="5"/>
    <x v="5"/>
    <x v="4"/>
    <x v="3"/>
    <n v="0"/>
    <n v="3.66"/>
    <n v="3660000"/>
    <n v="702942"/>
    <x v="1"/>
    <x v="0"/>
    <x v="2"/>
    <n v="34"/>
  </r>
  <r>
    <x v="7"/>
    <n v="0"/>
    <x v="4"/>
    <x v="4"/>
    <x v="2"/>
    <x v="1"/>
    <n v="0"/>
    <n v="72.78"/>
    <n v="72780000"/>
    <n v="11339"/>
    <x v="0"/>
    <x v="2"/>
    <x v="2"/>
    <n v="34"/>
  </r>
  <r>
    <x v="2"/>
    <n v="0"/>
    <x v="1"/>
    <x v="1"/>
    <x v="4"/>
    <x v="5"/>
    <n v="0"/>
    <n v="73.88"/>
    <n v="73880000"/>
    <n v="8385"/>
    <x v="1"/>
    <x v="2"/>
    <x v="2"/>
    <n v="69"/>
  </r>
  <r>
    <x v="6"/>
    <n v="0"/>
    <x v="2"/>
    <x v="2"/>
    <x v="1"/>
    <x v="5"/>
    <n v="0"/>
    <n v="52.8"/>
    <n v="52800000"/>
    <n v="21810"/>
    <x v="2"/>
    <x v="3"/>
    <x v="0"/>
    <n v="48"/>
  </r>
  <r>
    <x v="1"/>
    <n v="0"/>
    <x v="3"/>
    <x v="3"/>
    <x v="2"/>
    <x v="6"/>
    <n v="0"/>
    <n v="94.6"/>
    <n v="94600000"/>
    <n v="7347"/>
    <x v="2"/>
    <x v="3"/>
    <x v="2"/>
    <n v="7"/>
  </r>
  <r>
    <x v="3"/>
    <n v="0"/>
    <x v="8"/>
    <x v="8"/>
    <x v="4"/>
    <x v="0"/>
    <n v="0"/>
    <n v="1.62"/>
    <n v="1620000"/>
    <n v="61463"/>
    <x v="0"/>
    <x v="1"/>
    <x v="3"/>
    <n v="58"/>
  </r>
  <r>
    <x v="6"/>
    <n v="0"/>
    <x v="9"/>
    <x v="9"/>
    <x v="3"/>
    <x v="6"/>
    <n v="0"/>
    <n v="0.82"/>
    <n v="820000"/>
    <n v="683572"/>
    <x v="2"/>
    <x v="3"/>
    <x v="3"/>
    <n v="69"/>
  </r>
  <r>
    <x v="3"/>
    <n v="0"/>
    <x v="7"/>
    <x v="7"/>
    <x v="5"/>
    <x v="6"/>
    <n v="0"/>
    <n v="90.91"/>
    <n v="90910000"/>
    <n v="654633"/>
    <x v="1"/>
    <x v="1"/>
    <x v="3"/>
    <n v="43"/>
  </r>
  <r>
    <x v="8"/>
    <n v="0"/>
    <x v="8"/>
    <x v="8"/>
    <x v="3"/>
    <x v="5"/>
    <n v="0"/>
    <n v="32.840000000000003"/>
    <n v="32840000.000000004"/>
    <n v="311274"/>
    <x v="0"/>
    <x v="3"/>
    <x v="4"/>
    <n v="67"/>
  </r>
  <r>
    <x v="6"/>
    <n v="0"/>
    <x v="1"/>
    <x v="1"/>
    <x v="5"/>
    <x v="0"/>
    <n v="0"/>
    <n v="63.33"/>
    <n v="63330000"/>
    <n v="185208"/>
    <x v="3"/>
    <x v="3"/>
    <x v="1"/>
    <n v="3"/>
  </r>
  <r>
    <x v="6"/>
    <n v="0"/>
    <x v="6"/>
    <x v="6"/>
    <x v="2"/>
    <x v="6"/>
    <n v="0"/>
    <n v="27.82"/>
    <n v="27820000"/>
    <n v="182378"/>
    <x v="2"/>
    <x v="2"/>
    <x v="2"/>
    <n v="10"/>
  </r>
  <r>
    <x v="0"/>
    <n v="0"/>
    <x v="4"/>
    <x v="4"/>
    <x v="0"/>
    <x v="2"/>
    <n v="0"/>
    <n v="7.73"/>
    <n v="7730000"/>
    <n v="800480"/>
    <x v="3"/>
    <x v="3"/>
    <x v="0"/>
    <n v="31"/>
  </r>
  <r>
    <x v="1"/>
    <n v="0"/>
    <x v="0"/>
    <x v="0"/>
    <x v="3"/>
    <x v="5"/>
    <n v="0"/>
    <n v="46.98"/>
    <n v="46980000"/>
    <n v="147761"/>
    <x v="3"/>
    <x v="0"/>
    <x v="2"/>
    <n v="68"/>
  </r>
  <r>
    <x v="6"/>
    <n v="0"/>
    <x v="2"/>
    <x v="2"/>
    <x v="1"/>
    <x v="5"/>
    <n v="0"/>
    <n v="80.11"/>
    <n v="80110000"/>
    <n v="923911"/>
    <x v="2"/>
    <x v="0"/>
    <x v="1"/>
    <n v="60"/>
  </r>
  <r>
    <x v="3"/>
    <n v="0"/>
    <x v="2"/>
    <x v="2"/>
    <x v="1"/>
    <x v="0"/>
    <n v="0"/>
    <n v="11.81"/>
    <n v="11810000"/>
    <n v="418893"/>
    <x v="2"/>
    <x v="2"/>
    <x v="1"/>
    <n v="31"/>
  </r>
  <r>
    <x v="3"/>
    <n v="0"/>
    <x v="4"/>
    <x v="4"/>
    <x v="1"/>
    <x v="0"/>
    <n v="0"/>
    <n v="15.09"/>
    <n v="15090000"/>
    <n v="914593"/>
    <x v="3"/>
    <x v="1"/>
    <x v="2"/>
    <n v="1"/>
  </r>
  <r>
    <x v="8"/>
    <n v="0"/>
    <x v="7"/>
    <x v="7"/>
    <x v="4"/>
    <x v="5"/>
    <n v="0"/>
    <n v="20.69"/>
    <n v="20690000"/>
    <n v="344789"/>
    <x v="3"/>
    <x v="3"/>
    <x v="2"/>
    <n v="69"/>
  </r>
  <r>
    <x v="1"/>
    <n v="0"/>
    <x v="0"/>
    <x v="0"/>
    <x v="3"/>
    <x v="3"/>
    <n v="0"/>
    <n v="36.86"/>
    <n v="36860000"/>
    <n v="116906"/>
    <x v="2"/>
    <x v="2"/>
    <x v="0"/>
    <n v="7"/>
  </r>
  <r>
    <x v="5"/>
    <n v="0"/>
    <x v="0"/>
    <x v="0"/>
    <x v="0"/>
    <x v="0"/>
    <n v="0"/>
    <n v="10.87"/>
    <n v="10870000"/>
    <n v="812343"/>
    <x v="2"/>
    <x v="2"/>
    <x v="3"/>
    <n v="16"/>
  </r>
  <r>
    <x v="0"/>
    <n v="0"/>
    <x v="1"/>
    <x v="1"/>
    <x v="5"/>
    <x v="2"/>
    <n v="0"/>
    <n v="18.170000000000002"/>
    <n v="18170000"/>
    <n v="346390"/>
    <x v="0"/>
    <x v="1"/>
    <x v="1"/>
    <n v="36"/>
  </r>
  <r>
    <x v="7"/>
    <n v="0"/>
    <x v="3"/>
    <x v="3"/>
    <x v="0"/>
    <x v="2"/>
    <n v="0"/>
    <n v="13.89"/>
    <n v="13890000"/>
    <n v="30925"/>
    <x v="2"/>
    <x v="3"/>
    <x v="4"/>
    <n v="43"/>
  </r>
  <r>
    <x v="2"/>
    <n v="0"/>
    <x v="1"/>
    <x v="1"/>
    <x v="3"/>
    <x v="4"/>
    <n v="0"/>
    <n v="15.63"/>
    <n v="15630000"/>
    <n v="663812"/>
    <x v="1"/>
    <x v="3"/>
    <x v="3"/>
    <n v="57"/>
  </r>
  <r>
    <x v="7"/>
    <n v="0"/>
    <x v="9"/>
    <x v="9"/>
    <x v="2"/>
    <x v="4"/>
    <n v="0"/>
    <n v="32.72"/>
    <n v="32720000"/>
    <n v="220978"/>
    <x v="1"/>
    <x v="3"/>
    <x v="0"/>
    <n v="47"/>
  </r>
  <r>
    <x v="2"/>
    <n v="0"/>
    <x v="8"/>
    <x v="8"/>
    <x v="3"/>
    <x v="5"/>
    <n v="0"/>
    <n v="97.03"/>
    <n v="97030000"/>
    <n v="100486"/>
    <x v="1"/>
    <x v="0"/>
    <x v="1"/>
    <n v="31"/>
  </r>
  <r>
    <x v="6"/>
    <n v="0"/>
    <x v="5"/>
    <x v="5"/>
    <x v="4"/>
    <x v="0"/>
    <n v="0"/>
    <n v="75.63"/>
    <n v="75630000"/>
    <n v="195733"/>
    <x v="1"/>
    <x v="1"/>
    <x v="3"/>
    <n v="70"/>
  </r>
  <r>
    <x v="8"/>
    <n v="0"/>
    <x v="5"/>
    <x v="5"/>
    <x v="2"/>
    <x v="6"/>
    <n v="0"/>
    <n v="64.209999999999994"/>
    <n v="64209999.999999993"/>
    <n v="707978"/>
    <x v="1"/>
    <x v="1"/>
    <x v="0"/>
    <n v="41"/>
  </r>
  <r>
    <x v="7"/>
    <n v="0"/>
    <x v="3"/>
    <x v="3"/>
    <x v="0"/>
    <x v="6"/>
    <n v="0"/>
    <n v="99.14"/>
    <n v="99140000"/>
    <n v="456432"/>
    <x v="2"/>
    <x v="1"/>
    <x v="3"/>
    <n v="66"/>
  </r>
  <r>
    <x v="7"/>
    <n v="0"/>
    <x v="4"/>
    <x v="4"/>
    <x v="2"/>
    <x v="2"/>
    <n v="0"/>
    <n v="75.510000000000005"/>
    <n v="75510000"/>
    <n v="37230"/>
    <x v="3"/>
    <x v="2"/>
    <x v="2"/>
    <n v="52"/>
  </r>
  <r>
    <x v="2"/>
    <n v="0"/>
    <x v="7"/>
    <x v="7"/>
    <x v="3"/>
    <x v="4"/>
    <n v="0"/>
    <n v="11.68"/>
    <n v="11680000"/>
    <n v="890414"/>
    <x v="1"/>
    <x v="0"/>
    <x v="2"/>
    <n v="28"/>
  </r>
  <r>
    <x v="4"/>
    <n v="0"/>
    <x v="8"/>
    <x v="8"/>
    <x v="5"/>
    <x v="2"/>
    <n v="0"/>
    <n v="33.840000000000003"/>
    <n v="33840000"/>
    <n v="440358"/>
    <x v="1"/>
    <x v="2"/>
    <x v="3"/>
    <n v="5"/>
  </r>
  <r>
    <x v="1"/>
    <n v="0"/>
    <x v="6"/>
    <x v="6"/>
    <x v="5"/>
    <x v="6"/>
    <n v="0"/>
    <n v="38.89"/>
    <n v="38890000"/>
    <n v="400752"/>
    <x v="2"/>
    <x v="0"/>
    <x v="3"/>
    <n v="36"/>
  </r>
  <r>
    <x v="4"/>
    <n v="0"/>
    <x v="3"/>
    <x v="3"/>
    <x v="0"/>
    <x v="5"/>
    <n v="0"/>
    <n v="89.77"/>
    <n v="89770000"/>
    <n v="134364"/>
    <x v="1"/>
    <x v="3"/>
    <x v="3"/>
    <n v="63"/>
  </r>
  <r>
    <x v="3"/>
    <n v="0"/>
    <x v="1"/>
    <x v="1"/>
    <x v="3"/>
    <x v="3"/>
    <n v="0"/>
    <n v="15.01"/>
    <n v="15010000"/>
    <n v="406483"/>
    <x v="2"/>
    <x v="1"/>
    <x v="3"/>
    <n v="62"/>
  </r>
  <r>
    <x v="7"/>
    <n v="0"/>
    <x v="3"/>
    <x v="3"/>
    <x v="4"/>
    <x v="2"/>
    <n v="0"/>
    <n v="98.38"/>
    <n v="98380000"/>
    <n v="661583"/>
    <x v="2"/>
    <x v="2"/>
    <x v="4"/>
    <n v="30"/>
  </r>
  <r>
    <x v="6"/>
    <n v="0"/>
    <x v="7"/>
    <x v="7"/>
    <x v="4"/>
    <x v="0"/>
    <n v="0"/>
    <n v="23.49"/>
    <n v="23490000"/>
    <n v="642834"/>
    <x v="3"/>
    <x v="1"/>
    <x v="3"/>
    <n v="34"/>
  </r>
  <r>
    <x v="7"/>
    <n v="0"/>
    <x v="1"/>
    <x v="1"/>
    <x v="1"/>
    <x v="2"/>
    <n v="0"/>
    <n v="9.43"/>
    <n v="9430000"/>
    <n v="493087"/>
    <x v="0"/>
    <x v="0"/>
    <x v="4"/>
    <n v="44"/>
  </r>
  <r>
    <x v="7"/>
    <n v="0"/>
    <x v="8"/>
    <x v="8"/>
    <x v="2"/>
    <x v="2"/>
    <n v="0"/>
    <n v="97.37"/>
    <n v="97370000"/>
    <n v="966570"/>
    <x v="1"/>
    <x v="1"/>
    <x v="3"/>
    <n v="32"/>
  </r>
  <r>
    <x v="6"/>
    <n v="0"/>
    <x v="6"/>
    <x v="6"/>
    <x v="0"/>
    <x v="3"/>
    <n v="0"/>
    <n v="73.260000000000005"/>
    <n v="73260000"/>
    <n v="687383"/>
    <x v="1"/>
    <x v="1"/>
    <x v="0"/>
    <n v="8"/>
  </r>
  <r>
    <x v="3"/>
    <n v="0"/>
    <x v="9"/>
    <x v="9"/>
    <x v="0"/>
    <x v="1"/>
    <n v="0"/>
    <n v="78.84"/>
    <n v="78840000"/>
    <n v="733304"/>
    <x v="3"/>
    <x v="1"/>
    <x v="0"/>
    <n v="19"/>
  </r>
  <r>
    <x v="1"/>
    <n v="0"/>
    <x v="5"/>
    <x v="5"/>
    <x v="1"/>
    <x v="3"/>
    <n v="0"/>
    <n v="3.51"/>
    <n v="3510000"/>
    <n v="661681"/>
    <x v="0"/>
    <x v="1"/>
    <x v="2"/>
    <n v="14"/>
  </r>
  <r>
    <x v="4"/>
    <n v="0"/>
    <x v="9"/>
    <x v="9"/>
    <x v="4"/>
    <x v="2"/>
    <n v="0"/>
    <n v="25.32"/>
    <n v="25320000"/>
    <n v="644538"/>
    <x v="3"/>
    <x v="2"/>
    <x v="3"/>
    <n v="57"/>
  </r>
  <r>
    <x v="3"/>
    <n v="0"/>
    <x v="7"/>
    <x v="7"/>
    <x v="0"/>
    <x v="5"/>
    <n v="0"/>
    <n v="58.78"/>
    <n v="58780000"/>
    <n v="861637"/>
    <x v="3"/>
    <x v="2"/>
    <x v="0"/>
    <n v="15"/>
  </r>
  <r>
    <x v="7"/>
    <n v="0"/>
    <x v="4"/>
    <x v="4"/>
    <x v="4"/>
    <x v="3"/>
    <n v="0"/>
    <n v="73.760000000000005"/>
    <n v="73760000"/>
    <n v="393189"/>
    <x v="3"/>
    <x v="3"/>
    <x v="3"/>
    <n v="37"/>
  </r>
  <r>
    <x v="4"/>
    <n v="0"/>
    <x v="6"/>
    <x v="6"/>
    <x v="4"/>
    <x v="6"/>
    <n v="0"/>
    <n v="27.06"/>
    <n v="27060000"/>
    <n v="999545"/>
    <x v="0"/>
    <x v="2"/>
    <x v="4"/>
    <n v="47"/>
  </r>
  <r>
    <x v="2"/>
    <n v="0"/>
    <x v="8"/>
    <x v="8"/>
    <x v="4"/>
    <x v="2"/>
    <n v="0"/>
    <n v="77.819999999999993"/>
    <n v="77820000"/>
    <n v="935572"/>
    <x v="0"/>
    <x v="2"/>
    <x v="4"/>
    <n v="61"/>
  </r>
  <r>
    <x v="4"/>
    <n v="0"/>
    <x v="4"/>
    <x v="4"/>
    <x v="1"/>
    <x v="2"/>
    <n v="0"/>
    <n v="55.99"/>
    <n v="55990000"/>
    <n v="724608"/>
    <x v="0"/>
    <x v="2"/>
    <x v="3"/>
    <n v="21"/>
  </r>
  <r>
    <x v="7"/>
    <n v="0"/>
    <x v="2"/>
    <x v="2"/>
    <x v="3"/>
    <x v="5"/>
    <n v="0"/>
    <n v="55.73"/>
    <n v="55730000"/>
    <n v="750979"/>
    <x v="3"/>
    <x v="2"/>
    <x v="2"/>
    <n v="30"/>
  </r>
  <r>
    <x v="1"/>
    <n v="0"/>
    <x v="1"/>
    <x v="1"/>
    <x v="5"/>
    <x v="3"/>
    <n v="0"/>
    <n v="7.44"/>
    <n v="7440000"/>
    <n v="552358"/>
    <x v="1"/>
    <x v="1"/>
    <x v="2"/>
    <n v="42"/>
  </r>
  <r>
    <x v="5"/>
    <n v="0"/>
    <x v="0"/>
    <x v="0"/>
    <x v="0"/>
    <x v="5"/>
    <n v="0"/>
    <n v="37.07"/>
    <n v="37070000"/>
    <n v="902654"/>
    <x v="2"/>
    <x v="2"/>
    <x v="3"/>
    <n v="9"/>
  </r>
  <r>
    <x v="2"/>
    <n v="0"/>
    <x v="6"/>
    <x v="6"/>
    <x v="1"/>
    <x v="6"/>
    <n v="0"/>
    <n v="75.67"/>
    <n v="75670000"/>
    <n v="413293"/>
    <x v="0"/>
    <x v="3"/>
    <x v="3"/>
    <n v="27"/>
  </r>
  <r>
    <x v="1"/>
    <n v="0"/>
    <x v="2"/>
    <x v="2"/>
    <x v="5"/>
    <x v="1"/>
    <n v="0"/>
    <n v="56.19"/>
    <n v="56190000"/>
    <n v="114357"/>
    <x v="2"/>
    <x v="3"/>
    <x v="2"/>
    <n v="58"/>
  </r>
  <r>
    <x v="9"/>
    <n v="0"/>
    <x v="3"/>
    <x v="3"/>
    <x v="5"/>
    <x v="4"/>
    <n v="0"/>
    <n v="70.53"/>
    <n v="70530000"/>
    <n v="363432"/>
    <x v="0"/>
    <x v="3"/>
    <x v="2"/>
    <n v="40"/>
  </r>
  <r>
    <x v="8"/>
    <n v="0"/>
    <x v="4"/>
    <x v="4"/>
    <x v="4"/>
    <x v="3"/>
    <n v="0"/>
    <n v="63.77"/>
    <n v="63770000"/>
    <n v="304618"/>
    <x v="3"/>
    <x v="0"/>
    <x v="3"/>
    <n v="54"/>
  </r>
  <r>
    <x v="1"/>
    <n v="0"/>
    <x v="6"/>
    <x v="6"/>
    <x v="4"/>
    <x v="2"/>
    <n v="0"/>
    <n v="32.729999999999997"/>
    <n v="32729999.999999996"/>
    <n v="153154"/>
    <x v="0"/>
    <x v="3"/>
    <x v="0"/>
    <n v="37"/>
  </r>
  <r>
    <x v="0"/>
    <n v="0"/>
    <x v="6"/>
    <x v="6"/>
    <x v="5"/>
    <x v="5"/>
    <n v="0"/>
    <n v="21.87"/>
    <n v="21870000"/>
    <n v="741153"/>
    <x v="2"/>
    <x v="2"/>
    <x v="4"/>
    <n v="66"/>
  </r>
  <r>
    <x v="8"/>
    <n v="0"/>
    <x v="2"/>
    <x v="2"/>
    <x v="2"/>
    <x v="6"/>
    <n v="0"/>
    <n v="72.08"/>
    <n v="72080000"/>
    <n v="261230"/>
    <x v="2"/>
    <x v="2"/>
    <x v="0"/>
    <n v="19"/>
  </r>
  <r>
    <x v="2"/>
    <n v="0"/>
    <x v="5"/>
    <x v="5"/>
    <x v="4"/>
    <x v="3"/>
    <n v="0"/>
    <n v="53.82"/>
    <n v="53820000"/>
    <n v="688014"/>
    <x v="3"/>
    <x v="3"/>
    <x v="4"/>
    <n v="18"/>
  </r>
  <r>
    <x v="5"/>
    <n v="0"/>
    <x v="3"/>
    <x v="3"/>
    <x v="3"/>
    <x v="0"/>
    <n v="0"/>
    <n v="3.3"/>
    <n v="3300000"/>
    <n v="45027"/>
    <x v="3"/>
    <x v="2"/>
    <x v="3"/>
    <n v="68"/>
  </r>
  <r>
    <x v="5"/>
    <n v="0"/>
    <x v="8"/>
    <x v="8"/>
    <x v="5"/>
    <x v="5"/>
    <n v="0"/>
    <n v="13.99"/>
    <n v="13990000"/>
    <n v="689681"/>
    <x v="1"/>
    <x v="1"/>
    <x v="2"/>
    <n v="62"/>
  </r>
  <r>
    <x v="3"/>
    <n v="0"/>
    <x v="2"/>
    <x v="2"/>
    <x v="5"/>
    <x v="4"/>
    <n v="0"/>
    <n v="93.49"/>
    <n v="93490000"/>
    <n v="702688"/>
    <x v="0"/>
    <x v="0"/>
    <x v="3"/>
    <n v="39"/>
  </r>
  <r>
    <x v="0"/>
    <n v="0"/>
    <x v="4"/>
    <x v="4"/>
    <x v="2"/>
    <x v="5"/>
    <n v="0"/>
    <n v="97.28"/>
    <n v="97280000"/>
    <n v="86038"/>
    <x v="2"/>
    <x v="1"/>
    <x v="4"/>
    <n v="19"/>
  </r>
  <r>
    <x v="8"/>
    <n v="0"/>
    <x v="7"/>
    <x v="7"/>
    <x v="5"/>
    <x v="0"/>
    <n v="0"/>
    <n v="17.190000000000001"/>
    <n v="17190000"/>
    <n v="899381"/>
    <x v="2"/>
    <x v="0"/>
    <x v="1"/>
    <n v="66"/>
  </r>
  <r>
    <x v="1"/>
    <n v="0"/>
    <x v="5"/>
    <x v="5"/>
    <x v="5"/>
    <x v="2"/>
    <n v="0"/>
    <n v="54.21"/>
    <n v="54210000"/>
    <n v="157667"/>
    <x v="2"/>
    <x v="1"/>
    <x v="0"/>
    <n v="34"/>
  </r>
  <r>
    <x v="2"/>
    <n v="0"/>
    <x v="8"/>
    <x v="8"/>
    <x v="5"/>
    <x v="4"/>
    <n v="0"/>
    <n v="64.28"/>
    <n v="64280000"/>
    <n v="643714"/>
    <x v="1"/>
    <x v="1"/>
    <x v="0"/>
    <n v="25"/>
  </r>
  <r>
    <x v="9"/>
    <n v="0"/>
    <x v="5"/>
    <x v="5"/>
    <x v="1"/>
    <x v="0"/>
    <n v="0"/>
    <n v="71.31"/>
    <n v="71310000"/>
    <n v="3607"/>
    <x v="2"/>
    <x v="3"/>
    <x v="2"/>
    <n v="7"/>
  </r>
  <r>
    <x v="2"/>
    <n v="0"/>
    <x v="1"/>
    <x v="1"/>
    <x v="0"/>
    <x v="5"/>
    <n v="0"/>
    <n v="52.31"/>
    <n v="52310000"/>
    <n v="259706"/>
    <x v="0"/>
    <x v="2"/>
    <x v="3"/>
    <n v="2"/>
  </r>
  <r>
    <x v="1"/>
    <n v="0"/>
    <x v="8"/>
    <x v="8"/>
    <x v="2"/>
    <x v="1"/>
    <n v="0"/>
    <n v="40.94"/>
    <n v="40940000"/>
    <n v="698921"/>
    <x v="2"/>
    <x v="1"/>
    <x v="1"/>
    <n v="72"/>
  </r>
  <r>
    <x v="7"/>
    <n v="0"/>
    <x v="2"/>
    <x v="2"/>
    <x v="1"/>
    <x v="4"/>
    <n v="0"/>
    <n v="32.21"/>
    <n v="32210000"/>
    <n v="482574"/>
    <x v="1"/>
    <x v="0"/>
    <x v="1"/>
    <n v="22"/>
  </r>
  <r>
    <x v="4"/>
    <n v="0"/>
    <x v="1"/>
    <x v="1"/>
    <x v="3"/>
    <x v="2"/>
    <n v="0"/>
    <n v="20.440000000000001"/>
    <n v="20440000"/>
    <n v="618269"/>
    <x v="1"/>
    <x v="1"/>
    <x v="0"/>
    <n v="48"/>
  </r>
  <r>
    <x v="6"/>
    <n v="0"/>
    <x v="4"/>
    <x v="4"/>
    <x v="1"/>
    <x v="4"/>
    <n v="0"/>
    <n v="59.66"/>
    <n v="59660000"/>
    <n v="854961"/>
    <x v="3"/>
    <x v="0"/>
    <x v="2"/>
    <n v="7"/>
  </r>
  <r>
    <x v="7"/>
    <n v="0"/>
    <x v="0"/>
    <x v="0"/>
    <x v="4"/>
    <x v="0"/>
    <n v="0"/>
    <n v="56.33"/>
    <n v="56330000"/>
    <n v="595157"/>
    <x v="3"/>
    <x v="3"/>
    <x v="4"/>
    <n v="41"/>
  </r>
  <r>
    <x v="4"/>
    <n v="0"/>
    <x v="4"/>
    <x v="4"/>
    <x v="4"/>
    <x v="4"/>
    <n v="0"/>
    <n v="2.2400000000000002"/>
    <n v="2240000"/>
    <n v="813706"/>
    <x v="0"/>
    <x v="1"/>
    <x v="0"/>
    <n v="54"/>
  </r>
  <r>
    <x v="7"/>
    <n v="0"/>
    <x v="3"/>
    <x v="3"/>
    <x v="3"/>
    <x v="3"/>
    <n v="0"/>
    <n v="82.05"/>
    <n v="82050000"/>
    <n v="322527"/>
    <x v="1"/>
    <x v="1"/>
    <x v="1"/>
    <n v="46"/>
  </r>
  <r>
    <x v="0"/>
    <n v="0"/>
    <x v="2"/>
    <x v="2"/>
    <x v="3"/>
    <x v="6"/>
    <n v="0"/>
    <n v="11.92"/>
    <n v="11920000"/>
    <n v="557016"/>
    <x v="3"/>
    <x v="3"/>
    <x v="1"/>
    <n v="34"/>
  </r>
  <r>
    <x v="2"/>
    <n v="0"/>
    <x v="1"/>
    <x v="1"/>
    <x v="3"/>
    <x v="6"/>
    <n v="0"/>
    <n v="54.83"/>
    <n v="54830000"/>
    <n v="966668"/>
    <x v="0"/>
    <x v="1"/>
    <x v="2"/>
    <n v="15"/>
  </r>
  <r>
    <x v="4"/>
    <n v="0"/>
    <x v="9"/>
    <x v="9"/>
    <x v="4"/>
    <x v="1"/>
    <n v="0"/>
    <n v="36.17"/>
    <n v="36170000"/>
    <n v="813165"/>
    <x v="1"/>
    <x v="0"/>
    <x v="3"/>
    <n v="44"/>
  </r>
  <r>
    <x v="4"/>
    <n v="0"/>
    <x v="3"/>
    <x v="3"/>
    <x v="4"/>
    <x v="4"/>
    <n v="0"/>
    <n v="80.06"/>
    <n v="80060000"/>
    <n v="400807"/>
    <x v="3"/>
    <x v="1"/>
    <x v="1"/>
    <n v="67"/>
  </r>
  <r>
    <x v="7"/>
    <n v="0"/>
    <x v="5"/>
    <x v="5"/>
    <x v="2"/>
    <x v="1"/>
    <n v="0"/>
    <n v="74.849999999999994"/>
    <n v="74850000"/>
    <n v="549300"/>
    <x v="0"/>
    <x v="1"/>
    <x v="3"/>
    <n v="26"/>
  </r>
  <r>
    <x v="7"/>
    <n v="0"/>
    <x v="8"/>
    <x v="8"/>
    <x v="1"/>
    <x v="4"/>
    <n v="0"/>
    <n v="74.010000000000005"/>
    <n v="74010000"/>
    <n v="956893"/>
    <x v="3"/>
    <x v="2"/>
    <x v="3"/>
    <n v="49"/>
  </r>
  <r>
    <x v="1"/>
    <n v="0"/>
    <x v="7"/>
    <x v="7"/>
    <x v="4"/>
    <x v="4"/>
    <n v="0"/>
    <n v="46.2"/>
    <n v="46200000"/>
    <n v="245370"/>
    <x v="2"/>
    <x v="2"/>
    <x v="2"/>
    <n v="57"/>
  </r>
  <r>
    <x v="7"/>
    <n v="0"/>
    <x v="1"/>
    <x v="1"/>
    <x v="5"/>
    <x v="2"/>
    <n v="0"/>
    <n v="9.59"/>
    <n v="9590000"/>
    <n v="912731"/>
    <x v="1"/>
    <x v="3"/>
    <x v="1"/>
    <n v="4"/>
  </r>
  <r>
    <x v="9"/>
    <n v="0"/>
    <x v="1"/>
    <x v="1"/>
    <x v="5"/>
    <x v="3"/>
    <n v="0"/>
    <n v="81.19"/>
    <n v="81190000"/>
    <n v="362085"/>
    <x v="2"/>
    <x v="1"/>
    <x v="0"/>
    <n v="5"/>
  </r>
  <r>
    <x v="3"/>
    <n v="0"/>
    <x v="6"/>
    <x v="6"/>
    <x v="4"/>
    <x v="3"/>
    <n v="0"/>
    <n v="42.8"/>
    <n v="42800000"/>
    <n v="862664"/>
    <x v="0"/>
    <x v="3"/>
    <x v="1"/>
    <n v="44"/>
  </r>
  <r>
    <x v="0"/>
    <n v="0"/>
    <x v="7"/>
    <x v="7"/>
    <x v="1"/>
    <x v="3"/>
    <n v="0"/>
    <n v="32.65"/>
    <n v="32650000"/>
    <n v="313384"/>
    <x v="2"/>
    <x v="2"/>
    <x v="3"/>
    <n v="51"/>
  </r>
  <r>
    <x v="6"/>
    <n v="0"/>
    <x v="3"/>
    <x v="3"/>
    <x v="5"/>
    <x v="5"/>
    <n v="0"/>
    <n v="17.989999999999998"/>
    <n v="17990000"/>
    <n v="593009"/>
    <x v="3"/>
    <x v="2"/>
    <x v="1"/>
    <n v="27"/>
  </r>
  <r>
    <x v="3"/>
    <n v="0"/>
    <x v="5"/>
    <x v="5"/>
    <x v="4"/>
    <x v="5"/>
    <n v="0"/>
    <n v="30.68"/>
    <n v="30680000"/>
    <n v="933754"/>
    <x v="2"/>
    <x v="2"/>
    <x v="1"/>
    <n v="36"/>
  </r>
  <r>
    <x v="8"/>
    <n v="0"/>
    <x v="7"/>
    <x v="7"/>
    <x v="3"/>
    <x v="4"/>
    <n v="0"/>
    <n v="82.12"/>
    <n v="82120000"/>
    <n v="55055"/>
    <x v="0"/>
    <x v="0"/>
    <x v="0"/>
    <n v="44"/>
  </r>
  <r>
    <x v="4"/>
    <n v="0"/>
    <x v="9"/>
    <x v="9"/>
    <x v="4"/>
    <x v="0"/>
    <n v="0"/>
    <n v="94.63"/>
    <n v="94630000"/>
    <n v="481180"/>
    <x v="0"/>
    <x v="1"/>
    <x v="2"/>
    <n v="10"/>
  </r>
  <r>
    <x v="6"/>
    <n v="0"/>
    <x v="9"/>
    <x v="9"/>
    <x v="2"/>
    <x v="5"/>
    <n v="0"/>
    <n v="54.03"/>
    <n v="54030000"/>
    <n v="110260"/>
    <x v="3"/>
    <x v="1"/>
    <x v="0"/>
    <n v="66"/>
  </r>
  <r>
    <x v="9"/>
    <n v="0"/>
    <x v="9"/>
    <x v="9"/>
    <x v="3"/>
    <x v="4"/>
    <n v="0"/>
    <n v="10.54"/>
    <n v="10540000"/>
    <n v="741592"/>
    <x v="2"/>
    <x v="2"/>
    <x v="0"/>
    <n v="69"/>
  </r>
  <r>
    <x v="6"/>
    <n v="0"/>
    <x v="9"/>
    <x v="9"/>
    <x v="0"/>
    <x v="0"/>
    <n v="0"/>
    <n v="34.409999999999997"/>
    <n v="34410000"/>
    <n v="928026"/>
    <x v="3"/>
    <x v="2"/>
    <x v="0"/>
    <n v="5"/>
  </r>
  <r>
    <x v="3"/>
    <n v="0"/>
    <x v="3"/>
    <x v="3"/>
    <x v="4"/>
    <x v="0"/>
    <n v="0"/>
    <n v="84.27"/>
    <n v="84270000"/>
    <n v="399014"/>
    <x v="1"/>
    <x v="3"/>
    <x v="1"/>
    <n v="52"/>
  </r>
  <r>
    <x v="0"/>
    <n v="0"/>
    <x v="3"/>
    <x v="3"/>
    <x v="1"/>
    <x v="1"/>
    <n v="0"/>
    <n v="35.08"/>
    <n v="35080000"/>
    <n v="42831"/>
    <x v="0"/>
    <x v="2"/>
    <x v="3"/>
    <n v="42"/>
  </r>
  <r>
    <x v="2"/>
    <n v="0"/>
    <x v="3"/>
    <x v="3"/>
    <x v="2"/>
    <x v="6"/>
    <n v="0"/>
    <n v="45.11"/>
    <n v="45110000"/>
    <n v="545613"/>
    <x v="2"/>
    <x v="0"/>
    <x v="0"/>
    <n v="25"/>
  </r>
  <r>
    <x v="5"/>
    <n v="0"/>
    <x v="5"/>
    <x v="5"/>
    <x v="2"/>
    <x v="1"/>
    <n v="0"/>
    <n v="92.57"/>
    <n v="92570000"/>
    <n v="813789"/>
    <x v="1"/>
    <x v="0"/>
    <x v="3"/>
    <n v="27"/>
  </r>
  <r>
    <x v="2"/>
    <n v="0"/>
    <x v="7"/>
    <x v="7"/>
    <x v="1"/>
    <x v="5"/>
    <n v="0"/>
    <n v="13.49"/>
    <n v="13490000"/>
    <n v="345825"/>
    <x v="0"/>
    <x v="3"/>
    <x v="2"/>
    <n v="6"/>
  </r>
  <r>
    <x v="2"/>
    <n v="0"/>
    <x v="4"/>
    <x v="4"/>
    <x v="0"/>
    <x v="0"/>
    <n v="0"/>
    <n v="8.42"/>
    <n v="8420000"/>
    <n v="29671"/>
    <x v="2"/>
    <x v="0"/>
    <x v="4"/>
    <n v="61"/>
  </r>
  <r>
    <x v="5"/>
    <n v="0"/>
    <x v="9"/>
    <x v="9"/>
    <x v="0"/>
    <x v="4"/>
    <n v="0"/>
    <n v="92.5"/>
    <n v="92500000"/>
    <n v="34011"/>
    <x v="2"/>
    <x v="0"/>
    <x v="1"/>
    <n v="9"/>
  </r>
  <r>
    <x v="9"/>
    <n v="0"/>
    <x v="3"/>
    <x v="3"/>
    <x v="4"/>
    <x v="5"/>
    <n v="0"/>
    <n v="63.8"/>
    <n v="63800000"/>
    <n v="341383"/>
    <x v="1"/>
    <x v="1"/>
    <x v="3"/>
    <n v="9"/>
  </r>
  <r>
    <x v="8"/>
    <n v="0"/>
    <x v="9"/>
    <x v="9"/>
    <x v="1"/>
    <x v="5"/>
    <n v="0"/>
    <n v="40.86"/>
    <n v="40860000"/>
    <n v="565080"/>
    <x v="3"/>
    <x v="3"/>
    <x v="4"/>
    <n v="6"/>
  </r>
  <r>
    <x v="3"/>
    <n v="0"/>
    <x v="0"/>
    <x v="0"/>
    <x v="5"/>
    <x v="5"/>
    <n v="0"/>
    <n v="79.239999999999995"/>
    <n v="79240000"/>
    <n v="862136"/>
    <x v="0"/>
    <x v="3"/>
    <x v="0"/>
    <n v="44"/>
  </r>
  <r>
    <x v="8"/>
    <n v="0"/>
    <x v="6"/>
    <x v="6"/>
    <x v="2"/>
    <x v="1"/>
    <n v="0"/>
    <n v="37.15"/>
    <n v="37150000"/>
    <n v="241151"/>
    <x v="0"/>
    <x v="2"/>
    <x v="3"/>
    <n v="56"/>
  </r>
  <r>
    <x v="1"/>
    <n v="0"/>
    <x v="2"/>
    <x v="2"/>
    <x v="2"/>
    <x v="4"/>
    <n v="0"/>
    <n v="62.06"/>
    <n v="62060000"/>
    <n v="321158"/>
    <x v="2"/>
    <x v="3"/>
    <x v="0"/>
    <n v="37"/>
  </r>
  <r>
    <x v="4"/>
    <n v="0"/>
    <x v="5"/>
    <x v="5"/>
    <x v="0"/>
    <x v="0"/>
    <n v="0"/>
    <n v="31.03"/>
    <n v="31030000"/>
    <n v="472386"/>
    <x v="1"/>
    <x v="3"/>
    <x v="4"/>
    <n v="24"/>
  </r>
  <r>
    <x v="2"/>
    <n v="0"/>
    <x v="7"/>
    <x v="7"/>
    <x v="2"/>
    <x v="6"/>
    <n v="0"/>
    <n v="82.54"/>
    <n v="82540000"/>
    <n v="34240"/>
    <x v="2"/>
    <x v="1"/>
    <x v="4"/>
    <n v="45"/>
  </r>
  <r>
    <x v="9"/>
    <n v="0"/>
    <x v="0"/>
    <x v="0"/>
    <x v="5"/>
    <x v="4"/>
    <n v="0"/>
    <n v="34.4"/>
    <n v="34400000"/>
    <n v="98018"/>
    <x v="2"/>
    <x v="3"/>
    <x v="0"/>
    <n v="55"/>
  </r>
  <r>
    <x v="8"/>
    <n v="0"/>
    <x v="2"/>
    <x v="2"/>
    <x v="0"/>
    <x v="0"/>
    <n v="0"/>
    <n v="72.2"/>
    <n v="72200000"/>
    <n v="555808"/>
    <x v="3"/>
    <x v="1"/>
    <x v="2"/>
    <n v="4"/>
  </r>
  <r>
    <x v="2"/>
    <n v="0"/>
    <x v="8"/>
    <x v="8"/>
    <x v="4"/>
    <x v="6"/>
    <n v="0"/>
    <n v="52.23"/>
    <n v="52230000"/>
    <n v="449333"/>
    <x v="0"/>
    <x v="0"/>
    <x v="4"/>
    <n v="39"/>
  </r>
  <r>
    <x v="2"/>
    <n v="0"/>
    <x v="2"/>
    <x v="2"/>
    <x v="2"/>
    <x v="1"/>
    <n v="0"/>
    <n v="7.16"/>
    <n v="7160000"/>
    <n v="368618"/>
    <x v="1"/>
    <x v="2"/>
    <x v="1"/>
    <n v="22"/>
  </r>
  <r>
    <x v="4"/>
    <n v="0"/>
    <x v="6"/>
    <x v="6"/>
    <x v="2"/>
    <x v="2"/>
    <n v="0"/>
    <n v="78.23"/>
    <n v="78230000"/>
    <n v="310175"/>
    <x v="0"/>
    <x v="0"/>
    <x v="2"/>
    <n v="53"/>
  </r>
  <r>
    <x v="2"/>
    <n v="0"/>
    <x v="9"/>
    <x v="9"/>
    <x v="0"/>
    <x v="1"/>
    <n v="0"/>
    <n v="25.1"/>
    <n v="25100000"/>
    <n v="986980"/>
    <x v="1"/>
    <x v="3"/>
    <x v="0"/>
    <n v="71"/>
  </r>
  <r>
    <x v="2"/>
    <n v="0"/>
    <x v="2"/>
    <x v="2"/>
    <x v="3"/>
    <x v="1"/>
    <n v="0"/>
    <n v="88.54"/>
    <n v="88540000"/>
    <n v="518181"/>
    <x v="2"/>
    <x v="3"/>
    <x v="3"/>
    <n v="24"/>
  </r>
  <r>
    <x v="1"/>
    <n v="0"/>
    <x v="7"/>
    <x v="7"/>
    <x v="0"/>
    <x v="1"/>
    <n v="0"/>
    <n v="49.51"/>
    <n v="49510000"/>
    <n v="72782"/>
    <x v="3"/>
    <x v="3"/>
    <x v="4"/>
    <n v="63"/>
  </r>
  <r>
    <x v="6"/>
    <n v="0"/>
    <x v="3"/>
    <x v="3"/>
    <x v="3"/>
    <x v="3"/>
    <n v="0"/>
    <n v="4.08"/>
    <n v="4080000"/>
    <n v="502842"/>
    <x v="3"/>
    <x v="3"/>
    <x v="0"/>
    <n v="15"/>
  </r>
  <r>
    <x v="2"/>
    <n v="0"/>
    <x v="2"/>
    <x v="2"/>
    <x v="0"/>
    <x v="1"/>
    <n v="0"/>
    <n v="89.31"/>
    <n v="89310000"/>
    <n v="376586"/>
    <x v="3"/>
    <x v="1"/>
    <x v="2"/>
    <n v="51"/>
  </r>
  <r>
    <x v="3"/>
    <n v="0"/>
    <x v="5"/>
    <x v="5"/>
    <x v="0"/>
    <x v="4"/>
    <n v="0"/>
    <n v="88.55"/>
    <n v="88550000"/>
    <n v="698597"/>
    <x v="3"/>
    <x v="2"/>
    <x v="3"/>
    <n v="66"/>
  </r>
  <r>
    <x v="6"/>
    <n v="0"/>
    <x v="7"/>
    <x v="7"/>
    <x v="4"/>
    <x v="0"/>
    <n v="0"/>
    <n v="5.26"/>
    <n v="5260000"/>
    <n v="559195"/>
    <x v="2"/>
    <x v="1"/>
    <x v="0"/>
    <n v="52"/>
  </r>
  <r>
    <x v="1"/>
    <n v="0"/>
    <x v="2"/>
    <x v="2"/>
    <x v="1"/>
    <x v="1"/>
    <n v="0"/>
    <n v="17.57"/>
    <n v="17570000"/>
    <n v="236253"/>
    <x v="3"/>
    <x v="2"/>
    <x v="1"/>
    <n v="38"/>
  </r>
  <r>
    <x v="7"/>
    <n v="0"/>
    <x v="4"/>
    <x v="4"/>
    <x v="3"/>
    <x v="6"/>
    <n v="0"/>
    <n v="8.01"/>
    <n v="8010000"/>
    <n v="534847"/>
    <x v="1"/>
    <x v="3"/>
    <x v="1"/>
    <n v="3"/>
  </r>
  <r>
    <x v="5"/>
    <n v="0"/>
    <x v="4"/>
    <x v="4"/>
    <x v="5"/>
    <x v="1"/>
    <n v="0"/>
    <n v="39.86"/>
    <n v="39860000"/>
    <n v="262611"/>
    <x v="3"/>
    <x v="2"/>
    <x v="3"/>
    <n v="33"/>
  </r>
  <r>
    <x v="7"/>
    <n v="0"/>
    <x v="8"/>
    <x v="8"/>
    <x v="4"/>
    <x v="3"/>
    <n v="0"/>
    <n v="11.61"/>
    <n v="11610000"/>
    <n v="848702"/>
    <x v="3"/>
    <x v="1"/>
    <x v="3"/>
    <n v="48"/>
  </r>
  <r>
    <x v="3"/>
    <n v="0"/>
    <x v="1"/>
    <x v="1"/>
    <x v="2"/>
    <x v="1"/>
    <n v="0"/>
    <n v="73.98"/>
    <n v="73980000"/>
    <n v="609952"/>
    <x v="0"/>
    <x v="0"/>
    <x v="0"/>
    <n v="7"/>
  </r>
  <r>
    <x v="3"/>
    <n v="0"/>
    <x v="6"/>
    <x v="6"/>
    <x v="2"/>
    <x v="2"/>
    <n v="0"/>
    <n v="65.86"/>
    <n v="65860000"/>
    <n v="978868"/>
    <x v="2"/>
    <x v="1"/>
    <x v="2"/>
    <n v="39"/>
  </r>
  <r>
    <x v="5"/>
    <n v="0"/>
    <x v="8"/>
    <x v="8"/>
    <x v="1"/>
    <x v="1"/>
    <n v="0"/>
    <n v="41.26"/>
    <n v="41260000"/>
    <n v="659734"/>
    <x v="2"/>
    <x v="0"/>
    <x v="3"/>
    <n v="54"/>
  </r>
  <r>
    <x v="8"/>
    <n v="0"/>
    <x v="6"/>
    <x v="6"/>
    <x v="3"/>
    <x v="1"/>
    <n v="0"/>
    <n v="64.38"/>
    <n v="64379999.999999993"/>
    <n v="88354"/>
    <x v="1"/>
    <x v="2"/>
    <x v="2"/>
    <n v="52"/>
  </r>
  <r>
    <x v="7"/>
    <n v="0"/>
    <x v="6"/>
    <x v="6"/>
    <x v="0"/>
    <x v="5"/>
    <n v="0"/>
    <n v="75.010000000000005"/>
    <n v="75010000"/>
    <n v="771434"/>
    <x v="0"/>
    <x v="2"/>
    <x v="2"/>
    <n v="38"/>
  </r>
  <r>
    <x v="5"/>
    <n v="0"/>
    <x v="4"/>
    <x v="4"/>
    <x v="4"/>
    <x v="5"/>
    <n v="0"/>
    <n v="1.73"/>
    <n v="1730000"/>
    <n v="91560"/>
    <x v="0"/>
    <x v="1"/>
    <x v="2"/>
    <n v="35"/>
  </r>
  <r>
    <x v="2"/>
    <n v="0"/>
    <x v="8"/>
    <x v="8"/>
    <x v="0"/>
    <x v="6"/>
    <n v="0"/>
    <n v="1.35"/>
    <n v="1350000"/>
    <n v="375292"/>
    <x v="3"/>
    <x v="0"/>
    <x v="1"/>
    <n v="48"/>
  </r>
  <r>
    <x v="8"/>
    <n v="0"/>
    <x v="7"/>
    <x v="7"/>
    <x v="4"/>
    <x v="1"/>
    <n v="0"/>
    <n v="70.88"/>
    <n v="70880000"/>
    <n v="43366"/>
    <x v="3"/>
    <x v="1"/>
    <x v="2"/>
    <n v="43"/>
  </r>
  <r>
    <x v="1"/>
    <n v="0"/>
    <x v="0"/>
    <x v="0"/>
    <x v="1"/>
    <x v="3"/>
    <n v="0"/>
    <n v="32.08"/>
    <n v="32080000"/>
    <n v="429224"/>
    <x v="3"/>
    <x v="2"/>
    <x v="2"/>
    <n v="56"/>
  </r>
  <r>
    <x v="7"/>
    <n v="0"/>
    <x v="1"/>
    <x v="1"/>
    <x v="0"/>
    <x v="6"/>
    <n v="0"/>
    <n v="68.989999999999995"/>
    <n v="68990000"/>
    <n v="526227"/>
    <x v="0"/>
    <x v="1"/>
    <x v="0"/>
    <n v="62"/>
  </r>
  <r>
    <x v="8"/>
    <n v="0"/>
    <x v="2"/>
    <x v="2"/>
    <x v="2"/>
    <x v="1"/>
    <n v="0"/>
    <n v="9.77"/>
    <n v="9770000"/>
    <n v="621770"/>
    <x v="2"/>
    <x v="0"/>
    <x v="2"/>
    <n v="70"/>
  </r>
  <r>
    <x v="1"/>
    <n v="0"/>
    <x v="0"/>
    <x v="0"/>
    <x v="3"/>
    <x v="3"/>
    <n v="0"/>
    <n v="14.53"/>
    <n v="14530000"/>
    <n v="857688"/>
    <x v="2"/>
    <x v="3"/>
    <x v="3"/>
    <n v="55"/>
  </r>
  <r>
    <x v="7"/>
    <n v="0"/>
    <x v="2"/>
    <x v="2"/>
    <x v="4"/>
    <x v="5"/>
    <n v="0"/>
    <n v="33.06"/>
    <n v="33060000.000000004"/>
    <n v="644841"/>
    <x v="2"/>
    <x v="1"/>
    <x v="3"/>
    <n v="64"/>
  </r>
  <r>
    <x v="6"/>
    <n v="0"/>
    <x v="2"/>
    <x v="2"/>
    <x v="2"/>
    <x v="2"/>
    <n v="0"/>
    <n v="67.61"/>
    <n v="67610000"/>
    <n v="242847"/>
    <x v="3"/>
    <x v="0"/>
    <x v="0"/>
    <n v="37"/>
  </r>
  <r>
    <x v="0"/>
    <n v="0"/>
    <x v="6"/>
    <x v="6"/>
    <x v="2"/>
    <x v="2"/>
    <n v="0"/>
    <n v="85.3"/>
    <n v="85300000"/>
    <n v="155225"/>
    <x v="3"/>
    <x v="1"/>
    <x v="3"/>
    <n v="13"/>
  </r>
  <r>
    <x v="8"/>
    <n v="0"/>
    <x v="1"/>
    <x v="1"/>
    <x v="2"/>
    <x v="5"/>
    <n v="0"/>
    <n v="79.680000000000007"/>
    <n v="79680000"/>
    <n v="712646"/>
    <x v="1"/>
    <x v="0"/>
    <x v="2"/>
    <n v="50"/>
  </r>
  <r>
    <x v="2"/>
    <n v="0"/>
    <x v="6"/>
    <x v="6"/>
    <x v="0"/>
    <x v="4"/>
    <n v="0"/>
    <n v="61.87"/>
    <n v="61870000"/>
    <n v="298941"/>
    <x v="3"/>
    <x v="3"/>
    <x v="3"/>
    <n v="13"/>
  </r>
  <r>
    <x v="6"/>
    <n v="0"/>
    <x v="3"/>
    <x v="3"/>
    <x v="2"/>
    <x v="3"/>
    <n v="0"/>
    <n v="4.92"/>
    <n v="4920000"/>
    <n v="783480"/>
    <x v="2"/>
    <x v="3"/>
    <x v="2"/>
    <n v="55"/>
  </r>
  <r>
    <x v="3"/>
    <n v="0"/>
    <x v="0"/>
    <x v="0"/>
    <x v="0"/>
    <x v="6"/>
    <n v="0"/>
    <n v="99.97"/>
    <n v="99970000"/>
    <n v="950451"/>
    <x v="0"/>
    <x v="1"/>
    <x v="2"/>
    <n v="29"/>
  </r>
  <r>
    <x v="0"/>
    <n v="0"/>
    <x v="3"/>
    <x v="3"/>
    <x v="5"/>
    <x v="0"/>
    <n v="0"/>
    <n v="95.42"/>
    <n v="95420000"/>
    <n v="917848"/>
    <x v="2"/>
    <x v="2"/>
    <x v="0"/>
    <n v="30"/>
  </r>
  <r>
    <x v="3"/>
    <n v="0"/>
    <x v="4"/>
    <x v="4"/>
    <x v="4"/>
    <x v="0"/>
    <n v="0"/>
    <n v="42.98"/>
    <n v="42980000"/>
    <n v="194633"/>
    <x v="1"/>
    <x v="2"/>
    <x v="3"/>
    <n v="37"/>
  </r>
  <r>
    <x v="5"/>
    <n v="0"/>
    <x v="4"/>
    <x v="4"/>
    <x v="5"/>
    <x v="3"/>
    <n v="0"/>
    <n v="68.42"/>
    <n v="68420000"/>
    <n v="778844"/>
    <x v="3"/>
    <x v="3"/>
    <x v="4"/>
    <n v="65"/>
  </r>
  <r>
    <x v="4"/>
    <n v="0"/>
    <x v="3"/>
    <x v="3"/>
    <x v="4"/>
    <x v="4"/>
    <n v="0"/>
    <n v="36.14"/>
    <n v="36140000"/>
    <n v="668774"/>
    <x v="3"/>
    <x v="2"/>
    <x v="1"/>
    <n v="61"/>
  </r>
  <r>
    <x v="4"/>
    <n v="0"/>
    <x v="5"/>
    <x v="5"/>
    <x v="4"/>
    <x v="6"/>
    <n v="0"/>
    <n v="69.760000000000005"/>
    <n v="69760000"/>
    <n v="824351"/>
    <x v="3"/>
    <x v="3"/>
    <x v="1"/>
    <n v="17"/>
  </r>
  <r>
    <x v="2"/>
    <n v="0"/>
    <x v="9"/>
    <x v="9"/>
    <x v="0"/>
    <x v="6"/>
    <n v="0"/>
    <n v="3.02"/>
    <n v="3020000"/>
    <n v="510974"/>
    <x v="3"/>
    <x v="1"/>
    <x v="4"/>
    <n v="16"/>
  </r>
  <r>
    <x v="5"/>
    <n v="0"/>
    <x v="8"/>
    <x v="8"/>
    <x v="2"/>
    <x v="6"/>
    <n v="0"/>
    <n v="86.29"/>
    <n v="86290000"/>
    <n v="404595"/>
    <x v="3"/>
    <x v="2"/>
    <x v="2"/>
    <n v="3"/>
  </r>
  <r>
    <x v="3"/>
    <n v="0"/>
    <x v="6"/>
    <x v="6"/>
    <x v="4"/>
    <x v="2"/>
    <n v="0"/>
    <n v="6.31"/>
    <n v="6310000"/>
    <n v="742273"/>
    <x v="0"/>
    <x v="3"/>
    <x v="2"/>
    <n v="67"/>
  </r>
  <r>
    <x v="0"/>
    <n v="0"/>
    <x v="4"/>
    <x v="4"/>
    <x v="0"/>
    <x v="2"/>
    <n v="0"/>
    <n v="27.46"/>
    <n v="27460000"/>
    <n v="973388"/>
    <x v="1"/>
    <x v="3"/>
    <x v="2"/>
    <n v="63"/>
  </r>
  <r>
    <x v="0"/>
    <n v="0"/>
    <x v="2"/>
    <x v="2"/>
    <x v="3"/>
    <x v="4"/>
    <n v="0"/>
    <n v="69.28"/>
    <n v="69280000"/>
    <n v="890675"/>
    <x v="0"/>
    <x v="0"/>
    <x v="1"/>
    <n v="5"/>
  </r>
  <r>
    <x v="3"/>
    <n v="0"/>
    <x v="6"/>
    <x v="6"/>
    <x v="4"/>
    <x v="0"/>
    <n v="0"/>
    <n v="68.959999999999994"/>
    <n v="68960000"/>
    <n v="710896"/>
    <x v="1"/>
    <x v="3"/>
    <x v="1"/>
    <n v="18"/>
  </r>
  <r>
    <x v="1"/>
    <n v="0"/>
    <x v="5"/>
    <x v="5"/>
    <x v="4"/>
    <x v="1"/>
    <n v="0"/>
    <n v="2.85"/>
    <n v="2850000"/>
    <n v="30883"/>
    <x v="1"/>
    <x v="1"/>
    <x v="2"/>
    <n v="51"/>
  </r>
  <r>
    <x v="2"/>
    <n v="0"/>
    <x v="9"/>
    <x v="9"/>
    <x v="4"/>
    <x v="4"/>
    <n v="0"/>
    <n v="53.76"/>
    <n v="53760000"/>
    <n v="153355"/>
    <x v="3"/>
    <x v="3"/>
    <x v="4"/>
    <n v="57"/>
  </r>
  <r>
    <x v="8"/>
    <n v="0"/>
    <x v="9"/>
    <x v="9"/>
    <x v="3"/>
    <x v="6"/>
    <n v="0"/>
    <n v="25.83"/>
    <n v="25830000"/>
    <n v="96706"/>
    <x v="2"/>
    <x v="0"/>
    <x v="1"/>
    <n v="42"/>
  </r>
  <r>
    <x v="5"/>
    <n v="0"/>
    <x v="4"/>
    <x v="4"/>
    <x v="4"/>
    <x v="2"/>
    <n v="0"/>
    <n v="43.76"/>
    <n v="43760000"/>
    <n v="959797"/>
    <x v="1"/>
    <x v="2"/>
    <x v="3"/>
    <n v="32"/>
  </r>
  <r>
    <x v="0"/>
    <n v="0"/>
    <x v="2"/>
    <x v="2"/>
    <x v="0"/>
    <x v="3"/>
    <n v="0"/>
    <n v="9.4499999999999993"/>
    <n v="9450000"/>
    <n v="501864"/>
    <x v="0"/>
    <x v="0"/>
    <x v="4"/>
    <n v="12"/>
  </r>
  <r>
    <x v="8"/>
    <n v="0"/>
    <x v="2"/>
    <x v="2"/>
    <x v="2"/>
    <x v="2"/>
    <n v="0"/>
    <n v="63.57"/>
    <n v="63570000"/>
    <n v="358626"/>
    <x v="3"/>
    <x v="1"/>
    <x v="0"/>
    <n v="26"/>
  </r>
  <r>
    <x v="8"/>
    <n v="0"/>
    <x v="1"/>
    <x v="1"/>
    <x v="2"/>
    <x v="6"/>
    <n v="0"/>
    <n v="11.3"/>
    <n v="11300000"/>
    <n v="64472"/>
    <x v="2"/>
    <x v="2"/>
    <x v="1"/>
    <n v="43"/>
  </r>
  <r>
    <x v="1"/>
    <n v="0"/>
    <x v="5"/>
    <x v="5"/>
    <x v="3"/>
    <x v="0"/>
    <n v="0"/>
    <n v="82.11"/>
    <n v="82110000"/>
    <n v="23683"/>
    <x v="0"/>
    <x v="1"/>
    <x v="4"/>
    <n v="69"/>
  </r>
  <r>
    <x v="9"/>
    <n v="0"/>
    <x v="1"/>
    <x v="1"/>
    <x v="2"/>
    <x v="2"/>
    <n v="0"/>
    <n v="5.21"/>
    <n v="5210000"/>
    <n v="22635"/>
    <x v="3"/>
    <x v="0"/>
    <x v="2"/>
    <n v="8"/>
  </r>
  <r>
    <x v="2"/>
    <n v="0"/>
    <x v="1"/>
    <x v="1"/>
    <x v="4"/>
    <x v="4"/>
    <n v="0"/>
    <n v="98.75"/>
    <n v="98750000"/>
    <n v="894933"/>
    <x v="2"/>
    <x v="1"/>
    <x v="3"/>
    <n v="59"/>
  </r>
  <r>
    <x v="2"/>
    <n v="0"/>
    <x v="5"/>
    <x v="5"/>
    <x v="5"/>
    <x v="5"/>
    <n v="0"/>
    <n v="55.34"/>
    <n v="55340000"/>
    <n v="259176"/>
    <x v="3"/>
    <x v="0"/>
    <x v="0"/>
    <n v="3"/>
  </r>
  <r>
    <x v="0"/>
    <n v="0"/>
    <x v="6"/>
    <x v="6"/>
    <x v="2"/>
    <x v="5"/>
    <n v="0"/>
    <n v="12.36"/>
    <n v="12360000"/>
    <n v="987115"/>
    <x v="3"/>
    <x v="2"/>
    <x v="4"/>
    <n v="55"/>
  </r>
  <r>
    <x v="4"/>
    <n v="0"/>
    <x v="6"/>
    <x v="6"/>
    <x v="3"/>
    <x v="6"/>
    <n v="0"/>
    <n v="6.48"/>
    <n v="6480000"/>
    <n v="727601"/>
    <x v="2"/>
    <x v="2"/>
    <x v="4"/>
    <n v="50"/>
  </r>
  <r>
    <x v="2"/>
    <n v="0"/>
    <x v="8"/>
    <x v="8"/>
    <x v="0"/>
    <x v="1"/>
    <n v="0"/>
    <n v="56.53"/>
    <n v="56530000"/>
    <n v="542850"/>
    <x v="1"/>
    <x v="3"/>
    <x v="3"/>
    <n v="41"/>
  </r>
  <r>
    <x v="1"/>
    <n v="0"/>
    <x v="5"/>
    <x v="5"/>
    <x v="1"/>
    <x v="0"/>
    <n v="0"/>
    <n v="41.15"/>
    <n v="41150000"/>
    <n v="352194"/>
    <x v="1"/>
    <x v="0"/>
    <x v="1"/>
    <n v="10"/>
  </r>
  <r>
    <x v="4"/>
    <n v="0"/>
    <x v="0"/>
    <x v="0"/>
    <x v="5"/>
    <x v="6"/>
    <n v="0"/>
    <n v="39.83"/>
    <n v="39830000"/>
    <n v="571521"/>
    <x v="1"/>
    <x v="1"/>
    <x v="3"/>
    <n v="8"/>
  </r>
  <r>
    <x v="7"/>
    <n v="0"/>
    <x v="5"/>
    <x v="5"/>
    <x v="4"/>
    <x v="6"/>
    <n v="0"/>
    <n v="47.59"/>
    <n v="47590000"/>
    <n v="933271"/>
    <x v="2"/>
    <x v="0"/>
    <x v="3"/>
    <n v="30"/>
  </r>
  <r>
    <x v="7"/>
    <n v="0"/>
    <x v="6"/>
    <x v="6"/>
    <x v="0"/>
    <x v="5"/>
    <n v="0"/>
    <n v="98.06"/>
    <n v="98060000"/>
    <n v="884502"/>
    <x v="2"/>
    <x v="0"/>
    <x v="2"/>
    <n v="55"/>
  </r>
  <r>
    <x v="0"/>
    <n v="0"/>
    <x v="7"/>
    <x v="7"/>
    <x v="1"/>
    <x v="2"/>
    <n v="0"/>
    <n v="57.27"/>
    <n v="57270000"/>
    <n v="762001"/>
    <x v="1"/>
    <x v="2"/>
    <x v="0"/>
    <n v="67"/>
  </r>
  <r>
    <x v="4"/>
    <n v="0"/>
    <x v="4"/>
    <x v="4"/>
    <x v="3"/>
    <x v="4"/>
    <n v="0"/>
    <n v="82.49"/>
    <n v="82490000"/>
    <n v="351330"/>
    <x v="1"/>
    <x v="1"/>
    <x v="0"/>
    <n v="57"/>
  </r>
  <r>
    <x v="5"/>
    <n v="0"/>
    <x v="5"/>
    <x v="5"/>
    <x v="5"/>
    <x v="6"/>
    <n v="0"/>
    <n v="37.729999999999997"/>
    <n v="37730000"/>
    <n v="158107"/>
    <x v="3"/>
    <x v="0"/>
    <x v="2"/>
    <n v="43"/>
  </r>
  <r>
    <x v="9"/>
    <n v="0"/>
    <x v="4"/>
    <x v="4"/>
    <x v="4"/>
    <x v="4"/>
    <n v="0"/>
    <n v="77.45"/>
    <n v="77450000"/>
    <n v="632319"/>
    <x v="3"/>
    <x v="1"/>
    <x v="2"/>
    <n v="47"/>
  </r>
  <r>
    <x v="1"/>
    <n v="0"/>
    <x v="1"/>
    <x v="1"/>
    <x v="3"/>
    <x v="4"/>
    <n v="0"/>
    <n v="75.52"/>
    <n v="75520000"/>
    <n v="352250"/>
    <x v="2"/>
    <x v="3"/>
    <x v="0"/>
    <n v="39"/>
  </r>
  <r>
    <x v="4"/>
    <n v="0"/>
    <x v="3"/>
    <x v="3"/>
    <x v="1"/>
    <x v="3"/>
    <n v="0"/>
    <n v="11.28"/>
    <n v="11280000"/>
    <n v="504165"/>
    <x v="0"/>
    <x v="3"/>
    <x v="2"/>
    <n v="55"/>
  </r>
  <r>
    <x v="7"/>
    <n v="0"/>
    <x v="2"/>
    <x v="2"/>
    <x v="3"/>
    <x v="3"/>
    <n v="0"/>
    <n v="36.69"/>
    <n v="36690000"/>
    <n v="738981"/>
    <x v="3"/>
    <x v="2"/>
    <x v="0"/>
    <n v="45"/>
  </r>
  <r>
    <x v="2"/>
    <n v="0"/>
    <x v="8"/>
    <x v="8"/>
    <x v="1"/>
    <x v="5"/>
    <n v="0"/>
    <n v="79.33"/>
    <n v="79330000"/>
    <n v="555527"/>
    <x v="3"/>
    <x v="0"/>
    <x v="1"/>
    <n v="33"/>
  </r>
  <r>
    <x v="6"/>
    <n v="0"/>
    <x v="0"/>
    <x v="0"/>
    <x v="4"/>
    <x v="5"/>
    <n v="0"/>
    <n v="59.78"/>
    <n v="59780000"/>
    <n v="681856"/>
    <x v="2"/>
    <x v="3"/>
    <x v="0"/>
    <n v="52"/>
  </r>
  <r>
    <x v="3"/>
    <n v="0"/>
    <x v="2"/>
    <x v="2"/>
    <x v="3"/>
    <x v="1"/>
    <n v="0"/>
    <n v="38.65"/>
    <n v="38650000"/>
    <n v="197609"/>
    <x v="1"/>
    <x v="2"/>
    <x v="0"/>
    <n v="15"/>
  </r>
  <r>
    <x v="9"/>
    <n v="0"/>
    <x v="3"/>
    <x v="3"/>
    <x v="2"/>
    <x v="5"/>
    <n v="0"/>
    <n v="85.29"/>
    <n v="85290000"/>
    <n v="685291"/>
    <x v="0"/>
    <x v="2"/>
    <x v="4"/>
    <n v="53"/>
  </r>
  <r>
    <x v="8"/>
    <n v="0"/>
    <x v="2"/>
    <x v="2"/>
    <x v="1"/>
    <x v="1"/>
    <n v="0"/>
    <n v="37.49"/>
    <n v="37490000"/>
    <n v="835730"/>
    <x v="2"/>
    <x v="3"/>
    <x v="0"/>
    <n v="14"/>
  </r>
  <r>
    <x v="3"/>
    <n v="0"/>
    <x v="4"/>
    <x v="4"/>
    <x v="0"/>
    <x v="0"/>
    <n v="0"/>
    <n v="48.57"/>
    <n v="48570000"/>
    <n v="907547"/>
    <x v="3"/>
    <x v="0"/>
    <x v="1"/>
    <n v="33"/>
  </r>
  <r>
    <x v="4"/>
    <n v="0"/>
    <x v="0"/>
    <x v="0"/>
    <x v="0"/>
    <x v="1"/>
    <n v="0"/>
    <n v="3"/>
    <n v="3000000"/>
    <n v="298096"/>
    <x v="3"/>
    <x v="2"/>
    <x v="1"/>
    <n v="16"/>
  </r>
  <r>
    <x v="2"/>
    <n v="0"/>
    <x v="5"/>
    <x v="5"/>
    <x v="0"/>
    <x v="1"/>
    <n v="0"/>
    <n v="33.06"/>
    <n v="33060000.000000004"/>
    <n v="18579"/>
    <x v="3"/>
    <x v="2"/>
    <x v="0"/>
    <n v="13"/>
  </r>
  <r>
    <x v="2"/>
    <n v="0"/>
    <x v="8"/>
    <x v="8"/>
    <x v="5"/>
    <x v="0"/>
    <n v="0"/>
    <n v="70.900000000000006"/>
    <n v="70900000"/>
    <n v="490771"/>
    <x v="1"/>
    <x v="1"/>
    <x v="3"/>
    <n v="70"/>
  </r>
  <r>
    <x v="3"/>
    <n v="0"/>
    <x v="9"/>
    <x v="9"/>
    <x v="0"/>
    <x v="6"/>
    <n v="0"/>
    <n v="38.119999999999997"/>
    <n v="38120000"/>
    <n v="394577"/>
    <x v="1"/>
    <x v="0"/>
    <x v="4"/>
    <n v="33"/>
  </r>
  <r>
    <x v="1"/>
    <n v="0"/>
    <x v="8"/>
    <x v="8"/>
    <x v="3"/>
    <x v="3"/>
    <n v="0"/>
    <n v="35.19"/>
    <n v="35190000"/>
    <n v="155426"/>
    <x v="1"/>
    <x v="3"/>
    <x v="1"/>
    <n v="16"/>
  </r>
  <r>
    <x v="6"/>
    <n v="0"/>
    <x v="1"/>
    <x v="1"/>
    <x v="1"/>
    <x v="0"/>
    <n v="0"/>
    <n v="88.9"/>
    <n v="88900000"/>
    <n v="444399"/>
    <x v="2"/>
    <x v="3"/>
    <x v="4"/>
    <n v="38"/>
  </r>
  <r>
    <x v="8"/>
    <n v="0"/>
    <x v="7"/>
    <x v="7"/>
    <x v="2"/>
    <x v="6"/>
    <n v="0"/>
    <n v="7.96"/>
    <n v="7960000"/>
    <n v="770028"/>
    <x v="3"/>
    <x v="0"/>
    <x v="1"/>
    <n v="58"/>
  </r>
  <r>
    <x v="7"/>
    <n v="0"/>
    <x v="5"/>
    <x v="5"/>
    <x v="1"/>
    <x v="1"/>
    <n v="0"/>
    <n v="66.38"/>
    <n v="66379999.999999993"/>
    <n v="608520"/>
    <x v="0"/>
    <x v="3"/>
    <x v="0"/>
    <n v="14"/>
  </r>
  <r>
    <x v="5"/>
    <n v="0"/>
    <x v="9"/>
    <x v="9"/>
    <x v="3"/>
    <x v="6"/>
    <n v="0"/>
    <n v="91.45"/>
    <n v="91450000"/>
    <n v="471113"/>
    <x v="0"/>
    <x v="0"/>
    <x v="2"/>
    <n v="71"/>
  </r>
  <r>
    <x v="3"/>
    <n v="0"/>
    <x v="7"/>
    <x v="7"/>
    <x v="2"/>
    <x v="1"/>
    <n v="0"/>
    <n v="63.65"/>
    <n v="63650000"/>
    <n v="311253"/>
    <x v="1"/>
    <x v="1"/>
    <x v="2"/>
    <n v="36"/>
  </r>
  <r>
    <x v="7"/>
    <n v="0"/>
    <x v="5"/>
    <x v="5"/>
    <x v="3"/>
    <x v="2"/>
    <n v="0"/>
    <n v="84.19"/>
    <n v="84190000"/>
    <n v="390409"/>
    <x v="2"/>
    <x v="3"/>
    <x v="2"/>
    <n v="31"/>
  </r>
  <r>
    <x v="0"/>
    <n v="0"/>
    <x v="7"/>
    <x v="7"/>
    <x v="4"/>
    <x v="2"/>
    <n v="0"/>
    <n v="28.35"/>
    <n v="28350000"/>
    <n v="604786"/>
    <x v="3"/>
    <x v="3"/>
    <x v="0"/>
    <n v="34"/>
  </r>
  <r>
    <x v="0"/>
    <n v="0"/>
    <x v="2"/>
    <x v="2"/>
    <x v="4"/>
    <x v="4"/>
    <n v="0"/>
    <n v="84.23"/>
    <n v="84230000"/>
    <n v="568377"/>
    <x v="3"/>
    <x v="2"/>
    <x v="3"/>
    <n v="38"/>
  </r>
  <r>
    <x v="6"/>
    <n v="0"/>
    <x v="9"/>
    <x v="9"/>
    <x v="4"/>
    <x v="3"/>
    <n v="0"/>
    <n v="29.89"/>
    <n v="29890000"/>
    <n v="267678"/>
    <x v="2"/>
    <x v="3"/>
    <x v="2"/>
    <n v="13"/>
  </r>
  <r>
    <x v="5"/>
    <n v="0"/>
    <x v="9"/>
    <x v="9"/>
    <x v="5"/>
    <x v="0"/>
    <n v="0"/>
    <n v="5.95"/>
    <n v="5950000"/>
    <n v="592485"/>
    <x v="2"/>
    <x v="1"/>
    <x v="1"/>
    <n v="10"/>
  </r>
  <r>
    <x v="9"/>
    <n v="0"/>
    <x v="3"/>
    <x v="3"/>
    <x v="3"/>
    <x v="4"/>
    <n v="0"/>
    <n v="84.85"/>
    <n v="84850000"/>
    <n v="639011"/>
    <x v="2"/>
    <x v="1"/>
    <x v="1"/>
    <n v="26"/>
  </r>
  <r>
    <x v="0"/>
    <n v="0"/>
    <x v="5"/>
    <x v="5"/>
    <x v="2"/>
    <x v="3"/>
    <n v="0"/>
    <n v="28.82"/>
    <n v="28820000"/>
    <n v="446243"/>
    <x v="3"/>
    <x v="3"/>
    <x v="1"/>
    <n v="66"/>
  </r>
  <r>
    <x v="3"/>
    <n v="0"/>
    <x v="4"/>
    <x v="4"/>
    <x v="3"/>
    <x v="4"/>
    <n v="0"/>
    <n v="22.48"/>
    <n v="22480000"/>
    <n v="10438"/>
    <x v="1"/>
    <x v="0"/>
    <x v="4"/>
    <n v="10"/>
  </r>
  <r>
    <x v="7"/>
    <n v="0"/>
    <x v="5"/>
    <x v="5"/>
    <x v="4"/>
    <x v="2"/>
    <n v="0"/>
    <n v="97.37"/>
    <n v="97370000"/>
    <n v="796195"/>
    <x v="1"/>
    <x v="2"/>
    <x v="1"/>
    <n v="20"/>
  </r>
  <r>
    <x v="5"/>
    <n v="0"/>
    <x v="9"/>
    <x v="9"/>
    <x v="4"/>
    <x v="3"/>
    <n v="0"/>
    <n v="53.32"/>
    <n v="53320000"/>
    <n v="55392"/>
    <x v="3"/>
    <x v="3"/>
    <x v="0"/>
    <n v="44"/>
  </r>
  <r>
    <x v="3"/>
    <n v="0"/>
    <x v="4"/>
    <x v="4"/>
    <x v="3"/>
    <x v="2"/>
    <n v="0"/>
    <n v="63.11"/>
    <n v="63110000"/>
    <n v="579291"/>
    <x v="0"/>
    <x v="0"/>
    <x v="4"/>
    <n v="6"/>
  </r>
  <r>
    <x v="3"/>
    <n v="0"/>
    <x v="5"/>
    <x v="5"/>
    <x v="5"/>
    <x v="5"/>
    <n v="0"/>
    <n v="70.19"/>
    <n v="70190000"/>
    <n v="791366"/>
    <x v="3"/>
    <x v="0"/>
    <x v="1"/>
    <n v="61"/>
  </r>
  <r>
    <x v="4"/>
    <n v="0"/>
    <x v="6"/>
    <x v="6"/>
    <x v="5"/>
    <x v="2"/>
    <n v="0"/>
    <n v="92.29"/>
    <n v="92290000"/>
    <n v="727826"/>
    <x v="3"/>
    <x v="1"/>
    <x v="4"/>
    <n v="63"/>
  </r>
  <r>
    <x v="6"/>
    <n v="0"/>
    <x v="5"/>
    <x v="5"/>
    <x v="5"/>
    <x v="2"/>
    <n v="0"/>
    <n v="98.07"/>
    <n v="98070000"/>
    <n v="608695"/>
    <x v="1"/>
    <x v="0"/>
    <x v="2"/>
    <n v="31"/>
  </r>
  <r>
    <x v="5"/>
    <n v="0"/>
    <x v="0"/>
    <x v="0"/>
    <x v="4"/>
    <x v="1"/>
    <n v="0"/>
    <n v="13.96"/>
    <n v="13960000"/>
    <n v="496667"/>
    <x v="3"/>
    <x v="3"/>
    <x v="3"/>
    <n v="45"/>
  </r>
  <r>
    <x v="8"/>
    <n v="0"/>
    <x v="2"/>
    <x v="2"/>
    <x v="5"/>
    <x v="1"/>
    <n v="0"/>
    <n v="56.9"/>
    <n v="56900000"/>
    <n v="353887"/>
    <x v="3"/>
    <x v="1"/>
    <x v="3"/>
    <n v="59"/>
  </r>
  <r>
    <x v="0"/>
    <n v="0"/>
    <x v="0"/>
    <x v="0"/>
    <x v="1"/>
    <x v="5"/>
    <n v="0"/>
    <n v="32.69"/>
    <n v="32689999.999999996"/>
    <n v="713584"/>
    <x v="2"/>
    <x v="1"/>
    <x v="1"/>
    <n v="26"/>
  </r>
  <r>
    <x v="1"/>
    <n v="0"/>
    <x v="1"/>
    <x v="1"/>
    <x v="3"/>
    <x v="2"/>
    <n v="0"/>
    <n v="70.09"/>
    <n v="70090000"/>
    <n v="417831"/>
    <x v="3"/>
    <x v="0"/>
    <x v="4"/>
    <n v="36"/>
  </r>
  <r>
    <x v="9"/>
    <n v="0"/>
    <x v="0"/>
    <x v="0"/>
    <x v="1"/>
    <x v="5"/>
    <n v="0"/>
    <n v="22.62"/>
    <n v="22620000"/>
    <n v="51219"/>
    <x v="3"/>
    <x v="3"/>
    <x v="4"/>
    <n v="36"/>
  </r>
  <r>
    <x v="2"/>
    <n v="0"/>
    <x v="1"/>
    <x v="1"/>
    <x v="1"/>
    <x v="1"/>
    <n v="0"/>
    <n v="47.91"/>
    <n v="47910000"/>
    <n v="153257"/>
    <x v="2"/>
    <x v="3"/>
    <x v="4"/>
    <n v="59"/>
  </r>
  <r>
    <x v="6"/>
    <n v="0"/>
    <x v="1"/>
    <x v="1"/>
    <x v="0"/>
    <x v="1"/>
    <n v="0"/>
    <n v="20.58"/>
    <n v="20580000"/>
    <n v="768022"/>
    <x v="3"/>
    <x v="3"/>
    <x v="0"/>
    <n v="64"/>
  </r>
  <r>
    <x v="4"/>
    <n v="0"/>
    <x v="2"/>
    <x v="2"/>
    <x v="0"/>
    <x v="5"/>
    <n v="0"/>
    <n v="26.29"/>
    <n v="26290000"/>
    <n v="314347"/>
    <x v="0"/>
    <x v="0"/>
    <x v="3"/>
    <n v="28"/>
  </r>
  <r>
    <x v="3"/>
    <n v="0"/>
    <x v="9"/>
    <x v="9"/>
    <x v="0"/>
    <x v="2"/>
    <n v="0"/>
    <n v="33.51"/>
    <n v="33509999.999999996"/>
    <n v="649406"/>
    <x v="2"/>
    <x v="2"/>
    <x v="1"/>
    <n v="27"/>
  </r>
  <r>
    <x v="8"/>
    <n v="0"/>
    <x v="5"/>
    <x v="5"/>
    <x v="0"/>
    <x v="0"/>
    <n v="0"/>
    <n v="68.28"/>
    <n v="68280000"/>
    <n v="744595"/>
    <x v="2"/>
    <x v="3"/>
    <x v="3"/>
    <n v="44"/>
  </r>
  <r>
    <x v="7"/>
    <n v="0"/>
    <x v="8"/>
    <x v="8"/>
    <x v="3"/>
    <x v="5"/>
    <n v="0"/>
    <n v="14.72"/>
    <n v="14720000"/>
    <n v="126781"/>
    <x v="2"/>
    <x v="1"/>
    <x v="3"/>
    <n v="32"/>
  </r>
  <r>
    <x v="4"/>
    <n v="0"/>
    <x v="7"/>
    <x v="7"/>
    <x v="0"/>
    <x v="1"/>
    <n v="0"/>
    <n v="44.29"/>
    <n v="44290000"/>
    <n v="427167"/>
    <x v="2"/>
    <x v="0"/>
    <x v="4"/>
    <n v="11"/>
  </r>
  <r>
    <x v="5"/>
    <n v="0"/>
    <x v="5"/>
    <x v="5"/>
    <x v="1"/>
    <x v="1"/>
    <n v="0"/>
    <n v="41.54"/>
    <n v="41540000"/>
    <n v="396865"/>
    <x v="2"/>
    <x v="2"/>
    <x v="2"/>
    <n v="42"/>
  </r>
  <r>
    <x v="2"/>
    <n v="0"/>
    <x v="0"/>
    <x v="0"/>
    <x v="0"/>
    <x v="3"/>
    <n v="0"/>
    <n v="90.67"/>
    <n v="90670000"/>
    <n v="902952"/>
    <x v="3"/>
    <x v="1"/>
    <x v="4"/>
    <n v="8"/>
  </r>
  <r>
    <x v="9"/>
    <n v="0"/>
    <x v="5"/>
    <x v="5"/>
    <x v="1"/>
    <x v="2"/>
    <n v="0"/>
    <n v="34.94"/>
    <n v="34940000"/>
    <n v="632075"/>
    <x v="2"/>
    <x v="2"/>
    <x v="4"/>
    <n v="64"/>
  </r>
  <r>
    <x v="4"/>
    <n v="0"/>
    <x v="1"/>
    <x v="1"/>
    <x v="4"/>
    <x v="6"/>
    <n v="0"/>
    <n v="83.73"/>
    <n v="83730000"/>
    <n v="728486"/>
    <x v="1"/>
    <x v="2"/>
    <x v="4"/>
    <n v="61"/>
  </r>
  <r>
    <x v="5"/>
    <n v="0"/>
    <x v="3"/>
    <x v="3"/>
    <x v="3"/>
    <x v="0"/>
    <n v="0"/>
    <n v="64.62"/>
    <n v="64620000.000000007"/>
    <n v="109439"/>
    <x v="2"/>
    <x v="3"/>
    <x v="3"/>
    <n v="32"/>
  </r>
  <r>
    <x v="1"/>
    <n v="0"/>
    <x v="3"/>
    <x v="3"/>
    <x v="5"/>
    <x v="0"/>
    <n v="0"/>
    <n v="86.38"/>
    <n v="86380000"/>
    <n v="1174"/>
    <x v="2"/>
    <x v="1"/>
    <x v="0"/>
    <n v="23"/>
  </r>
  <r>
    <x v="6"/>
    <n v="0"/>
    <x v="2"/>
    <x v="2"/>
    <x v="0"/>
    <x v="0"/>
    <n v="0"/>
    <n v="25.7"/>
    <n v="25700000"/>
    <n v="953987"/>
    <x v="2"/>
    <x v="2"/>
    <x v="2"/>
    <n v="65"/>
  </r>
  <r>
    <x v="7"/>
    <n v="0"/>
    <x v="8"/>
    <x v="8"/>
    <x v="3"/>
    <x v="4"/>
    <n v="0"/>
    <n v="56.2"/>
    <n v="56200000"/>
    <n v="713309"/>
    <x v="0"/>
    <x v="3"/>
    <x v="3"/>
    <n v="51"/>
  </r>
  <r>
    <x v="6"/>
    <n v="0"/>
    <x v="8"/>
    <x v="8"/>
    <x v="3"/>
    <x v="6"/>
    <n v="0"/>
    <n v="11.38"/>
    <n v="11380000"/>
    <n v="334528"/>
    <x v="2"/>
    <x v="1"/>
    <x v="0"/>
    <n v="5"/>
  </r>
  <r>
    <x v="9"/>
    <n v="0"/>
    <x v="4"/>
    <x v="4"/>
    <x v="0"/>
    <x v="2"/>
    <n v="0"/>
    <n v="92.53"/>
    <n v="92530000"/>
    <n v="219826"/>
    <x v="1"/>
    <x v="2"/>
    <x v="3"/>
    <n v="38"/>
  </r>
  <r>
    <x v="9"/>
    <n v="0"/>
    <x v="7"/>
    <x v="7"/>
    <x v="4"/>
    <x v="3"/>
    <n v="0"/>
    <n v="88.6"/>
    <n v="88600000"/>
    <n v="916744"/>
    <x v="1"/>
    <x v="2"/>
    <x v="3"/>
    <n v="47"/>
  </r>
  <r>
    <x v="9"/>
    <n v="0"/>
    <x v="1"/>
    <x v="1"/>
    <x v="2"/>
    <x v="2"/>
    <n v="0"/>
    <n v="30.4"/>
    <n v="30400000"/>
    <n v="568560"/>
    <x v="0"/>
    <x v="3"/>
    <x v="2"/>
    <n v="49"/>
  </r>
  <r>
    <x v="2"/>
    <n v="0"/>
    <x v="0"/>
    <x v="0"/>
    <x v="5"/>
    <x v="0"/>
    <n v="0"/>
    <n v="90.7"/>
    <n v="90700000"/>
    <n v="440178"/>
    <x v="2"/>
    <x v="0"/>
    <x v="0"/>
    <n v="15"/>
  </r>
  <r>
    <x v="8"/>
    <n v="0"/>
    <x v="5"/>
    <x v="5"/>
    <x v="4"/>
    <x v="6"/>
    <n v="0"/>
    <n v="45.38"/>
    <n v="45380000"/>
    <n v="172628"/>
    <x v="2"/>
    <x v="1"/>
    <x v="4"/>
    <n v="4"/>
  </r>
  <r>
    <x v="9"/>
    <n v="0"/>
    <x v="6"/>
    <x v="6"/>
    <x v="1"/>
    <x v="4"/>
    <n v="0"/>
    <n v="71.33"/>
    <n v="71330000"/>
    <n v="257989"/>
    <x v="3"/>
    <x v="0"/>
    <x v="2"/>
    <n v="68"/>
  </r>
  <r>
    <x v="8"/>
    <n v="0"/>
    <x v="8"/>
    <x v="8"/>
    <x v="0"/>
    <x v="6"/>
    <n v="0"/>
    <n v="9.42"/>
    <n v="9420000"/>
    <n v="573560"/>
    <x v="0"/>
    <x v="2"/>
    <x v="3"/>
    <n v="9"/>
  </r>
  <r>
    <x v="7"/>
    <n v="0"/>
    <x v="3"/>
    <x v="3"/>
    <x v="5"/>
    <x v="0"/>
    <n v="0"/>
    <n v="5.27"/>
    <n v="5270000"/>
    <n v="850056"/>
    <x v="0"/>
    <x v="1"/>
    <x v="0"/>
    <n v="65"/>
  </r>
  <r>
    <x v="5"/>
    <n v="0"/>
    <x v="3"/>
    <x v="3"/>
    <x v="3"/>
    <x v="1"/>
    <n v="0"/>
    <n v="41.59"/>
    <n v="41590000"/>
    <n v="860119"/>
    <x v="1"/>
    <x v="0"/>
    <x v="4"/>
    <n v="30"/>
  </r>
  <r>
    <x v="9"/>
    <n v="0"/>
    <x v="7"/>
    <x v="7"/>
    <x v="4"/>
    <x v="0"/>
    <n v="0"/>
    <n v="98.78"/>
    <n v="98780000"/>
    <n v="140958"/>
    <x v="2"/>
    <x v="2"/>
    <x v="2"/>
    <n v="51"/>
  </r>
  <r>
    <x v="0"/>
    <n v="0"/>
    <x v="7"/>
    <x v="7"/>
    <x v="3"/>
    <x v="3"/>
    <n v="0"/>
    <n v="61.24"/>
    <n v="61240000"/>
    <n v="965727"/>
    <x v="1"/>
    <x v="3"/>
    <x v="2"/>
    <n v="32"/>
  </r>
  <r>
    <x v="6"/>
    <n v="0"/>
    <x v="7"/>
    <x v="7"/>
    <x v="5"/>
    <x v="3"/>
    <n v="0"/>
    <n v="69.34"/>
    <n v="69340000"/>
    <n v="20269"/>
    <x v="3"/>
    <x v="2"/>
    <x v="0"/>
    <n v="36"/>
  </r>
  <r>
    <x v="3"/>
    <n v="0"/>
    <x v="7"/>
    <x v="7"/>
    <x v="3"/>
    <x v="1"/>
    <n v="0"/>
    <n v="7.84"/>
    <n v="7840000"/>
    <n v="323011"/>
    <x v="1"/>
    <x v="2"/>
    <x v="4"/>
    <n v="25"/>
  </r>
  <r>
    <x v="9"/>
    <n v="0"/>
    <x v="4"/>
    <x v="4"/>
    <x v="1"/>
    <x v="1"/>
    <n v="0"/>
    <n v="57.17"/>
    <n v="57170000"/>
    <n v="50321"/>
    <x v="1"/>
    <x v="2"/>
    <x v="3"/>
    <n v="25"/>
  </r>
  <r>
    <x v="6"/>
    <n v="0"/>
    <x v="9"/>
    <x v="9"/>
    <x v="3"/>
    <x v="5"/>
    <n v="0"/>
    <n v="33.99"/>
    <n v="33990000"/>
    <n v="851863"/>
    <x v="2"/>
    <x v="1"/>
    <x v="1"/>
    <n v="25"/>
  </r>
  <r>
    <x v="0"/>
    <n v="0"/>
    <x v="2"/>
    <x v="2"/>
    <x v="3"/>
    <x v="2"/>
    <n v="0"/>
    <n v="22.45"/>
    <n v="22450000"/>
    <n v="704925"/>
    <x v="3"/>
    <x v="0"/>
    <x v="2"/>
    <n v="52"/>
  </r>
  <r>
    <x v="4"/>
    <n v="0"/>
    <x v="3"/>
    <x v="3"/>
    <x v="1"/>
    <x v="5"/>
    <n v="0"/>
    <n v="27.78"/>
    <n v="27780000"/>
    <n v="355077"/>
    <x v="1"/>
    <x v="0"/>
    <x v="0"/>
    <n v="65"/>
  </r>
  <r>
    <x v="5"/>
    <n v="0"/>
    <x v="6"/>
    <x v="6"/>
    <x v="5"/>
    <x v="0"/>
    <n v="0"/>
    <n v="47.12"/>
    <n v="47120000"/>
    <n v="866057"/>
    <x v="3"/>
    <x v="2"/>
    <x v="3"/>
    <n v="17"/>
  </r>
  <r>
    <x v="3"/>
    <n v="0"/>
    <x v="4"/>
    <x v="4"/>
    <x v="4"/>
    <x v="3"/>
    <n v="0"/>
    <n v="48.77"/>
    <n v="48770000"/>
    <n v="169455"/>
    <x v="2"/>
    <x v="3"/>
    <x v="3"/>
    <n v="23"/>
  </r>
  <r>
    <x v="1"/>
    <n v="0"/>
    <x v="5"/>
    <x v="5"/>
    <x v="4"/>
    <x v="2"/>
    <n v="0"/>
    <n v="92.35"/>
    <n v="92350000"/>
    <n v="380022"/>
    <x v="3"/>
    <x v="0"/>
    <x v="4"/>
    <n v="30"/>
  </r>
  <r>
    <x v="9"/>
    <n v="0"/>
    <x v="0"/>
    <x v="0"/>
    <x v="4"/>
    <x v="1"/>
    <n v="0"/>
    <n v="88.98"/>
    <n v="88980000"/>
    <n v="898679"/>
    <x v="2"/>
    <x v="3"/>
    <x v="1"/>
    <n v="35"/>
  </r>
  <r>
    <x v="8"/>
    <n v="0"/>
    <x v="9"/>
    <x v="9"/>
    <x v="1"/>
    <x v="2"/>
    <n v="0"/>
    <n v="61.69"/>
    <n v="61690000"/>
    <n v="704157"/>
    <x v="3"/>
    <x v="3"/>
    <x v="3"/>
    <n v="42"/>
  </r>
  <r>
    <x v="6"/>
    <n v="0"/>
    <x v="6"/>
    <x v="6"/>
    <x v="5"/>
    <x v="3"/>
    <n v="0"/>
    <n v="84.57"/>
    <n v="84570000"/>
    <n v="262201"/>
    <x v="1"/>
    <x v="1"/>
    <x v="4"/>
    <n v="54"/>
  </r>
  <r>
    <x v="7"/>
    <n v="0"/>
    <x v="8"/>
    <x v="8"/>
    <x v="3"/>
    <x v="3"/>
    <n v="0"/>
    <n v="67.87"/>
    <n v="67870000"/>
    <n v="683261"/>
    <x v="0"/>
    <x v="0"/>
    <x v="3"/>
    <n v="13"/>
  </r>
  <r>
    <x v="9"/>
    <n v="0"/>
    <x v="6"/>
    <x v="6"/>
    <x v="0"/>
    <x v="2"/>
    <n v="0"/>
    <n v="59.7"/>
    <n v="59700000"/>
    <n v="382379"/>
    <x v="1"/>
    <x v="0"/>
    <x v="1"/>
    <n v="2"/>
  </r>
  <r>
    <x v="3"/>
    <n v="0"/>
    <x v="2"/>
    <x v="2"/>
    <x v="0"/>
    <x v="4"/>
    <n v="0"/>
    <n v="90.21"/>
    <n v="90210000"/>
    <n v="510657"/>
    <x v="1"/>
    <x v="2"/>
    <x v="0"/>
    <n v="62"/>
  </r>
  <r>
    <x v="2"/>
    <n v="0"/>
    <x v="3"/>
    <x v="3"/>
    <x v="4"/>
    <x v="0"/>
    <n v="0"/>
    <n v="16.23"/>
    <n v="16230000"/>
    <n v="912558"/>
    <x v="1"/>
    <x v="0"/>
    <x v="3"/>
    <n v="69"/>
  </r>
  <r>
    <x v="2"/>
    <n v="0"/>
    <x v="9"/>
    <x v="9"/>
    <x v="1"/>
    <x v="5"/>
    <n v="0"/>
    <n v="16.91"/>
    <n v="16910000"/>
    <n v="952504"/>
    <x v="0"/>
    <x v="3"/>
    <x v="2"/>
    <n v="45"/>
  </r>
  <r>
    <x v="4"/>
    <n v="0"/>
    <x v="7"/>
    <x v="7"/>
    <x v="0"/>
    <x v="4"/>
    <n v="0"/>
    <n v="41.88"/>
    <n v="41880000"/>
    <n v="913027"/>
    <x v="2"/>
    <x v="0"/>
    <x v="3"/>
    <n v="68"/>
  </r>
  <r>
    <x v="7"/>
    <n v="0"/>
    <x v="0"/>
    <x v="0"/>
    <x v="5"/>
    <x v="4"/>
    <n v="0"/>
    <n v="31.04"/>
    <n v="31040000"/>
    <n v="269271"/>
    <x v="2"/>
    <x v="0"/>
    <x v="3"/>
    <n v="58"/>
  </r>
  <r>
    <x v="1"/>
    <n v="0"/>
    <x v="4"/>
    <x v="4"/>
    <x v="1"/>
    <x v="6"/>
    <n v="0"/>
    <n v="37.119999999999997"/>
    <n v="37120000"/>
    <n v="113404"/>
    <x v="0"/>
    <x v="2"/>
    <x v="3"/>
    <n v="11"/>
  </r>
  <r>
    <x v="6"/>
    <n v="0"/>
    <x v="5"/>
    <x v="5"/>
    <x v="3"/>
    <x v="6"/>
    <n v="0"/>
    <n v="46.2"/>
    <n v="46200000"/>
    <n v="310868"/>
    <x v="0"/>
    <x v="1"/>
    <x v="3"/>
    <n v="10"/>
  </r>
  <r>
    <x v="8"/>
    <n v="0"/>
    <x v="2"/>
    <x v="2"/>
    <x v="2"/>
    <x v="3"/>
    <n v="0"/>
    <n v="98.3"/>
    <n v="98300000"/>
    <n v="458630"/>
    <x v="2"/>
    <x v="2"/>
    <x v="3"/>
    <n v="14"/>
  </r>
  <r>
    <x v="9"/>
    <n v="0"/>
    <x v="2"/>
    <x v="2"/>
    <x v="1"/>
    <x v="2"/>
    <n v="0"/>
    <n v="16.61"/>
    <n v="16610000"/>
    <n v="912183"/>
    <x v="3"/>
    <x v="1"/>
    <x v="4"/>
    <n v="44"/>
  </r>
  <r>
    <x v="7"/>
    <n v="0"/>
    <x v="1"/>
    <x v="1"/>
    <x v="2"/>
    <x v="2"/>
    <n v="0"/>
    <n v="71.06"/>
    <n v="71060000"/>
    <n v="871891"/>
    <x v="3"/>
    <x v="2"/>
    <x v="3"/>
    <n v="52"/>
  </r>
  <r>
    <x v="9"/>
    <n v="0"/>
    <x v="4"/>
    <x v="4"/>
    <x v="4"/>
    <x v="4"/>
    <n v="0"/>
    <n v="14.17"/>
    <n v="14170000"/>
    <n v="863298"/>
    <x v="1"/>
    <x v="0"/>
    <x v="0"/>
    <n v="15"/>
  </r>
  <r>
    <x v="5"/>
    <n v="0"/>
    <x v="3"/>
    <x v="3"/>
    <x v="5"/>
    <x v="6"/>
    <n v="0"/>
    <n v="82.65"/>
    <n v="82650000"/>
    <n v="434626"/>
    <x v="3"/>
    <x v="2"/>
    <x v="2"/>
    <n v="29"/>
  </r>
  <r>
    <x v="5"/>
    <n v="0"/>
    <x v="3"/>
    <x v="3"/>
    <x v="1"/>
    <x v="2"/>
    <n v="0"/>
    <n v="78.27"/>
    <n v="78270000"/>
    <n v="195490"/>
    <x v="3"/>
    <x v="3"/>
    <x v="3"/>
    <n v="63"/>
  </r>
  <r>
    <x v="2"/>
    <n v="0"/>
    <x v="6"/>
    <x v="6"/>
    <x v="1"/>
    <x v="1"/>
    <n v="0"/>
    <n v="10.44"/>
    <n v="10440000"/>
    <n v="19404"/>
    <x v="1"/>
    <x v="0"/>
    <x v="1"/>
    <n v="32"/>
  </r>
  <r>
    <x v="6"/>
    <n v="0"/>
    <x v="0"/>
    <x v="0"/>
    <x v="1"/>
    <x v="6"/>
    <n v="0"/>
    <n v="21.95"/>
    <n v="21950000"/>
    <n v="217438"/>
    <x v="0"/>
    <x v="2"/>
    <x v="1"/>
    <n v="14"/>
  </r>
  <r>
    <x v="1"/>
    <n v="0"/>
    <x v="3"/>
    <x v="3"/>
    <x v="5"/>
    <x v="6"/>
    <n v="0"/>
    <n v="30.83"/>
    <n v="30830000"/>
    <n v="481452"/>
    <x v="3"/>
    <x v="1"/>
    <x v="2"/>
    <n v="57"/>
  </r>
  <r>
    <x v="2"/>
    <n v="0"/>
    <x v="9"/>
    <x v="9"/>
    <x v="4"/>
    <x v="0"/>
    <n v="0"/>
    <n v="35.57"/>
    <n v="35570000"/>
    <n v="386093"/>
    <x v="3"/>
    <x v="0"/>
    <x v="0"/>
    <n v="42"/>
  </r>
  <r>
    <x v="4"/>
    <n v="0"/>
    <x v="0"/>
    <x v="0"/>
    <x v="2"/>
    <x v="5"/>
    <n v="0"/>
    <n v="28.29"/>
    <n v="28290000"/>
    <n v="929020"/>
    <x v="1"/>
    <x v="1"/>
    <x v="3"/>
    <n v="2"/>
  </r>
  <r>
    <x v="9"/>
    <n v="0"/>
    <x v="6"/>
    <x v="6"/>
    <x v="5"/>
    <x v="2"/>
    <n v="0"/>
    <n v="4.0599999999999996"/>
    <n v="4059999.9999999995"/>
    <n v="863756"/>
    <x v="1"/>
    <x v="0"/>
    <x v="2"/>
    <n v="66"/>
  </r>
  <r>
    <x v="0"/>
    <n v="0"/>
    <x v="3"/>
    <x v="3"/>
    <x v="1"/>
    <x v="3"/>
    <n v="0"/>
    <n v="58.28"/>
    <n v="58280000"/>
    <n v="300898"/>
    <x v="1"/>
    <x v="0"/>
    <x v="4"/>
    <n v="18"/>
  </r>
  <r>
    <x v="8"/>
    <n v="0"/>
    <x v="1"/>
    <x v="1"/>
    <x v="4"/>
    <x v="6"/>
    <n v="0"/>
    <n v="7.31"/>
    <n v="7310000"/>
    <n v="191328"/>
    <x v="2"/>
    <x v="1"/>
    <x v="4"/>
    <n v="51"/>
  </r>
  <r>
    <x v="3"/>
    <n v="0"/>
    <x v="8"/>
    <x v="8"/>
    <x v="2"/>
    <x v="5"/>
    <n v="0"/>
    <n v="37.69"/>
    <n v="37690000"/>
    <n v="361849"/>
    <x v="0"/>
    <x v="3"/>
    <x v="1"/>
    <n v="63"/>
  </r>
  <r>
    <x v="7"/>
    <n v="0"/>
    <x v="4"/>
    <x v="4"/>
    <x v="0"/>
    <x v="1"/>
    <n v="0"/>
    <n v="27.99"/>
    <n v="27990000"/>
    <n v="30884"/>
    <x v="1"/>
    <x v="0"/>
    <x v="3"/>
    <n v="26"/>
  </r>
  <r>
    <x v="7"/>
    <n v="0"/>
    <x v="2"/>
    <x v="2"/>
    <x v="1"/>
    <x v="2"/>
    <n v="0"/>
    <n v="71.55"/>
    <n v="71550000"/>
    <n v="902924"/>
    <x v="3"/>
    <x v="2"/>
    <x v="4"/>
    <n v="12"/>
  </r>
  <r>
    <x v="7"/>
    <n v="0"/>
    <x v="2"/>
    <x v="2"/>
    <x v="2"/>
    <x v="3"/>
    <n v="0"/>
    <n v="27.13"/>
    <n v="27130000"/>
    <n v="943178"/>
    <x v="1"/>
    <x v="1"/>
    <x v="0"/>
    <n v="63"/>
  </r>
  <r>
    <x v="5"/>
    <n v="0"/>
    <x v="8"/>
    <x v="8"/>
    <x v="4"/>
    <x v="3"/>
    <n v="0"/>
    <n v="10.28"/>
    <n v="10280000"/>
    <n v="994468"/>
    <x v="2"/>
    <x v="0"/>
    <x v="3"/>
    <n v="8"/>
  </r>
  <r>
    <x v="0"/>
    <n v="0"/>
    <x v="6"/>
    <x v="6"/>
    <x v="0"/>
    <x v="1"/>
    <n v="0"/>
    <n v="31.35"/>
    <n v="31350000"/>
    <n v="131361"/>
    <x v="2"/>
    <x v="1"/>
    <x v="1"/>
    <n v="39"/>
  </r>
  <r>
    <x v="0"/>
    <n v="0"/>
    <x v="5"/>
    <x v="5"/>
    <x v="5"/>
    <x v="3"/>
    <n v="0"/>
    <n v="80.099999999999994"/>
    <n v="80100000"/>
    <n v="237658"/>
    <x v="3"/>
    <x v="3"/>
    <x v="3"/>
    <n v="26"/>
  </r>
  <r>
    <x v="9"/>
    <n v="0"/>
    <x v="1"/>
    <x v="1"/>
    <x v="1"/>
    <x v="5"/>
    <n v="0"/>
    <n v="42.19"/>
    <n v="42190000"/>
    <n v="157313"/>
    <x v="0"/>
    <x v="0"/>
    <x v="3"/>
    <n v="47"/>
  </r>
  <r>
    <x v="2"/>
    <n v="0"/>
    <x v="8"/>
    <x v="8"/>
    <x v="2"/>
    <x v="0"/>
    <n v="0"/>
    <n v="40.98"/>
    <n v="40980000"/>
    <n v="414340"/>
    <x v="2"/>
    <x v="0"/>
    <x v="2"/>
    <n v="10"/>
  </r>
  <r>
    <x v="4"/>
    <n v="0"/>
    <x v="9"/>
    <x v="9"/>
    <x v="3"/>
    <x v="6"/>
    <n v="0"/>
    <n v="58.8"/>
    <n v="58800000"/>
    <n v="153523"/>
    <x v="2"/>
    <x v="2"/>
    <x v="4"/>
    <n v="22"/>
  </r>
  <r>
    <x v="2"/>
    <n v="0"/>
    <x v="0"/>
    <x v="0"/>
    <x v="0"/>
    <x v="2"/>
    <n v="0"/>
    <n v="3.33"/>
    <n v="3330000"/>
    <n v="232665"/>
    <x v="3"/>
    <x v="2"/>
    <x v="2"/>
    <n v="65"/>
  </r>
  <r>
    <x v="3"/>
    <n v="0"/>
    <x v="6"/>
    <x v="6"/>
    <x v="0"/>
    <x v="4"/>
    <n v="0"/>
    <n v="58.98"/>
    <n v="58980000"/>
    <n v="383945"/>
    <x v="1"/>
    <x v="3"/>
    <x v="4"/>
    <n v="49"/>
  </r>
  <r>
    <x v="7"/>
    <n v="0"/>
    <x v="5"/>
    <x v="5"/>
    <x v="1"/>
    <x v="4"/>
    <n v="0"/>
    <n v="4.5999999999999996"/>
    <n v="4600000"/>
    <n v="762006"/>
    <x v="3"/>
    <x v="1"/>
    <x v="3"/>
    <n v="21"/>
  </r>
  <r>
    <x v="3"/>
    <n v="0"/>
    <x v="0"/>
    <x v="0"/>
    <x v="4"/>
    <x v="4"/>
    <n v="0"/>
    <n v="96.91"/>
    <n v="96910000"/>
    <n v="408103"/>
    <x v="1"/>
    <x v="0"/>
    <x v="1"/>
    <n v="27"/>
  </r>
  <r>
    <x v="4"/>
    <n v="0"/>
    <x v="6"/>
    <x v="6"/>
    <x v="0"/>
    <x v="6"/>
    <n v="0"/>
    <n v="85.91"/>
    <n v="85910000"/>
    <n v="44837"/>
    <x v="3"/>
    <x v="3"/>
    <x v="2"/>
    <n v="18"/>
  </r>
  <r>
    <x v="3"/>
    <n v="0"/>
    <x v="5"/>
    <x v="5"/>
    <x v="3"/>
    <x v="3"/>
    <n v="0"/>
    <n v="51.49"/>
    <n v="51490000"/>
    <n v="642699"/>
    <x v="3"/>
    <x v="2"/>
    <x v="1"/>
    <n v="51"/>
  </r>
  <r>
    <x v="2"/>
    <n v="0"/>
    <x v="8"/>
    <x v="8"/>
    <x v="1"/>
    <x v="3"/>
    <n v="0"/>
    <n v="3.99"/>
    <n v="3990000"/>
    <n v="634820"/>
    <x v="2"/>
    <x v="0"/>
    <x v="4"/>
    <n v="33"/>
  </r>
  <r>
    <x v="4"/>
    <n v="0"/>
    <x v="8"/>
    <x v="8"/>
    <x v="5"/>
    <x v="1"/>
    <n v="0"/>
    <n v="3.44"/>
    <n v="3440000"/>
    <n v="887718"/>
    <x v="2"/>
    <x v="3"/>
    <x v="3"/>
    <n v="55"/>
  </r>
  <r>
    <x v="9"/>
    <n v="0"/>
    <x v="9"/>
    <x v="9"/>
    <x v="3"/>
    <x v="0"/>
    <n v="0"/>
    <n v="52.7"/>
    <n v="52700000"/>
    <n v="541631"/>
    <x v="3"/>
    <x v="3"/>
    <x v="2"/>
    <n v="30"/>
  </r>
  <r>
    <x v="9"/>
    <n v="0"/>
    <x v="4"/>
    <x v="4"/>
    <x v="1"/>
    <x v="1"/>
    <n v="0"/>
    <n v="11.58"/>
    <n v="11580000"/>
    <n v="523522"/>
    <x v="3"/>
    <x v="1"/>
    <x v="4"/>
    <n v="57"/>
  </r>
  <r>
    <x v="6"/>
    <n v="0"/>
    <x v="8"/>
    <x v="8"/>
    <x v="3"/>
    <x v="4"/>
    <n v="0"/>
    <n v="91.69"/>
    <n v="91690000"/>
    <n v="686309"/>
    <x v="3"/>
    <x v="0"/>
    <x v="3"/>
    <n v="42"/>
  </r>
  <r>
    <x v="1"/>
    <n v="0"/>
    <x v="7"/>
    <x v="7"/>
    <x v="2"/>
    <x v="0"/>
    <n v="0"/>
    <n v="79.89"/>
    <n v="79890000"/>
    <n v="416328"/>
    <x v="1"/>
    <x v="3"/>
    <x v="4"/>
    <n v="55"/>
  </r>
  <r>
    <x v="1"/>
    <n v="0"/>
    <x v="8"/>
    <x v="8"/>
    <x v="2"/>
    <x v="2"/>
    <n v="0"/>
    <n v="53.49"/>
    <n v="53490000"/>
    <n v="582718"/>
    <x v="0"/>
    <x v="2"/>
    <x v="4"/>
    <n v="20"/>
  </r>
  <r>
    <x v="8"/>
    <n v="0"/>
    <x v="8"/>
    <x v="8"/>
    <x v="2"/>
    <x v="3"/>
    <n v="0"/>
    <n v="18.91"/>
    <n v="18910000"/>
    <n v="549640"/>
    <x v="1"/>
    <x v="2"/>
    <x v="4"/>
    <n v="17"/>
  </r>
  <r>
    <x v="9"/>
    <n v="0"/>
    <x v="2"/>
    <x v="2"/>
    <x v="3"/>
    <x v="1"/>
    <n v="0"/>
    <n v="15.34"/>
    <n v="15340000"/>
    <n v="1068"/>
    <x v="2"/>
    <x v="2"/>
    <x v="1"/>
    <n v="3"/>
  </r>
  <r>
    <x v="4"/>
    <n v="0"/>
    <x v="3"/>
    <x v="3"/>
    <x v="3"/>
    <x v="3"/>
    <n v="0"/>
    <n v="12.72"/>
    <n v="12720000"/>
    <n v="959835"/>
    <x v="3"/>
    <x v="3"/>
    <x v="1"/>
    <n v="38"/>
  </r>
  <r>
    <x v="9"/>
    <n v="0"/>
    <x v="2"/>
    <x v="2"/>
    <x v="1"/>
    <x v="1"/>
    <n v="0"/>
    <n v="46.59"/>
    <n v="46590000"/>
    <n v="227390"/>
    <x v="2"/>
    <x v="1"/>
    <x v="2"/>
    <n v="40"/>
  </r>
  <r>
    <x v="4"/>
    <n v="0"/>
    <x v="8"/>
    <x v="8"/>
    <x v="4"/>
    <x v="5"/>
    <n v="0"/>
    <n v="62.9"/>
    <n v="62900000"/>
    <n v="577763"/>
    <x v="2"/>
    <x v="3"/>
    <x v="2"/>
    <n v="43"/>
  </r>
  <r>
    <x v="8"/>
    <n v="0"/>
    <x v="3"/>
    <x v="3"/>
    <x v="4"/>
    <x v="6"/>
    <n v="0"/>
    <n v="85.33"/>
    <n v="85330000"/>
    <n v="786644"/>
    <x v="1"/>
    <x v="0"/>
    <x v="3"/>
    <n v="41"/>
  </r>
  <r>
    <x v="0"/>
    <n v="0"/>
    <x v="4"/>
    <x v="4"/>
    <x v="5"/>
    <x v="6"/>
    <n v="0"/>
    <n v="85.15"/>
    <n v="85150000"/>
    <n v="454802"/>
    <x v="2"/>
    <x v="0"/>
    <x v="3"/>
    <n v="48"/>
  </r>
  <r>
    <x v="0"/>
    <n v="0"/>
    <x v="2"/>
    <x v="2"/>
    <x v="3"/>
    <x v="6"/>
    <n v="0"/>
    <n v="53.53"/>
    <n v="53530000"/>
    <n v="371685"/>
    <x v="3"/>
    <x v="2"/>
    <x v="0"/>
    <n v="34"/>
  </r>
  <r>
    <x v="1"/>
    <n v="0"/>
    <x v="5"/>
    <x v="5"/>
    <x v="1"/>
    <x v="1"/>
    <n v="0"/>
    <n v="4.32"/>
    <n v="4320000"/>
    <n v="217534"/>
    <x v="3"/>
    <x v="0"/>
    <x v="0"/>
    <n v="48"/>
  </r>
  <r>
    <x v="5"/>
    <n v="0"/>
    <x v="2"/>
    <x v="2"/>
    <x v="2"/>
    <x v="3"/>
    <n v="0"/>
    <n v="31.68"/>
    <n v="31680000"/>
    <n v="376612"/>
    <x v="1"/>
    <x v="0"/>
    <x v="0"/>
    <n v="27"/>
  </r>
  <r>
    <x v="2"/>
    <n v="0"/>
    <x v="9"/>
    <x v="9"/>
    <x v="0"/>
    <x v="5"/>
    <n v="0"/>
    <n v="84.77"/>
    <n v="84770000"/>
    <n v="812206"/>
    <x v="0"/>
    <x v="0"/>
    <x v="4"/>
    <n v="39"/>
  </r>
  <r>
    <x v="5"/>
    <n v="0"/>
    <x v="8"/>
    <x v="8"/>
    <x v="2"/>
    <x v="5"/>
    <n v="0"/>
    <n v="82.87"/>
    <n v="82870000"/>
    <n v="255967"/>
    <x v="3"/>
    <x v="2"/>
    <x v="0"/>
    <n v="23"/>
  </r>
  <r>
    <x v="9"/>
    <n v="0"/>
    <x v="5"/>
    <x v="5"/>
    <x v="3"/>
    <x v="6"/>
    <n v="0"/>
    <n v="5.32"/>
    <n v="5320000"/>
    <n v="463332"/>
    <x v="3"/>
    <x v="1"/>
    <x v="4"/>
    <n v="16"/>
  </r>
  <r>
    <x v="5"/>
    <n v="0"/>
    <x v="5"/>
    <x v="5"/>
    <x v="3"/>
    <x v="2"/>
    <n v="0"/>
    <n v="31.48"/>
    <n v="31480000"/>
    <n v="771547"/>
    <x v="0"/>
    <x v="3"/>
    <x v="3"/>
    <n v="5"/>
  </r>
  <r>
    <x v="2"/>
    <n v="0"/>
    <x v="9"/>
    <x v="9"/>
    <x v="3"/>
    <x v="1"/>
    <n v="0"/>
    <n v="86"/>
    <n v="86000000"/>
    <n v="809209"/>
    <x v="3"/>
    <x v="2"/>
    <x v="4"/>
    <n v="26"/>
  </r>
  <r>
    <x v="1"/>
    <n v="0"/>
    <x v="2"/>
    <x v="2"/>
    <x v="3"/>
    <x v="1"/>
    <n v="0"/>
    <n v="35.47"/>
    <n v="35470000"/>
    <n v="342575"/>
    <x v="2"/>
    <x v="2"/>
    <x v="1"/>
    <n v="49"/>
  </r>
  <r>
    <x v="8"/>
    <n v="0"/>
    <x v="2"/>
    <x v="2"/>
    <x v="0"/>
    <x v="1"/>
    <n v="0"/>
    <n v="94.75"/>
    <n v="94750000"/>
    <n v="478963"/>
    <x v="2"/>
    <x v="3"/>
    <x v="0"/>
    <n v="70"/>
  </r>
  <r>
    <x v="9"/>
    <n v="0"/>
    <x v="1"/>
    <x v="1"/>
    <x v="4"/>
    <x v="5"/>
    <n v="0"/>
    <n v="39.590000000000003"/>
    <n v="39590000"/>
    <n v="910393"/>
    <x v="3"/>
    <x v="1"/>
    <x v="3"/>
    <n v="52"/>
  </r>
  <r>
    <x v="5"/>
    <n v="0"/>
    <x v="2"/>
    <x v="2"/>
    <x v="0"/>
    <x v="5"/>
    <n v="0"/>
    <n v="70.52"/>
    <n v="70520000"/>
    <n v="601198"/>
    <x v="2"/>
    <x v="3"/>
    <x v="4"/>
    <n v="41"/>
  </r>
  <r>
    <x v="2"/>
    <n v="0"/>
    <x v="3"/>
    <x v="3"/>
    <x v="1"/>
    <x v="4"/>
    <n v="0"/>
    <n v="6.6"/>
    <n v="6600000"/>
    <n v="152302"/>
    <x v="0"/>
    <x v="2"/>
    <x v="2"/>
    <n v="26"/>
  </r>
  <r>
    <x v="9"/>
    <n v="0"/>
    <x v="4"/>
    <x v="4"/>
    <x v="4"/>
    <x v="6"/>
    <n v="0"/>
    <n v="25.85"/>
    <n v="25850000"/>
    <n v="79102"/>
    <x v="1"/>
    <x v="3"/>
    <x v="2"/>
    <n v="4"/>
  </r>
  <r>
    <x v="1"/>
    <n v="0"/>
    <x v="1"/>
    <x v="1"/>
    <x v="1"/>
    <x v="1"/>
    <n v="0"/>
    <n v="80.930000000000007"/>
    <n v="80930000"/>
    <n v="837506"/>
    <x v="1"/>
    <x v="3"/>
    <x v="3"/>
    <n v="8"/>
  </r>
  <r>
    <x v="3"/>
    <n v="0"/>
    <x v="3"/>
    <x v="3"/>
    <x v="5"/>
    <x v="5"/>
    <n v="0"/>
    <n v="63.81"/>
    <n v="63810000"/>
    <n v="347441"/>
    <x v="0"/>
    <x v="2"/>
    <x v="1"/>
    <n v="58"/>
  </r>
  <r>
    <x v="9"/>
    <n v="0"/>
    <x v="8"/>
    <x v="8"/>
    <x v="1"/>
    <x v="3"/>
    <n v="0"/>
    <n v="3.63"/>
    <n v="3630000"/>
    <n v="231198"/>
    <x v="2"/>
    <x v="0"/>
    <x v="4"/>
    <n v="42"/>
  </r>
  <r>
    <x v="7"/>
    <n v="0"/>
    <x v="4"/>
    <x v="4"/>
    <x v="3"/>
    <x v="4"/>
    <n v="0"/>
    <n v="80.09"/>
    <n v="80090000"/>
    <n v="555275"/>
    <x v="3"/>
    <x v="2"/>
    <x v="3"/>
    <n v="71"/>
  </r>
  <r>
    <x v="2"/>
    <n v="0"/>
    <x v="4"/>
    <x v="4"/>
    <x v="4"/>
    <x v="1"/>
    <n v="0"/>
    <n v="24.51"/>
    <n v="24510000"/>
    <n v="46699"/>
    <x v="3"/>
    <x v="3"/>
    <x v="3"/>
    <n v="53"/>
  </r>
  <r>
    <x v="2"/>
    <n v="0"/>
    <x v="2"/>
    <x v="2"/>
    <x v="2"/>
    <x v="2"/>
    <n v="0"/>
    <n v="56.23"/>
    <n v="56230000"/>
    <n v="706469"/>
    <x v="3"/>
    <x v="0"/>
    <x v="4"/>
    <n v="17"/>
  </r>
  <r>
    <x v="0"/>
    <n v="0"/>
    <x v="3"/>
    <x v="3"/>
    <x v="1"/>
    <x v="2"/>
    <n v="0"/>
    <n v="43.73"/>
    <n v="43730000"/>
    <n v="311165"/>
    <x v="3"/>
    <x v="2"/>
    <x v="2"/>
    <n v="34"/>
  </r>
  <r>
    <x v="4"/>
    <n v="0"/>
    <x v="0"/>
    <x v="0"/>
    <x v="4"/>
    <x v="4"/>
    <n v="0"/>
    <n v="85.13"/>
    <n v="85130000"/>
    <n v="304257"/>
    <x v="1"/>
    <x v="1"/>
    <x v="3"/>
    <n v="20"/>
  </r>
  <r>
    <x v="7"/>
    <n v="0"/>
    <x v="1"/>
    <x v="1"/>
    <x v="4"/>
    <x v="3"/>
    <n v="0"/>
    <n v="24.05"/>
    <n v="24050000"/>
    <n v="446378"/>
    <x v="2"/>
    <x v="0"/>
    <x v="3"/>
    <n v="59"/>
  </r>
  <r>
    <x v="0"/>
    <n v="0"/>
    <x v="8"/>
    <x v="8"/>
    <x v="1"/>
    <x v="6"/>
    <n v="0"/>
    <n v="32.72"/>
    <n v="32720000"/>
    <n v="994243"/>
    <x v="0"/>
    <x v="2"/>
    <x v="1"/>
    <n v="54"/>
  </r>
  <r>
    <x v="2"/>
    <n v="0"/>
    <x v="7"/>
    <x v="7"/>
    <x v="0"/>
    <x v="6"/>
    <n v="0"/>
    <n v="81.75"/>
    <n v="81750000"/>
    <n v="98634"/>
    <x v="3"/>
    <x v="2"/>
    <x v="0"/>
    <n v="5"/>
  </r>
  <r>
    <x v="9"/>
    <n v="0"/>
    <x v="3"/>
    <x v="3"/>
    <x v="0"/>
    <x v="3"/>
    <n v="0"/>
    <n v="42.46"/>
    <n v="42460000"/>
    <n v="93999"/>
    <x v="1"/>
    <x v="2"/>
    <x v="4"/>
    <n v="65"/>
  </r>
  <r>
    <x v="4"/>
    <n v="0"/>
    <x v="1"/>
    <x v="1"/>
    <x v="4"/>
    <x v="0"/>
    <n v="0"/>
    <n v="14.54"/>
    <n v="14540000"/>
    <n v="171095"/>
    <x v="0"/>
    <x v="3"/>
    <x v="2"/>
    <n v="63"/>
  </r>
  <r>
    <x v="9"/>
    <n v="0"/>
    <x v="7"/>
    <x v="7"/>
    <x v="2"/>
    <x v="2"/>
    <n v="0"/>
    <n v="38.92"/>
    <n v="38920000"/>
    <n v="820182"/>
    <x v="1"/>
    <x v="1"/>
    <x v="3"/>
    <n v="16"/>
  </r>
  <r>
    <x v="3"/>
    <n v="0"/>
    <x v="3"/>
    <x v="3"/>
    <x v="4"/>
    <x v="3"/>
    <n v="0"/>
    <n v="4.2"/>
    <n v="4200000"/>
    <n v="164890"/>
    <x v="2"/>
    <x v="1"/>
    <x v="4"/>
    <n v="61"/>
  </r>
  <r>
    <x v="0"/>
    <n v="0"/>
    <x v="7"/>
    <x v="7"/>
    <x v="4"/>
    <x v="3"/>
    <n v="0"/>
    <n v="75.91"/>
    <n v="75910000"/>
    <n v="605020"/>
    <x v="2"/>
    <x v="0"/>
    <x v="3"/>
    <n v="43"/>
  </r>
  <r>
    <x v="5"/>
    <n v="0"/>
    <x v="2"/>
    <x v="2"/>
    <x v="1"/>
    <x v="0"/>
    <n v="0"/>
    <n v="44.95"/>
    <n v="44950000"/>
    <n v="500747"/>
    <x v="2"/>
    <x v="0"/>
    <x v="2"/>
    <n v="58"/>
  </r>
  <r>
    <x v="8"/>
    <n v="0"/>
    <x v="9"/>
    <x v="9"/>
    <x v="2"/>
    <x v="2"/>
    <n v="0"/>
    <n v="35.79"/>
    <n v="35790000"/>
    <n v="854904"/>
    <x v="2"/>
    <x v="1"/>
    <x v="1"/>
    <n v="12"/>
  </r>
  <r>
    <x v="0"/>
    <n v="0"/>
    <x v="9"/>
    <x v="9"/>
    <x v="4"/>
    <x v="6"/>
    <n v="0"/>
    <n v="62.44"/>
    <n v="62440000"/>
    <n v="55719"/>
    <x v="3"/>
    <x v="0"/>
    <x v="1"/>
    <n v="71"/>
  </r>
  <r>
    <x v="7"/>
    <n v="0"/>
    <x v="7"/>
    <x v="7"/>
    <x v="0"/>
    <x v="1"/>
    <n v="0"/>
    <n v="19.93"/>
    <n v="19930000"/>
    <n v="355008"/>
    <x v="0"/>
    <x v="0"/>
    <x v="3"/>
    <n v="31"/>
  </r>
  <r>
    <x v="2"/>
    <n v="0"/>
    <x v="0"/>
    <x v="0"/>
    <x v="0"/>
    <x v="2"/>
    <n v="0"/>
    <n v="75.31"/>
    <n v="75310000"/>
    <n v="428615"/>
    <x v="3"/>
    <x v="2"/>
    <x v="2"/>
    <n v="66"/>
  </r>
  <r>
    <x v="5"/>
    <n v="0"/>
    <x v="7"/>
    <x v="7"/>
    <x v="0"/>
    <x v="6"/>
    <n v="0"/>
    <n v="76.400000000000006"/>
    <n v="76400000"/>
    <n v="108767"/>
    <x v="1"/>
    <x v="0"/>
    <x v="0"/>
    <n v="48"/>
  </r>
  <r>
    <x v="1"/>
    <n v="0"/>
    <x v="9"/>
    <x v="9"/>
    <x v="2"/>
    <x v="2"/>
    <n v="0"/>
    <n v="28.69"/>
    <n v="28690000"/>
    <n v="939469"/>
    <x v="2"/>
    <x v="0"/>
    <x v="4"/>
    <n v="45"/>
  </r>
  <r>
    <x v="2"/>
    <n v="0"/>
    <x v="0"/>
    <x v="0"/>
    <x v="2"/>
    <x v="4"/>
    <n v="0"/>
    <n v="23.93"/>
    <n v="23930000"/>
    <n v="325827"/>
    <x v="1"/>
    <x v="3"/>
    <x v="3"/>
    <n v="39"/>
  </r>
  <r>
    <x v="2"/>
    <n v="0"/>
    <x v="1"/>
    <x v="1"/>
    <x v="2"/>
    <x v="0"/>
    <n v="0"/>
    <n v="30.44"/>
    <n v="30440000"/>
    <n v="996762"/>
    <x v="0"/>
    <x v="2"/>
    <x v="2"/>
    <n v="27"/>
  </r>
  <r>
    <x v="8"/>
    <n v="0"/>
    <x v="1"/>
    <x v="1"/>
    <x v="0"/>
    <x v="2"/>
    <n v="0"/>
    <n v="5.14"/>
    <n v="5140000"/>
    <n v="319868"/>
    <x v="0"/>
    <x v="0"/>
    <x v="0"/>
    <n v="52"/>
  </r>
  <r>
    <x v="7"/>
    <n v="0"/>
    <x v="3"/>
    <x v="3"/>
    <x v="2"/>
    <x v="5"/>
    <n v="0"/>
    <n v="1.01"/>
    <n v="1010000"/>
    <n v="66191"/>
    <x v="0"/>
    <x v="1"/>
    <x v="2"/>
    <n v="71"/>
  </r>
  <r>
    <x v="1"/>
    <n v="0"/>
    <x v="5"/>
    <x v="5"/>
    <x v="1"/>
    <x v="2"/>
    <n v="0"/>
    <n v="18.53"/>
    <n v="18530000"/>
    <n v="925373"/>
    <x v="2"/>
    <x v="3"/>
    <x v="2"/>
    <n v="4"/>
  </r>
  <r>
    <x v="1"/>
    <n v="0"/>
    <x v="7"/>
    <x v="7"/>
    <x v="5"/>
    <x v="3"/>
    <n v="0"/>
    <n v="1.52"/>
    <n v="1520000"/>
    <n v="913114"/>
    <x v="2"/>
    <x v="0"/>
    <x v="0"/>
    <n v="15"/>
  </r>
  <r>
    <x v="5"/>
    <n v="0"/>
    <x v="0"/>
    <x v="0"/>
    <x v="3"/>
    <x v="6"/>
    <n v="0"/>
    <n v="84.89"/>
    <n v="84890000"/>
    <n v="163975"/>
    <x v="1"/>
    <x v="0"/>
    <x v="1"/>
    <n v="22"/>
  </r>
  <r>
    <x v="9"/>
    <n v="0"/>
    <x v="4"/>
    <x v="4"/>
    <x v="3"/>
    <x v="0"/>
    <n v="0"/>
    <n v="66.73"/>
    <n v="66730000.000000007"/>
    <n v="876135"/>
    <x v="2"/>
    <x v="0"/>
    <x v="2"/>
    <n v="67"/>
  </r>
  <r>
    <x v="0"/>
    <n v="0"/>
    <x v="2"/>
    <x v="2"/>
    <x v="1"/>
    <x v="4"/>
    <n v="0"/>
    <n v="72.61"/>
    <n v="72610000"/>
    <n v="595380"/>
    <x v="0"/>
    <x v="3"/>
    <x v="0"/>
    <n v="10"/>
  </r>
  <r>
    <x v="4"/>
    <n v="0"/>
    <x v="9"/>
    <x v="9"/>
    <x v="3"/>
    <x v="4"/>
    <n v="0"/>
    <n v="44.16"/>
    <n v="44160000"/>
    <n v="840796"/>
    <x v="1"/>
    <x v="1"/>
    <x v="2"/>
    <n v="5"/>
  </r>
  <r>
    <x v="2"/>
    <n v="0"/>
    <x v="6"/>
    <x v="6"/>
    <x v="3"/>
    <x v="3"/>
    <n v="0"/>
    <n v="80.05"/>
    <n v="80050000"/>
    <n v="484908"/>
    <x v="3"/>
    <x v="1"/>
    <x v="1"/>
    <n v="42"/>
  </r>
  <r>
    <x v="6"/>
    <n v="0"/>
    <x v="3"/>
    <x v="3"/>
    <x v="4"/>
    <x v="3"/>
    <n v="0"/>
    <n v="13.69"/>
    <n v="13690000"/>
    <n v="146100"/>
    <x v="3"/>
    <x v="2"/>
    <x v="4"/>
    <n v="22"/>
  </r>
  <r>
    <x v="9"/>
    <n v="0"/>
    <x v="8"/>
    <x v="8"/>
    <x v="0"/>
    <x v="2"/>
    <n v="0"/>
    <n v="29.02"/>
    <n v="29020000"/>
    <n v="555756"/>
    <x v="2"/>
    <x v="3"/>
    <x v="2"/>
    <n v="21"/>
  </r>
  <r>
    <x v="1"/>
    <n v="0"/>
    <x v="1"/>
    <x v="1"/>
    <x v="1"/>
    <x v="1"/>
    <n v="0"/>
    <n v="69.91"/>
    <n v="69910000"/>
    <n v="340928"/>
    <x v="3"/>
    <x v="2"/>
    <x v="3"/>
    <n v="61"/>
  </r>
  <r>
    <x v="2"/>
    <n v="0"/>
    <x v="4"/>
    <x v="4"/>
    <x v="5"/>
    <x v="3"/>
    <n v="0"/>
    <n v="3.76"/>
    <n v="3760000"/>
    <n v="678640"/>
    <x v="2"/>
    <x v="3"/>
    <x v="4"/>
    <n v="44"/>
  </r>
  <r>
    <x v="7"/>
    <n v="0"/>
    <x v="9"/>
    <x v="9"/>
    <x v="0"/>
    <x v="2"/>
    <n v="0"/>
    <n v="57.43"/>
    <n v="57430000"/>
    <n v="212798"/>
    <x v="2"/>
    <x v="2"/>
    <x v="3"/>
    <n v="31"/>
  </r>
  <r>
    <x v="2"/>
    <n v="0"/>
    <x v="0"/>
    <x v="0"/>
    <x v="1"/>
    <x v="1"/>
    <n v="0"/>
    <n v="63.45"/>
    <n v="63450000"/>
    <n v="354024"/>
    <x v="3"/>
    <x v="1"/>
    <x v="2"/>
    <n v="33"/>
  </r>
  <r>
    <x v="2"/>
    <n v="0"/>
    <x v="4"/>
    <x v="4"/>
    <x v="2"/>
    <x v="4"/>
    <n v="0"/>
    <n v="41.34"/>
    <n v="41340000"/>
    <n v="189354"/>
    <x v="2"/>
    <x v="3"/>
    <x v="1"/>
    <n v="39"/>
  </r>
  <r>
    <x v="5"/>
    <n v="0"/>
    <x v="6"/>
    <x v="6"/>
    <x v="0"/>
    <x v="0"/>
    <n v="0"/>
    <n v="22.73"/>
    <n v="22730000"/>
    <n v="648363"/>
    <x v="3"/>
    <x v="3"/>
    <x v="0"/>
    <n v="47"/>
  </r>
  <r>
    <x v="7"/>
    <n v="0"/>
    <x v="1"/>
    <x v="1"/>
    <x v="3"/>
    <x v="2"/>
    <n v="0"/>
    <n v="5.88"/>
    <n v="5880000"/>
    <n v="231114"/>
    <x v="2"/>
    <x v="1"/>
    <x v="2"/>
    <n v="37"/>
  </r>
  <r>
    <x v="1"/>
    <n v="0"/>
    <x v="1"/>
    <x v="1"/>
    <x v="1"/>
    <x v="5"/>
    <n v="0"/>
    <n v="9.81"/>
    <n v="9810000"/>
    <n v="489620"/>
    <x v="3"/>
    <x v="0"/>
    <x v="0"/>
    <n v="43"/>
  </r>
  <r>
    <x v="9"/>
    <n v="0"/>
    <x v="7"/>
    <x v="7"/>
    <x v="3"/>
    <x v="2"/>
    <n v="0"/>
    <n v="94.14"/>
    <n v="94140000"/>
    <n v="854005"/>
    <x v="3"/>
    <x v="3"/>
    <x v="2"/>
    <n v="14"/>
  </r>
  <r>
    <x v="3"/>
    <n v="0"/>
    <x v="1"/>
    <x v="1"/>
    <x v="1"/>
    <x v="2"/>
    <n v="0"/>
    <n v="33.24"/>
    <n v="33240000.000000004"/>
    <n v="550719"/>
    <x v="0"/>
    <x v="3"/>
    <x v="2"/>
    <n v="60"/>
  </r>
  <r>
    <x v="3"/>
    <n v="0"/>
    <x v="0"/>
    <x v="0"/>
    <x v="2"/>
    <x v="4"/>
    <n v="0"/>
    <n v="75.37"/>
    <n v="75370000"/>
    <n v="445254"/>
    <x v="0"/>
    <x v="0"/>
    <x v="0"/>
    <n v="42"/>
  </r>
  <r>
    <x v="8"/>
    <n v="0"/>
    <x v="9"/>
    <x v="9"/>
    <x v="0"/>
    <x v="0"/>
    <n v="0"/>
    <n v="49.17"/>
    <n v="49170000"/>
    <n v="218097"/>
    <x v="3"/>
    <x v="3"/>
    <x v="0"/>
    <n v="32"/>
  </r>
  <r>
    <x v="3"/>
    <n v="0"/>
    <x v="1"/>
    <x v="1"/>
    <x v="5"/>
    <x v="3"/>
    <n v="0"/>
    <n v="94.87"/>
    <n v="94870000"/>
    <n v="324790"/>
    <x v="2"/>
    <x v="3"/>
    <x v="0"/>
    <n v="42"/>
  </r>
  <r>
    <x v="1"/>
    <n v="0"/>
    <x v="5"/>
    <x v="5"/>
    <x v="4"/>
    <x v="4"/>
    <n v="0"/>
    <n v="28.71"/>
    <n v="28710000"/>
    <n v="497965"/>
    <x v="3"/>
    <x v="0"/>
    <x v="0"/>
    <n v="25"/>
  </r>
  <r>
    <x v="5"/>
    <n v="0"/>
    <x v="5"/>
    <x v="5"/>
    <x v="4"/>
    <x v="0"/>
    <n v="0"/>
    <n v="42.5"/>
    <n v="42500000"/>
    <n v="933030"/>
    <x v="2"/>
    <x v="2"/>
    <x v="3"/>
    <n v="27"/>
  </r>
  <r>
    <x v="2"/>
    <n v="0"/>
    <x v="7"/>
    <x v="7"/>
    <x v="2"/>
    <x v="2"/>
    <n v="0"/>
    <n v="53.07"/>
    <n v="53070000"/>
    <n v="538338"/>
    <x v="1"/>
    <x v="3"/>
    <x v="0"/>
    <n v="1"/>
  </r>
  <r>
    <x v="4"/>
    <n v="0"/>
    <x v="3"/>
    <x v="3"/>
    <x v="0"/>
    <x v="1"/>
    <n v="0"/>
    <n v="99.78"/>
    <n v="99780000"/>
    <n v="860459"/>
    <x v="0"/>
    <x v="2"/>
    <x v="2"/>
    <n v="11"/>
  </r>
  <r>
    <x v="2"/>
    <n v="0"/>
    <x v="2"/>
    <x v="2"/>
    <x v="3"/>
    <x v="6"/>
    <n v="0"/>
    <n v="82.87"/>
    <n v="82870000"/>
    <n v="276634"/>
    <x v="3"/>
    <x v="0"/>
    <x v="3"/>
    <n v="38"/>
  </r>
  <r>
    <x v="3"/>
    <n v="0"/>
    <x v="3"/>
    <x v="3"/>
    <x v="2"/>
    <x v="5"/>
    <n v="0"/>
    <n v="81.459999999999994"/>
    <n v="81460000"/>
    <n v="316299"/>
    <x v="2"/>
    <x v="2"/>
    <x v="1"/>
    <n v="66"/>
  </r>
  <r>
    <x v="8"/>
    <n v="0"/>
    <x v="5"/>
    <x v="5"/>
    <x v="1"/>
    <x v="6"/>
    <n v="0"/>
    <n v="33.659999999999997"/>
    <n v="33660000"/>
    <n v="410385"/>
    <x v="3"/>
    <x v="3"/>
    <x v="4"/>
    <n v="71"/>
  </r>
  <r>
    <x v="8"/>
    <n v="0"/>
    <x v="2"/>
    <x v="2"/>
    <x v="3"/>
    <x v="6"/>
    <n v="0"/>
    <n v="99.28"/>
    <n v="99280000"/>
    <n v="589898"/>
    <x v="3"/>
    <x v="1"/>
    <x v="0"/>
    <n v="59"/>
  </r>
  <r>
    <x v="4"/>
    <n v="0"/>
    <x v="4"/>
    <x v="4"/>
    <x v="2"/>
    <x v="1"/>
    <n v="0"/>
    <n v="14.86"/>
    <n v="14860000"/>
    <n v="63760"/>
    <x v="0"/>
    <x v="1"/>
    <x v="0"/>
    <n v="8"/>
  </r>
  <r>
    <x v="9"/>
    <n v="0"/>
    <x v="7"/>
    <x v="7"/>
    <x v="1"/>
    <x v="5"/>
    <n v="0"/>
    <n v="33.75"/>
    <n v="33750000"/>
    <n v="58037"/>
    <x v="2"/>
    <x v="2"/>
    <x v="0"/>
    <n v="13"/>
  </r>
  <r>
    <x v="2"/>
    <n v="0"/>
    <x v="1"/>
    <x v="1"/>
    <x v="4"/>
    <x v="4"/>
    <n v="0"/>
    <n v="82.03"/>
    <n v="82030000"/>
    <n v="994787"/>
    <x v="1"/>
    <x v="0"/>
    <x v="4"/>
    <n v="56"/>
  </r>
  <r>
    <x v="1"/>
    <n v="0"/>
    <x v="4"/>
    <x v="4"/>
    <x v="1"/>
    <x v="1"/>
    <n v="0"/>
    <n v="9.5299999999999994"/>
    <n v="9530000"/>
    <n v="89719"/>
    <x v="3"/>
    <x v="3"/>
    <x v="1"/>
    <n v="68"/>
  </r>
  <r>
    <x v="3"/>
    <n v="0"/>
    <x v="5"/>
    <x v="5"/>
    <x v="4"/>
    <x v="3"/>
    <n v="0"/>
    <n v="6.09"/>
    <n v="6090000"/>
    <n v="590760"/>
    <x v="3"/>
    <x v="0"/>
    <x v="1"/>
    <n v="32"/>
  </r>
  <r>
    <x v="2"/>
    <n v="0"/>
    <x v="6"/>
    <x v="6"/>
    <x v="3"/>
    <x v="2"/>
    <n v="0"/>
    <n v="29.05"/>
    <n v="29050000"/>
    <n v="186700"/>
    <x v="2"/>
    <x v="1"/>
    <x v="3"/>
    <n v="37"/>
  </r>
  <r>
    <x v="8"/>
    <n v="0"/>
    <x v="0"/>
    <x v="0"/>
    <x v="4"/>
    <x v="0"/>
    <n v="0"/>
    <n v="89.48"/>
    <n v="89480000"/>
    <n v="682430"/>
    <x v="0"/>
    <x v="3"/>
    <x v="0"/>
    <n v="5"/>
  </r>
  <r>
    <x v="5"/>
    <n v="0"/>
    <x v="3"/>
    <x v="3"/>
    <x v="4"/>
    <x v="0"/>
    <n v="0"/>
    <n v="75.2"/>
    <n v="75200000"/>
    <n v="60868"/>
    <x v="2"/>
    <x v="2"/>
    <x v="3"/>
    <n v="46"/>
  </r>
  <r>
    <x v="4"/>
    <n v="0"/>
    <x v="4"/>
    <x v="4"/>
    <x v="4"/>
    <x v="4"/>
    <n v="0"/>
    <n v="29.33"/>
    <n v="29330000"/>
    <n v="182916"/>
    <x v="1"/>
    <x v="0"/>
    <x v="3"/>
    <n v="17"/>
  </r>
  <r>
    <x v="4"/>
    <n v="0"/>
    <x v="5"/>
    <x v="5"/>
    <x v="3"/>
    <x v="0"/>
    <n v="0"/>
    <n v="65.959999999999994"/>
    <n v="65959999.999999993"/>
    <n v="181879"/>
    <x v="2"/>
    <x v="1"/>
    <x v="3"/>
    <n v="64"/>
  </r>
  <r>
    <x v="5"/>
    <n v="0"/>
    <x v="1"/>
    <x v="1"/>
    <x v="0"/>
    <x v="1"/>
    <n v="0"/>
    <n v="95.2"/>
    <n v="95200000"/>
    <n v="715732"/>
    <x v="3"/>
    <x v="1"/>
    <x v="3"/>
    <n v="11"/>
  </r>
  <r>
    <x v="2"/>
    <n v="0"/>
    <x v="5"/>
    <x v="5"/>
    <x v="5"/>
    <x v="5"/>
    <n v="0"/>
    <n v="16.02"/>
    <n v="16020000"/>
    <n v="452477"/>
    <x v="0"/>
    <x v="3"/>
    <x v="4"/>
    <n v="23"/>
  </r>
  <r>
    <x v="1"/>
    <n v="0"/>
    <x v="3"/>
    <x v="3"/>
    <x v="1"/>
    <x v="5"/>
    <n v="0"/>
    <n v="11.19"/>
    <n v="11190000"/>
    <n v="168881"/>
    <x v="2"/>
    <x v="2"/>
    <x v="2"/>
    <n v="5"/>
  </r>
  <r>
    <x v="4"/>
    <n v="0"/>
    <x v="1"/>
    <x v="1"/>
    <x v="4"/>
    <x v="6"/>
    <n v="0"/>
    <n v="27.42"/>
    <n v="27420000"/>
    <n v="94235"/>
    <x v="2"/>
    <x v="2"/>
    <x v="3"/>
    <n v="29"/>
  </r>
  <r>
    <x v="5"/>
    <n v="0"/>
    <x v="7"/>
    <x v="7"/>
    <x v="1"/>
    <x v="3"/>
    <n v="0"/>
    <n v="17.38"/>
    <n v="17380000"/>
    <n v="75314"/>
    <x v="3"/>
    <x v="0"/>
    <x v="4"/>
    <n v="6"/>
  </r>
  <r>
    <x v="6"/>
    <n v="0"/>
    <x v="0"/>
    <x v="0"/>
    <x v="2"/>
    <x v="1"/>
    <n v="0"/>
    <n v="99.53"/>
    <n v="99530000"/>
    <n v="515797"/>
    <x v="1"/>
    <x v="2"/>
    <x v="1"/>
    <n v="46"/>
  </r>
  <r>
    <x v="6"/>
    <n v="0"/>
    <x v="2"/>
    <x v="2"/>
    <x v="3"/>
    <x v="3"/>
    <n v="0"/>
    <n v="55.05"/>
    <n v="55050000"/>
    <n v="363906"/>
    <x v="2"/>
    <x v="1"/>
    <x v="3"/>
    <n v="31"/>
  </r>
  <r>
    <x v="2"/>
    <n v="0"/>
    <x v="6"/>
    <x v="6"/>
    <x v="3"/>
    <x v="0"/>
    <n v="0"/>
    <n v="79.599999999999994"/>
    <n v="79600000"/>
    <n v="446296"/>
    <x v="3"/>
    <x v="3"/>
    <x v="2"/>
    <n v="4"/>
  </r>
  <r>
    <x v="6"/>
    <n v="0"/>
    <x v="1"/>
    <x v="1"/>
    <x v="1"/>
    <x v="3"/>
    <n v="0"/>
    <n v="65.180000000000007"/>
    <n v="65180000.000000007"/>
    <n v="329972"/>
    <x v="1"/>
    <x v="0"/>
    <x v="1"/>
    <n v="48"/>
  </r>
  <r>
    <x v="0"/>
    <n v="0"/>
    <x v="1"/>
    <x v="1"/>
    <x v="1"/>
    <x v="0"/>
    <n v="0"/>
    <n v="25.73"/>
    <n v="25730000"/>
    <n v="639190"/>
    <x v="2"/>
    <x v="2"/>
    <x v="4"/>
    <n v="33"/>
  </r>
  <r>
    <x v="9"/>
    <n v="0"/>
    <x v="6"/>
    <x v="6"/>
    <x v="1"/>
    <x v="4"/>
    <n v="0"/>
    <n v="33.71"/>
    <n v="33710000"/>
    <n v="135105"/>
    <x v="3"/>
    <x v="0"/>
    <x v="0"/>
    <n v="48"/>
  </r>
  <r>
    <x v="0"/>
    <n v="0"/>
    <x v="7"/>
    <x v="7"/>
    <x v="3"/>
    <x v="0"/>
    <n v="0"/>
    <n v="94.74"/>
    <n v="94740000"/>
    <n v="103079"/>
    <x v="1"/>
    <x v="2"/>
    <x v="3"/>
    <n v="57"/>
  </r>
  <r>
    <x v="4"/>
    <n v="0"/>
    <x v="3"/>
    <x v="3"/>
    <x v="3"/>
    <x v="2"/>
    <n v="0"/>
    <n v="75.88"/>
    <n v="75880000"/>
    <n v="822364"/>
    <x v="3"/>
    <x v="3"/>
    <x v="0"/>
    <n v="71"/>
  </r>
  <r>
    <x v="1"/>
    <n v="0"/>
    <x v="8"/>
    <x v="8"/>
    <x v="4"/>
    <x v="4"/>
    <n v="0"/>
    <n v="75.25"/>
    <n v="75250000"/>
    <n v="597509"/>
    <x v="1"/>
    <x v="2"/>
    <x v="1"/>
    <n v="20"/>
  </r>
  <r>
    <x v="7"/>
    <n v="0"/>
    <x v="5"/>
    <x v="5"/>
    <x v="2"/>
    <x v="3"/>
    <n v="0"/>
    <n v="90.37"/>
    <n v="90370000"/>
    <n v="705678"/>
    <x v="0"/>
    <x v="3"/>
    <x v="3"/>
    <n v="57"/>
  </r>
  <r>
    <x v="4"/>
    <n v="0"/>
    <x v="9"/>
    <x v="9"/>
    <x v="0"/>
    <x v="1"/>
    <n v="0"/>
    <n v="14.45"/>
    <n v="14450000"/>
    <n v="309967"/>
    <x v="3"/>
    <x v="3"/>
    <x v="1"/>
    <n v="26"/>
  </r>
  <r>
    <x v="4"/>
    <n v="0"/>
    <x v="6"/>
    <x v="6"/>
    <x v="1"/>
    <x v="5"/>
    <n v="0"/>
    <n v="54.47"/>
    <n v="54470000"/>
    <n v="604250"/>
    <x v="3"/>
    <x v="2"/>
    <x v="2"/>
    <n v="63"/>
  </r>
  <r>
    <x v="1"/>
    <n v="0"/>
    <x v="2"/>
    <x v="2"/>
    <x v="1"/>
    <x v="2"/>
    <n v="0"/>
    <n v="33.659999999999997"/>
    <n v="33660000"/>
    <n v="131900"/>
    <x v="3"/>
    <x v="0"/>
    <x v="3"/>
    <n v="21"/>
  </r>
  <r>
    <x v="5"/>
    <n v="0"/>
    <x v="6"/>
    <x v="6"/>
    <x v="1"/>
    <x v="4"/>
    <n v="0"/>
    <n v="84.51"/>
    <n v="84510000"/>
    <n v="305494"/>
    <x v="2"/>
    <x v="2"/>
    <x v="1"/>
    <n v="19"/>
  </r>
  <r>
    <x v="7"/>
    <n v="0"/>
    <x v="5"/>
    <x v="5"/>
    <x v="5"/>
    <x v="6"/>
    <n v="0"/>
    <n v="61.56"/>
    <n v="61560000"/>
    <n v="907121"/>
    <x v="3"/>
    <x v="2"/>
    <x v="0"/>
    <n v="33"/>
  </r>
  <r>
    <x v="1"/>
    <n v="0"/>
    <x v="2"/>
    <x v="2"/>
    <x v="0"/>
    <x v="5"/>
    <n v="0"/>
    <n v="23.32"/>
    <n v="23320000"/>
    <n v="879162"/>
    <x v="3"/>
    <x v="3"/>
    <x v="0"/>
    <n v="38"/>
  </r>
  <r>
    <x v="7"/>
    <n v="0"/>
    <x v="1"/>
    <x v="1"/>
    <x v="2"/>
    <x v="3"/>
    <n v="0"/>
    <n v="43.71"/>
    <n v="43710000"/>
    <n v="57237"/>
    <x v="3"/>
    <x v="0"/>
    <x v="1"/>
    <n v="52"/>
  </r>
  <r>
    <x v="5"/>
    <n v="0"/>
    <x v="4"/>
    <x v="4"/>
    <x v="0"/>
    <x v="3"/>
    <n v="0"/>
    <n v="2.84"/>
    <n v="2840000"/>
    <n v="880127"/>
    <x v="2"/>
    <x v="2"/>
    <x v="3"/>
    <n v="67"/>
  </r>
  <r>
    <x v="0"/>
    <n v="0"/>
    <x v="1"/>
    <x v="1"/>
    <x v="0"/>
    <x v="2"/>
    <n v="0"/>
    <n v="71.400000000000006"/>
    <n v="71400000"/>
    <n v="698847"/>
    <x v="2"/>
    <x v="3"/>
    <x v="2"/>
    <n v="17"/>
  </r>
  <r>
    <x v="1"/>
    <n v="0"/>
    <x v="6"/>
    <x v="6"/>
    <x v="2"/>
    <x v="5"/>
    <n v="0"/>
    <n v="90.87"/>
    <n v="90870000"/>
    <n v="928859"/>
    <x v="3"/>
    <x v="0"/>
    <x v="1"/>
    <n v="32"/>
  </r>
  <r>
    <x v="1"/>
    <n v="0"/>
    <x v="1"/>
    <x v="1"/>
    <x v="4"/>
    <x v="2"/>
    <n v="0"/>
    <n v="78.94"/>
    <n v="78940000"/>
    <n v="858565"/>
    <x v="3"/>
    <x v="1"/>
    <x v="4"/>
    <n v="29"/>
  </r>
  <r>
    <x v="0"/>
    <n v="0"/>
    <x v="6"/>
    <x v="6"/>
    <x v="5"/>
    <x v="3"/>
    <n v="0"/>
    <n v="34.33"/>
    <n v="34330000"/>
    <n v="571265"/>
    <x v="3"/>
    <x v="0"/>
    <x v="1"/>
    <n v="17"/>
  </r>
  <r>
    <x v="6"/>
    <n v="0"/>
    <x v="7"/>
    <x v="7"/>
    <x v="3"/>
    <x v="5"/>
    <n v="0"/>
    <n v="40.64"/>
    <n v="40640000"/>
    <n v="259321"/>
    <x v="1"/>
    <x v="2"/>
    <x v="2"/>
    <n v="62"/>
  </r>
  <r>
    <x v="7"/>
    <n v="0"/>
    <x v="6"/>
    <x v="6"/>
    <x v="2"/>
    <x v="5"/>
    <n v="0"/>
    <n v="59.43"/>
    <n v="59430000"/>
    <n v="121504"/>
    <x v="2"/>
    <x v="1"/>
    <x v="2"/>
    <n v="32"/>
  </r>
  <r>
    <x v="4"/>
    <n v="0"/>
    <x v="3"/>
    <x v="3"/>
    <x v="3"/>
    <x v="5"/>
    <n v="0"/>
    <n v="50.75"/>
    <n v="50750000"/>
    <n v="670630"/>
    <x v="1"/>
    <x v="3"/>
    <x v="3"/>
    <n v="4"/>
  </r>
  <r>
    <x v="0"/>
    <n v="0"/>
    <x v="2"/>
    <x v="2"/>
    <x v="1"/>
    <x v="5"/>
    <n v="0"/>
    <n v="72.180000000000007"/>
    <n v="72180000"/>
    <n v="277175"/>
    <x v="2"/>
    <x v="2"/>
    <x v="1"/>
    <n v="72"/>
  </r>
  <r>
    <x v="9"/>
    <n v="0"/>
    <x v="4"/>
    <x v="4"/>
    <x v="2"/>
    <x v="1"/>
    <n v="0"/>
    <n v="23.35"/>
    <n v="23350000"/>
    <n v="952463"/>
    <x v="1"/>
    <x v="0"/>
    <x v="3"/>
    <n v="26"/>
  </r>
  <r>
    <x v="2"/>
    <n v="0"/>
    <x v="9"/>
    <x v="9"/>
    <x v="3"/>
    <x v="4"/>
    <n v="0"/>
    <n v="78.319999999999993"/>
    <n v="78320000"/>
    <n v="624619"/>
    <x v="3"/>
    <x v="1"/>
    <x v="2"/>
    <n v="67"/>
  </r>
  <r>
    <x v="0"/>
    <n v="0"/>
    <x v="3"/>
    <x v="3"/>
    <x v="0"/>
    <x v="6"/>
    <n v="0"/>
    <n v="20.22"/>
    <n v="20220000"/>
    <n v="363934"/>
    <x v="2"/>
    <x v="1"/>
    <x v="1"/>
    <n v="24"/>
  </r>
  <r>
    <x v="8"/>
    <n v="0"/>
    <x v="1"/>
    <x v="1"/>
    <x v="4"/>
    <x v="2"/>
    <n v="0"/>
    <n v="33.15"/>
    <n v="33150000"/>
    <n v="44750"/>
    <x v="3"/>
    <x v="0"/>
    <x v="1"/>
    <n v="22"/>
  </r>
  <r>
    <x v="2"/>
    <n v="0"/>
    <x v="8"/>
    <x v="8"/>
    <x v="3"/>
    <x v="5"/>
    <n v="0"/>
    <n v="8.82"/>
    <n v="8820000"/>
    <n v="736601"/>
    <x v="1"/>
    <x v="3"/>
    <x v="2"/>
    <n v="26"/>
  </r>
  <r>
    <x v="8"/>
    <n v="0"/>
    <x v="3"/>
    <x v="3"/>
    <x v="1"/>
    <x v="0"/>
    <n v="0"/>
    <n v="43.32"/>
    <n v="43320000"/>
    <n v="42876"/>
    <x v="3"/>
    <x v="0"/>
    <x v="3"/>
    <n v="40"/>
  </r>
  <r>
    <x v="5"/>
    <n v="0"/>
    <x v="3"/>
    <x v="3"/>
    <x v="3"/>
    <x v="6"/>
    <n v="0"/>
    <n v="90.4"/>
    <n v="90400000"/>
    <n v="536357"/>
    <x v="1"/>
    <x v="1"/>
    <x v="4"/>
    <n v="55"/>
  </r>
  <r>
    <x v="9"/>
    <n v="0"/>
    <x v="1"/>
    <x v="1"/>
    <x v="0"/>
    <x v="4"/>
    <n v="0"/>
    <n v="55.34"/>
    <n v="55340000"/>
    <n v="785099"/>
    <x v="2"/>
    <x v="2"/>
    <x v="4"/>
    <n v="29"/>
  </r>
  <r>
    <x v="4"/>
    <n v="0"/>
    <x v="0"/>
    <x v="0"/>
    <x v="3"/>
    <x v="6"/>
    <n v="0"/>
    <n v="27.89"/>
    <n v="27890000"/>
    <n v="460544"/>
    <x v="3"/>
    <x v="1"/>
    <x v="1"/>
    <n v="29"/>
  </r>
  <r>
    <x v="4"/>
    <n v="0"/>
    <x v="9"/>
    <x v="9"/>
    <x v="1"/>
    <x v="0"/>
    <n v="0"/>
    <n v="66.040000000000006"/>
    <n v="66040000.000000007"/>
    <n v="881755"/>
    <x v="3"/>
    <x v="3"/>
    <x v="1"/>
    <n v="10"/>
  </r>
  <r>
    <x v="1"/>
    <n v="0"/>
    <x v="2"/>
    <x v="2"/>
    <x v="4"/>
    <x v="3"/>
    <n v="0"/>
    <n v="10.24"/>
    <n v="10240000"/>
    <n v="213393"/>
    <x v="3"/>
    <x v="2"/>
    <x v="4"/>
    <n v="49"/>
  </r>
  <r>
    <x v="2"/>
    <n v="0"/>
    <x v="1"/>
    <x v="1"/>
    <x v="2"/>
    <x v="3"/>
    <n v="0"/>
    <n v="43.82"/>
    <n v="43820000"/>
    <n v="213979"/>
    <x v="0"/>
    <x v="0"/>
    <x v="1"/>
    <n v="10"/>
  </r>
  <r>
    <x v="2"/>
    <n v="0"/>
    <x v="8"/>
    <x v="8"/>
    <x v="5"/>
    <x v="3"/>
    <n v="0"/>
    <n v="3.17"/>
    <n v="3170000"/>
    <n v="570243"/>
    <x v="2"/>
    <x v="0"/>
    <x v="3"/>
    <n v="51"/>
  </r>
  <r>
    <x v="7"/>
    <n v="0"/>
    <x v="4"/>
    <x v="4"/>
    <x v="5"/>
    <x v="4"/>
    <n v="0"/>
    <n v="72.73"/>
    <n v="72730000"/>
    <n v="47624"/>
    <x v="1"/>
    <x v="1"/>
    <x v="1"/>
    <n v="70"/>
  </r>
  <r>
    <x v="0"/>
    <n v="0"/>
    <x v="2"/>
    <x v="2"/>
    <x v="2"/>
    <x v="5"/>
    <n v="0"/>
    <n v="16.09"/>
    <n v="16090000"/>
    <n v="72940"/>
    <x v="1"/>
    <x v="3"/>
    <x v="0"/>
    <n v="26"/>
  </r>
  <r>
    <x v="8"/>
    <n v="0"/>
    <x v="9"/>
    <x v="9"/>
    <x v="5"/>
    <x v="3"/>
    <n v="0"/>
    <n v="98.14"/>
    <n v="98140000"/>
    <n v="710142"/>
    <x v="2"/>
    <x v="3"/>
    <x v="2"/>
    <n v="56"/>
  </r>
  <r>
    <x v="8"/>
    <n v="0"/>
    <x v="5"/>
    <x v="5"/>
    <x v="5"/>
    <x v="1"/>
    <n v="0"/>
    <n v="51.91"/>
    <n v="51910000"/>
    <n v="360524"/>
    <x v="0"/>
    <x v="0"/>
    <x v="1"/>
    <n v="47"/>
  </r>
  <r>
    <x v="4"/>
    <n v="0"/>
    <x v="1"/>
    <x v="1"/>
    <x v="0"/>
    <x v="2"/>
    <n v="0"/>
    <n v="55.9"/>
    <n v="55900000"/>
    <n v="309259"/>
    <x v="2"/>
    <x v="3"/>
    <x v="2"/>
    <n v="3"/>
  </r>
  <r>
    <x v="2"/>
    <n v="0"/>
    <x v="2"/>
    <x v="2"/>
    <x v="0"/>
    <x v="4"/>
    <n v="0"/>
    <n v="30.68"/>
    <n v="30680000"/>
    <n v="393201"/>
    <x v="1"/>
    <x v="2"/>
    <x v="1"/>
    <n v="3"/>
  </r>
  <r>
    <x v="3"/>
    <n v="0"/>
    <x v="9"/>
    <x v="9"/>
    <x v="1"/>
    <x v="2"/>
    <n v="0"/>
    <n v="65.2"/>
    <n v="65200000"/>
    <n v="306799"/>
    <x v="3"/>
    <x v="3"/>
    <x v="4"/>
    <n v="61"/>
  </r>
  <r>
    <x v="6"/>
    <n v="0"/>
    <x v="6"/>
    <x v="6"/>
    <x v="5"/>
    <x v="6"/>
    <n v="0"/>
    <n v="81.92"/>
    <n v="81920000"/>
    <n v="30180"/>
    <x v="2"/>
    <x v="1"/>
    <x v="2"/>
    <n v="53"/>
  </r>
  <r>
    <x v="1"/>
    <n v="0"/>
    <x v="1"/>
    <x v="1"/>
    <x v="0"/>
    <x v="1"/>
    <n v="0"/>
    <n v="97.87"/>
    <n v="97870000"/>
    <n v="113745"/>
    <x v="3"/>
    <x v="0"/>
    <x v="4"/>
    <n v="2"/>
  </r>
  <r>
    <x v="8"/>
    <n v="0"/>
    <x v="2"/>
    <x v="2"/>
    <x v="1"/>
    <x v="5"/>
    <n v="0"/>
    <n v="24.22"/>
    <n v="24220000"/>
    <n v="584428"/>
    <x v="1"/>
    <x v="1"/>
    <x v="1"/>
    <n v="34"/>
  </r>
  <r>
    <x v="4"/>
    <n v="0"/>
    <x v="9"/>
    <x v="9"/>
    <x v="1"/>
    <x v="6"/>
    <n v="0"/>
    <n v="3.27"/>
    <n v="3270000"/>
    <n v="178268"/>
    <x v="1"/>
    <x v="0"/>
    <x v="3"/>
    <n v="2"/>
  </r>
  <r>
    <x v="0"/>
    <n v="0"/>
    <x v="6"/>
    <x v="6"/>
    <x v="0"/>
    <x v="1"/>
    <n v="0"/>
    <n v="33.69"/>
    <n v="33690000"/>
    <n v="338578"/>
    <x v="3"/>
    <x v="2"/>
    <x v="2"/>
    <n v="38"/>
  </r>
  <r>
    <x v="0"/>
    <n v="0"/>
    <x v="2"/>
    <x v="2"/>
    <x v="3"/>
    <x v="6"/>
    <n v="0"/>
    <n v="7.31"/>
    <n v="7310000"/>
    <n v="972407"/>
    <x v="0"/>
    <x v="3"/>
    <x v="4"/>
    <n v="51"/>
  </r>
  <r>
    <x v="7"/>
    <n v="0"/>
    <x v="6"/>
    <x v="6"/>
    <x v="1"/>
    <x v="5"/>
    <n v="0"/>
    <n v="15.66"/>
    <n v="15660000"/>
    <n v="817169"/>
    <x v="2"/>
    <x v="0"/>
    <x v="1"/>
    <n v="54"/>
  </r>
  <r>
    <x v="5"/>
    <n v="0"/>
    <x v="7"/>
    <x v="7"/>
    <x v="5"/>
    <x v="6"/>
    <n v="0"/>
    <n v="62.34"/>
    <n v="62340000"/>
    <n v="796100"/>
    <x v="0"/>
    <x v="2"/>
    <x v="2"/>
    <n v="20"/>
  </r>
  <r>
    <x v="2"/>
    <n v="0"/>
    <x v="4"/>
    <x v="4"/>
    <x v="2"/>
    <x v="5"/>
    <n v="0"/>
    <n v="76.06"/>
    <n v="76060000"/>
    <n v="530253"/>
    <x v="3"/>
    <x v="1"/>
    <x v="4"/>
    <n v="28"/>
  </r>
  <r>
    <x v="5"/>
    <n v="0"/>
    <x v="2"/>
    <x v="2"/>
    <x v="2"/>
    <x v="4"/>
    <n v="0"/>
    <n v="50.36"/>
    <n v="50360000"/>
    <n v="165496"/>
    <x v="1"/>
    <x v="1"/>
    <x v="4"/>
    <n v="72"/>
  </r>
  <r>
    <x v="6"/>
    <n v="0"/>
    <x v="8"/>
    <x v="8"/>
    <x v="1"/>
    <x v="5"/>
    <n v="0"/>
    <n v="34.92"/>
    <n v="34920000"/>
    <n v="501490"/>
    <x v="2"/>
    <x v="2"/>
    <x v="1"/>
    <n v="44"/>
  </r>
  <r>
    <x v="1"/>
    <n v="0"/>
    <x v="4"/>
    <x v="4"/>
    <x v="5"/>
    <x v="5"/>
    <n v="0"/>
    <n v="11.81"/>
    <n v="11810000"/>
    <n v="392365"/>
    <x v="2"/>
    <x v="2"/>
    <x v="3"/>
    <n v="72"/>
  </r>
  <r>
    <x v="0"/>
    <n v="0"/>
    <x v="6"/>
    <x v="6"/>
    <x v="5"/>
    <x v="0"/>
    <n v="0"/>
    <n v="96.72"/>
    <n v="96720000"/>
    <n v="194617"/>
    <x v="2"/>
    <x v="2"/>
    <x v="3"/>
    <n v="31"/>
  </r>
  <r>
    <x v="8"/>
    <n v="0"/>
    <x v="6"/>
    <x v="6"/>
    <x v="2"/>
    <x v="1"/>
    <n v="0"/>
    <n v="44.34"/>
    <n v="44340000"/>
    <n v="516125"/>
    <x v="3"/>
    <x v="3"/>
    <x v="1"/>
    <n v="67"/>
  </r>
  <r>
    <x v="5"/>
    <n v="0"/>
    <x v="8"/>
    <x v="8"/>
    <x v="2"/>
    <x v="3"/>
    <n v="0"/>
    <n v="67.72"/>
    <n v="67720000"/>
    <n v="393335"/>
    <x v="0"/>
    <x v="2"/>
    <x v="3"/>
    <n v="31"/>
  </r>
  <r>
    <x v="2"/>
    <n v="0"/>
    <x v="3"/>
    <x v="3"/>
    <x v="4"/>
    <x v="4"/>
    <n v="0"/>
    <n v="34.090000000000003"/>
    <n v="34090000"/>
    <n v="197436"/>
    <x v="3"/>
    <x v="3"/>
    <x v="3"/>
    <n v="10"/>
  </r>
  <r>
    <x v="4"/>
    <n v="0"/>
    <x v="6"/>
    <x v="6"/>
    <x v="3"/>
    <x v="0"/>
    <n v="0"/>
    <n v="31.51"/>
    <n v="31510000"/>
    <n v="452360"/>
    <x v="1"/>
    <x v="3"/>
    <x v="3"/>
    <n v="65"/>
  </r>
  <r>
    <x v="5"/>
    <n v="0"/>
    <x v="3"/>
    <x v="3"/>
    <x v="3"/>
    <x v="6"/>
    <n v="0"/>
    <n v="20.39"/>
    <n v="20390000"/>
    <n v="913090"/>
    <x v="3"/>
    <x v="3"/>
    <x v="0"/>
    <n v="2"/>
  </r>
  <r>
    <x v="3"/>
    <n v="0"/>
    <x v="3"/>
    <x v="3"/>
    <x v="4"/>
    <x v="3"/>
    <n v="0"/>
    <n v="38.65"/>
    <n v="38650000"/>
    <n v="368222"/>
    <x v="2"/>
    <x v="3"/>
    <x v="0"/>
    <n v="56"/>
  </r>
  <r>
    <x v="1"/>
    <n v="0"/>
    <x v="6"/>
    <x v="6"/>
    <x v="4"/>
    <x v="6"/>
    <n v="0"/>
    <n v="77.3"/>
    <n v="77300000"/>
    <n v="826937"/>
    <x v="3"/>
    <x v="3"/>
    <x v="2"/>
    <n v="64"/>
  </r>
  <r>
    <x v="7"/>
    <n v="0"/>
    <x v="7"/>
    <x v="7"/>
    <x v="1"/>
    <x v="1"/>
    <n v="0"/>
    <n v="89.93"/>
    <n v="89930000"/>
    <n v="673959"/>
    <x v="0"/>
    <x v="3"/>
    <x v="1"/>
    <n v="39"/>
  </r>
  <r>
    <x v="2"/>
    <n v="0"/>
    <x v="6"/>
    <x v="6"/>
    <x v="1"/>
    <x v="0"/>
    <n v="0"/>
    <n v="4.29"/>
    <n v="4290000"/>
    <n v="383246"/>
    <x v="1"/>
    <x v="0"/>
    <x v="0"/>
    <n v="45"/>
  </r>
  <r>
    <x v="2"/>
    <n v="0"/>
    <x v="0"/>
    <x v="0"/>
    <x v="2"/>
    <x v="5"/>
    <n v="0"/>
    <n v="76.03"/>
    <n v="76030000"/>
    <n v="422890"/>
    <x v="2"/>
    <x v="2"/>
    <x v="0"/>
    <n v="4"/>
  </r>
  <r>
    <x v="5"/>
    <n v="0"/>
    <x v="9"/>
    <x v="9"/>
    <x v="5"/>
    <x v="5"/>
    <n v="0"/>
    <n v="42.3"/>
    <n v="42300000"/>
    <n v="497035"/>
    <x v="0"/>
    <x v="3"/>
    <x v="2"/>
    <n v="66"/>
  </r>
  <r>
    <x v="7"/>
    <n v="0"/>
    <x v="5"/>
    <x v="5"/>
    <x v="0"/>
    <x v="4"/>
    <n v="0"/>
    <n v="72.569999999999993"/>
    <n v="72570000"/>
    <n v="720220"/>
    <x v="3"/>
    <x v="1"/>
    <x v="1"/>
    <n v="71"/>
  </r>
  <r>
    <x v="6"/>
    <n v="0"/>
    <x v="0"/>
    <x v="0"/>
    <x v="0"/>
    <x v="4"/>
    <n v="0"/>
    <n v="93.7"/>
    <n v="93700000"/>
    <n v="808318"/>
    <x v="1"/>
    <x v="2"/>
    <x v="3"/>
    <n v="57"/>
  </r>
  <r>
    <x v="3"/>
    <n v="0"/>
    <x v="6"/>
    <x v="6"/>
    <x v="4"/>
    <x v="2"/>
    <n v="0"/>
    <n v="68.63"/>
    <n v="68630000"/>
    <n v="294981"/>
    <x v="3"/>
    <x v="3"/>
    <x v="2"/>
    <n v="3"/>
  </r>
  <r>
    <x v="9"/>
    <n v="0"/>
    <x v="1"/>
    <x v="1"/>
    <x v="0"/>
    <x v="6"/>
    <n v="0"/>
    <n v="52.7"/>
    <n v="52700000"/>
    <n v="281182"/>
    <x v="1"/>
    <x v="3"/>
    <x v="4"/>
    <n v="27"/>
  </r>
  <r>
    <x v="5"/>
    <n v="0"/>
    <x v="1"/>
    <x v="1"/>
    <x v="1"/>
    <x v="0"/>
    <n v="0"/>
    <n v="66.56"/>
    <n v="66560000"/>
    <n v="95750"/>
    <x v="1"/>
    <x v="3"/>
    <x v="3"/>
    <n v="44"/>
  </r>
  <r>
    <x v="7"/>
    <n v="0"/>
    <x v="7"/>
    <x v="7"/>
    <x v="1"/>
    <x v="1"/>
    <n v="0"/>
    <n v="91.03"/>
    <n v="91030000"/>
    <n v="879260"/>
    <x v="0"/>
    <x v="2"/>
    <x v="3"/>
    <n v="16"/>
  </r>
  <r>
    <x v="6"/>
    <n v="0"/>
    <x v="1"/>
    <x v="1"/>
    <x v="2"/>
    <x v="2"/>
    <n v="0"/>
    <n v="14.74"/>
    <n v="14740000"/>
    <n v="561615"/>
    <x v="0"/>
    <x v="1"/>
    <x v="3"/>
    <n v="29"/>
  </r>
  <r>
    <x v="7"/>
    <n v="0"/>
    <x v="4"/>
    <x v="4"/>
    <x v="4"/>
    <x v="1"/>
    <n v="0"/>
    <n v="40.29"/>
    <n v="40290000"/>
    <n v="206598"/>
    <x v="3"/>
    <x v="3"/>
    <x v="4"/>
    <n v="45"/>
  </r>
  <r>
    <x v="7"/>
    <n v="0"/>
    <x v="1"/>
    <x v="1"/>
    <x v="2"/>
    <x v="2"/>
    <n v="0"/>
    <n v="56.83"/>
    <n v="56830000"/>
    <n v="171305"/>
    <x v="3"/>
    <x v="0"/>
    <x v="1"/>
    <n v="54"/>
  </r>
  <r>
    <x v="6"/>
    <n v="0"/>
    <x v="2"/>
    <x v="2"/>
    <x v="4"/>
    <x v="4"/>
    <n v="0"/>
    <n v="63.45"/>
    <n v="63450000"/>
    <n v="492909"/>
    <x v="3"/>
    <x v="3"/>
    <x v="2"/>
    <n v="42"/>
  </r>
  <r>
    <x v="2"/>
    <n v="0"/>
    <x v="8"/>
    <x v="8"/>
    <x v="2"/>
    <x v="2"/>
    <n v="0"/>
    <n v="72.569999999999993"/>
    <n v="72570000"/>
    <n v="477493"/>
    <x v="0"/>
    <x v="0"/>
    <x v="4"/>
    <n v="16"/>
  </r>
  <r>
    <x v="8"/>
    <n v="0"/>
    <x v="8"/>
    <x v="8"/>
    <x v="0"/>
    <x v="4"/>
    <n v="0"/>
    <n v="22.94"/>
    <n v="22940000"/>
    <n v="622723"/>
    <x v="1"/>
    <x v="1"/>
    <x v="2"/>
    <n v="67"/>
  </r>
  <r>
    <x v="5"/>
    <n v="0"/>
    <x v="4"/>
    <x v="4"/>
    <x v="5"/>
    <x v="6"/>
    <n v="0"/>
    <n v="80.22"/>
    <n v="80220000"/>
    <n v="124155"/>
    <x v="1"/>
    <x v="1"/>
    <x v="4"/>
    <n v="40"/>
  </r>
  <r>
    <x v="0"/>
    <n v="0"/>
    <x v="2"/>
    <x v="2"/>
    <x v="5"/>
    <x v="1"/>
    <n v="0"/>
    <n v="34.49"/>
    <n v="34490000"/>
    <n v="897277"/>
    <x v="3"/>
    <x v="3"/>
    <x v="0"/>
    <n v="55"/>
  </r>
  <r>
    <x v="9"/>
    <n v="0"/>
    <x v="1"/>
    <x v="1"/>
    <x v="4"/>
    <x v="6"/>
    <n v="0"/>
    <n v="51.26"/>
    <n v="51260000"/>
    <n v="28682"/>
    <x v="0"/>
    <x v="3"/>
    <x v="0"/>
    <n v="44"/>
  </r>
  <r>
    <x v="8"/>
    <n v="0"/>
    <x v="9"/>
    <x v="9"/>
    <x v="0"/>
    <x v="5"/>
    <n v="0"/>
    <n v="73.040000000000006"/>
    <n v="73040000"/>
    <n v="512431"/>
    <x v="1"/>
    <x v="0"/>
    <x v="0"/>
    <n v="44"/>
  </r>
  <r>
    <x v="5"/>
    <n v="0"/>
    <x v="3"/>
    <x v="3"/>
    <x v="4"/>
    <x v="2"/>
    <n v="0"/>
    <n v="19.14"/>
    <n v="19140000"/>
    <n v="171977"/>
    <x v="3"/>
    <x v="3"/>
    <x v="3"/>
    <n v="44"/>
  </r>
  <r>
    <x v="2"/>
    <n v="0"/>
    <x v="7"/>
    <x v="7"/>
    <x v="4"/>
    <x v="3"/>
    <n v="0"/>
    <n v="38.72"/>
    <n v="38720000"/>
    <n v="943070"/>
    <x v="0"/>
    <x v="3"/>
    <x v="0"/>
    <n v="36"/>
  </r>
  <r>
    <x v="8"/>
    <n v="0"/>
    <x v="8"/>
    <x v="8"/>
    <x v="3"/>
    <x v="0"/>
    <n v="0"/>
    <n v="14.88"/>
    <n v="14880000"/>
    <n v="887855"/>
    <x v="1"/>
    <x v="3"/>
    <x v="2"/>
    <n v="7"/>
  </r>
  <r>
    <x v="9"/>
    <n v="0"/>
    <x v="3"/>
    <x v="3"/>
    <x v="1"/>
    <x v="1"/>
    <n v="0"/>
    <n v="54.05"/>
    <n v="54050000"/>
    <n v="535110"/>
    <x v="1"/>
    <x v="3"/>
    <x v="3"/>
    <n v="2"/>
  </r>
  <r>
    <x v="9"/>
    <n v="0"/>
    <x v="8"/>
    <x v="8"/>
    <x v="2"/>
    <x v="3"/>
    <n v="0"/>
    <n v="42.29"/>
    <n v="42290000"/>
    <n v="817386"/>
    <x v="1"/>
    <x v="3"/>
    <x v="1"/>
    <n v="8"/>
  </r>
  <r>
    <x v="1"/>
    <n v="0"/>
    <x v="3"/>
    <x v="3"/>
    <x v="0"/>
    <x v="5"/>
    <n v="0"/>
    <n v="96.59"/>
    <n v="96590000"/>
    <n v="206552"/>
    <x v="1"/>
    <x v="1"/>
    <x v="4"/>
    <n v="13"/>
  </r>
  <r>
    <x v="7"/>
    <n v="0"/>
    <x v="9"/>
    <x v="9"/>
    <x v="2"/>
    <x v="0"/>
    <n v="0"/>
    <n v="71.349999999999994"/>
    <n v="71350000"/>
    <n v="154966"/>
    <x v="0"/>
    <x v="3"/>
    <x v="3"/>
    <n v="19"/>
  </r>
  <r>
    <x v="4"/>
    <n v="0"/>
    <x v="4"/>
    <x v="4"/>
    <x v="0"/>
    <x v="5"/>
    <n v="0"/>
    <n v="54.5"/>
    <n v="54500000"/>
    <n v="511287"/>
    <x v="3"/>
    <x v="0"/>
    <x v="3"/>
    <n v="34"/>
  </r>
  <r>
    <x v="3"/>
    <n v="0"/>
    <x v="5"/>
    <x v="5"/>
    <x v="4"/>
    <x v="5"/>
    <n v="0"/>
    <n v="94.48"/>
    <n v="94480000"/>
    <n v="426499"/>
    <x v="3"/>
    <x v="0"/>
    <x v="0"/>
    <n v="37"/>
  </r>
  <r>
    <x v="2"/>
    <n v="0"/>
    <x v="4"/>
    <x v="4"/>
    <x v="2"/>
    <x v="3"/>
    <n v="0"/>
    <n v="73.63"/>
    <n v="73630000"/>
    <n v="15907"/>
    <x v="0"/>
    <x v="2"/>
    <x v="3"/>
    <n v="36"/>
  </r>
  <r>
    <x v="2"/>
    <n v="0"/>
    <x v="6"/>
    <x v="6"/>
    <x v="0"/>
    <x v="0"/>
    <n v="0"/>
    <n v="36.15"/>
    <n v="36150000"/>
    <n v="375734"/>
    <x v="1"/>
    <x v="1"/>
    <x v="2"/>
    <n v="31"/>
  </r>
  <r>
    <x v="7"/>
    <n v="0"/>
    <x v="5"/>
    <x v="5"/>
    <x v="5"/>
    <x v="4"/>
    <n v="0"/>
    <n v="19.18"/>
    <n v="19180000"/>
    <n v="993826"/>
    <x v="3"/>
    <x v="3"/>
    <x v="1"/>
    <n v="7"/>
  </r>
  <r>
    <x v="1"/>
    <n v="0"/>
    <x v="5"/>
    <x v="5"/>
    <x v="1"/>
    <x v="5"/>
    <n v="0"/>
    <n v="83.18"/>
    <n v="83180000"/>
    <n v="397813"/>
    <x v="1"/>
    <x v="2"/>
    <x v="3"/>
    <n v="12"/>
  </r>
  <r>
    <x v="4"/>
    <n v="0"/>
    <x v="2"/>
    <x v="2"/>
    <x v="1"/>
    <x v="5"/>
    <n v="0"/>
    <n v="70.98"/>
    <n v="70980000"/>
    <n v="185001"/>
    <x v="2"/>
    <x v="3"/>
    <x v="0"/>
    <n v="3"/>
  </r>
  <r>
    <x v="8"/>
    <n v="0"/>
    <x v="2"/>
    <x v="2"/>
    <x v="3"/>
    <x v="2"/>
    <n v="0"/>
    <n v="7.99"/>
    <n v="7990000"/>
    <n v="805548"/>
    <x v="2"/>
    <x v="0"/>
    <x v="3"/>
    <n v="10"/>
  </r>
  <r>
    <x v="7"/>
    <n v="0"/>
    <x v="7"/>
    <x v="7"/>
    <x v="4"/>
    <x v="1"/>
    <n v="0"/>
    <n v="74.739999999999995"/>
    <n v="74740000"/>
    <n v="562552"/>
    <x v="1"/>
    <x v="0"/>
    <x v="4"/>
    <n v="37"/>
  </r>
  <r>
    <x v="7"/>
    <n v="0"/>
    <x v="3"/>
    <x v="3"/>
    <x v="5"/>
    <x v="0"/>
    <n v="0"/>
    <n v="33.119999999999997"/>
    <n v="33119999.999999996"/>
    <n v="724513"/>
    <x v="1"/>
    <x v="3"/>
    <x v="0"/>
    <n v="46"/>
  </r>
  <r>
    <x v="2"/>
    <n v="0"/>
    <x v="2"/>
    <x v="2"/>
    <x v="4"/>
    <x v="3"/>
    <n v="0"/>
    <n v="54.1"/>
    <n v="54100000"/>
    <n v="715395"/>
    <x v="3"/>
    <x v="2"/>
    <x v="0"/>
    <n v="60"/>
  </r>
  <r>
    <x v="4"/>
    <n v="0"/>
    <x v="9"/>
    <x v="9"/>
    <x v="1"/>
    <x v="3"/>
    <n v="0"/>
    <n v="75.13"/>
    <n v="75130000"/>
    <n v="177097"/>
    <x v="3"/>
    <x v="0"/>
    <x v="4"/>
    <n v="15"/>
  </r>
  <r>
    <x v="5"/>
    <n v="0"/>
    <x v="9"/>
    <x v="9"/>
    <x v="2"/>
    <x v="5"/>
    <n v="0"/>
    <n v="56.34"/>
    <n v="56340000"/>
    <n v="407084"/>
    <x v="3"/>
    <x v="0"/>
    <x v="1"/>
    <n v="11"/>
  </r>
  <r>
    <x v="2"/>
    <n v="0"/>
    <x v="5"/>
    <x v="5"/>
    <x v="0"/>
    <x v="6"/>
    <n v="0"/>
    <n v="23.66"/>
    <n v="23660000"/>
    <n v="889641"/>
    <x v="0"/>
    <x v="2"/>
    <x v="2"/>
    <n v="50"/>
  </r>
  <r>
    <x v="9"/>
    <n v="0"/>
    <x v="0"/>
    <x v="0"/>
    <x v="4"/>
    <x v="2"/>
    <n v="0"/>
    <n v="17.809999999999999"/>
    <n v="17810000"/>
    <n v="378105"/>
    <x v="3"/>
    <x v="1"/>
    <x v="4"/>
    <n v="4"/>
  </r>
  <r>
    <x v="3"/>
    <n v="0"/>
    <x v="9"/>
    <x v="9"/>
    <x v="4"/>
    <x v="0"/>
    <n v="0"/>
    <n v="43.96"/>
    <n v="43960000"/>
    <n v="597987"/>
    <x v="0"/>
    <x v="1"/>
    <x v="4"/>
    <n v="50"/>
  </r>
  <r>
    <x v="9"/>
    <n v="0"/>
    <x v="3"/>
    <x v="3"/>
    <x v="5"/>
    <x v="0"/>
    <n v="0"/>
    <n v="77.069999999999993"/>
    <n v="77070000"/>
    <n v="10600"/>
    <x v="2"/>
    <x v="2"/>
    <x v="1"/>
    <n v="47"/>
  </r>
  <r>
    <x v="4"/>
    <n v="0"/>
    <x v="4"/>
    <x v="4"/>
    <x v="4"/>
    <x v="6"/>
    <n v="0"/>
    <n v="10.82"/>
    <n v="10820000"/>
    <n v="586784"/>
    <x v="0"/>
    <x v="1"/>
    <x v="4"/>
    <n v="26"/>
  </r>
  <r>
    <x v="1"/>
    <n v="0"/>
    <x v="5"/>
    <x v="5"/>
    <x v="4"/>
    <x v="5"/>
    <n v="0"/>
    <n v="48.53"/>
    <n v="48530000"/>
    <n v="421083"/>
    <x v="2"/>
    <x v="0"/>
    <x v="2"/>
    <n v="28"/>
  </r>
  <r>
    <x v="5"/>
    <n v="0"/>
    <x v="5"/>
    <x v="5"/>
    <x v="1"/>
    <x v="0"/>
    <n v="0"/>
    <n v="94.86"/>
    <n v="94860000"/>
    <n v="127127"/>
    <x v="3"/>
    <x v="2"/>
    <x v="4"/>
    <n v="47"/>
  </r>
  <r>
    <x v="0"/>
    <n v="0"/>
    <x v="4"/>
    <x v="4"/>
    <x v="5"/>
    <x v="4"/>
    <n v="0"/>
    <n v="15.92"/>
    <n v="15920000"/>
    <n v="668188"/>
    <x v="2"/>
    <x v="0"/>
    <x v="2"/>
    <n v="38"/>
  </r>
  <r>
    <x v="8"/>
    <n v="0"/>
    <x v="3"/>
    <x v="3"/>
    <x v="4"/>
    <x v="0"/>
    <n v="0"/>
    <n v="11.28"/>
    <n v="11280000"/>
    <n v="433618"/>
    <x v="0"/>
    <x v="2"/>
    <x v="3"/>
    <n v="59"/>
  </r>
  <r>
    <x v="3"/>
    <n v="0"/>
    <x v="5"/>
    <x v="5"/>
    <x v="5"/>
    <x v="3"/>
    <n v="0"/>
    <n v="3.86"/>
    <n v="3860000"/>
    <n v="51176"/>
    <x v="3"/>
    <x v="2"/>
    <x v="4"/>
    <n v="61"/>
  </r>
  <r>
    <x v="3"/>
    <n v="0"/>
    <x v="4"/>
    <x v="4"/>
    <x v="4"/>
    <x v="2"/>
    <n v="0"/>
    <n v="34.35"/>
    <n v="34350000"/>
    <n v="918452"/>
    <x v="3"/>
    <x v="1"/>
    <x v="2"/>
    <n v="16"/>
  </r>
  <r>
    <x v="3"/>
    <n v="0"/>
    <x v="5"/>
    <x v="5"/>
    <x v="1"/>
    <x v="6"/>
    <n v="0"/>
    <n v="84.92"/>
    <n v="84920000"/>
    <n v="152814"/>
    <x v="1"/>
    <x v="2"/>
    <x v="2"/>
    <n v="33"/>
  </r>
  <r>
    <x v="9"/>
    <n v="0"/>
    <x v="1"/>
    <x v="1"/>
    <x v="2"/>
    <x v="1"/>
    <n v="0"/>
    <n v="74.569999999999993"/>
    <n v="74570000"/>
    <n v="502149"/>
    <x v="0"/>
    <x v="1"/>
    <x v="2"/>
    <n v="29"/>
  </r>
  <r>
    <x v="9"/>
    <n v="0"/>
    <x v="0"/>
    <x v="0"/>
    <x v="1"/>
    <x v="6"/>
    <n v="0"/>
    <n v="89.81"/>
    <n v="89810000"/>
    <n v="46960"/>
    <x v="1"/>
    <x v="3"/>
    <x v="2"/>
    <n v="16"/>
  </r>
  <r>
    <x v="7"/>
    <n v="0"/>
    <x v="1"/>
    <x v="1"/>
    <x v="4"/>
    <x v="4"/>
    <n v="0"/>
    <n v="40.659999999999997"/>
    <n v="40660000"/>
    <n v="651335"/>
    <x v="2"/>
    <x v="1"/>
    <x v="4"/>
    <n v="21"/>
  </r>
  <r>
    <x v="7"/>
    <n v="0"/>
    <x v="3"/>
    <x v="3"/>
    <x v="3"/>
    <x v="3"/>
    <n v="0"/>
    <n v="69.83"/>
    <n v="69830000"/>
    <n v="587034"/>
    <x v="0"/>
    <x v="1"/>
    <x v="2"/>
    <n v="35"/>
  </r>
  <r>
    <x v="4"/>
    <n v="0"/>
    <x v="7"/>
    <x v="7"/>
    <x v="2"/>
    <x v="6"/>
    <n v="0"/>
    <n v="79.58"/>
    <n v="79580000"/>
    <n v="856278"/>
    <x v="0"/>
    <x v="3"/>
    <x v="1"/>
    <n v="71"/>
  </r>
  <r>
    <x v="0"/>
    <n v="0"/>
    <x v="6"/>
    <x v="6"/>
    <x v="3"/>
    <x v="5"/>
    <n v="0"/>
    <n v="79.069999999999993"/>
    <n v="79070000"/>
    <n v="880586"/>
    <x v="0"/>
    <x v="0"/>
    <x v="0"/>
    <n v="56"/>
  </r>
  <r>
    <x v="9"/>
    <n v="0"/>
    <x v="0"/>
    <x v="0"/>
    <x v="3"/>
    <x v="4"/>
    <n v="0"/>
    <n v="81.56"/>
    <n v="81560000"/>
    <n v="78873"/>
    <x v="0"/>
    <x v="1"/>
    <x v="4"/>
    <n v="27"/>
  </r>
  <r>
    <x v="5"/>
    <n v="0"/>
    <x v="1"/>
    <x v="1"/>
    <x v="3"/>
    <x v="5"/>
    <n v="0"/>
    <n v="62.81"/>
    <n v="62810000"/>
    <n v="810106"/>
    <x v="0"/>
    <x v="1"/>
    <x v="4"/>
    <n v="66"/>
  </r>
  <r>
    <x v="3"/>
    <n v="0"/>
    <x v="8"/>
    <x v="8"/>
    <x v="3"/>
    <x v="4"/>
    <n v="0"/>
    <n v="28.71"/>
    <n v="28710000"/>
    <n v="937384"/>
    <x v="0"/>
    <x v="0"/>
    <x v="4"/>
    <n v="67"/>
  </r>
  <r>
    <x v="8"/>
    <n v="0"/>
    <x v="5"/>
    <x v="5"/>
    <x v="2"/>
    <x v="1"/>
    <n v="0"/>
    <n v="36.68"/>
    <n v="36680000"/>
    <n v="231307"/>
    <x v="3"/>
    <x v="3"/>
    <x v="4"/>
    <n v="4"/>
  </r>
  <r>
    <x v="0"/>
    <n v="0"/>
    <x v="4"/>
    <x v="4"/>
    <x v="3"/>
    <x v="2"/>
    <n v="0"/>
    <n v="71.75"/>
    <n v="71750000"/>
    <n v="816710"/>
    <x v="0"/>
    <x v="1"/>
    <x v="0"/>
    <n v="60"/>
  </r>
  <r>
    <x v="9"/>
    <n v="0"/>
    <x v="0"/>
    <x v="0"/>
    <x v="2"/>
    <x v="3"/>
    <n v="0"/>
    <n v="17.21"/>
    <n v="17210000"/>
    <n v="896828"/>
    <x v="3"/>
    <x v="1"/>
    <x v="1"/>
    <n v="33"/>
  </r>
  <r>
    <x v="2"/>
    <n v="0"/>
    <x v="4"/>
    <x v="4"/>
    <x v="3"/>
    <x v="3"/>
    <n v="0"/>
    <n v="48.47"/>
    <n v="48470000"/>
    <n v="937466"/>
    <x v="0"/>
    <x v="2"/>
    <x v="2"/>
    <n v="28"/>
  </r>
  <r>
    <x v="0"/>
    <n v="0"/>
    <x v="9"/>
    <x v="9"/>
    <x v="3"/>
    <x v="5"/>
    <n v="0"/>
    <n v="11.72"/>
    <n v="11720000"/>
    <n v="81518"/>
    <x v="1"/>
    <x v="2"/>
    <x v="0"/>
    <n v="47"/>
  </r>
  <r>
    <x v="7"/>
    <n v="0"/>
    <x v="7"/>
    <x v="7"/>
    <x v="5"/>
    <x v="2"/>
    <n v="0"/>
    <n v="1.35"/>
    <n v="1350000"/>
    <n v="371048"/>
    <x v="0"/>
    <x v="3"/>
    <x v="0"/>
    <n v="56"/>
  </r>
  <r>
    <x v="9"/>
    <n v="0"/>
    <x v="0"/>
    <x v="0"/>
    <x v="0"/>
    <x v="2"/>
    <n v="0"/>
    <n v="20.13"/>
    <n v="20130000"/>
    <n v="25946"/>
    <x v="0"/>
    <x v="1"/>
    <x v="2"/>
    <n v="68"/>
  </r>
  <r>
    <x v="4"/>
    <n v="0"/>
    <x v="1"/>
    <x v="1"/>
    <x v="2"/>
    <x v="0"/>
    <n v="0"/>
    <n v="14.99"/>
    <n v="14990000"/>
    <n v="942088"/>
    <x v="2"/>
    <x v="3"/>
    <x v="2"/>
    <n v="46"/>
  </r>
  <r>
    <x v="8"/>
    <n v="0"/>
    <x v="7"/>
    <x v="7"/>
    <x v="5"/>
    <x v="3"/>
    <n v="0"/>
    <n v="28.8"/>
    <n v="28800000"/>
    <n v="915532"/>
    <x v="2"/>
    <x v="3"/>
    <x v="4"/>
    <n v="68"/>
  </r>
  <r>
    <x v="9"/>
    <n v="0"/>
    <x v="3"/>
    <x v="3"/>
    <x v="4"/>
    <x v="4"/>
    <n v="0"/>
    <n v="99.49"/>
    <n v="99490000"/>
    <n v="755576"/>
    <x v="2"/>
    <x v="1"/>
    <x v="2"/>
    <n v="23"/>
  </r>
  <r>
    <x v="7"/>
    <n v="0"/>
    <x v="3"/>
    <x v="3"/>
    <x v="5"/>
    <x v="0"/>
    <n v="0"/>
    <n v="6.3"/>
    <n v="6300000"/>
    <n v="661644"/>
    <x v="2"/>
    <x v="2"/>
    <x v="2"/>
    <n v="29"/>
  </r>
  <r>
    <x v="2"/>
    <n v="0"/>
    <x v="0"/>
    <x v="0"/>
    <x v="3"/>
    <x v="3"/>
    <n v="0"/>
    <n v="95.75"/>
    <n v="95750000"/>
    <n v="168951"/>
    <x v="2"/>
    <x v="2"/>
    <x v="0"/>
    <n v="13"/>
  </r>
  <r>
    <x v="6"/>
    <n v="0"/>
    <x v="6"/>
    <x v="6"/>
    <x v="2"/>
    <x v="2"/>
    <n v="0"/>
    <n v="49.87"/>
    <n v="49870000"/>
    <n v="816398"/>
    <x v="2"/>
    <x v="2"/>
    <x v="4"/>
    <n v="39"/>
  </r>
  <r>
    <x v="1"/>
    <n v="0"/>
    <x v="1"/>
    <x v="1"/>
    <x v="3"/>
    <x v="0"/>
    <n v="0"/>
    <n v="83.49"/>
    <n v="83490000"/>
    <n v="79933"/>
    <x v="0"/>
    <x v="3"/>
    <x v="2"/>
    <n v="23"/>
  </r>
  <r>
    <x v="9"/>
    <n v="0"/>
    <x v="0"/>
    <x v="0"/>
    <x v="5"/>
    <x v="4"/>
    <n v="0"/>
    <n v="83.84"/>
    <n v="83840000"/>
    <n v="506149"/>
    <x v="1"/>
    <x v="2"/>
    <x v="4"/>
    <n v="35"/>
  </r>
  <r>
    <x v="8"/>
    <n v="0"/>
    <x v="8"/>
    <x v="8"/>
    <x v="0"/>
    <x v="1"/>
    <n v="0"/>
    <n v="81.260000000000005"/>
    <n v="81260000"/>
    <n v="245015"/>
    <x v="1"/>
    <x v="3"/>
    <x v="1"/>
    <n v="41"/>
  </r>
  <r>
    <x v="8"/>
    <n v="0"/>
    <x v="1"/>
    <x v="1"/>
    <x v="4"/>
    <x v="5"/>
    <n v="0"/>
    <n v="66.81"/>
    <n v="66810000"/>
    <n v="966993"/>
    <x v="0"/>
    <x v="2"/>
    <x v="0"/>
    <n v="64"/>
  </r>
  <r>
    <x v="5"/>
    <n v="0"/>
    <x v="4"/>
    <x v="4"/>
    <x v="5"/>
    <x v="0"/>
    <n v="0"/>
    <n v="88.87"/>
    <n v="88870000"/>
    <n v="235062"/>
    <x v="1"/>
    <x v="1"/>
    <x v="1"/>
    <n v="32"/>
  </r>
  <r>
    <x v="7"/>
    <n v="0"/>
    <x v="6"/>
    <x v="6"/>
    <x v="0"/>
    <x v="6"/>
    <n v="0"/>
    <n v="75.08"/>
    <n v="75080000"/>
    <n v="132520"/>
    <x v="3"/>
    <x v="3"/>
    <x v="3"/>
    <n v="56"/>
  </r>
  <r>
    <x v="3"/>
    <n v="0"/>
    <x v="4"/>
    <x v="4"/>
    <x v="4"/>
    <x v="1"/>
    <n v="0"/>
    <n v="56.57"/>
    <n v="56570000"/>
    <n v="869605"/>
    <x v="3"/>
    <x v="2"/>
    <x v="0"/>
    <n v="51"/>
  </r>
  <r>
    <x v="9"/>
    <n v="0"/>
    <x v="1"/>
    <x v="1"/>
    <x v="0"/>
    <x v="5"/>
    <n v="0"/>
    <n v="96.27"/>
    <n v="96270000"/>
    <n v="637264"/>
    <x v="0"/>
    <x v="0"/>
    <x v="2"/>
    <n v="11"/>
  </r>
  <r>
    <x v="6"/>
    <n v="0"/>
    <x v="8"/>
    <x v="8"/>
    <x v="3"/>
    <x v="5"/>
    <n v="0"/>
    <n v="45.6"/>
    <n v="45600000"/>
    <n v="759356"/>
    <x v="2"/>
    <x v="2"/>
    <x v="0"/>
    <n v="1"/>
  </r>
  <r>
    <x v="7"/>
    <n v="0"/>
    <x v="8"/>
    <x v="8"/>
    <x v="3"/>
    <x v="0"/>
    <n v="0"/>
    <n v="69.37"/>
    <n v="69370000"/>
    <n v="666096"/>
    <x v="0"/>
    <x v="3"/>
    <x v="4"/>
    <n v="9"/>
  </r>
  <r>
    <x v="1"/>
    <n v="0"/>
    <x v="8"/>
    <x v="8"/>
    <x v="4"/>
    <x v="3"/>
    <n v="0"/>
    <n v="68.91"/>
    <n v="68910000"/>
    <n v="851981"/>
    <x v="1"/>
    <x v="3"/>
    <x v="2"/>
    <n v="57"/>
  </r>
  <r>
    <x v="5"/>
    <n v="0"/>
    <x v="2"/>
    <x v="2"/>
    <x v="0"/>
    <x v="5"/>
    <n v="0"/>
    <n v="14.97"/>
    <n v="14970000"/>
    <n v="214740"/>
    <x v="1"/>
    <x v="0"/>
    <x v="4"/>
    <n v="57"/>
  </r>
  <r>
    <x v="7"/>
    <n v="0"/>
    <x v="4"/>
    <x v="4"/>
    <x v="0"/>
    <x v="4"/>
    <n v="0"/>
    <n v="35.94"/>
    <n v="35940000"/>
    <n v="372653"/>
    <x v="0"/>
    <x v="1"/>
    <x v="0"/>
    <n v="60"/>
  </r>
  <r>
    <x v="1"/>
    <n v="0"/>
    <x v="2"/>
    <x v="2"/>
    <x v="0"/>
    <x v="5"/>
    <n v="0"/>
    <n v="64.23"/>
    <n v="64230000.000000007"/>
    <n v="903871"/>
    <x v="1"/>
    <x v="0"/>
    <x v="4"/>
    <n v="17"/>
  </r>
  <r>
    <x v="1"/>
    <n v="0"/>
    <x v="7"/>
    <x v="7"/>
    <x v="5"/>
    <x v="0"/>
    <n v="0"/>
    <n v="64.290000000000006"/>
    <n v="64290000.000000007"/>
    <n v="924049"/>
    <x v="1"/>
    <x v="2"/>
    <x v="0"/>
    <n v="5"/>
  </r>
  <r>
    <x v="5"/>
    <n v="0"/>
    <x v="9"/>
    <x v="9"/>
    <x v="5"/>
    <x v="4"/>
    <n v="0"/>
    <n v="98.05"/>
    <n v="98050000"/>
    <n v="193983"/>
    <x v="1"/>
    <x v="3"/>
    <x v="3"/>
    <n v="31"/>
  </r>
  <r>
    <x v="6"/>
    <n v="0"/>
    <x v="8"/>
    <x v="8"/>
    <x v="1"/>
    <x v="3"/>
    <n v="0"/>
    <n v="11.04"/>
    <n v="11040000"/>
    <n v="904330"/>
    <x v="1"/>
    <x v="1"/>
    <x v="0"/>
    <n v="49"/>
  </r>
  <r>
    <x v="1"/>
    <n v="0"/>
    <x v="3"/>
    <x v="3"/>
    <x v="4"/>
    <x v="0"/>
    <n v="0"/>
    <n v="52.05"/>
    <n v="52050000"/>
    <n v="874254"/>
    <x v="1"/>
    <x v="3"/>
    <x v="3"/>
    <n v="11"/>
  </r>
  <r>
    <x v="3"/>
    <n v="0"/>
    <x v="9"/>
    <x v="9"/>
    <x v="2"/>
    <x v="6"/>
    <n v="0"/>
    <n v="28.81"/>
    <n v="28810000"/>
    <n v="691190"/>
    <x v="1"/>
    <x v="0"/>
    <x v="1"/>
    <n v="27"/>
  </r>
  <r>
    <x v="0"/>
    <n v="0"/>
    <x v="2"/>
    <x v="2"/>
    <x v="3"/>
    <x v="2"/>
    <n v="0"/>
    <n v="61.42"/>
    <n v="61420000"/>
    <n v="412245"/>
    <x v="1"/>
    <x v="2"/>
    <x v="4"/>
    <n v="48"/>
  </r>
  <r>
    <x v="4"/>
    <n v="0"/>
    <x v="8"/>
    <x v="8"/>
    <x v="2"/>
    <x v="6"/>
    <n v="0"/>
    <n v="53.77"/>
    <n v="53770000"/>
    <n v="302180"/>
    <x v="2"/>
    <x v="1"/>
    <x v="2"/>
    <n v="11"/>
  </r>
  <r>
    <x v="9"/>
    <n v="0"/>
    <x v="4"/>
    <x v="4"/>
    <x v="1"/>
    <x v="4"/>
    <n v="0"/>
    <n v="8.2100000000000009"/>
    <n v="8210000.0000000009"/>
    <n v="537592"/>
    <x v="1"/>
    <x v="2"/>
    <x v="3"/>
    <n v="11"/>
  </r>
  <r>
    <x v="7"/>
    <n v="0"/>
    <x v="6"/>
    <x v="6"/>
    <x v="4"/>
    <x v="1"/>
    <n v="0"/>
    <n v="25.85"/>
    <n v="25850000"/>
    <n v="632061"/>
    <x v="1"/>
    <x v="3"/>
    <x v="3"/>
    <n v="2"/>
  </r>
  <r>
    <x v="7"/>
    <n v="0"/>
    <x v="7"/>
    <x v="7"/>
    <x v="3"/>
    <x v="1"/>
    <n v="0"/>
    <n v="67.52"/>
    <n v="67520000"/>
    <n v="224815"/>
    <x v="1"/>
    <x v="2"/>
    <x v="1"/>
    <n v="32"/>
  </r>
  <r>
    <x v="1"/>
    <n v="0"/>
    <x v="6"/>
    <x v="6"/>
    <x v="3"/>
    <x v="2"/>
    <n v="0"/>
    <n v="23.91"/>
    <n v="23910000"/>
    <n v="169310"/>
    <x v="3"/>
    <x v="1"/>
    <x v="4"/>
    <n v="36"/>
  </r>
  <r>
    <x v="8"/>
    <n v="0"/>
    <x v="5"/>
    <x v="5"/>
    <x v="2"/>
    <x v="3"/>
    <n v="0"/>
    <n v="86.98"/>
    <n v="86980000"/>
    <n v="635827"/>
    <x v="1"/>
    <x v="2"/>
    <x v="4"/>
    <n v="72"/>
  </r>
  <r>
    <x v="2"/>
    <n v="0"/>
    <x v="6"/>
    <x v="6"/>
    <x v="1"/>
    <x v="2"/>
    <n v="0"/>
    <n v="63.67"/>
    <n v="63670000"/>
    <n v="560021"/>
    <x v="3"/>
    <x v="3"/>
    <x v="4"/>
    <n v="43"/>
  </r>
  <r>
    <x v="8"/>
    <n v="0"/>
    <x v="8"/>
    <x v="8"/>
    <x v="2"/>
    <x v="4"/>
    <n v="0"/>
    <n v="61.03"/>
    <n v="61030000"/>
    <n v="768506"/>
    <x v="1"/>
    <x v="3"/>
    <x v="2"/>
    <n v="11"/>
  </r>
  <r>
    <x v="5"/>
    <n v="0"/>
    <x v="3"/>
    <x v="3"/>
    <x v="0"/>
    <x v="6"/>
    <n v="0"/>
    <n v="39.94"/>
    <n v="39940000"/>
    <n v="755469"/>
    <x v="0"/>
    <x v="2"/>
    <x v="3"/>
    <n v="58"/>
  </r>
  <r>
    <x v="1"/>
    <n v="0"/>
    <x v="6"/>
    <x v="6"/>
    <x v="1"/>
    <x v="1"/>
    <n v="0"/>
    <n v="74.05"/>
    <n v="74050000"/>
    <n v="205336"/>
    <x v="0"/>
    <x v="2"/>
    <x v="2"/>
    <n v="2"/>
  </r>
  <r>
    <x v="4"/>
    <n v="0"/>
    <x v="9"/>
    <x v="9"/>
    <x v="3"/>
    <x v="2"/>
    <n v="0"/>
    <n v="7.52"/>
    <n v="7520000"/>
    <n v="957779"/>
    <x v="1"/>
    <x v="2"/>
    <x v="4"/>
    <n v="17"/>
  </r>
  <r>
    <x v="2"/>
    <n v="0"/>
    <x v="1"/>
    <x v="1"/>
    <x v="5"/>
    <x v="0"/>
    <n v="0"/>
    <n v="29.47"/>
    <n v="29470000"/>
    <n v="85644"/>
    <x v="0"/>
    <x v="2"/>
    <x v="2"/>
    <n v="3"/>
  </r>
  <r>
    <x v="4"/>
    <n v="0"/>
    <x v="0"/>
    <x v="0"/>
    <x v="2"/>
    <x v="3"/>
    <n v="0"/>
    <n v="75.989999999999995"/>
    <n v="75990000"/>
    <n v="561713"/>
    <x v="2"/>
    <x v="0"/>
    <x v="1"/>
    <n v="31"/>
  </r>
  <r>
    <x v="3"/>
    <n v="0"/>
    <x v="1"/>
    <x v="1"/>
    <x v="0"/>
    <x v="6"/>
    <n v="0"/>
    <n v="53.57"/>
    <n v="53570000"/>
    <n v="287762"/>
    <x v="2"/>
    <x v="1"/>
    <x v="4"/>
    <n v="13"/>
  </r>
  <r>
    <x v="1"/>
    <n v="0"/>
    <x v="7"/>
    <x v="7"/>
    <x v="0"/>
    <x v="6"/>
    <n v="0"/>
    <n v="76.08"/>
    <n v="76080000"/>
    <n v="471550"/>
    <x v="3"/>
    <x v="3"/>
    <x v="0"/>
    <n v="5"/>
  </r>
  <r>
    <x v="8"/>
    <n v="0"/>
    <x v="3"/>
    <x v="3"/>
    <x v="4"/>
    <x v="2"/>
    <n v="0"/>
    <n v="69.19"/>
    <n v="69190000"/>
    <n v="33209"/>
    <x v="2"/>
    <x v="0"/>
    <x v="2"/>
    <n v="66"/>
  </r>
  <r>
    <x v="0"/>
    <n v="0"/>
    <x v="1"/>
    <x v="1"/>
    <x v="0"/>
    <x v="1"/>
    <n v="0"/>
    <n v="45.83"/>
    <n v="45830000"/>
    <n v="395251"/>
    <x v="3"/>
    <x v="0"/>
    <x v="4"/>
    <n v="33"/>
  </r>
  <r>
    <x v="3"/>
    <n v="0"/>
    <x v="0"/>
    <x v="0"/>
    <x v="3"/>
    <x v="2"/>
    <n v="0"/>
    <n v="14.77"/>
    <n v="14770000"/>
    <n v="491791"/>
    <x v="0"/>
    <x v="3"/>
    <x v="4"/>
    <n v="66"/>
  </r>
  <r>
    <x v="5"/>
    <n v="0"/>
    <x v="4"/>
    <x v="4"/>
    <x v="0"/>
    <x v="6"/>
    <n v="0"/>
    <n v="53.81"/>
    <n v="53810000"/>
    <n v="279874"/>
    <x v="0"/>
    <x v="0"/>
    <x v="2"/>
    <n v="66"/>
  </r>
  <r>
    <x v="4"/>
    <n v="0"/>
    <x v="0"/>
    <x v="0"/>
    <x v="5"/>
    <x v="2"/>
    <n v="0"/>
    <n v="71.94"/>
    <n v="71940000"/>
    <n v="881326"/>
    <x v="2"/>
    <x v="0"/>
    <x v="1"/>
    <n v="43"/>
  </r>
  <r>
    <x v="2"/>
    <n v="0"/>
    <x v="5"/>
    <x v="5"/>
    <x v="3"/>
    <x v="2"/>
    <n v="0"/>
    <n v="68.86"/>
    <n v="68860000"/>
    <n v="749700"/>
    <x v="1"/>
    <x v="3"/>
    <x v="2"/>
    <n v="35"/>
  </r>
  <r>
    <x v="2"/>
    <n v="0"/>
    <x v="6"/>
    <x v="6"/>
    <x v="0"/>
    <x v="4"/>
    <n v="0"/>
    <n v="97.56"/>
    <n v="97560000"/>
    <n v="722445"/>
    <x v="1"/>
    <x v="1"/>
    <x v="1"/>
    <n v="10"/>
  </r>
  <r>
    <x v="9"/>
    <n v="0"/>
    <x v="5"/>
    <x v="5"/>
    <x v="1"/>
    <x v="4"/>
    <n v="0"/>
    <n v="84.13"/>
    <n v="84130000"/>
    <n v="695841"/>
    <x v="1"/>
    <x v="3"/>
    <x v="2"/>
    <n v="21"/>
  </r>
  <r>
    <x v="9"/>
    <n v="0"/>
    <x v="9"/>
    <x v="9"/>
    <x v="4"/>
    <x v="4"/>
    <n v="0"/>
    <n v="40.950000000000003"/>
    <n v="40950000"/>
    <n v="803757"/>
    <x v="0"/>
    <x v="2"/>
    <x v="1"/>
    <n v="33"/>
  </r>
  <r>
    <x v="8"/>
    <n v="0"/>
    <x v="6"/>
    <x v="6"/>
    <x v="3"/>
    <x v="2"/>
    <n v="0"/>
    <n v="20.16"/>
    <n v="20160000"/>
    <n v="174510"/>
    <x v="2"/>
    <x v="3"/>
    <x v="2"/>
    <n v="60"/>
  </r>
  <r>
    <x v="3"/>
    <n v="0"/>
    <x v="6"/>
    <x v="6"/>
    <x v="4"/>
    <x v="1"/>
    <n v="0"/>
    <n v="11.51"/>
    <n v="11510000"/>
    <n v="857660"/>
    <x v="0"/>
    <x v="3"/>
    <x v="0"/>
    <n v="37"/>
  </r>
  <r>
    <x v="2"/>
    <n v="0"/>
    <x v="9"/>
    <x v="9"/>
    <x v="4"/>
    <x v="5"/>
    <n v="0"/>
    <n v="47.67"/>
    <n v="47670000"/>
    <n v="729265"/>
    <x v="3"/>
    <x v="3"/>
    <x v="1"/>
    <n v="42"/>
  </r>
  <r>
    <x v="1"/>
    <n v="0"/>
    <x v="5"/>
    <x v="5"/>
    <x v="0"/>
    <x v="1"/>
    <n v="0"/>
    <n v="38.89"/>
    <n v="38890000"/>
    <n v="836604"/>
    <x v="0"/>
    <x v="0"/>
    <x v="2"/>
    <n v="44"/>
  </r>
  <r>
    <x v="0"/>
    <n v="0"/>
    <x v="4"/>
    <x v="4"/>
    <x v="5"/>
    <x v="4"/>
    <n v="0"/>
    <n v="91.69"/>
    <n v="91690000"/>
    <n v="885843"/>
    <x v="2"/>
    <x v="0"/>
    <x v="2"/>
    <n v="46"/>
  </r>
  <r>
    <x v="4"/>
    <n v="0"/>
    <x v="7"/>
    <x v="7"/>
    <x v="2"/>
    <x v="0"/>
    <n v="0"/>
    <n v="17.940000000000001"/>
    <n v="17940000"/>
    <n v="808798"/>
    <x v="3"/>
    <x v="2"/>
    <x v="4"/>
    <n v="60"/>
  </r>
  <r>
    <x v="6"/>
    <n v="0"/>
    <x v="3"/>
    <x v="3"/>
    <x v="2"/>
    <x v="3"/>
    <n v="0"/>
    <n v="30.5"/>
    <n v="30500000"/>
    <n v="401208"/>
    <x v="0"/>
    <x v="0"/>
    <x v="0"/>
    <n v="10"/>
  </r>
  <r>
    <x v="8"/>
    <n v="0"/>
    <x v="8"/>
    <x v="8"/>
    <x v="1"/>
    <x v="6"/>
    <n v="0"/>
    <n v="77.33"/>
    <n v="77330000"/>
    <n v="380970"/>
    <x v="1"/>
    <x v="1"/>
    <x v="4"/>
    <n v="44"/>
  </r>
  <r>
    <x v="9"/>
    <n v="0"/>
    <x v="8"/>
    <x v="8"/>
    <x v="0"/>
    <x v="6"/>
    <n v="0"/>
    <n v="70.03"/>
    <n v="70030000"/>
    <n v="248437"/>
    <x v="0"/>
    <x v="2"/>
    <x v="4"/>
    <n v="70"/>
  </r>
  <r>
    <x v="5"/>
    <n v="0"/>
    <x v="2"/>
    <x v="2"/>
    <x v="4"/>
    <x v="1"/>
    <n v="0"/>
    <n v="66.489999999999995"/>
    <n v="66489999.999999993"/>
    <n v="709125"/>
    <x v="0"/>
    <x v="1"/>
    <x v="2"/>
    <n v="37"/>
  </r>
  <r>
    <x v="8"/>
    <n v="0"/>
    <x v="3"/>
    <x v="3"/>
    <x v="5"/>
    <x v="0"/>
    <n v="0"/>
    <n v="5.33"/>
    <n v="5330000"/>
    <n v="656250"/>
    <x v="0"/>
    <x v="2"/>
    <x v="1"/>
    <n v="67"/>
  </r>
  <r>
    <x v="1"/>
    <n v="0"/>
    <x v="9"/>
    <x v="9"/>
    <x v="1"/>
    <x v="6"/>
    <n v="0"/>
    <n v="10.46"/>
    <n v="10460000"/>
    <n v="32616"/>
    <x v="3"/>
    <x v="0"/>
    <x v="1"/>
    <n v="63"/>
  </r>
  <r>
    <x v="5"/>
    <n v="0"/>
    <x v="1"/>
    <x v="1"/>
    <x v="0"/>
    <x v="6"/>
    <n v="0"/>
    <n v="39.299999999999997"/>
    <n v="39300000"/>
    <n v="290846"/>
    <x v="3"/>
    <x v="1"/>
    <x v="1"/>
    <n v="3"/>
  </r>
  <r>
    <x v="1"/>
    <n v="0"/>
    <x v="5"/>
    <x v="5"/>
    <x v="3"/>
    <x v="5"/>
    <n v="0"/>
    <n v="23.83"/>
    <n v="23830000"/>
    <n v="557428"/>
    <x v="2"/>
    <x v="0"/>
    <x v="0"/>
    <n v="38"/>
  </r>
  <r>
    <x v="8"/>
    <n v="0"/>
    <x v="7"/>
    <x v="7"/>
    <x v="3"/>
    <x v="5"/>
    <n v="0"/>
    <n v="59.13"/>
    <n v="59130000"/>
    <n v="182440"/>
    <x v="2"/>
    <x v="3"/>
    <x v="1"/>
    <n v="8"/>
  </r>
  <r>
    <x v="5"/>
    <n v="0"/>
    <x v="8"/>
    <x v="8"/>
    <x v="3"/>
    <x v="4"/>
    <n v="0"/>
    <n v="30.24"/>
    <n v="30240000"/>
    <n v="292383"/>
    <x v="2"/>
    <x v="2"/>
    <x v="4"/>
    <n v="71"/>
  </r>
  <r>
    <x v="4"/>
    <n v="0"/>
    <x v="1"/>
    <x v="1"/>
    <x v="3"/>
    <x v="4"/>
    <n v="0"/>
    <n v="86.82"/>
    <n v="86820000"/>
    <n v="99728"/>
    <x v="1"/>
    <x v="0"/>
    <x v="0"/>
    <n v="44"/>
  </r>
  <r>
    <x v="9"/>
    <n v="0"/>
    <x v="7"/>
    <x v="7"/>
    <x v="3"/>
    <x v="2"/>
    <n v="0"/>
    <n v="66.39"/>
    <n v="66390000"/>
    <n v="365006"/>
    <x v="2"/>
    <x v="1"/>
    <x v="0"/>
    <n v="47"/>
  </r>
  <r>
    <x v="6"/>
    <n v="0"/>
    <x v="0"/>
    <x v="0"/>
    <x v="1"/>
    <x v="3"/>
    <n v="0"/>
    <n v="61.11"/>
    <n v="61110000"/>
    <n v="605427"/>
    <x v="1"/>
    <x v="3"/>
    <x v="4"/>
    <n v="33"/>
  </r>
  <r>
    <x v="9"/>
    <n v="0"/>
    <x v="6"/>
    <x v="6"/>
    <x v="5"/>
    <x v="1"/>
    <n v="0"/>
    <n v="7.65"/>
    <n v="7650000"/>
    <n v="864358"/>
    <x v="0"/>
    <x v="0"/>
    <x v="0"/>
    <n v="11"/>
  </r>
  <r>
    <x v="9"/>
    <n v="0"/>
    <x v="4"/>
    <x v="4"/>
    <x v="1"/>
    <x v="1"/>
    <n v="0"/>
    <n v="9.82"/>
    <n v="9820000"/>
    <n v="610968"/>
    <x v="3"/>
    <x v="0"/>
    <x v="3"/>
    <n v="26"/>
  </r>
  <r>
    <x v="0"/>
    <n v="0"/>
    <x v="4"/>
    <x v="4"/>
    <x v="3"/>
    <x v="2"/>
    <n v="0"/>
    <n v="67.28"/>
    <n v="67280000"/>
    <n v="413150"/>
    <x v="0"/>
    <x v="2"/>
    <x v="1"/>
    <n v="27"/>
  </r>
  <r>
    <x v="9"/>
    <n v="0"/>
    <x v="1"/>
    <x v="1"/>
    <x v="5"/>
    <x v="0"/>
    <n v="0"/>
    <n v="13.14"/>
    <n v="13140000"/>
    <n v="681956"/>
    <x v="1"/>
    <x v="2"/>
    <x v="3"/>
    <n v="35"/>
  </r>
  <r>
    <x v="5"/>
    <n v="0"/>
    <x v="4"/>
    <x v="4"/>
    <x v="2"/>
    <x v="2"/>
    <n v="0"/>
    <n v="84.46"/>
    <n v="84460000"/>
    <n v="94162"/>
    <x v="3"/>
    <x v="1"/>
    <x v="1"/>
    <n v="15"/>
  </r>
  <r>
    <x v="4"/>
    <n v="0"/>
    <x v="5"/>
    <x v="5"/>
    <x v="2"/>
    <x v="1"/>
    <n v="0"/>
    <n v="9.43"/>
    <n v="9430000"/>
    <n v="565002"/>
    <x v="0"/>
    <x v="0"/>
    <x v="1"/>
    <n v="72"/>
  </r>
  <r>
    <x v="4"/>
    <n v="0"/>
    <x v="1"/>
    <x v="1"/>
    <x v="0"/>
    <x v="1"/>
    <n v="0"/>
    <n v="90.69"/>
    <n v="90690000"/>
    <n v="275185"/>
    <x v="1"/>
    <x v="3"/>
    <x v="4"/>
    <n v="20"/>
  </r>
  <r>
    <x v="6"/>
    <n v="0"/>
    <x v="8"/>
    <x v="8"/>
    <x v="3"/>
    <x v="1"/>
    <n v="0"/>
    <n v="37.47"/>
    <n v="37470000"/>
    <n v="476758"/>
    <x v="0"/>
    <x v="0"/>
    <x v="2"/>
    <n v="19"/>
  </r>
  <r>
    <x v="9"/>
    <n v="0"/>
    <x v="2"/>
    <x v="2"/>
    <x v="4"/>
    <x v="5"/>
    <n v="0"/>
    <n v="7.2"/>
    <n v="7200000"/>
    <n v="312607"/>
    <x v="0"/>
    <x v="1"/>
    <x v="3"/>
    <n v="24"/>
  </r>
  <r>
    <x v="6"/>
    <n v="0"/>
    <x v="1"/>
    <x v="1"/>
    <x v="0"/>
    <x v="5"/>
    <n v="0"/>
    <n v="94.15"/>
    <n v="94150000"/>
    <n v="963192"/>
    <x v="0"/>
    <x v="1"/>
    <x v="0"/>
    <n v="7"/>
  </r>
  <r>
    <x v="5"/>
    <n v="0"/>
    <x v="7"/>
    <x v="7"/>
    <x v="5"/>
    <x v="6"/>
    <n v="0"/>
    <n v="42.15"/>
    <n v="42150000"/>
    <n v="680874"/>
    <x v="3"/>
    <x v="3"/>
    <x v="3"/>
    <n v="8"/>
  </r>
  <r>
    <x v="4"/>
    <n v="0"/>
    <x v="3"/>
    <x v="3"/>
    <x v="3"/>
    <x v="4"/>
    <n v="0"/>
    <n v="15.71"/>
    <n v="15710000"/>
    <n v="904770"/>
    <x v="0"/>
    <x v="2"/>
    <x v="3"/>
    <n v="4"/>
  </r>
  <r>
    <x v="9"/>
    <n v="0"/>
    <x v="6"/>
    <x v="6"/>
    <x v="4"/>
    <x v="4"/>
    <n v="0"/>
    <n v="98.46"/>
    <n v="98460000"/>
    <n v="429452"/>
    <x v="0"/>
    <x v="1"/>
    <x v="3"/>
    <n v="6"/>
  </r>
  <r>
    <x v="9"/>
    <n v="0"/>
    <x v="3"/>
    <x v="3"/>
    <x v="1"/>
    <x v="6"/>
    <n v="0"/>
    <n v="51.71"/>
    <n v="51710000"/>
    <n v="858128"/>
    <x v="0"/>
    <x v="2"/>
    <x v="3"/>
    <n v="35"/>
  </r>
  <r>
    <x v="0"/>
    <n v="0"/>
    <x v="8"/>
    <x v="8"/>
    <x v="5"/>
    <x v="0"/>
    <n v="0"/>
    <n v="42.26"/>
    <n v="42260000"/>
    <n v="615849"/>
    <x v="1"/>
    <x v="0"/>
    <x v="4"/>
    <n v="44"/>
  </r>
  <r>
    <x v="2"/>
    <n v="0"/>
    <x v="0"/>
    <x v="0"/>
    <x v="0"/>
    <x v="0"/>
    <n v="0"/>
    <n v="99.45"/>
    <n v="99450000"/>
    <n v="467349"/>
    <x v="1"/>
    <x v="3"/>
    <x v="1"/>
    <n v="44"/>
  </r>
  <r>
    <x v="4"/>
    <n v="0"/>
    <x v="8"/>
    <x v="8"/>
    <x v="4"/>
    <x v="1"/>
    <n v="0"/>
    <n v="63.74"/>
    <n v="63740000"/>
    <n v="235418"/>
    <x v="1"/>
    <x v="1"/>
    <x v="4"/>
    <n v="28"/>
  </r>
  <r>
    <x v="5"/>
    <n v="0"/>
    <x v="1"/>
    <x v="1"/>
    <x v="4"/>
    <x v="2"/>
    <n v="0"/>
    <n v="5.05"/>
    <n v="5050000"/>
    <n v="823606"/>
    <x v="2"/>
    <x v="1"/>
    <x v="4"/>
    <n v="25"/>
  </r>
  <r>
    <x v="0"/>
    <n v="0"/>
    <x v="9"/>
    <x v="9"/>
    <x v="4"/>
    <x v="2"/>
    <n v="0"/>
    <n v="89.38"/>
    <n v="89380000"/>
    <n v="923489"/>
    <x v="1"/>
    <x v="0"/>
    <x v="1"/>
    <n v="66"/>
  </r>
  <r>
    <x v="9"/>
    <n v="0"/>
    <x v="2"/>
    <x v="2"/>
    <x v="0"/>
    <x v="2"/>
    <n v="0"/>
    <n v="58.57"/>
    <n v="58570000"/>
    <n v="630793"/>
    <x v="0"/>
    <x v="2"/>
    <x v="2"/>
    <n v="64"/>
  </r>
  <r>
    <x v="4"/>
    <n v="0"/>
    <x v="7"/>
    <x v="7"/>
    <x v="4"/>
    <x v="0"/>
    <n v="0"/>
    <n v="65.83"/>
    <n v="65830000"/>
    <n v="691903"/>
    <x v="3"/>
    <x v="3"/>
    <x v="0"/>
    <n v="54"/>
  </r>
  <r>
    <x v="2"/>
    <n v="0"/>
    <x v="0"/>
    <x v="0"/>
    <x v="0"/>
    <x v="4"/>
    <n v="0"/>
    <n v="79.790000000000006"/>
    <n v="79790000"/>
    <n v="133632"/>
    <x v="0"/>
    <x v="1"/>
    <x v="1"/>
    <n v="8"/>
  </r>
  <r>
    <x v="5"/>
    <n v="0"/>
    <x v="1"/>
    <x v="1"/>
    <x v="0"/>
    <x v="5"/>
    <n v="0"/>
    <n v="90.5"/>
    <n v="90500000"/>
    <n v="42278"/>
    <x v="2"/>
    <x v="1"/>
    <x v="2"/>
    <n v="45"/>
  </r>
  <r>
    <x v="3"/>
    <n v="0"/>
    <x v="4"/>
    <x v="4"/>
    <x v="0"/>
    <x v="2"/>
    <n v="0"/>
    <n v="2.1"/>
    <n v="2100000"/>
    <n v="176471"/>
    <x v="3"/>
    <x v="3"/>
    <x v="0"/>
    <n v="9"/>
  </r>
  <r>
    <x v="1"/>
    <n v="0"/>
    <x v="7"/>
    <x v="7"/>
    <x v="4"/>
    <x v="3"/>
    <n v="0"/>
    <n v="63.72"/>
    <n v="63720000"/>
    <n v="916516"/>
    <x v="0"/>
    <x v="2"/>
    <x v="4"/>
    <n v="68"/>
  </r>
  <r>
    <x v="8"/>
    <n v="0"/>
    <x v="5"/>
    <x v="5"/>
    <x v="4"/>
    <x v="4"/>
    <n v="0"/>
    <n v="87.8"/>
    <n v="87800000"/>
    <n v="510002"/>
    <x v="0"/>
    <x v="2"/>
    <x v="1"/>
    <n v="62"/>
  </r>
  <r>
    <x v="2"/>
    <n v="0"/>
    <x v="7"/>
    <x v="7"/>
    <x v="5"/>
    <x v="2"/>
    <n v="0"/>
    <n v="82.45"/>
    <n v="82450000"/>
    <n v="435994"/>
    <x v="1"/>
    <x v="0"/>
    <x v="4"/>
    <n v="51"/>
  </r>
  <r>
    <x v="1"/>
    <n v="0"/>
    <x v="4"/>
    <x v="4"/>
    <x v="1"/>
    <x v="2"/>
    <n v="0"/>
    <n v="66.19"/>
    <n v="66190000"/>
    <n v="537670"/>
    <x v="0"/>
    <x v="0"/>
    <x v="4"/>
    <n v="55"/>
  </r>
  <r>
    <x v="6"/>
    <n v="0"/>
    <x v="6"/>
    <x v="6"/>
    <x v="5"/>
    <x v="5"/>
    <n v="0"/>
    <n v="39.619999999999997"/>
    <n v="39620000"/>
    <n v="850339"/>
    <x v="0"/>
    <x v="2"/>
    <x v="1"/>
    <n v="50"/>
  </r>
  <r>
    <x v="8"/>
    <n v="0"/>
    <x v="8"/>
    <x v="8"/>
    <x v="3"/>
    <x v="4"/>
    <n v="0"/>
    <n v="35.46"/>
    <n v="35460000"/>
    <n v="937562"/>
    <x v="3"/>
    <x v="3"/>
    <x v="1"/>
    <n v="10"/>
  </r>
  <r>
    <x v="4"/>
    <n v="0"/>
    <x v="9"/>
    <x v="9"/>
    <x v="5"/>
    <x v="4"/>
    <n v="0"/>
    <n v="10.62"/>
    <n v="10620000"/>
    <n v="405267"/>
    <x v="1"/>
    <x v="0"/>
    <x v="2"/>
    <n v="5"/>
  </r>
  <r>
    <x v="0"/>
    <n v="0"/>
    <x v="6"/>
    <x v="6"/>
    <x v="3"/>
    <x v="4"/>
    <n v="0"/>
    <n v="80.760000000000005"/>
    <n v="80760000"/>
    <n v="346279"/>
    <x v="3"/>
    <x v="3"/>
    <x v="4"/>
    <n v="59"/>
  </r>
  <r>
    <x v="7"/>
    <n v="0"/>
    <x v="4"/>
    <x v="4"/>
    <x v="3"/>
    <x v="3"/>
    <n v="0"/>
    <n v="10.45"/>
    <n v="10450000"/>
    <n v="889928"/>
    <x v="1"/>
    <x v="3"/>
    <x v="4"/>
    <n v="63"/>
  </r>
  <r>
    <x v="4"/>
    <n v="0"/>
    <x v="3"/>
    <x v="3"/>
    <x v="4"/>
    <x v="6"/>
    <n v="0"/>
    <n v="0.95"/>
    <n v="950000"/>
    <n v="376206"/>
    <x v="3"/>
    <x v="0"/>
    <x v="3"/>
    <n v="44"/>
  </r>
  <r>
    <x v="1"/>
    <n v="0"/>
    <x v="3"/>
    <x v="3"/>
    <x v="1"/>
    <x v="2"/>
    <n v="0"/>
    <n v="27.14"/>
    <n v="27140000"/>
    <n v="227433"/>
    <x v="3"/>
    <x v="0"/>
    <x v="3"/>
    <n v="13"/>
  </r>
  <r>
    <x v="3"/>
    <n v="0"/>
    <x v="5"/>
    <x v="5"/>
    <x v="1"/>
    <x v="6"/>
    <n v="0"/>
    <n v="54.79"/>
    <n v="54790000"/>
    <n v="393779"/>
    <x v="1"/>
    <x v="1"/>
    <x v="4"/>
    <n v="39"/>
  </r>
  <r>
    <x v="6"/>
    <n v="0"/>
    <x v="6"/>
    <x v="6"/>
    <x v="1"/>
    <x v="2"/>
    <n v="0"/>
    <n v="41.08"/>
    <n v="41080000"/>
    <n v="529025"/>
    <x v="2"/>
    <x v="0"/>
    <x v="2"/>
    <n v="42"/>
  </r>
  <r>
    <x v="7"/>
    <n v="0"/>
    <x v="2"/>
    <x v="2"/>
    <x v="2"/>
    <x v="0"/>
    <n v="0"/>
    <n v="8.94"/>
    <n v="8940000"/>
    <n v="451311"/>
    <x v="3"/>
    <x v="1"/>
    <x v="4"/>
    <n v="14"/>
  </r>
  <r>
    <x v="1"/>
    <n v="0"/>
    <x v="1"/>
    <x v="1"/>
    <x v="1"/>
    <x v="0"/>
    <n v="0"/>
    <n v="98.11"/>
    <n v="98110000"/>
    <n v="677198"/>
    <x v="3"/>
    <x v="2"/>
    <x v="0"/>
    <n v="28"/>
  </r>
  <r>
    <x v="6"/>
    <n v="0"/>
    <x v="2"/>
    <x v="2"/>
    <x v="2"/>
    <x v="6"/>
    <n v="0"/>
    <n v="9.4"/>
    <n v="9400000"/>
    <n v="480988"/>
    <x v="1"/>
    <x v="0"/>
    <x v="4"/>
    <n v="59"/>
  </r>
  <r>
    <x v="5"/>
    <n v="0"/>
    <x v="7"/>
    <x v="7"/>
    <x v="1"/>
    <x v="3"/>
    <n v="0"/>
    <n v="46.39"/>
    <n v="46390000"/>
    <n v="605536"/>
    <x v="1"/>
    <x v="0"/>
    <x v="0"/>
    <n v="61"/>
  </r>
  <r>
    <x v="7"/>
    <n v="0"/>
    <x v="3"/>
    <x v="3"/>
    <x v="1"/>
    <x v="5"/>
    <n v="0"/>
    <n v="30.61"/>
    <n v="30610000"/>
    <n v="910960"/>
    <x v="1"/>
    <x v="2"/>
    <x v="3"/>
    <n v="31"/>
  </r>
  <r>
    <x v="0"/>
    <n v="0"/>
    <x v="3"/>
    <x v="3"/>
    <x v="1"/>
    <x v="5"/>
    <n v="0"/>
    <n v="43.98"/>
    <n v="43980000"/>
    <n v="386308"/>
    <x v="1"/>
    <x v="1"/>
    <x v="3"/>
    <n v="3"/>
  </r>
  <r>
    <x v="5"/>
    <n v="0"/>
    <x v="1"/>
    <x v="1"/>
    <x v="2"/>
    <x v="5"/>
    <n v="0"/>
    <n v="54.38"/>
    <n v="54380000"/>
    <n v="100855"/>
    <x v="3"/>
    <x v="2"/>
    <x v="0"/>
    <n v="2"/>
  </r>
  <r>
    <x v="0"/>
    <n v="0"/>
    <x v="5"/>
    <x v="5"/>
    <x v="5"/>
    <x v="0"/>
    <n v="0"/>
    <n v="23.74"/>
    <n v="23740000"/>
    <n v="317922"/>
    <x v="2"/>
    <x v="2"/>
    <x v="3"/>
    <n v="18"/>
  </r>
  <r>
    <x v="9"/>
    <n v="0"/>
    <x v="3"/>
    <x v="3"/>
    <x v="3"/>
    <x v="2"/>
    <n v="0"/>
    <n v="82.13"/>
    <n v="82130000"/>
    <n v="220618"/>
    <x v="3"/>
    <x v="1"/>
    <x v="1"/>
    <n v="59"/>
  </r>
  <r>
    <x v="1"/>
    <n v="0"/>
    <x v="7"/>
    <x v="7"/>
    <x v="1"/>
    <x v="3"/>
    <n v="0"/>
    <n v="24.7"/>
    <n v="24700000"/>
    <n v="825941"/>
    <x v="0"/>
    <x v="0"/>
    <x v="0"/>
    <n v="54"/>
  </r>
  <r>
    <x v="0"/>
    <n v="0"/>
    <x v="6"/>
    <x v="6"/>
    <x v="5"/>
    <x v="0"/>
    <n v="0"/>
    <n v="60.9"/>
    <n v="60900000"/>
    <n v="331234"/>
    <x v="3"/>
    <x v="2"/>
    <x v="3"/>
    <n v="3"/>
  </r>
  <r>
    <x v="0"/>
    <n v="0"/>
    <x v="9"/>
    <x v="9"/>
    <x v="2"/>
    <x v="3"/>
    <n v="0"/>
    <n v="14.61"/>
    <n v="14610000"/>
    <n v="855055"/>
    <x v="0"/>
    <x v="0"/>
    <x v="3"/>
    <n v="59"/>
  </r>
  <r>
    <x v="8"/>
    <n v="0"/>
    <x v="6"/>
    <x v="6"/>
    <x v="3"/>
    <x v="3"/>
    <n v="0"/>
    <n v="34.31"/>
    <n v="34310000"/>
    <n v="305329"/>
    <x v="3"/>
    <x v="0"/>
    <x v="1"/>
    <n v="40"/>
  </r>
  <r>
    <x v="8"/>
    <n v="0"/>
    <x v="9"/>
    <x v="9"/>
    <x v="0"/>
    <x v="4"/>
    <n v="0"/>
    <n v="32.39"/>
    <n v="32390000"/>
    <n v="442923"/>
    <x v="1"/>
    <x v="2"/>
    <x v="4"/>
    <n v="57"/>
  </r>
  <r>
    <x v="2"/>
    <n v="0"/>
    <x v="7"/>
    <x v="7"/>
    <x v="1"/>
    <x v="5"/>
    <n v="0"/>
    <n v="79.3"/>
    <n v="79300000"/>
    <n v="893277"/>
    <x v="3"/>
    <x v="2"/>
    <x v="1"/>
    <n v="15"/>
  </r>
  <r>
    <x v="0"/>
    <n v="0"/>
    <x v="9"/>
    <x v="9"/>
    <x v="5"/>
    <x v="6"/>
    <n v="0"/>
    <n v="30.86"/>
    <n v="30860000"/>
    <n v="240532"/>
    <x v="2"/>
    <x v="1"/>
    <x v="4"/>
    <n v="64"/>
  </r>
  <r>
    <x v="9"/>
    <n v="0"/>
    <x v="4"/>
    <x v="4"/>
    <x v="3"/>
    <x v="6"/>
    <n v="0"/>
    <n v="93.14"/>
    <n v="93140000"/>
    <n v="947960"/>
    <x v="1"/>
    <x v="1"/>
    <x v="1"/>
    <n v="55"/>
  </r>
  <r>
    <x v="7"/>
    <n v="0"/>
    <x v="3"/>
    <x v="3"/>
    <x v="5"/>
    <x v="6"/>
    <n v="0"/>
    <n v="52.87"/>
    <n v="52870000"/>
    <n v="437283"/>
    <x v="2"/>
    <x v="3"/>
    <x v="3"/>
    <n v="30"/>
  </r>
  <r>
    <x v="0"/>
    <n v="0"/>
    <x v="0"/>
    <x v="0"/>
    <x v="5"/>
    <x v="6"/>
    <n v="0"/>
    <n v="29.61"/>
    <n v="29610000"/>
    <n v="761390"/>
    <x v="2"/>
    <x v="1"/>
    <x v="3"/>
    <n v="7"/>
  </r>
  <r>
    <x v="4"/>
    <n v="0"/>
    <x v="0"/>
    <x v="0"/>
    <x v="0"/>
    <x v="1"/>
    <n v="0"/>
    <n v="25.75"/>
    <n v="25750000"/>
    <n v="998507"/>
    <x v="2"/>
    <x v="1"/>
    <x v="2"/>
    <n v="15"/>
  </r>
  <r>
    <x v="1"/>
    <n v="0"/>
    <x v="1"/>
    <x v="1"/>
    <x v="3"/>
    <x v="1"/>
    <n v="0"/>
    <n v="82.17"/>
    <n v="82170000"/>
    <n v="593329"/>
    <x v="0"/>
    <x v="0"/>
    <x v="2"/>
    <n v="62"/>
  </r>
  <r>
    <x v="2"/>
    <n v="0"/>
    <x v="0"/>
    <x v="0"/>
    <x v="0"/>
    <x v="5"/>
    <n v="0"/>
    <n v="60.07"/>
    <n v="60070000"/>
    <n v="197590"/>
    <x v="2"/>
    <x v="3"/>
    <x v="4"/>
    <n v="62"/>
  </r>
  <r>
    <x v="8"/>
    <n v="0"/>
    <x v="1"/>
    <x v="1"/>
    <x v="1"/>
    <x v="5"/>
    <n v="0"/>
    <n v="50.75"/>
    <n v="50750000"/>
    <n v="53111"/>
    <x v="0"/>
    <x v="2"/>
    <x v="3"/>
    <n v="15"/>
  </r>
  <r>
    <x v="5"/>
    <n v="0"/>
    <x v="1"/>
    <x v="1"/>
    <x v="0"/>
    <x v="1"/>
    <n v="0"/>
    <n v="14.88"/>
    <n v="14880000"/>
    <n v="69641"/>
    <x v="0"/>
    <x v="0"/>
    <x v="1"/>
    <n v="54"/>
  </r>
  <r>
    <x v="3"/>
    <n v="0"/>
    <x v="6"/>
    <x v="6"/>
    <x v="3"/>
    <x v="2"/>
    <n v="0"/>
    <n v="73.98"/>
    <n v="73980000"/>
    <n v="953770"/>
    <x v="2"/>
    <x v="1"/>
    <x v="1"/>
    <n v="54"/>
  </r>
  <r>
    <x v="8"/>
    <n v="0"/>
    <x v="5"/>
    <x v="5"/>
    <x v="4"/>
    <x v="1"/>
    <n v="0"/>
    <n v="42.33"/>
    <n v="42330000"/>
    <n v="643549"/>
    <x v="1"/>
    <x v="1"/>
    <x v="0"/>
    <n v="20"/>
  </r>
  <r>
    <x v="7"/>
    <n v="0"/>
    <x v="6"/>
    <x v="6"/>
    <x v="2"/>
    <x v="0"/>
    <n v="0"/>
    <n v="77.98"/>
    <n v="77980000"/>
    <n v="899279"/>
    <x v="2"/>
    <x v="3"/>
    <x v="1"/>
    <n v="39"/>
  </r>
  <r>
    <x v="1"/>
    <n v="0"/>
    <x v="4"/>
    <x v="4"/>
    <x v="1"/>
    <x v="0"/>
    <n v="0"/>
    <n v="8.5500000000000007"/>
    <n v="8550000"/>
    <n v="857887"/>
    <x v="3"/>
    <x v="2"/>
    <x v="1"/>
    <n v="44"/>
  </r>
  <r>
    <x v="6"/>
    <n v="0"/>
    <x v="4"/>
    <x v="4"/>
    <x v="0"/>
    <x v="4"/>
    <n v="0"/>
    <n v="30.57"/>
    <n v="30570000"/>
    <n v="503775"/>
    <x v="3"/>
    <x v="3"/>
    <x v="0"/>
    <n v="71"/>
  </r>
  <r>
    <x v="8"/>
    <n v="0"/>
    <x v="7"/>
    <x v="7"/>
    <x v="4"/>
    <x v="2"/>
    <n v="0"/>
    <n v="36.979999999999997"/>
    <n v="36980000"/>
    <n v="452892"/>
    <x v="3"/>
    <x v="1"/>
    <x v="0"/>
    <n v="17"/>
  </r>
  <r>
    <x v="6"/>
    <n v="0"/>
    <x v="3"/>
    <x v="3"/>
    <x v="1"/>
    <x v="6"/>
    <n v="0"/>
    <n v="24.06"/>
    <n v="24060000"/>
    <n v="327566"/>
    <x v="3"/>
    <x v="0"/>
    <x v="2"/>
    <n v="6"/>
  </r>
  <r>
    <x v="5"/>
    <n v="0"/>
    <x v="3"/>
    <x v="3"/>
    <x v="1"/>
    <x v="0"/>
    <n v="0"/>
    <n v="50.66"/>
    <n v="50660000"/>
    <n v="851204"/>
    <x v="2"/>
    <x v="3"/>
    <x v="1"/>
    <n v="3"/>
  </r>
  <r>
    <x v="2"/>
    <n v="0"/>
    <x v="1"/>
    <x v="1"/>
    <x v="2"/>
    <x v="4"/>
    <n v="0"/>
    <n v="79.27"/>
    <n v="79270000"/>
    <n v="923309"/>
    <x v="0"/>
    <x v="0"/>
    <x v="1"/>
    <n v="29"/>
  </r>
  <r>
    <x v="7"/>
    <n v="0"/>
    <x v="5"/>
    <x v="5"/>
    <x v="0"/>
    <x v="5"/>
    <n v="0"/>
    <n v="71.86"/>
    <n v="71860000"/>
    <n v="151590"/>
    <x v="1"/>
    <x v="3"/>
    <x v="3"/>
    <n v="30"/>
  </r>
  <r>
    <x v="2"/>
    <n v="0"/>
    <x v="6"/>
    <x v="6"/>
    <x v="3"/>
    <x v="0"/>
    <n v="0"/>
    <n v="21.01"/>
    <n v="21010000"/>
    <n v="452432"/>
    <x v="1"/>
    <x v="0"/>
    <x v="1"/>
    <n v="8"/>
  </r>
  <r>
    <x v="8"/>
    <n v="0"/>
    <x v="7"/>
    <x v="7"/>
    <x v="1"/>
    <x v="1"/>
    <n v="0"/>
    <n v="95.38"/>
    <n v="95380000"/>
    <n v="769596"/>
    <x v="1"/>
    <x v="1"/>
    <x v="0"/>
    <n v="65"/>
  </r>
  <r>
    <x v="3"/>
    <n v="0"/>
    <x v="6"/>
    <x v="6"/>
    <x v="0"/>
    <x v="5"/>
    <n v="0"/>
    <n v="14.79"/>
    <n v="14790000"/>
    <n v="407151"/>
    <x v="3"/>
    <x v="1"/>
    <x v="3"/>
    <n v="37"/>
  </r>
  <r>
    <x v="7"/>
    <n v="0"/>
    <x v="5"/>
    <x v="5"/>
    <x v="3"/>
    <x v="2"/>
    <n v="0"/>
    <n v="45.97"/>
    <n v="45970000"/>
    <n v="312555"/>
    <x v="1"/>
    <x v="2"/>
    <x v="2"/>
    <n v="67"/>
  </r>
  <r>
    <x v="7"/>
    <n v="0"/>
    <x v="0"/>
    <x v="0"/>
    <x v="2"/>
    <x v="4"/>
    <n v="0"/>
    <n v="76.39"/>
    <n v="76390000"/>
    <n v="311908"/>
    <x v="3"/>
    <x v="1"/>
    <x v="4"/>
    <n v="68"/>
  </r>
  <r>
    <x v="0"/>
    <n v="0"/>
    <x v="3"/>
    <x v="3"/>
    <x v="5"/>
    <x v="5"/>
    <n v="0"/>
    <n v="68.55"/>
    <n v="68550000"/>
    <n v="59979"/>
    <x v="2"/>
    <x v="3"/>
    <x v="1"/>
    <n v="41"/>
  </r>
  <r>
    <x v="8"/>
    <n v="0"/>
    <x v="0"/>
    <x v="0"/>
    <x v="5"/>
    <x v="2"/>
    <n v="0"/>
    <n v="9.86"/>
    <n v="9860000"/>
    <n v="233545"/>
    <x v="3"/>
    <x v="3"/>
    <x v="3"/>
    <n v="55"/>
  </r>
  <r>
    <x v="4"/>
    <n v="0"/>
    <x v="9"/>
    <x v="9"/>
    <x v="2"/>
    <x v="1"/>
    <n v="0"/>
    <n v="89.85"/>
    <n v="89850000"/>
    <n v="722081"/>
    <x v="0"/>
    <x v="3"/>
    <x v="0"/>
    <n v="33"/>
  </r>
  <r>
    <x v="6"/>
    <n v="0"/>
    <x v="2"/>
    <x v="2"/>
    <x v="4"/>
    <x v="6"/>
    <n v="0"/>
    <n v="76.989999999999995"/>
    <n v="76990000"/>
    <n v="873037"/>
    <x v="1"/>
    <x v="0"/>
    <x v="3"/>
    <n v="31"/>
  </r>
  <r>
    <x v="1"/>
    <n v="0"/>
    <x v="6"/>
    <x v="6"/>
    <x v="5"/>
    <x v="2"/>
    <n v="0"/>
    <n v="12.08"/>
    <n v="12080000"/>
    <n v="482213"/>
    <x v="1"/>
    <x v="2"/>
    <x v="2"/>
    <n v="3"/>
  </r>
  <r>
    <x v="1"/>
    <n v="0"/>
    <x v="9"/>
    <x v="9"/>
    <x v="0"/>
    <x v="0"/>
    <n v="0"/>
    <n v="39.72"/>
    <n v="39720000"/>
    <n v="512850"/>
    <x v="0"/>
    <x v="3"/>
    <x v="3"/>
    <n v="15"/>
  </r>
  <r>
    <x v="0"/>
    <n v="0"/>
    <x v="5"/>
    <x v="5"/>
    <x v="2"/>
    <x v="3"/>
    <n v="0"/>
    <n v="37.729999999999997"/>
    <n v="37730000"/>
    <n v="849834"/>
    <x v="0"/>
    <x v="3"/>
    <x v="2"/>
    <n v="56"/>
  </r>
  <r>
    <x v="7"/>
    <n v="0"/>
    <x v="6"/>
    <x v="6"/>
    <x v="5"/>
    <x v="1"/>
    <n v="0"/>
    <n v="78.03"/>
    <n v="78030000"/>
    <n v="660707"/>
    <x v="2"/>
    <x v="0"/>
    <x v="1"/>
    <n v="11"/>
  </r>
  <r>
    <x v="9"/>
    <n v="0"/>
    <x v="8"/>
    <x v="8"/>
    <x v="1"/>
    <x v="0"/>
    <n v="0"/>
    <n v="6.77"/>
    <n v="6770000"/>
    <n v="697935"/>
    <x v="3"/>
    <x v="2"/>
    <x v="2"/>
    <n v="16"/>
  </r>
  <r>
    <x v="6"/>
    <n v="0"/>
    <x v="0"/>
    <x v="0"/>
    <x v="5"/>
    <x v="2"/>
    <n v="0"/>
    <n v="71.92"/>
    <n v="71920000"/>
    <n v="500655"/>
    <x v="1"/>
    <x v="3"/>
    <x v="2"/>
    <n v="8"/>
  </r>
  <r>
    <x v="9"/>
    <n v="0"/>
    <x v="9"/>
    <x v="9"/>
    <x v="1"/>
    <x v="2"/>
    <n v="0"/>
    <n v="95.79"/>
    <n v="95790000"/>
    <n v="239343"/>
    <x v="1"/>
    <x v="3"/>
    <x v="0"/>
    <n v="63"/>
  </r>
  <r>
    <x v="0"/>
    <n v="0"/>
    <x v="5"/>
    <x v="5"/>
    <x v="0"/>
    <x v="1"/>
    <n v="0"/>
    <n v="90.04"/>
    <n v="90040000"/>
    <n v="143728"/>
    <x v="3"/>
    <x v="3"/>
    <x v="2"/>
    <n v="57"/>
  </r>
  <r>
    <x v="9"/>
    <n v="0"/>
    <x v="9"/>
    <x v="9"/>
    <x v="0"/>
    <x v="1"/>
    <n v="0"/>
    <n v="99.64"/>
    <n v="99640000"/>
    <n v="464717"/>
    <x v="2"/>
    <x v="1"/>
    <x v="0"/>
    <n v="27"/>
  </r>
  <r>
    <x v="6"/>
    <n v="0"/>
    <x v="3"/>
    <x v="3"/>
    <x v="4"/>
    <x v="0"/>
    <n v="0"/>
    <n v="1.25"/>
    <n v="1250000"/>
    <n v="351063"/>
    <x v="1"/>
    <x v="1"/>
    <x v="1"/>
    <n v="56"/>
  </r>
  <r>
    <x v="5"/>
    <n v="0"/>
    <x v="7"/>
    <x v="7"/>
    <x v="3"/>
    <x v="4"/>
    <n v="0"/>
    <n v="13.96"/>
    <n v="13960000"/>
    <n v="479025"/>
    <x v="1"/>
    <x v="3"/>
    <x v="3"/>
    <n v="54"/>
  </r>
  <r>
    <x v="3"/>
    <n v="0"/>
    <x v="8"/>
    <x v="8"/>
    <x v="3"/>
    <x v="5"/>
    <n v="0"/>
    <n v="1.62"/>
    <n v="1620000"/>
    <n v="823004"/>
    <x v="1"/>
    <x v="3"/>
    <x v="4"/>
    <n v="22"/>
  </r>
  <r>
    <x v="6"/>
    <n v="0"/>
    <x v="8"/>
    <x v="8"/>
    <x v="3"/>
    <x v="0"/>
    <n v="0"/>
    <n v="18.47"/>
    <n v="18470000"/>
    <n v="394957"/>
    <x v="0"/>
    <x v="1"/>
    <x v="3"/>
    <n v="27"/>
  </r>
  <r>
    <x v="4"/>
    <n v="0"/>
    <x v="0"/>
    <x v="0"/>
    <x v="0"/>
    <x v="3"/>
    <n v="0"/>
    <n v="28.88"/>
    <n v="28880000"/>
    <n v="96640"/>
    <x v="3"/>
    <x v="2"/>
    <x v="3"/>
    <n v="60"/>
  </r>
  <r>
    <x v="6"/>
    <n v="0"/>
    <x v="2"/>
    <x v="2"/>
    <x v="3"/>
    <x v="0"/>
    <n v="0"/>
    <n v="19.5"/>
    <n v="19500000"/>
    <n v="325634"/>
    <x v="2"/>
    <x v="1"/>
    <x v="1"/>
    <n v="5"/>
  </r>
  <r>
    <x v="4"/>
    <n v="0"/>
    <x v="5"/>
    <x v="5"/>
    <x v="4"/>
    <x v="4"/>
    <n v="0"/>
    <n v="29.63"/>
    <n v="29630000"/>
    <n v="662667"/>
    <x v="0"/>
    <x v="3"/>
    <x v="0"/>
    <n v="30"/>
  </r>
  <r>
    <x v="9"/>
    <n v="0"/>
    <x v="2"/>
    <x v="2"/>
    <x v="0"/>
    <x v="2"/>
    <n v="0"/>
    <n v="57.24"/>
    <n v="57240000"/>
    <n v="107681"/>
    <x v="3"/>
    <x v="3"/>
    <x v="0"/>
    <n v="18"/>
  </r>
  <r>
    <x v="6"/>
    <n v="0"/>
    <x v="1"/>
    <x v="1"/>
    <x v="0"/>
    <x v="5"/>
    <n v="0"/>
    <n v="3.2"/>
    <n v="3200000"/>
    <n v="982243"/>
    <x v="2"/>
    <x v="3"/>
    <x v="4"/>
    <n v="6"/>
  </r>
  <r>
    <x v="8"/>
    <n v="0"/>
    <x v="6"/>
    <x v="6"/>
    <x v="4"/>
    <x v="4"/>
    <n v="0"/>
    <n v="79.19"/>
    <n v="79190000"/>
    <n v="950425"/>
    <x v="3"/>
    <x v="2"/>
    <x v="3"/>
    <n v="54"/>
  </r>
  <r>
    <x v="7"/>
    <n v="0"/>
    <x v="1"/>
    <x v="1"/>
    <x v="1"/>
    <x v="0"/>
    <n v="0"/>
    <n v="80.5"/>
    <n v="80500000"/>
    <n v="279808"/>
    <x v="2"/>
    <x v="2"/>
    <x v="3"/>
    <n v="60"/>
  </r>
  <r>
    <x v="1"/>
    <n v="0"/>
    <x v="2"/>
    <x v="2"/>
    <x v="4"/>
    <x v="3"/>
    <n v="0"/>
    <n v="71.2"/>
    <n v="71200000"/>
    <n v="190099"/>
    <x v="3"/>
    <x v="3"/>
    <x v="2"/>
    <n v="15"/>
  </r>
  <r>
    <x v="7"/>
    <n v="0"/>
    <x v="0"/>
    <x v="0"/>
    <x v="5"/>
    <x v="4"/>
    <n v="0"/>
    <n v="12.04"/>
    <n v="12040000"/>
    <n v="713035"/>
    <x v="1"/>
    <x v="2"/>
    <x v="2"/>
    <n v="59"/>
  </r>
  <r>
    <x v="5"/>
    <n v="0"/>
    <x v="4"/>
    <x v="4"/>
    <x v="5"/>
    <x v="1"/>
    <n v="0"/>
    <n v="29.05"/>
    <n v="29050000"/>
    <n v="817347"/>
    <x v="1"/>
    <x v="1"/>
    <x v="3"/>
    <n v="68"/>
  </r>
  <r>
    <x v="3"/>
    <n v="0"/>
    <x v="5"/>
    <x v="5"/>
    <x v="1"/>
    <x v="6"/>
    <n v="0"/>
    <n v="28.18"/>
    <n v="28180000"/>
    <n v="707214"/>
    <x v="3"/>
    <x v="1"/>
    <x v="2"/>
    <n v="11"/>
  </r>
  <r>
    <x v="2"/>
    <n v="0"/>
    <x v="4"/>
    <x v="4"/>
    <x v="3"/>
    <x v="1"/>
    <n v="0"/>
    <n v="39.26"/>
    <n v="39260000"/>
    <n v="668780"/>
    <x v="0"/>
    <x v="3"/>
    <x v="1"/>
    <n v="33"/>
  </r>
  <r>
    <x v="6"/>
    <n v="0"/>
    <x v="7"/>
    <x v="7"/>
    <x v="3"/>
    <x v="3"/>
    <n v="0"/>
    <n v="57.21"/>
    <n v="57210000"/>
    <n v="609196"/>
    <x v="3"/>
    <x v="2"/>
    <x v="0"/>
    <n v="4"/>
  </r>
  <r>
    <x v="9"/>
    <n v="0"/>
    <x v="8"/>
    <x v="8"/>
    <x v="2"/>
    <x v="3"/>
    <n v="0"/>
    <n v="83.88"/>
    <n v="83880000"/>
    <n v="980367"/>
    <x v="1"/>
    <x v="0"/>
    <x v="1"/>
    <n v="3"/>
  </r>
  <r>
    <x v="6"/>
    <n v="0"/>
    <x v="6"/>
    <x v="6"/>
    <x v="2"/>
    <x v="2"/>
    <n v="0"/>
    <n v="84.1"/>
    <n v="84100000"/>
    <n v="919858"/>
    <x v="1"/>
    <x v="0"/>
    <x v="4"/>
    <n v="47"/>
  </r>
  <r>
    <x v="4"/>
    <n v="0"/>
    <x v="1"/>
    <x v="1"/>
    <x v="3"/>
    <x v="6"/>
    <n v="0"/>
    <n v="39.49"/>
    <n v="39490000"/>
    <n v="195459"/>
    <x v="0"/>
    <x v="1"/>
    <x v="4"/>
    <n v="14"/>
  </r>
  <r>
    <x v="6"/>
    <n v="0"/>
    <x v="7"/>
    <x v="7"/>
    <x v="2"/>
    <x v="4"/>
    <n v="0"/>
    <n v="46.76"/>
    <n v="46760000"/>
    <n v="713342"/>
    <x v="3"/>
    <x v="1"/>
    <x v="4"/>
    <n v="36"/>
  </r>
  <r>
    <x v="2"/>
    <n v="0"/>
    <x v="0"/>
    <x v="0"/>
    <x v="3"/>
    <x v="5"/>
    <n v="0"/>
    <n v="80.680000000000007"/>
    <n v="80680000"/>
    <n v="19007"/>
    <x v="1"/>
    <x v="0"/>
    <x v="0"/>
    <n v="29"/>
  </r>
  <r>
    <x v="0"/>
    <n v="0"/>
    <x v="6"/>
    <x v="6"/>
    <x v="1"/>
    <x v="4"/>
    <n v="0"/>
    <n v="86.56"/>
    <n v="86560000"/>
    <n v="963091"/>
    <x v="2"/>
    <x v="3"/>
    <x v="0"/>
    <n v="37"/>
  </r>
  <r>
    <x v="2"/>
    <n v="0"/>
    <x v="1"/>
    <x v="1"/>
    <x v="5"/>
    <x v="4"/>
    <n v="0"/>
    <n v="66.25"/>
    <n v="66250000"/>
    <n v="726887"/>
    <x v="0"/>
    <x v="2"/>
    <x v="1"/>
    <n v="13"/>
  </r>
  <r>
    <x v="6"/>
    <n v="0"/>
    <x v="8"/>
    <x v="8"/>
    <x v="3"/>
    <x v="2"/>
    <n v="0"/>
    <n v="78.760000000000005"/>
    <n v="78760000"/>
    <n v="130413"/>
    <x v="3"/>
    <x v="2"/>
    <x v="4"/>
    <n v="66"/>
  </r>
  <r>
    <x v="3"/>
    <n v="0"/>
    <x v="1"/>
    <x v="1"/>
    <x v="5"/>
    <x v="5"/>
    <n v="0"/>
    <n v="97.68"/>
    <n v="97680000"/>
    <n v="906914"/>
    <x v="0"/>
    <x v="3"/>
    <x v="2"/>
    <n v="15"/>
  </r>
  <r>
    <x v="0"/>
    <n v="0"/>
    <x v="9"/>
    <x v="9"/>
    <x v="1"/>
    <x v="2"/>
    <n v="0"/>
    <n v="14.94"/>
    <n v="14940000"/>
    <n v="557218"/>
    <x v="1"/>
    <x v="3"/>
    <x v="1"/>
    <n v="70"/>
  </r>
  <r>
    <x v="6"/>
    <n v="0"/>
    <x v="3"/>
    <x v="3"/>
    <x v="4"/>
    <x v="5"/>
    <n v="0"/>
    <n v="59.29"/>
    <n v="59290000"/>
    <n v="380543"/>
    <x v="3"/>
    <x v="1"/>
    <x v="0"/>
    <n v="26"/>
  </r>
  <r>
    <x v="2"/>
    <n v="0"/>
    <x v="6"/>
    <x v="6"/>
    <x v="5"/>
    <x v="1"/>
    <n v="0"/>
    <n v="39.549999999999997"/>
    <n v="39550000"/>
    <n v="337363"/>
    <x v="2"/>
    <x v="2"/>
    <x v="0"/>
    <n v="2"/>
  </r>
  <r>
    <x v="0"/>
    <n v="0"/>
    <x v="3"/>
    <x v="3"/>
    <x v="3"/>
    <x v="2"/>
    <n v="0"/>
    <n v="14.04"/>
    <n v="14040000"/>
    <n v="803086"/>
    <x v="1"/>
    <x v="2"/>
    <x v="0"/>
    <n v="23"/>
  </r>
  <r>
    <x v="0"/>
    <n v="0"/>
    <x v="2"/>
    <x v="2"/>
    <x v="2"/>
    <x v="2"/>
    <n v="0"/>
    <n v="63.79"/>
    <n v="63790000"/>
    <n v="195858"/>
    <x v="0"/>
    <x v="3"/>
    <x v="4"/>
    <n v="1"/>
  </r>
  <r>
    <x v="1"/>
    <n v="0"/>
    <x v="0"/>
    <x v="0"/>
    <x v="5"/>
    <x v="5"/>
    <n v="0"/>
    <n v="37.03"/>
    <n v="37030000"/>
    <n v="358371"/>
    <x v="2"/>
    <x v="1"/>
    <x v="2"/>
    <n v="30"/>
  </r>
  <r>
    <x v="5"/>
    <n v="0"/>
    <x v="0"/>
    <x v="0"/>
    <x v="0"/>
    <x v="1"/>
    <n v="0"/>
    <n v="9.1199999999999992"/>
    <n v="9120000"/>
    <n v="212267"/>
    <x v="2"/>
    <x v="3"/>
    <x v="3"/>
    <n v="14"/>
  </r>
  <r>
    <x v="4"/>
    <n v="0"/>
    <x v="8"/>
    <x v="8"/>
    <x v="2"/>
    <x v="6"/>
    <n v="0"/>
    <n v="52.04"/>
    <n v="52040000"/>
    <n v="757744"/>
    <x v="1"/>
    <x v="3"/>
    <x v="3"/>
    <n v="43"/>
  </r>
  <r>
    <x v="8"/>
    <n v="0"/>
    <x v="1"/>
    <x v="1"/>
    <x v="1"/>
    <x v="1"/>
    <n v="0"/>
    <n v="59.13"/>
    <n v="59130000"/>
    <n v="747705"/>
    <x v="2"/>
    <x v="0"/>
    <x v="0"/>
    <n v="47"/>
  </r>
  <r>
    <x v="9"/>
    <n v="0"/>
    <x v="2"/>
    <x v="2"/>
    <x v="0"/>
    <x v="3"/>
    <n v="0"/>
    <n v="64.67"/>
    <n v="64670000"/>
    <n v="996651"/>
    <x v="0"/>
    <x v="1"/>
    <x v="4"/>
    <n v="69"/>
  </r>
  <r>
    <x v="2"/>
    <n v="0"/>
    <x v="7"/>
    <x v="7"/>
    <x v="1"/>
    <x v="4"/>
    <n v="0"/>
    <n v="52.78"/>
    <n v="52780000"/>
    <n v="281905"/>
    <x v="2"/>
    <x v="2"/>
    <x v="0"/>
    <n v="32"/>
  </r>
  <r>
    <x v="7"/>
    <n v="0"/>
    <x v="0"/>
    <x v="0"/>
    <x v="2"/>
    <x v="6"/>
    <n v="0"/>
    <n v="7.44"/>
    <n v="7440000"/>
    <n v="739981"/>
    <x v="3"/>
    <x v="2"/>
    <x v="3"/>
    <n v="54"/>
  </r>
  <r>
    <x v="4"/>
    <n v="0"/>
    <x v="4"/>
    <x v="4"/>
    <x v="4"/>
    <x v="3"/>
    <n v="0"/>
    <n v="47.19"/>
    <n v="47190000"/>
    <n v="554448"/>
    <x v="0"/>
    <x v="2"/>
    <x v="3"/>
    <n v="31"/>
  </r>
  <r>
    <x v="9"/>
    <n v="0"/>
    <x v="4"/>
    <x v="4"/>
    <x v="1"/>
    <x v="6"/>
    <n v="0"/>
    <n v="99.19"/>
    <n v="99190000"/>
    <n v="745103"/>
    <x v="2"/>
    <x v="0"/>
    <x v="4"/>
    <n v="8"/>
  </r>
  <r>
    <x v="1"/>
    <n v="0"/>
    <x v="7"/>
    <x v="7"/>
    <x v="3"/>
    <x v="6"/>
    <n v="0"/>
    <n v="10.94"/>
    <n v="10940000"/>
    <n v="600279"/>
    <x v="2"/>
    <x v="0"/>
    <x v="2"/>
    <n v="16"/>
  </r>
  <r>
    <x v="6"/>
    <n v="0"/>
    <x v="4"/>
    <x v="4"/>
    <x v="2"/>
    <x v="2"/>
    <n v="0"/>
    <n v="48.86"/>
    <n v="48860000"/>
    <n v="973654"/>
    <x v="3"/>
    <x v="0"/>
    <x v="4"/>
    <n v="23"/>
  </r>
  <r>
    <x v="0"/>
    <n v="0"/>
    <x v="4"/>
    <x v="4"/>
    <x v="3"/>
    <x v="3"/>
    <n v="0"/>
    <n v="80.48"/>
    <n v="80480000"/>
    <n v="78123"/>
    <x v="0"/>
    <x v="2"/>
    <x v="3"/>
    <n v="50"/>
  </r>
  <r>
    <x v="2"/>
    <n v="0"/>
    <x v="7"/>
    <x v="7"/>
    <x v="2"/>
    <x v="4"/>
    <n v="0"/>
    <n v="69.959999999999994"/>
    <n v="69960000"/>
    <n v="675955"/>
    <x v="2"/>
    <x v="3"/>
    <x v="3"/>
    <n v="60"/>
  </r>
  <r>
    <x v="0"/>
    <n v="0"/>
    <x v="4"/>
    <x v="4"/>
    <x v="3"/>
    <x v="2"/>
    <n v="0"/>
    <n v="18.96"/>
    <n v="18960000"/>
    <n v="122866"/>
    <x v="2"/>
    <x v="0"/>
    <x v="0"/>
    <n v="46"/>
  </r>
  <r>
    <x v="6"/>
    <n v="0"/>
    <x v="3"/>
    <x v="3"/>
    <x v="1"/>
    <x v="0"/>
    <n v="0"/>
    <n v="66.33"/>
    <n v="66330000"/>
    <n v="177570"/>
    <x v="1"/>
    <x v="2"/>
    <x v="4"/>
    <n v="72"/>
  </r>
  <r>
    <x v="4"/>
    <n v="0"/>
    <x v="2"/>
    <x v="2"/>
    <x v="2"/>
    <x v="1"/>
    <n v="0"/>
    <n v="60.4"/>
    <n v="60400000"/>
    <n v="774913"/>
    <x v="3"/>
    <x v="0"/>
    <x v="3"/>
    <n v="43"/>
  </r>
  <r>
    <x v="0"/>
    <n v="0"/>
    <x v="2"/>
    <x v="2"/>
    <x v="0"/>
    <x v="2"/>
    <n v="0"/>
    <n v="24.92"/>
    <n v="24920000"/>
    <n v="852327"/>
    <x v="3"/>
    <x v="3"/>
    <x v="0"/>
    <n v="44"/>
  </r>
  <r>
    <x v="5"/>
    <n v="0"/>
    <x v="0"/>
    <x v="0"/>
    <x v="3"/>
    <x v="2"/>
    <n v="0"/>
    <n v="32.06"/>
    <n v="32060000.000000004"/>
    <n v="775033"/>
    <x v="0"/>
    <x v="3"/>
    <x v="3"/>
    <n v="8"/>
  </r>
  <r>
    <x v="0"/>
    <n v="0"/>
    <x v="6"/>
    <x v="6"/>
    <x v="0"/>
    <x v="3"/>
    <n v="0"/>
    <n v="71.77"/>
    <n v="71770000"/>
    <n v="823093"/>
    <x v="2"/>
    <x v="3"/>
    <x v="1"/>
    <n v="36"/>
  </r>
  <r>
    <x v="4"/>
    <n v="0"/>
    <x v="3"/>
    <x v="3"/>
    <x v="0"/>
    <x v="4"/>
    <n v="0"/>
    <n v="70.59"/>
    <n v="70590000"/>
    <n v="947445"/>
    <x v="2"/>
    <x v="2"/>
    <x v="4"/>
    <n v="59"/>
  </r>
  <r>
    <x v="8"/>
    <n v="0"/>
    <x v="3"/>
    <x v="3"/>
    <x v="3"/>
    <x v="2"/>
    <n v="0"/>
    <n v="75.34"/>
    <n v="75340000"/>
    <n v="972713"/>
    <x v="3"/>
    <x v="0"/>
    <x v="4"/>
    <n v="71"/>
  </r>
  <r>
    <x v="4"/>
    <n v="0"/>
    <x v="5"/>
    <x v="5"/>
    <x v="5"/>
    <x v="5"/>
    <n v="0"/>
    <n v="9.99"/>
    <n v="9990000"/>
    <n v="116840"/>
    <x v="3"/>
    <x v="3"/>
    <x v="1"/>
    <n v="51"/>
  </r>
  <r>
    <x v="9"/>
    <n v="0"/>
    <x v="8"/>
    <x v="8"/>
    <x v="1"/>
    <x v="3"/>
    <n v="0"/>
    <n v="91.94"/>
    <n v="91940000"/>
    <n v="710953"/>
    <x v="3"/>
    <x v="3"/>
    <x v="1"/>
    <n v="9"/>
  </r>
  <r>
    <x v="6"/>
    <n v="0"/>
    <x v="7"/>
    <x v="7"/>
    <x v="3"/>
    <x v="2"/>
    <n v="0"/>
    <n v="66.09"/>
    <n v="66090000"/>
    <n v="467190"/>
    <x v="1"/>
    <x v="2"/>
    <x v="2"/>
    <n v="25"/>
  </r>
  <r>
    <x v="3"/>
    <n v="0"/>
    <x v="2"/>
    <x v="2"/>
    <x v="0"/>
    <x v="6"/>
    <n v="0"/>
    <n v="66.73"/>
    <n v="66730000.000000007"/>
    <n v="540773"/>
    <x v="3"/>
    <x v="0"/>
    <x v="0"/>
    <n v="15"/>
  </r>
  <r>
    <x v="5"/>
    <n v="0"/>
    <x v="3"/>
    <x v="3"/>
    <x v="4"/>
    <x v="5"/>
    <n v="0"/>
    <n v="40.11"/>
    <n v="40110000"/>
    <n v="874040"/>
    <x v="3"/>
    <x v="2"/>
    <x v="1"/>
    <n v="6"/>
  </r>
  <r>
    <x v="5"/>
    <n v="0"/>
    <x v="6"/>
    <x v="6"/>
    <x v="4"/>
    <x v="6"/>
    <n v="0"/>
    <n v="60.71"/>
    <n v="60710000"/>
    <n v="8498"/>
    <x v="1"/>
    <x v="1"/>
    <x v="0"/>
    <n v="17"/>
  </r>
  <r>
    <x v="9"/>
    <n v="0"/>
    <x v="4"/>
    <x v="4"/>
    <x v="3"/>
    <x v="2"/>
    <n v="0"/>
    <n v="18.48"/>
    <n v="18480000"/>
    <n v="112881"/>
    <x v="0"/>
    <x v="2"/>
    <x v="0"/>
    <n v="32"/>
  </r>
  <r>
    <x v="8"/>
    <n v="0"/>
    <x v="3"/>
    <x v="3"/>
    <x v="3"/>
    <x v="2"/>
    <n v="0"/>
    <n v="9.9"/>
    <n v="9900000"/>
    <n v="942725"/>
    <x v="2"/>
    <x v="3"/>
    <x v="0"/>
    <n v="56"/>
  </r>
  <r>
    <x v="4"/>
    <n v="0"/>
    <x v="2"/>
    <x v="2"/>
    <x v="0"/>
    <x v="0"/>
    <n v="0"/>
    <n v="52.03"/>
    <n v="52030000"/>
    <n v="168684"/>
    <x v="1"/>
    <x v="0"/>
    <x v="0"/>
    <n v="27"/>
  </r>
  <r>
    <x v="8"/>
    <n v="0"/>
    <x v="3"/>
    <x v="3"/>
    <x v="3"/>
    <x v="3"/>
    <n v="0"/>
    <n v="25.06"/>
    <n v="25060000"/>
    <n v="559274"/>
    <x v="0"/>
    <x v="2"/>
    <x v="1"/>
    <n v="27"/>
  </r>
  <r>
    <x v="2"/>
    <n v="0"/>
    <x v="4"/>
    <x v="4"/>
    <x v="0"/>
    <x v="1"/>
    <n v="0"/>
    <n v="13.68"/>
    <n v="13680000"/>
    <n v="144856"/>
    <x v="3"/>
    <x v="0"/>
    <x v="3"/>
    <n v="13"/>
  </r>
  <r>
    <x v="8"/>
    <n v="0"/>
    <x v="7"/>
    <x v="7"/>
    <x v="5"/>
    <x v="5"/>
    <n v="0"/>
    <n v="2.63"/>
    <n v="2630000"/>
    <n v="418914"/>
    <x v="1"/>
    <x v="0"/>
    <x v="1"/>
    <n v="53"/>
  </r>
  <r>
    <x v="7"/>
    <n v="0"/>
    <x v="2"/>
    <x v="2"/>
    <x v="0"/>
    <x v="1"/>
    <n v="0"/>
    <n v="88.47"/>
    <n v="88470000"/>
    <n v="842945"/>
    <x v="0"/>
    <x v="1"/>
    <x v="1"/>
    <n v="67"/>
  </r>
  <r>
    <x v="2"/>
    <n v="0"/>
    <x v="6"/>
    <x v="6"/>
    <x v="3"/>
    <x v="4"/>
    <n v="0"/>
    <n v="50.04"/>
    <n v="50040000"/>
    <n v="841198"/>
    <x v="3"/>
    <x v="3"/>
    <x v="0"/>
    <n v="41"/>
  </r>
  <r>
    <x v="3"/>
    <n v="0"/>
    <x v="2"/>
    <x v="2"/>
    <x v="0"/>
    <x v="4"/>
    <n v="0"/>
    <n v="19.52"/>
    <n v="19520000"/>
    <n v="50054"/>
    <x v="2"/>
    <x v="0"/>
    <x v="3"/>
    <n v="24"/>
  </r>
  <r>
    <x v="7"/>
    <n v="0"/>
    <x v="9"/>
    <x v="9"/>
    <x v="3"/>
    <x v="3"/>
    <n v="0"/>
    <n v="4.5199999999999996"/>
    <n v="4520000"/>
    <n v="52302"/>
    <x v="3"/>
    <x v="2"/>
    <x v="0"/>
    <n v="58"/>
  </r>
  <r>
    <x v="1"/>
    <n v="0"/>
    <x v="7"/>
    <x v="7"/>
    <x v="2"/>
    <x v="5"/>
    <n v="0"/>
    <n v="97.28"/>
    <n v="97280000"/>
    <n v="694308"/>
    <x v="1"/>
    <x v="1"/>
    <x v="0"/>
    <n v="66"/>
  </r>
  <r>
    <x v="0"/>
    <n v="0"/>
    <x v="0"/>
    <x v="0"/>
    <x v="5"/>
    <x v="3"/>
    <n v="0"/>
    <n v="62.67"/>
    <n v="62670000"/>
    <n v="520232"/>
    <x v="1"/>
    <x v="1"/>
    <x v="4"/>
    <n v="53"/>
  </r>
  <r>
    <x v="3"/>
    <n v="0"/>
    <x v="3"/>
    <x v="3"/>
    <x v="4"/>
    <x v="1"/>
    <n v="0"/>
    <n v="46.34"/>
    <n v="46340000"/>
    <n v="575379"/>
    <x v="3"/>
    <x v="3"/>
    <x v="2"/>
    <n v="35"/>
  </r>
  <r>
    <x v="6"/>
    <n v="0"/>
    <x v="5"/>
    <x v="5"/>
    <x v="2"/>
    <x v="2"/>
    <n v="0"/>
    <n v="26.45"/>
    <n v="26450000"/>
    <n v="850714"/>
    <x v="0"/>
    <x v="0"/>
    <x v="4"/>
    <n v="6"/>
  </r>
  <r>
    <x v="3"/>
    <n v="0"/>
    <x v="5"/>
    <x v="5"/>
    <x v="4"/>
    <x v="6"/>
    <n v="0"/>
    <n v="14.12"/>
    <n v="14120000"/>
    <n v="403325"/>
    <x v="0"/>
    <x v="1"/>
    <x v="2"/>
    <n v="35"/>
  </r>
  <r>
    <x v="7"/>
    <n v="0"/>
    <x v="6"/>
    <x v="6"/>
    <x v="0"/>
    <x v="0"/>
    <n v="0"/>
    <n v="80.989999999999995"/>
    <n v="80990000"/>
    <n v="345577"/>
    <x v="2"/>
    <x v="0"/>
    <x v="4"/>
    <n v="4"/>
  </r>
  <r>
    <x v="5"/>
    <n v="0"/>
    <x v="1"/>
    <x v="1"/>
    <x v="2"/>
    <x v="2"/>
    <n v="0"/>
    <n v="30.51"/>
    <n v="30510000"/>
    <n v="428352"/>
    <x v="0"/>
    <x v="0"/>
    <x v="1"/>
    <n v="41"/>
  </r>
  <r>
    <x v="7"/>
    <n v="0"/>
    <x v="5"/>
    <x v="5"/>
    <x v="0"/>
    <x v="5"/>
    <n v="0"/>
    <n v="69.45"/>
    <n v="69450000"/>
    <n v="852592"/>
    <x v="1"/>
    <x v="3"/>
    <x v="2"/>
    <n v="12"/>
  </r>
  <r>
    <x v="9"/>
    <n v="0"/>
    <x v="0"/>
    <x v="0"/>
    <x v="4"/>
    <x v="0"/>
    <n v="0"/>
    <n v="78.12"/>
    <n v="78120000"/>
    <n v="36804"/>
    <x v="3"/>
    <x v="1"/>
    <x v="0"/>
    <n v="30"/>
  </r>
  <r>
    <x v="7"/>
    <n v="0"/>
    <x v="9"/>
    <x v="9"/>
    <x v="0"/>
    <x v="3"/>
    <n v="0"/>
    <n v="92.63"/>
    <n v="92630000"/>
    <n v="725707"/>
    <x v="0"/>
    <x v="1"/>
    <x v="2"/>
    <n v="9"/>
  </r>
  <r>
    <x v="5"/>
    <n v="0"/>
    <x v="1"/>
    <x v="1"/>
    <x v="2"/>
    <x v="3"/>
    <n v="0"/>
    <n v="35.270000000000003"/>
    <n v="35270000"/>
    <n v="765929"/>
    <x v="1"/>
    <x v="1"/>
    <x v="1"/>
    <n v="16"/>
  </r>
  <r>
    <x v="6"/>
    <n v="0"/>
    <x v="1"/>
    <x v="1"/>
    <x v="2"/>
    <x v="1"/>
    <n v="0"/>
    <n v="17.22"/>
    <n v="17220000"/>
    <n v="242574"/>
    <x v="1"/>
    <x v="2"/>
    <x v="4"/>
    <n v="59"/>
  </r>
  <r>
    <x v="9"/>
    <n v="0"/>
    <x v="8"/>
    <x v="8"/>
    <x v="4"/>
    <x v="0"/>
    <n v="0"/>
    <n v="45.52"/>
    <n v="45520000"/>
    <n v="838652"/>
    <x v="3"/>
    <x v="2"/>
    <x v="4"/>
    <n v="20"/>
  </r>
  <r>
    <x v="8"/>
    <n v="0"/>
    <x v="3"/>
    <x v="3"/>
    <x v="3"/>
    <x v="3"/>
    <n v="0"/>
    <n v="99.04"/>
    <n v="99040000"/>
    <n v="389405"/>
    <x v="1"/>
    <x v="1"/>
    <x v="3"/>
    <n v="53"/>
  </r>
  <r>
    <x v="6"/>
    <n v="0"/>
    <x v="6"/>
    <x v="6"/>
    <x v="0"/>
    <x v="3"/>
    <n v="0"/>
    <n v="56.44"/>
    <n v="56440000"/>
    <n v="359577"/>
    <x v="3"/>
    <x v="3"/>
    <x v="4"/>
    <n v="38"/>
  </r>
  <r>
    <x v="1"/>
    <n v="0"/>
    <x v="6"/>
    <x v="6"/>
    <x v="2"/>
    <x v="3"/>
    <n v="0"/>
    <n v="73.239999999999995"/>
    <n v="73240000"/>
    <n v="943689"/>
    <x v="2"/>
    <x v="3"/>
    <x v="1"/>
    <n v="32"/>
  </r>
  <r>
    <x v="7"/>
    <n v="0"/>
    <x v="2"/>
    <x v="2"/>
    <x v="4"/>
    <x v="0"/>
    <n v="0"/>
    <n v="14.69"/>
    <n v="14690000"/>
    <n v="783795"/>
    <x v="2"/>
    <x v="1"/>
    <x v="2"/>
    <n v="43"/>
  </r>
  <r>
    <x v="3"/>
    <n v="0"/>
    <x v="1"/>
    <x v="1"/>
    <x v="3"/>
    <x v="6"/>
    <n v="0"/>
    <n v="72.05"/>
    <n v="72050000"/>
    <n v="263506"/>
    <x v="2"/>
    <x v="3"/>
    <x v="4"/>
    <n v="49"/>
  </r>
  <r>
    <x v="5"/>
    <n v="0"/>
    <x v="9"/>
    <x v="9"/>
    <x v="3"/>
    <x v="3"/>
    <n v="0"/>
    <n v="20.59"/>
    <n v="20590000"/>
    <n v="457184"/>
    <x v="2"/>
    <x v="2"/>
    <x v="0"/>
    <n v="11"/>
  </r>
  <r>
    <x v="1"/>
    <n v="0"/>
    <x v="0"/>
    <x v="0"/>
    <x v="4"/>
    <x v="5"/>
    <n v="0"/>
    <n v="68.44"/>
    <n v="68440000"/>
    <n v="186842"/>
    <x v="1"/>
    <x v="3"/>
    <x v="0"/>
    <n v="40"/>
  </r>
  <r>
    <x v="2"/>
    <n v="0"/>
    <x v="3"/>
    <x v="3"/>
    <x v="3"/>
    <x v="5"/>
    <n v="0"/>
    <n v="8.81"/>
    <n v="8810000"/>
    <n v="198929"/>
    <x v="1"/>
    <x v="1"/>
    <x v="2"/>
    <n v="41"/>
  </r>
  <r>
    <x v="8"/>
    <n v="0"/>
    <x v="3"/>
    <x v="3"/>
    <x v="4"/>
    <x v="1"/>
    <n v="0"/>
    <n v="51.58"/>
    <n v="51580000"/>
    <n v="65700"/>
    <x v="0"/>
    <x v="3"/>
    <x v="4"/>
    <n v="28"/>
  </r>
  <r>
    <x v="7"/>
    <n v="0"/>
    <x v="8"/>
    <x v="8"/>
    <x v="0"/>
    <x v="3"/>
    <n v="0"/>
    <n v="83.79"/>
    <n v="83790000"/>
    <n v="90156"/>
    <x v="0"/>
    <x v="0"/>
    <x v="3"/>
    <n v="65"/>
  </r>
  <r>
    <x v="5"/>
    <n v="0"/>
    <x v="7"/>
    <x v="7"/>
    <x v="3"/>
    <x v="3"/>
    <n v="0"/>
    <n v="14.55"/>
    <n v="14550000"/>
    <n v="470471"/>
    <x v="1"/>
    <x v="0"/>
    <x v="0"/>
    <n v="53"/>
  </r>
  <r>
    <x v="0"/>
    <n v="0"/>
    <x v="8"/>
    <x v="8"/>
    <x v="5"/>
    <x v="1"/>
    <n v="0"/>
    <n v="20.52"/>
    <n v="20520000"/>
    <n v="33426"/>
    <x v="3"/>
    <x v="2"/>
    <x v="3"/>
    <n v="16"/>
  </r>
  <r>
    <x v="6"/>
    <n v="0"/>
    <x v="2"/>
    <x v="2"/>
    <x v="5"/>
    <x v="0"/>
    <n v="0"/>
    <n v="83.29"/>
    <n v="83290000"/>
    <n v="143037"/>
    <x v="2"/>
    <x v="0"/>
    <x v="1"/>
    <n v="47"/>
  </r>
  <r>
    <x v="3"/>
    <n v="0"/>
    <x v="6"/>
    <x v="6"/>
    <x v="1"/>
    <x v="3"/>
    <n v="0"/>
    <n v="79.77"/>
    <n v="79770000"/>
    <n v="151930"/>
    <x v="3"/>
    <x v="3"/>
    <x v="4"/>
    <n v="4"/>
  </r>
  <r>
    <x v="0"/>
    <n v="0"/>
    <x v="3"/>
    <x v="3"/>
    <x v="5"/>
    <x v="0"/>
    <n v="0"/>
    <n v="97.2"/>
    <n v="97200000"/>
    <n v="499651"/>
    <x v="1"/>
    <x v="3"/>
    <x v="4"/>
    <n v="50"/>
  </r>
  <r>
    <x v="7"/>
    <n v="0"/>
    <x v="1"/>
    <x v="1"/>
    <x v="3"/>
    <x v="0"/>
    <n v="0"/>
    <n v="41.63"/>
    <n v="41630000"/>
    <n v="249211"/>
    <x v="2"/>
    <x v="3"/>
    <x v="2"/>
    <n v="59"/>
  </r>
  <r>
    <x v="3"/>
    <n v="0"/>
    <x v="2"/>
    <x v="2"/>
    <x v="4"/>
    <x v="2"/>
    <n v="0"/>
    <n v="1.01"/>
    <n v="1010000"/>
    <n v="470074"/>
    <x v="2"/>
    <x v="1"/>
    <x v="4"/>
    <n v="9"/>
  </r>
  <r>
    <x v="8"/>
    <n v="0"/>
    <x v="7"/>
    <x v="7"/>
    <x v="0"/>
    <x v="5"/>
    <n v="0"/>
    <n v="87.5"/>
    <n v="87500000"/>
    <n v="429920"/>
    <x v="1"/>
    <x v="3"/>
    <x v="4"/>
    <n v="37"/>
  </r>
  <r>
    <x v="5"/>
    <n v="0"/>
    <x v="0"/>
    <x v="0"/>
    <x v="4"/>
    <x v="6"/>
    <n v="0"/>
    <n v="0.75"/>
    <n v="750000"/>
    <n v="269314"/>
    <x v="3"/>
    <x v="2"/>
    <x v="0"/>
    <n v="64"/>
  </r>
  <r>
    <x v="2"/>
    <n v="0"/>
    <x v="0"/>
    <x v="0"/>
    <x v="2"/>
    <x v="6"/>
    <n v="0"/>
    <n v="37.159999999999997"/>
    <n v="37160000"/>
    <n v="696199"/>
    <x v="1"/>
    <x v="1"/>
    <x v="4"/>
    <n v="42"/>
  </r>
  <r>
    <x v="6"/>
    <n v="0"/>
    <x v="9"/>
    <x v="9"/>
    <x v="0"/>
    <x v="5"/>
    <n v="0"/>
    <n v="98.38"/>
    <n v="98380000"/>
    <n v="355505"/>
    <x v="1"/>
    <x v="0"/>
    <x v="2"/>
    <n v="35"/>
  </r>
  <r>
    <x v="5"/>
    <n v="0"/>
    <x v="5"/>
    <x v="5"/>
    <x v="3"/>
    <x v="2"/>
    <n v="0"/>
    <n v="55.94"/>
    <n v="55940000"/>
    <n v="890234"/>
    <x v="1"/>
    <x v="0"/>
    <x v="0"/>
    <n v="53"/>
  </r>
  <r>
    <x v="7"/>
    <n v="0"/>
    <x v="0"/>
    <x v="0"/>
    <x v="1"/>
    <x v="3"/>
    <n v="0"/>
    <n v="23.63"/>
    <n v="23630000"/>
    <n v="581616"/>
    <x v="2"/>
    <x v="2"/>
    <x v="4"/>
    <n v="1"/>
  </r>
  <r>
    <x v="0"/>
    <n v="0"/>
    <x v="8"/>
    <x v="8"/>
    <x v="4"/>
    <x v="2"/>
    <n v="0"/>
    <n v="39.44"/>
    <n v="39440000"/>
    <n v="155768"/>
    <x v="1"/>
    <x v="2"/>
    <x v="2"/>
    <n v="19"/>
  </r>
  <r>
    <x v="5"/>
    <n v="0"/>
    <x v="2"/>
    <x v="2"/>
    <x v="5"/>
    <x v="3"/>
    <n v="0"/>
    <n v="83.69"/>
    <n v="83690000"/>
    <n v="824298"/>
    <x v="1"/>
    <x v="0"/>
    <x v="1"/>
    <n v="4"/>
  </r>
  <r>
    <x v="2"/>
    <n v="0"/>
    <x v="3"/>
    <x v="3"/>
    <x v="5"/>
    <x v="4"/>
    <n v="0"/>
    <n v="28.88"/>
    <n v="28880000"/>
    <n v="212533"/>
    <x v="2"/>
    <x v="0"/>
    <x v="3"/>
    <n v="71"/>
  </r>
  <r>
    <x v="7"/>
    <n v="0"/>
    <x v="0"/>
    <x v="0"/>
    <x v="1"/>
    <x v="5"/>
    <n v="0"/>
    <n v="10.1"/>
    <n v="10100000"/>
    <n v="47737"/>
    <x v="0"/>
    <x v="2"/>
    <x v="4"/>
    <n v="69"/>
  </r>
  <r>
    <x v="7"/>
    <n v="0"/>
    <x v="3"/>
    <x v="3"/>
    <x v="2"/>
    <x v="2"/>
    <n v="0"/>
    <n v="47.01"/>
    <n v="47010000"/>
    <n v="940513"/>
    <x v="3"/>
    <x v="0"/>
    <x v="4"/>
    <n v="10"/>
  </r>
  <r>
    <x v="6"/>
    <n v="0"/>
    <x v="8"/>
    <x v="8"/>
    <x v="2"/>
    <x v="5"/>
    <n v="0"/>
    <n v="18.66"/>
    <n v="18660000"/>
    <n v="292992"/>
    <x v="2"/>
    <x v="3"/>
    <x v="4"/>
    <n v="15"/>
  </r>
  <r>
    <x v="3"/>
    <n v="0"/>
    <x v="2"/>
    <x v="2"/>
    <x v="5"/>
    <x v="3"/>
    <n v="0"/>
    <n v="79.72"/>
    <n v="79720000"/>
    <n v="639779"/>
    <x v="1"/>
    <x v="3"/>
    <x v="3"/>
    <n v="6"/>
  </r>
  <r>
    <x v="5"/>
    <n v="0"/>
    <x v="0"/>
    <x v="0"/>
    <x v="3"/>
    <x v="5"/>
    <n v="0"/>
    <n v="29.85"/>
    <n v="29850000"/>
    <n v="949862"/>
    <x v="0"/>
    <x v="1"/>
    <x v="1"/>
    <n v="25"/>
  </r>
  <r>
    <x v="9"/>
    <n v="0"/>
    <x v="8"/>
    <x v="8"/>
    <x v="0"/>
    <x v="6"/>
    <n v="0"/>
    <n v="0.92"/>
    <n v="920000"/>
    <n v="260396"/>
    <x v="0"/>
    <x v="3"/>
    <x v="3"/>
    <n v="16"/>
  </r>
  <r>
    <x v="5"/>
    <n v="0"/>
    <x v="2"/>
    <x v="2"/>
    <x v="0"/>
    <x v="2"/>
    <n v="0"/>
    <n v="92.48"/>
    <n v="92480000"/>
    <n v="215376"/>
    <x v="1"/>
    <x v="2"/>
    <x v="1"/>
    <n v="18"/>
  </r>
  <r>
    <x v="4"/>
    <n v="0"/>
    <x v="4"/>
    <x v="4"/>
    <x v="3"/>
    <x v="3"/>
    <n v="0"/>
    <n v="20.09"/>
    <n v="20090000"/>
    <n v="689397"/>
    <x v="2"/>
    <x v="2"/>
    <x v="2"/>
    <n v="68"/>
  </r>
  <r>
    <x v="7"/>
    <n v="0"/>
    <x v="4"/>
    <x v="4"/>
    <x v="4"/>
    <x v="0"/>
    <n v="0"/>
    <n v="16.239999999999998"/>
    <n v="16239999.999999998"/>
    <n v="238092"/>
    <x v="1"/>
    <x v="3"/>
    <x v="2"/>
    <n v="32"/>
  </r>
  <r>
    <x v="1"/>
    <n v="0"/>
    <x v="0"/>
    <x v="0"/>
    <x v="0"/>
    <x v="5"/>
    <n v="0"/>
    <n v="18.420000000000002"/>
    <n v="18420000"/>
    <n v="289539"/>
    <x v="1"/>
    <x v="0"/>
    <x v="3"/>
    <n v="27"/>
  </r>
  <r>
    <x v="6"/>
    <n v="0"/>
    <x v="9"/>
    <x v="9"/>
    <x v="3"/>
    <x v="6"/>
    <n v="0"/>
    <n v="49.02"/>
    <n v="49020000"/>
    <n v="382327"/>
    <x v="2"/>
    <x v="3"/>
    <x v="0"/>
    <n v="30"/>
  </r>
  <r>
    <x v="5"/>
    <n v="0"/>
    <x v="3"/>
    <x v="3"/>
    <x v="0"/>
    <x v="4"/>
    <n v="0"/>
    <n v="12.43"/>
    <n v="12430000"/>
    <n v="605810"/>
    <x v="3"/>
    <x v="3"/>
    <x v="1"/>
    <n v="41"/>
  </r>
  <r>
    <x v="5"/>
    <n v="0"/>
    <x v="0"/>
    <x v="0"/>
    <x v="3"/>
    <x v="5"/>
    <n v="0"/>
    <n v="1.27"/>
    <n v="1270000"/>
    <n v="588345"/>
    <x v="2"/>
    <x v="0"/>
    <x v="1"/>
    <n v="49"/>
  </r>
  <r>
    <x v="2"/>
    <n v="0"/>
    <x v="0"/>
    <x v="0"/>
    <x v="0"/>
    <x v="4"/>
    <n v="0"/>
    <n v="21.58"/>
    <n v="21580000"/>
    <n v="831367"/>
    <x v="2"/>
    <x v="2"/>
    <x v="3"/>
    <n v="55"/>
  </r>
  <r>
    <x v="7"/>
    <n v="0"/>
    <x v="0"/>
    <x v="0"/>
    <x v="2"/>
    <x v="5"/>
    <n v="0"/>
    <n v="14.64"/>
    <n v="14640000"/>
    <n v="880671"/>
    <x v="0"/>
    <x v="2"/>
    <x v="1"/>
    <n v="66"/>
  </r>
  <r>
    <x v="4"/>
    <n v="0"/>
    <x v="5"/>
    <x v="5"/>
    <x v="3"/>
    <x v="1"/>
    <n v="0"/>
    <n v="92.32"/>
    <n v="92320000"/>
    <n v="418211"/>
    <x v="2"/>
    <x v="0"/>
    <x v="4"/>
    <n v="39"/>
  </r>
  <r>
    <x v="4"/>
    <n v="0"/>
    <x v="6"/>
    <x v="6"/>
    <x v="2"/>
    <x v="1"/>
    <n v="0"/>
    <n v="31.4"/>
    <n v="31400000"/>
    <n v="264380"/>
    <x v="2"/>
    <x v="3"/>
    <x v="0"/>
    <n v="37"/>
  </r>
  <r>
    <x v="7"/>
    <n v="0"/>
    <x v="1"/>
    <x v="1"/>
    <x v="0"/>
    <x v="5"/>
    <n v="0"/>
    <n v="9.25"/>
    <n v="9250000"/>
    <n v="437974"/>
    <x v="0"/>
    <x v="3"/>
    <x v="4"/>
    <n v="20"/>
  </r>
  <r>
    <x v="1"/>
    <n v="0"/>
    <x v="8"/>
    <x v="8"/>
    <x v="0"/>
    <x v="2"/>
    <n v="0"/>
    <n v="37.1"/>
    <n v="37100000"/>
    <n v="713949"/>
    <x v="0"/>
    <x v="0"/>
    <x v="3"/>
    <n v="71"/>
  </r>
  <r>
    <x v="9"/>
    <n v="0"/>
    <x v="6"/>
    <x v="6"/>
    <x v="4"/>
    <x v="2"/>
    <n v="0"/>
    <n v="8.5"/>
    <n v="8500000"/>
    <n v="523164"/>
    <x v="0"/>
    <x v="1"/>
    <x v="2"/>
    <n v="30"/>
  </r>
  <r>
    <x v="2"/>
    <n v="0"/>
    <x v="7"/>
    <x v="7"/>
    <x v="3"/>
    <x v="3"/>
    <n v="0"/>
    <n v="85.23"/>
    <n v="85230000"/>
    <n v="193852"/>
    <x v="2"/>
    <x v="3"/>
    <x v="0"/>
    <n v="54"/>
  </r>
  <r>
    <x v="2"/>
    <n v="0"/>
    <x v="2"/>
    <x v="2"/>
    <x v="3"/>
    <x v="1"/>
    <n v="0"/>
    <n v="14.09"/>
    <n v="14090000"/>
    <n v="655640"/>
    <x v="1"/>
    <x v="3"/>
    <x v="1"/>
    <n v="61"/>
  </r>
  <r>
    <x v="4"/>
    <n v="0"/>
    <x v="8"/>
    <x v="8"/>
    <x v="0"/>
    <x v="2"/>
    <n v="0"/>
    <n v="76.02"/>
    <n v="76020000"/>
    <n v="573328"/>
    <x v="2"/>
    <x v="3"/>
    <x v="2"/>
    <n v="10"/>
  </r>
  <r>
    <x v="2"/>
    <n v="0"/>
    <x v="0"/>
    <x v="0"/>
    <x v="5"/>
    <x v="4"/>
    <n v="0"/>
    <n v="46.27"/>
    <n v="46270000"/>
    <n v="798717"/>
    <x v="0"/>
    <x v="2"/>
    <x v="4"/>
    <n v="10"/>
  </r>
  <r>
    <x v="7"/>
    <n v="0"/>
    <x v="0"/>
    <x v="0"/>
    <x v="3"/>
    <x v="3"/>
    <n v="0"/>
    <n v="59.86"/>
    <n v="59860000"/>
    <n v="899413"/>
    <x v="1"/>
    <x v="1"/>
    <x v="4"/>
    <n v="11"/>
  </r>
  <r>
    <x v="4"/>
    <n v="0"/>
    <x v="1"/>
    <x v="1"/>
    <x v="4"/>
    <x v="6"/>
    <n v="0"/>
    <n v="18.75"/>
    <n v="18750000"/>
    <n v="436009"/>
    <x v="1"/>
    <x v="2"/>
    <x v="2"/>
    <n v="44"/>
  </r>
  <r>
    <x v="2"/>
    <n v="0"/>
    <x v="9"/>
    <x v="9"/>
    <x v="4"/>
    <x v="1"/>
    <n v="0"/>
    <n v="56.3"/>
    <n v="56300000"/>
    <n v="142291"/>
    <x v="1"/>
    <x v="1"/>
    <x v="0"/>
    <n v="29"/>
  </r>
  <r>
    <x v="3"/>
    <n v="0"/>
    <x v="0"/>
    <x v="0"/>
    <x v="2"/>
    <x v="4"/>
    <n v="0"/>
    <n v="64.8"/>
    <n v="64800000"/>
    <n v="276197"/>
    <x v="3"/>
    <x v="3"/>
    <x v="1"/>
    <n v="2"/>
  </r>
  <r>
    <x v="6"/>
    <n v="0"/>
    <x v="9"/>
    <x v="9"/>
    <x v="1"/>
    <x v="2"/>
    <n v="0"/>
    <n v="33.61"/>
    <n v="33610000"/>
    <n v="807918"/>
    <x v="0"/>
    <x v="2"/>
    <x v="3"/>
    <n v="37"/>
  </r>
  <r>
    <x v="4"/>
    <n v="0"/>
    <x v="8"/>
    <x v="8"/>
    <x v="2"/>
    <x v="3"/>
    <n v="0"/>
    <n v="90.99"/>
    <n v="90990000"/>
    <n v="483484"/>
    <x v="0"/>
    <x v="0"/>
    <x v="0"/>
    <n v="2"/>
  </r>
  <r>
    <x v="6"/>
    <n v="0"/>
    <x v="7"/>
    <x v="7"/>
    <x v="1"/>
    <x v="2"/>
    <n v="0"/>
    <n v="41.79"/>
    <n v="41790000"/>
    <n v="7290"/>
    <x v="2"/>
    <x v="1"/>
    <x v="2"/>
    <n v="32"/>
  </r>
  <r>
    <x v="1"/>
    <n v="0"/>
    <x v="6"/>
    <x v="6"/>
    <x v="3"/>
    <x v="2"/>
    <n v="0"/>
    <n v="38.69"/>
    <n v="38690000"/>
    <n v="333967"/>
    <x v="2"/>
    <x v="3"/>
    <x v="1"/>
    <n v="26"/>
  </r>
  <r>
    <x v="0"/>
    <n v="0"/>
    <x v="9"/>
    <x v="9"/>
    <x v="2"/>
    <x v="0"/>
    <n v="0"/>
    <n v="84.4"/>
    <n v="84400000"/>
    <n v="840118"/>
    <x v="0"/>
    <x v="3"/>
    <x v="4"/>
    <n v="58"/>
  </r>
  <r>
    <x v="9"/>
    <n v="0"/>
    <x v="2"/>
    <x v="2"/>
    <x v="5"/>
    <x v="6"/>
    <n v="0"/>
    <n v="69.459999999999994"/>
    <n v="69460000"/>
    <n v="187312"/>
    <x v="1"/>
    <x v="3"/>
    <x v="0"/>
    <n v="58"/>
  </r>
  <r>
    <x v="7"/>
    <n v="0"/>
    <x v="2"/>
    <x v="2"/>
    <x v="3"/>
    <x v="2"/>
    <n v="0"/>
    <n v="34.46"/>
    <n v="34460000"/>
    <n v="470727"/>
    <x v="3"/>
    <x v="1"/>
    <x v="1"/>
    <n v="8"/>
  </r>
  <r>
    <x v="1"/>
    <n v="0"/>
    <x v="5"/>
    <x v="5"/>
    <x v="5"/>
    <x v="0"/>
    <n v="0"/>
    <n v="95.97"/>
    <n v="95970000"/>
    <n v="629490"/>
    <x v="0"/>
    <x v="3"/>
    <x v="0"/>
    <n v="38"/>
  </r>
  <r>
    <x v="4"/>
    <n v="0"/>
    <x v="8"/>
    <x v="8"/>
    <x v="4"/>
    <x v="4"/>
    <n v="0"/>
    <n v="98.76"/>
    <n v="98760000"/>
    <n v="904598"/>
    <x v="0"/>
    <x v="2"/>
    <x v="2"/>
    <n v="11"/>
  </r>
  <r>
    <x v="9"/>
    <n v="0"/>
    <x v="1"/>
    <x v="1"/>
    <x v="1"/>
    <x v="0"/>
    <n v="0"/>
    <n v="12.59"/>
    <n v="12590000"/>
    <n v="820632"/>
    <x v="3"/>
    <x v="2"/>
    <x v="2"/>
    <n v="65"/>
  </r>
  <r>
    <x v="8"/>
    <n v="0"/>
    <x v="0"/>
    <x v="0"/>
    <x v="3"/>
    <x v="1"/>
    <n v="0"/>
    <n v="78.78"/>
    <n v="78780000"/>
    <n v="214152"/>
    <x v="2"/>
    <x v="1"/>
    <x v="1"/>
    <n v="7"/>
  </r>
  <r>
    <x v="5"/>
    <n v="0"/>
    <x v="2"/>
    <x v="2"/>
    <x v="3"/>
    <x v="5"/>
    <n v="0"/>
    <n v="21.11"/>
    <n v="21110000"/>
    <n v="18766"/>
    <x v="2"/>
    <x v="1"/>
    <x v="1"/>
    <n v="43"/>
  </r>
  <r>
    <x v="4"/>
    <n v="0"/>
    <x v="9"/>
    <x v="9"/>
    <x v="5"/>
    <x v="5"/>
    <n v="0"/>
    <n v="50.19"/>
    <n v="50190000"/>
    <n v="760230"/>
    <x v="1"/>
    <x v="3"/>
    <x v="0"/>
    <n v="56"/>
  </r>
  <r>
    <x v="1"/>
    <n v="0"/>
    <x v="8"/>
    <x v="8"/>
    <x v="1"/>
    <x v="6"/>
    <n v="0"/>
    <n v="76.83"/>
    <n v="76830000"/>
    <n v="603402"/>
    <x v="2"/>
    <x v="3"/>
    <x v="2"/>
    <n v="57"/>
  </r>
  <r>
    <x v="4"/>
    <n v="0"/>
    <x v="9"/>
    <x v="9"/>
    <x v="2"/>
    <x v="6"/>
    <n v="0"/>
    <n v="17.489999999999998"/>
    <n v="17490000"/>
    <n v="693907"/>
    <x v="0"/>
    <x v="3"/>
    <x v="2"/>
    <n v="54"/>
  </r>
  <r>
    <x v="7"/>
    <n v="0"/>
    <x v="1"/>
    <x v="1"/>
    <x v="4"/>
    <x v="5"/>
    <n v="0"/>
    <n v="66.78"/>
    <n v="66780000"/>
    <n v="698892"/>
    <x v="3"/>
    <x v="3"/>
    <x v="2"/>
    <n v="24"/>
  </r>
  <r>
    <x v="2"/>
    <n v="0"/>
    <x v="7"/>
    <x v="7"/>
    <x v="0"/>
    <x v="2"/>
    <n v="0"/>
    <n v="24.17"/>
    <n v="24170000"/>
    <n v="64082"/>
    <x v="3"/>
    <x v="2"/>
    <x v="3"/>
    <n v="16"/>
  </r>
  <r>
    <x v="9"/>
    <n v="0"/>
    <x v="6"/>
    <x v="6"/>
    <x v="1"/>
    <x v="2"/>
    <n v="0"/>
    <n v="38.840000000000003"/>
    <n v="38840000"/>
    <n v="687052"/>
    <x v="1"/>
    <x v="0"/>
    <x v="4"/>
    <n v="34"/>
  </r>
  <r>
    <x v="6"/>
    <n v="0"/>
    <x v="3"/>
    <x v="3"/>
    <x v="0"/>
    <x v="4"/>
    <n v="0"/>
    <n v="14.98"/>
    <n v="14980000"/>
    <n v="417488"/>
    <x v="0"/>
    <x v="1"/>
    <x v="4"/>
    <n v="23"/>
  </r>
  <r>
    <x v="3"/>
    <n v="0"/>
    <x v="9"/>
    <x v="9"/>
    <x v="1"/>
    <x v="3"/>
    <n v="0"/>
    <n v="15.14"/>
    <n v="15140000"/>
    <n v="970038"/>
    <x v="1"/>
    <x v="3"/>
    <x v="1"/>
    <n v="47"/>
  </r>
  <r>
    <x v="8"/>
    <n v="0"/>
    <x v="4"/>
    <x v="4"/>
    <x v="4"/>
    <x v="4"/>
    <n v="0"/>
    <n v="10.4"/>
    <n v="10400000"/>
    <n v="240441"/>
    <x v="3"/>
    <x v="3"/>
    <x v="3"/>
    <n v="17"/>
  </r>
  <r>
    <x v="1"/>
    <n v="0"/>
    <x v="9"/>
    <x v="9"/>
    <x v="2"/>
    <x v="5"/>
    <n v="0"/>
    <n v="59.67"/>
    <n v="59670000"/>
    <n v="747418"/>
    <x v="2"/>
    <x v="0"/>
    <x v="0"/>
    <n v="20"/>
  </r>
  <r>
    <x v="8"/>
    <n v="0"/>
    <x v="0"/>
    <x v="0"/>
    <x v="5"/>
    <x v="1"/>
    <n v="0"/>
    <n v="36.659999999999997"/>
    <n v="36660000"/>
    <n v="977185"/>
    <x v="2"/>
    <x v="2"/>
    <x v="3"/>
    <n v="71"/>
  </r>
  <r>
    <x v="1"/>
    <n v="0"/>
    <x v="0"/>
    <x v="0"/>
    <x v="5"/>
    <x v="1"/>
    <n v="0"/>
    <n v="58.98"/>
    <n v="58980000"/>
    <n v="267401"/>
    <x v="3"/>
    <x v="3"/>
    <x v="1"/>
    <n v="20"/>
  </r>
  <r>
    <x v="3"/>
    <n v="0"/>
    <x v="6"/>
    <x v="6"/>
    <x v="1"/>
    <x v="1"/>
    <n v="0"/>
    <n v="19.47"/>
    <n v="19470000"/>
    <n v="496271"/>
    <x v="0"/>
    <x v="0"/>
    <x v="2"/>
    <n v="20"/>
  </r>
  <r>
    <x v="4"/>
    <n v="0"/>
    <x v="7"/>
    <x v="7"/>
    <x v="0"/>
    <x v="5"/>
    <n v="0"/>
    <n v="64.62"/>
    <n v="64620000.000000007"/>
    <n v="104619"/>
    <x v="2"/>
    <x v="0"/>
    <x v="3"/>
    <n v="68"/>
  </r>
  <r>
    <x v="6"/>
    <n v="0"/>
    <x v="2"/>
    <x v="2"/>
    <x v="1"/>
    <x v="6"/>
    <n v="0"/>
    <n v="98.25"/>
    <n v="98250000"/>
    <n v="877571"/>
    <x v="2"/>
    <x v="1"/>
    <x v="3"/>
    <n v="19"/>
  </r>
  <r>
    <x v="8"/>
    <n v="0"/>
    <x v="9"/>
    <x v="9"/>
    <x v="1"/>
    <x v="6"/>
    <n v="0"/>
    <n v="41.88"/>
    <n v="41880000"/>
    <n v="93314"/>
    <x v="0"/>
    <x v="0"/>
    <x v="0"/>
    <n v="24"/>
  </r>
  <r>
    <x v="7"/>
    <n v="0"/>
    <x v="9"/>
    <x v="9"/>
    <x v="3"/>
    <x v="4"/>
    <n v="0"/>
    <n v="13.22"/>
    <n v="13220000"/>
    <n v="790415"/>
    <x v="0"/>
    <x v="3"/>
    <x v="4"/>
    <n v="52"/>
  </r>
  <r>
    <x v="3"/>
    <n v="0"/>
    <x v="9"/>
    <x v="9"/>
    <x v="1"/>
    <x v="2"/>
    <n v="0"/>
    <n v="54.65"/>
    <n v="54650000"/>
    <n v="107180"/>
    <x v="1"/>
    <x v="3"/>
    <x v="3"/>
    <n v="68"/>
  </r>
  <r>
    <x v="8"/>
    <n v="0"/>
    <x v="3"/>
    <x v="3"/>
    <x v="0"/>
    <x v="2"/>
    <n v="0"/>
    <n v="72.010000000000005"/>
    <n v="72010000"/>
    <n v="401960"/>
    <x v="1"/>
    <x v="0"/>
    <x v="0"/>
    <n v="44"/>
  </r>
  <r>
    <x v="9"/>
    <n v="0"/>
    <x v="9"/>
    <x v="9"/>
    <x v="1"/>
    <x v="3"/>
    <n v="0"/>
    <n v="93.89"/>
    <n v="93890000"/>
    <n v="602474"/>
    <x v="3"/>
    <x v="2"/>
    <x v="0"/>
    <n v="71"/>
  </r>
  <r>
    <x v="5"/>
    <n v="0"/>
    <x v="2"/>
    <x v="2"/>
    <x v="0"/>
    <x v="0"/>
    <n v="0"/>
    <n v="18.64"/>
    <n v="18640000"/>
    <n v="701144"/>
    <x v="0"/>
    <x v="0"/>
    <x v="3"/>
    <n v="41"/>
  </r>
  <r>
    <x v="2"/>
    <n v="0"/>
    <x v="2"/>
    <x v="2"/>
    <x v="5"/>
    <x v="0"/>
    <n v="0"/>
    <n v="64.05"/>
    <n v="64050000"/>
    <n v="116714"/>
    <x v="2"/>
    <x v="2"/>
    <x v="4"/>
    <n v="37"/>
  </r>
  <r>
    <x v="4"/>
    <n v="0"/>
    <x v="4"/>
    <x v="4"/>
    <x v="2"/>
    <x v="2"/>
    <n v="0"/>
    <n v="41.79"/>
    <n v="41790000"/>
    <n v="453408"/>
    <x v="1"/>
    <x v="2"/>
    <x v="0"/>
    <n v="8"/>
  </r>
  <r>
    <x v="2"/>
    <n v="0"/>
    <x v="6"/>
    <x v="6"/>
    <x v="0"/>
    <x v="1"/>
    <n v="0"/>
    <n v="13.37"/>
    <n v="13370000"/>
    <n v="40843"/>
    <x v="3"/>
    <x v="1"/>
    <x v="4"/>
    <n v="66"/>
  </r>
  <r>
    <x v="5"/>
    <n v="0"/>
    <x v="7"/>
    <x v="7"/>
    <x v="2"/>
    <x v="6"/>
    <n v="0"/>
    <n v="1.62"/>
    <n v="1620000"/>
    <n v="336650"/>
    <x v="0"/>
    <x v="3"/>
    <x v="0"/>
    <n v="35"/>
  </r>
  <r>
    <x v="0"/>
    <n v="0"/>
    <x v="1"/>
    <x v="1"/>
    <x v="0"/>
    <x v="6"/>
    <n v="0"/>
    <n v="92.64"/>
    <n v="92640000"/>
    <n v="911233"/>
    <x v="0"/>
    <x v="1"/>
    <x v="2"/>
    <n v="18"/>
  </r>
  <r>
    <x v="7"/>
    <n v="0"/>
    <x v="5"/>
    <x v="5"/>
    <x v="1"/>
    <x v="3"/>
    <n v="0"/>
    <n v="32.18"/>
    <n v="32180000"/>
    <n v="812908"/>
    <x v="0"/>
    <x v="1"/>
    <x v="3"/>
    <n v="12"/>
  </r>
  <r>
    <x v="0"/>
    <n v="0"/>
    <x v="0"/>
    <x v="0"/>
    <x v="4"/>
    <x v="0"/>
    <n v="0"/>
    <n v="64.260000000000005"/>
    <n v="64260000.000000007"/>
    <n v="796878"/>
    <x v="1"/>
    <x v="3"/>
    <x v="3"/>
    <n v="26"/>
  </r>
  <r>
    <x v="8"/>
    <n v="0"/>
    <x v="5"/>
    <x v="5"/>
    <x v="2"/>
    <x v="4"/>
    <n v="0"/>
    <n v="81.569999999999993"/>
    <n v="81570000"/>
    <n v="738014"/>
    <x v="3"/>
    <x v="2"/>
    <x v="3"/>
    <n v="24"/>
  </r>
  <r>
    <x v="9"/>
    <n v="0"/>
    <x v="8"/>
    <x v="8"/>
    <x v="3"/>
    <x v="0"/>
    <n v="0"/>
    <n v="87.32"/>
    <n v="87320000"/>
    <n v="315915"/>
    <x v="1"/>
    <x v="2"/>
    <x v="3"/>
    <n v="52"/>
  </r>
  <r>
    <x v="0"/>
    <n v="0"/>
    <x v="6"/>
    <x v="6"/>
    <x v="1"/>
    <x v="0"/>
    <n v="0"/>
    <n v="70.44"/>
    <n v="70440000"/>
    <n v="164734"/>
    <x v="1"/>
    <x v="0"/>
    <x v="1"/>
    <n v="7"/>
  </r>
  <r>
    <x v="1"/>
    <n v="0"/>
    <x v="2"/>
    <x v="2"/>
    <x v="2"/>
    <x v="2"/>
    <n v="0"/>
    <n v="1.75"/>
    <n v="1750000"/>
    <n v="617939"/>
    <x v="3"/>
    <x v="3"/>
    <x v="1"/>
    <n v="22"/>
  </r>
  <r>
    <x v="3"/>
    <n v="0"/>
    <x v="8"/>
    <x v="8"/>
    <x v="0"/>
    <x v="6"/>
    <n v="0"/>
    <n v="96.81"/>
    <n v="96810000"/>
    <n v="374164"/>
    <x v="0"/>
    <x v="1"/>
    <x v="3"/>
    <n v="53"/>
  </r>
  <r>
    <x v="9"/>
    <n v="0"/>
    <x v="9"/>
    <x v="9"/>
    <x v="0"/>
    <x v="5"/>
    <n v="0"/>
    <n v="74.510000000000005"/>
    <n v="74510000"/>
    <n v="332766"/>
    <x v="0"/>
    <x v="1"/>
    <x v="3"/>
    <n v="53"/>
  </r>
  <r>
    <x v="7"/>
    <n v="0"/>
    <x v="3"/>
    <x v="3"/>
    <x v="0"/>
    <x v="6"/>
    <n v="0"/>
    <n v="2.52"/>
    <n v="2520000"/>
    <n v="414899"/>
    <x v="3"/>
    <x v="1"/>
    <x v="4"/>
    <n v="37"/>
  </r>
  <r>
    <x v="7"/>
    <n v="0"/>
    <x v="1"/>
    <x v="1"/>
    <x v="3"/>
    <x v="1"/>
    <n v="0"/>
    <n v="81.63"/>
    <n v="81630000"/>
    <n v="140371"/>
    <x v="0"/>
    <x v="3"/>
    <x v="4"/>
    <n v="13"/>
  </r>
  <r>
    <x v="5"/>
    <n v="0"/>
    <x v="0"/>
    <x v="0"/>
    <x v="1"/>
    <x v="0"/>
    <n v="0"/>
    <n v="43.53"/>
    <n v="43530000"/>
    <n v="729109"/>
    <x v="2"/>
    <x v="1"/>
    <x v="0"/>
    <n v="22"/>
  </r>
  <r>
    <x v="2"/>
    <n v="0"/>
    <x v="9"/>
    <x v="9"/>
    <x v="3"/>
    <x v="0"/>
    <n v="0"/>
    <n v="84.28"/>
    <n v="84280000"/>
    <n v="776200"/>
    <x v="3"/>
    <x v="1"/>
    <x v="4"/>
    <n v="49"/>
  </r>
  <r>
    <x v="6"/>
    <n v="0"/>
    <x v="0"/>
    <x v="0"/>
    <x v="0"/>
    <x v="6"/>
    <n v="0"/>
    <n v="17.600000000000001"/>
    <n v="17600000"/>
    <n v="839921"/>
    <x v="3"/>
    <x v="3"/>
    <x v="3"/>
    <n v="5"/>
  </r>
  <r>
    <x v="4"/>
    <n v="0"/>
    <x v="0"/>
    <x v="0"/>
    <x v="5"/>
    <x v="0"/>
    <n v="0"/>
    <n v="31.35"/>
    <n v="31350000"/>
    <n v="312314"/>
    <x v="3"/>
    <x v="2"/>
    <x v="2"/>
    <n v="35"/>
  </r>
  <r>
    <x v="5"/>
    <n v="0"/>
    <x v="2"/>
    <x v="2"/>
    <x v="2"/>
    <x v="6"/>
    <n v="0"/>
    <n v="65.72"/>
    <n v="65720000"/>
    <n v="299613"/>
    <x v="0"/>
    <x v="3"/>
    <x v="1"/>
    <n v="20"/>
  </r>
  <r>
    <x v="1"/>
    <n v="0"/>
    <x v="4"/>
    <x v="4"/>
    <x v="0"/>
    <x v="5"/>
    <n v="0"/>
    <n v="43.81"/>
    <n v="43810000"/>
    <n v="250482"/>
    <x v="2"/>
    <x v="1"/>
    <x v="0"/>
    <n v="20"/>
  </r>
  <r>
    <x v="7"/>
    <n v="0"/>
    <x v="8"/>
    <x v="8"/>
    <x v="3"/>
    <x v="5"/>
    <n v="0"/>
    <n v="84.41"/>
    <n v="84410000"/>
    <n v="230110"/>
    <x v="3"/>
    <x v="2"/>
    <x v="3"/>
    <n v="51"/>
  </r>
  <r>
    <x v="5"/>
    <n v="0"/>
    <x v="7"/>
    <x v="7"/>
    <x v="4"/>
    <x v="1"/>
    <n v="0"/>
    <n v="55.78"/>
    <n v="55780000"/>
    <n v="852650"/>
    <x v="1"/>
    <x v="2"/>
    <x v="2"/>
    <n v="50"/>
  </r>
  <r>
    <x v="3"/>
    <n v="0"/>
    <x v="2"/>
    <x v="2"/>
    <x v="3"/>
    <x v="3"/>
    <n v="0"/>
    <n v="67.47"/>
    <n v="67470000"/>
    <n v="337890"/>
    <x v="3"/>
    <x v="1"/>
    <x v="3"/>
    <n v="35"/>
  </r>
  <r>
    <x v="8"/>
    <n v="0"/>
    <x v="4"/>
    <x v="4"/>
    <x v="5"/>
    <x v="0"/>
    <n v="0"/>
    <n v="8.08"/>
    <n v="8080000"/>
    <n v="557108"/>
    <x v="1"/>
    <x v="3"/>
    <x v="1"/>
    <n v="17"/>
  </r>
  <r>
    <x v="5"/>
    <n v="0"/>
    <x v="6"/>
    <x v="6"/>
    <x v="3"/>
    <x v="3"/>
    <n v="0"/>
    <n v="46.2"/>
    <n v="46200000"/>
    <n v="299968"/>
    <x v="2"/>
    <x v="3"/>
    <x v="3"/>
    <n v="46"/>
  </r>
  <r>
    <x v="0"/>
    <n v="0"/>
    <x v="6"/>
    <x v="6"/>
    <x v="0"/>
    <x v="3"/>
    <n v="0"/>
    <n v="72.06"/>
    <n v="72060000"/>
    <n v="459296"/>
    <x v="1"/>
    <x v="1"/>
    <x v="2"/>
    <n v="13"/>
  </r>
  <r>
    <x v="1"/>
    <n v="0"/>
    <x v="0"/>
    <x v="0"/>
    <x v="1"/>
    <x v="3"/>
    <n v="0"/>
    <n v="90.48"/>
    <n v="90480000"/>
    <n v="46972"/>
    <x v="1"/>
    <x v="2"/>
    <x v="0"/>
    <n v="23"/>
  </r>
  <r>
    <x v="2"/>
    <n v="0"/>
    <x v="6"/>
    <x v="6"/>
    <x v="5"/>
    <x v="6"/>
    <n v="0"/>
    <n v="21.26"/>
    <n v="21260000"/>
    <n v="602041"/>
    <x v="0"/>
    <x v="0"/>
    <x v="2"/>
    <n v="25"/>
  </r>
  <r>
    <x v="8"/>
    <n v="0"/>
    <x v="4"/>
    <x v="4"/>
    <x v="0"/>
    <x v="5"/>
    <n v="0"/>
    <n v="82.93"/>
    <n v="82930000"/>
    <n v="36797"/>
    <x v="2"/>
    <x v="0"/>
    <x v="0"/>
    <n v="2"/>
  </r>
  <r>
    <x v="0"/>
    <n v="0"/>
    <x v="8"/>
    <x v="8"/>
    <x v="4"/>
    <x v="6"/>
    <n v="0"/>
    <n v="23.15"/>
    <n v="23150000"/>
    <n v="730762"/>
    <x v="2"/>
    <x v="2"/>
    <x v="0"/>
    <n v="19"/>
  </r>
  <r>
    <x v="6"/>
    <n v="0"/>
    <x v="4"/>
    <x v="4"/>
    <x v="5"/>
    <x v="4"/>
    <n v="0"/>
    <n v="66.19"/>
    <n v="66190000"/>
    <n v="91194"/>
    <x v="0"/>
    <x v="0"/>
    <x v="4"/>
    <n v="72"/>
  </r>
  <r>
    <x v="1"/>
    <n v="0"/>
    <x v="7"/>
    <x v="7"/>
    <x v="4"/>
    <x v="5"/>
    <n v="0"/>
    <n v="95.81"/>
    <n v="95810000"/>
    <n v="42883"/>
    <x v="3"/>
    <x v="3"/>
    <x v="4"/>
    <n v="37"/>
  </r>
  <r>
    <x v="2"/>
    <n v="0"/>
    <x v="2"/>
    <x v="2"/>
    <x v="4"/>
    <x v="1"/>
    <n v="0"/>
    <n v="48.33"/>
    <n v="48330000"/>
    <n v="422592"/>
    <x v="1"/>
    <x v="0"/>
    <x v="0"/>
    <n v="37"/>
  </r>
  <r>
    <x v="1"/>
    <n v="0"/>
    <x v="7"/>
    <x v="7"/>
    <x v="2"/>
    <x v="6"/>
    <n v="0"/>
    <n v="29.54"/>
    <n v="29540000"/>
    <n v="837320"/>
    <x v="3"/>
    <x v="2"/>
    <x v="0"/>
    <n v="14"/>
  </r>
  <r>
    <x v="9"/>
    <n v="0"/>
    <x v="9"/>
    <x v="9"/>
    <x v="0"/>
    <x v="5"/>
    <n v="0"/>
    <n v="44.08"/>
    <n v="44080000"/>
    <n v="708034"/>
    <x v="3"/>
    <x v="3"/>
    <x v="2"/>
    <n v="39"/>
  </r>
  <r>
    <x v="8"/>
    <n v="0"/>
    <x v="2"/>
    <x v="2"/>
    <x v="0"/>
    <x v="2"/>
    <n v="0"/>
    <n v="91.71"/>
    <n v="91710000"/>
    <n v="47841"/>
    <x v="0"/>
    <x v="1"/>
    <x v="3"/>
    <n v="23"/>
  </r>
  <r>
    <x v="8"/>
    <n v="0"/>
    <x v="7"/>
    <x v="7"/>
    <x v="4"/>
    <x v="5"/>
    <n v="0"/>
    <n v="73.94"/>
    <n v="73940000"/>
    <n v="274703"/>
    <x v="1"/>
    <x v="2"/>
    <x v="4"/>
    <n v="6"/>
  </r>
  <r>
    <x v="5"/>
    <n v="0"/>
    <x v="8"/>
    <x v="8"/>
    <x v="5"/>
    <x v="6"/>
    <n v="0"/>
    <n v="10.35"/>
    <n v="10350000"/>
    <n v="776819"/>
    <x v="2"/>
    <x v="0"/>
    <x v="0"/>
    <n v="64"/>
  </r>
  <r>
    <x v="3"/>
    <n v="0"/>
    <x v="0"/>
    <x v="0"/>
    <x v="2"/>
    <x v="2"/>
    <n v="0"/>
    <n v="89.6"/>
    <n v="89600000"/>
    <n v="544648"/>
    <x v="3"/>
    <x v="1"/>
    <x v="3"/>
    <n v="47"/>
  </r>
  <r>
    <x v="0"/>
    <n v="0"/>
    <x v="2"/>
    <x v="2"/>
    <x v="2"/>
    <x v="4"/>
    <n v="0"/>
    <n v="11.99"/>
    <n v="11990000"/>
    <n v="735203"/>
    <x v="2"/>
    <x v="3"/>
    <x v="0"/>
    <n v="66"/>
  </r>
  <r>
    <x v="1"/>
    <n v="0"/>
    <x v="3"/>
    <x v="3"/>
    <x v="4"/>
    <x v="0"/>
    <n v="0"/>
    <n v="77.02"/>
    <n v="77020000"/>
    <n v="424342"/>
    <x v="3"/>
    <x v="2"/>
    <x v="3"/>
    <n v="57"/>
  </r>
  <r>
    <x v="6"/>
    <n v="0"/>
    <x v="3"/>
    <x v="3"/>
    <x v="5"/>
    <x v="1"/>
    <n v="0"/>
    <n v="78.819999999999993"/>
    <n v="78820000"/>
    <n v="155353"/>
    <x v="3"/>
    <x v="1"/>
    <x v="0"/>
    <n v="67"/>
  </r>
  <r>
    <x v="3"/>
    <n v="0"/>
    <x v="9"/>
    <x v="9"/>
    <x v="3"/>
    <x v="5"/>
    <n v="0"/>
    <n v="64.64"/>
    <n v="64640000"/>
    <n v="735855"/>
    <x v="2"/>
    <x v="0"/>
    <x v="1"/>
    <n v="23"/>
  </r>
  <r>
    <x v="4"/>
    <n v="0"/>
    <x v="4"/>
    <x v="4"/>
    <x v="2"/>
    <x v="2"/>
    <n v="0"/>
    <n v="11.91"/>
    <n v="11910000"/>
    <n v="765453"/>
    <x v="3"/>
    <x v="2"/>
    <x v="3"/>
    <n v="39"/>
  </r>
  <r>
    <x v="8"/>
    <n v="0"/>
    <x v="2"/>
    <x v="2"/>
    <x v="4"/>
    <x v="0"/>
    <n v="0"/>
    <n v="82.52"/>
    <n v="82520000"/>
    <n v="788243"/>
    <x v="2"/>
    <x v="2"/>
    <x v="0"/>
    <n v="38"/>
  </r>
  <r>
    <x v="3"/>
    <n v="0"/>
    <x v="1"/>
    <x v="1"/>
    <x v="0"/>
    <x v="5"/>
    <n v="0"/>
    <n v="69.849999999999994"/>
    <n v="69850000"/>
    <n v="253058"/>
    <x v="0"/>
    <x v="2"/>
    <x v="4"/>
    <n v="44"/>
  </r>
  <r>
    <x v="5"/>
    <n v="0"/>
    <x v="6"/>
    <x v="6"/>
    <x v="0"/>
    <x v="6"/>
    <n v="0"/>
    <n v="80.11"/>
    <n v="80110000"/>
    <n v="537530"/>
    <x v="1"/>
    <x v="3"/>
    <x v="4"/>
    <n v="14"/>
  </r>
  <r>
    <x v="0"/>
    <n v="0"/>
    <x v="5"/>
    <x v="5"/>
    <x v="4"/>
    <x v="5"/>
    <n v="0"/>
    <n v="2.46"/>
    <n v="2460000"/>
    <n v="95779"/>
    <x v="1"/>
    <x v="3"/>
    <x v="0"/>
    <n v="43"/>
  </r>
  <r>
    <x v="4"/>
    <n v="0"/>
    <x v="2"/>
    <x v="2"/>
    <x v="0"/>
    <x v="6"/>
    <n v="0"/>
    <n v="59.79"/>
    <n v="59790000"/>
    <n v="906160"/>
    <x v="3"/>
    <x v="3"/>
    <x v="0"/>
    <n v="48"/>
  </r>
  <r>
    <x v="6"/>
    <n v="0"/>
    <x v="0"/>
    <x v="0"/>
    <x v="1"/>
    <x v="0"/>
    <n v="0"/>
    <n v="11.06"/>
    <n v="11060000"/>
    <n v="490910"/>
    <x v="2"/>
    <x v="3"/>
    <x v="2"/>
    <n v="58"/>
  </r>
  <r>
    <x v="2"/>
    <n v="0"/>
    <x v="9"/>
    <x v="9"/>
    <x v="4"/>
    <x v="5"/>
    <n v="0"/>
    <n v="73.69"/>
    <n v="73690000"/>
    <n v="522097"/>
    <x v="0"/>
    <x v="1"/>
    <x v="0"/>
    <n v="63"/>
  </r>
  <r>
    <x v="3"/>
    <n v="0"/>
    <x v="4"/>
    <x v="4"/>
    <x v="2"/>
    <x v="1"/>
    <n v="0"/>
    <n v="53.57"/>
    <n v="53570000"/>
    <n v="218143"/>
    <x v="1"/>
    <x v="0"/>
    <x v="4"/>
    <n v="27"/>
  </r>
  <r>
    <x v="3"/>
    <n v="0"/>
    <x v="3"/>
    <x v="3"/>
    <x v="5"/>
    <x v="2"/>
    <n v="0"/>
    <n v="30.2"/>
    <n v="30200000"/>
    <n v="667023"/>
    <x v="3"/>
    <x v="3"/>
    <x v="3"/>
    <n v="26"/>
  </r>
  <r>
    <x v="5"/>
    <n v="0"/>
    <x v="5"/>
    <x v="5"/>
    <x v="5"/>
    <x v="0"/>
    <n v="0"/>
    <n v="67.23"/>
    <n v="67230000"/>
    <n v="362308"/>
    <x v="3"/>
    <x v="2"/>
    <x v="2"/>
    <n v="5"/>
  </r>
  <r>
    <x v="6"/>
    <n v="0"/>
    <x v="5"/>
    <x v="5"/>
    <x v="3"/>
    <x v="2"/>
    <n v="0"/>
    <n v="86.81"/>
    <n v="86810000"/>
    <n v="717258"/>
    <x v="2"/>
    <x v="0"/>
    <x v="1"/>
    <n v="16"/>
  </r>
  <r>
    <x v="7"/>
    <n v="0"/>
    <x v="3"/>
    <x v="3"/>
    <x v="2"/>
    <x v="1"/>
    <n v="0"/>
    <n v="76.39"/>
    <n v="76390000"/>
    <n v="984"/>
    <x v="2"/>
    <x v="0"/>
    <x v="1"/>
    <n v="56"/>
  </r>
  <r>
    <x v="6"/>
    <n v="0"/>
    <x v="5"/>
    <x v="5"/>
    <x v="3"/>
    <x v="3"/>
    <n v="0"/>
    <n v="96.61"/>
    <n v="96610000"/>
    <n v="956064"/>
    <x v="2"/>
    <x v="1"/>
    <x v="3"/>
    <n v="45"/>
  </r>
  <r>
    <x v="5"/>
    <n v="0"/>
    <x v="2"/>
    <x v="2"/>
    <x v="5"/>
    <x v="1"/>
    <n v="0"/>
    <n v="64.3"/>
    <n v="64300000"/>
    <n v="891367"/>
    <x v="1"/>
    <x v="2"/>
    <x v="1"/>
    <n v="21"/>
  </r>
  <r>
    <x v="0"/>
    <n v="0"/>
    <x v="0"/>
    <x v="0"/>
    <x v="2"/>
    <x v="2"/>
    <n v="0"/>
    <n v="79.33"/>
    <n v="79330000"/>
    <n v="842637"/>
    <x v="1"/>
    <x v="0"/>
    <x v="2"/>
    <n v="55"/>
  </r>
  <r>
    <x v="9"/>
    <n v="0"/>
    <x v="7"/>
    <x v="7"/>
    <x v="3"/>
    <x v="2"/>
    <n v="0"/>
    <n v="45.91"/>
    <n v="45910000"/>
    <n v="772018"/>
    <x v="0"/>
    <x v="1"/>
    <x v="4"/>
    <n v="46"/>
  </r>
  <r>
    <x v="5"/>
    <n v="0"/>
    <x v="6"/>
    <x v="6"/>
    <x v="5"/>
    <x v="2"/>
    <n v="0"/>
    <n v="41.67"/>
    <n v="41670000"/>
    <n v="945897"/>
    <x v="2"/>
    <x v="1"/>
    <x v="1"/>
    <n v="66"/>
  </r>
  <r>
    <x v="3"/>
    <n v="0"/>
    <x v="3"/>
    <x v="3"/>
    <x v="4"/>
    <x v="5"/>
    <n v="0"/>
    <n v="81.33"/>
    <n v="81330000"/>
    <n v="508544"/>
    <x v="2"/>
    <x v="0"/>
    <x v="0"/>
    <n v="45"/>
  </r>
  <r>
    <x v="5"/>
    <n v="0"/>
    <x v="8"/>
    <x v="8"/>
    <x v="1"/>
    <x v="6"/>
    <n v="0"/>
    <n v="91.8"/>
    <n v="91800000"/>
    <n v="125309"/>
    <x v="3"/>
    <x v="2"/>
    <x v="3"/>
    <n v="13"/>
  </r>
  <r>
    <x v="2"/>
    <n v="0"/>
    <x v="2"/>
    <x v="2"/>
    <x v="2"/>
    <x v="2"/>
    <n v="0"/>
    <n v="3.69"/>
    <n v="3690000"/>
    <n v="529410"/>
    <x v="2"/>
    <x v="3"/>
    <x v="1"/>
    <n v="59"/>
  </r>
  <r>
    <x v="5"/>
    <n v="0"/>
    <x v="3"/>
    <x v="3"/>
    <x v="0"/>
    <x v="0"/>
    <n v="0"/>
    <n v="24.25"/>
    <n v="24250000"/>
    <n v="665381"/>
    <x v="2"/>
    <x v="0"/>
    <x v="2"/>
    <n v="61"/>
  </r>
  <r>
    <x v="8"/>
    <n v="0"/>
    <x v="0"/>
    <x v="0"/>
    <x v="2"/>
    <x v="3"/>
    <n v="0"/>
    <n v="89.5"/>
    <n v="89500000"/>
    <n v="163110"/>
    <x v="1"/>
    <x v="3"/>
    <x v="4"/>
    <n v="35"/>
  </r>
  <r>
    <x v="6"/>
    <n v="0"/>
    <x v="0"/>
    <x v="0"/>
    <x v="1"/>
    <x v="2"/>
    <n v="0"/>
    <n v="60.24"/>
    <n v="60240000"/>
    <n v="354784"/>
    <x v="0"/>
    <x v="2"/>
    <x v="2"/>
    <n v="65"/>
  </r>
  <r>
    <x v="3"/>
    <n v="0"/>
    <x v="6"/>
    <x v="6"/>
    <x v="1"/>
    <x v="0"/>
    <n v="0"/>
    <n v="7.65"/>
    <n v="7650000"/>
    <n v="643306"/>
    <x v="0"/>
    <x v="3"/>
    <x v="4"/>
    <n v="50"/>
  </r>
  <r>
    <x v="5"/>
    <n v="0"/>
    <x v="4"/>
    <x v="4"/>
    <x v="5"/>
    <x v="3"/>
    <n v="0"/>
    <n v="44.93"/>
    <n v="44930000"/>
    <n v="23249"/>
    <x v="2"/>
    <x v="2"/>
    <x v="1"/>
    <n v="1"/>
  </r>
  <r>
    <x v="9"/>
    <n v="0"/>
    <x v="7"/>
    <x v="7"/>
    <x v="4"/>
    <x v="1"/>
    <n v="0"/>
    <n v="26.98"/>
    <n v="26980000"/>
    <n v="763017"/>
    <x v="2"/>
    <x v="2"/>
    <x v="1"/>
    <n v="24"/>
  </r>
  <r>
    <x v="6"/>
    <n v="0"/>
    <x v="7"/>
    <x v="7"/>
    <x v="1"/>
    <x v="1"/>
    <n v="0"/>
    <n v="84.08"/>
    <n v="84080000"/>
    <n v="71334"/>
    <x v="3"/>
    <x v="0"/>
    <x v="2"/>
    <n v="26"/>
  </r>
  <r>
    <x v="5"/>
    <n v="0"/>
    <x v="0"/>
    <x v="0"/>
    <x v="4"/>
    <x v="4"/>
    <n v="0"/>
    <n v="99.2"/>
    <n v="99200000"/>
    <n v="605470"/>
    <x v="1"/>
    <x v="0"/>
    <x v="4"/>
    <n v="18"/>
  </r>
  <r>
    <x v="1"/>
    <n v="0"/>
    <x v="5"/>
    <x v="5"/>
    <x v="4"/>
    <x v="4"/>
    <n v="0"/>
    <n v="40.630000000000003"/>
    <n v="40630000"/>
    <n v="356387"/>
    <x v="1"/>
    <x v="3"/>
    <x v="3"/>
    <n v="11"/>
  </r>
  <r>
    <x v="0"/>
    <n v="0"/>
    <x v="5"/>
    <x v="5"/>
    <x v="5"/>
    <x v="2"/>
    <n v="0"/>
    <n v="11.89"/>
    <n v="11890000"/>
    <n v="260907"/>
    <x v="2"/>
    <x v="1"/>
    <x v="2"/>
    <n v="31"/>
  </r>
  <r>
    <x v="8"/>
    <n v="0"/>
    <x v="0"/>
    <x v="0"/>
    <x v="2"/>
    <x v="2"/>
    <n v="0"/>
    <n v="73.709999999999994"/>
    <n v="73710000"/>
    <n v="560693"/>
    <x v="0"/>
    <x v="1"/>
    <x v="1"/>
    <n v="1"/>
  </r>
  <r>
    <x v="7"/>
    <n v="0"/>
    <x v="7"/>
    <x v="7"/>
    <x v="0"/>
    <x v="2"/>
    <n v="0"/>
    <n v="16.440000000000001"/>
    <n v="16440000.000000002"/>
    <n v="82841"/>
    <x v="2"/>
    <x v="2"/>
    <x v="4"/>
    <n v="36"/>
  </r>
  <r>
    <x v="6"/>
    <n v="0"/>
    <x v="8"/>
    <x v="8"/>
    <x v="5"/>
    <x v="4"/>
    <n v="0"/>
    <n v="51.05"/>
    <n v="51050000"/>
    <n v="262500"/>
    <x v="1"/>
    <x v="2"/>
    <x v="2"/>
    <n v="27"/>
  </r>
  <r>
    <x v="2"/>
    <n v="0"/>
    <x v="5"/>
    <x v="5"/>
    <x v="5"/>
    <x v="2"/>
    <n v="0"/>
    <n v="49.13"/>
    <n v="49130000"/>
    <n v="116201"/>
    <x v="1"/>
    <x v="3"/>
    <x v="1"/>
    <n v="14"/>
  </r>
  <r>
    <x v="0"/>
    <n v="0"/>
    <x v="4"/>
    <x v="4"/>
    <x v="0"/>
    <x v="2"/>
    <n v="0"/>
    <n v="17.059999999999999"/>
    <n v="17060000"/>
    <n v="44473"/>
    <x v="3"/>
    <x v="1"/>
    <x v="0"/>
    <n v="67"/>
  </r>
  <r>
    <x v="4"/>
    <n v="0"/>
    <x v="1"/>
    <x v="1"/>
    <x v="1"/>
    <x v="2"/>
    <n v="0"/>
    <n v="93.15"/>
    <n v="93150000"/>
    <n v="372975"/>
    <x v="0"/>
    <x v="1"/>
    <x v="1"/>
    <n v="64"/>
  </r>
  <r>
    <x v="4"/>
    <n v="0"/>
    <x v="3"/>
    <x v="3"/>
    <x v="3"/>
    <x v="4"/>
    <n v="0"/>
    <n v="66.400000000000006"/>
    <n v="66400000.000000007"/>
    <n v="613192"/>
    <x v="2"/>
    <x v="1"/>
    <x v="0"/>
    <n v="50"/>
  </r>
  <r>
    <x v="1"/>
    <n v="0"/>
    <x v="1"/>
    <x v="1"/>
    <x v="4"/>
    <x v="4"/>
    <n v="0"/>
    <n v="20.21"/>
    <n v="20210000"/>
    <n v="421023"/>
    <x v="2"/>
    <x v="0"/>
    <x v="4"/>
    <n v="72"/>
  </r>
  <r>
    <x v="1"/>
    <n v="0"/>
    <x v="7"/>
    <x v="7"/>
    <x v="1"/>
    <x v="6"/>
    <n v="0"/>
    <n v="1.48"/>
    <n v="1480000"/>
    <n v="818172"/>
    <x v="3"/>
    <x v="2"/>
    <x v="0"/>
    <n v="30"/>
  </r>
  <r>
    <x v="6"/>
    <n v="0"/>
    <x v="3"/>
    <x v="3"/>
    <x v="1"/>
    <x v="0"/>
    <n v="0"/>
    <n v="22.77"/>
    <n v="22770000"/>
    <n v="828880"/>
    <x v="0"/>
    <x v="0"/>
    <x v="3"/>
    <n v="69"/>
  </r>
  <r>
    <x v="3"/>
    <n v="0"/>
    <x v="1"/>
    <x v="1"/>
    <x v="2"/>
    <x v="4"/>
    <n v="0"/>
    <n v="56.15"/>
    <n v="56150000"/>
    <n v="487668"/>
    <x v="0"/>
    <x v="0"/>
    <x v="2"/>
    <n v="72"/>
  </r>
  <r>
    <x v="4"/>
    <n v="0"/>
    <x v="9"/>
    <x v="9"/>
    <x v="1"/>
    <x v="3"/>
    <n v="0"/>
    <n v="10.52"/>
    <n v="10520000"/>
    <n v="253094"/>
    <x v="0"/>
    <x v="0"/>
    <x v="0"/>
    <n v="19"/>
  </r>
  <r>
    <x v="0"/>
    <n v="0"/>
    <x v="7"/>
    <x v="7"/>
    <x v="4"/>
    <x v="3"/>
    <n v="0"/>
    <n v="34.840000000000003"/>
    <n v="34840000"/>
    <n v="712886"/>
    <x v="0"/>
    <x v="1"/>
    <x v="3"/>
    <n v="7"/>
  </r>
  <r>
    <x v="0"/>
    <n v="0"/>
    <x v="0"/>
    <x v="0"/>
    <x v="0"/>
    <x v="2"/>
    <n v="0"/>
    <n v="5.05"/>
    <n v="5050000"/>
    <n v="65176"/>
    <x v="3"/>
    <x v="1"/>
    <x v="4"/>
    <n v="49"/>
  </r>
  <r>
    <x v="3"/>
    <n v="0"/>
    <x v="9"/>
    <x v="9"/>
    <x v="4"/>
    <x v="2"/>
    <n v="0"/>
    <n v="54.59"/>
    <n v="54590000"/>
    <n v="248356"/>
    <x v="1"/>
    <x v="1"/>
    <x v="2"/>
    <n v="25"/>
  </r>
  <r>
    <x v="0"/>
    <n v="0"/>
    <x v="9"/>
    <x v="9"/>
    <x v="3"/>
    <x v="0"/>
    <n v="0"/>
    <n v="52.36"/>
    <n v="52360000"/>
    <n v="499615"/>
    <x v="0"/>
    <x v="0"/>
    <x v="3"/>
    <n v="19"/>
  </r>
  <r>
    <x v="6"/>
    <n v="0"/>
    <x v="4"/>
    <x v="4"/>
    <x v="2"/>
    <x v="3"/>
    <n v="0"/>
    <n v="10.199999999999999"/>
    <n v="10200000"/>
    <n v="446917"/>
    <x v="3"/>
    <x v="0"/>
    <x v="1"/>
    <n v="1"/>
  </r>
  <r>
    <x v="9"/>
    <n v="0"/>
    <x v="5"/>
    <x v="5"/>
    <x v="4"/>
    <x v="0"/>
    <n v="0"/>
    <n v="77.959999999999994"/>
    <n v="77960000"/>
    <n v="164892"/>
    <x v="2"/>
    <x v="1"/>
    <x v="1"/>
    <n v="63"/>
  </r>
  <r>
    <x v="2"/>
    <n v="0"/>
    <x v="6"/>
    <x v="6"/>
    <x v="4"/>
    <x v="2"/>
    <n v="0"/>
    <n v="61.97"/>
    <n v="61970000"/>
    <n v="627852"/>
    <x v="1"/>
    <x v="0"/>
    <x v="0"/>
    <n v="23"/>
  </r>
  <r>
    <x v="2"/>
    <n v="0"/>
    <x v="4"/>
    <x v="4"/>
    <x v="3"/>
    <x v="5"/>
    <n v="0"/>
    <n v="61.15"/>
    <n v="61150000"/>
    <n v="219846"/>
    <x v="2"/>
    <x v="2"/>
    <x v="2"/>
    <n v="13"/>
  </r>
  <r>
    <x v="5"/>
    <n v="0"/>
    <x v="2"/>
    <x v="2"/>
    <x v="5"/>
    <x v="0"/>
    <n v="0"/>
    <n v="83.04"/>
    <n v="83040000"/>
    <n v="862049"/>
    <x v="2"/>
    <x v="0"/>
    <x v="3"/>
    <n v="43"/>
  </r>
  <r>
    <x v="9"/>
    <n v="0"/>
    <x v="7"/>
    <x v="7"/>
    <x v="2"/>
    <x v="0"/>
    <n v="0"/>
    <n v="37.18"/>
    <n v="37180000"/>
    <n v="270984"/>
    <x v="1"/>
    <x v="3"/>
    <x v="4"/>
    <n v="28"/>
  </r>
  <r>
    <x v="1"/>
    <n v="0"/>
    <x v="6"/>
    <x v="6"/>
    <x v="5"/>
    <x v="4"/>
    <n v="0"/>
    <n v="27.09"/>
    <n v="27090000"/>
    <n v="979810"/>
    <x v="2"/>
    <x v="1"/>
    <x v="0"/>
    <n v="34"/>
  </r>
  <r>
    <x v="3"/>
    <n v="0"/>
    <x v="7"/>
    <x v="7"/>
    <x v="4"/>
    <x v="4"/>
    <n v="0"/>
    <n v="0.72"/>
    <n v="720000"/>
    <n v="944106"/>
    <x v="2"/>
    <x v="0"/>
    <x v="0"/>
    <n v="2"/>
  </r>
  <r>
    <x v="6"/>
    <n v="0"/>
    <x v="5"/>
    <x v="5"/>
    <x v="0"/>
    <x v="5"/>
    <n v="0"/>
    <n v="9.24"/>
    <n v="9240000"/>
    <n v="612761"/>
    <x v="1"/>
    <x v="0"/>
    <x v="4"/>
    <n v="71"/>
  </r>
  <r>
    <x v="5"/>
    <n v="0"/>
    <x v="3"/>
    <x v="3"/>
    <x v="5"/>
    <x v="3"/>
    <n v="0"/>
    <n v="8.69"/>
    <n v="8690000"/>
    <n v="813960"/>
    <x v="0"/>
    <x v="1"/>
    <x v="0"/>
    <n v="6"/>
  </r>
  <r>
    <x v="3"/>
    <n v="0"/>
    <x v="8"/>
    <x v="8"/>
    <x v="3"/>
    <x v="6"/>
    <n v="0"/>
    <n v="32.07"/>
    <n v="32070000"/>
    <n v="510895"/>
    <x v="3"/>
    <x v="1"/>
    <x v="3"/>
    <n v="6"/>
  </r>
  <r>
    <x v="1"/>
    <n v="0"/>
    <x v="5"/>
    <x v="5"/>
    <x v="5"/>
    <x v="6"/>
    <n v="0"/>
    <n v="71.94"/>
    <n v="71940000"/>
    <n v="652957"/>
    <x v="2"/>
    <x v="1"/>
    <x v="4"/>
    <n v="65"/>
  </r>
  <r>
    <x v="8"/>
    <n v="0"/>
    <x v="6"/>
    <x v="6"/>
    <x v="1"/>
    <x v="2"/>
    <n v="0"/>
    <n v="84.09"/>
    <n v="84090000"/>
    <n v="991854"/>
    <x v="3"/>
    <x v="0"/>
    <x v="0"/>
    <n v="11"/>
  </r>
  <r>
    <x v="1"/>
    <n v="0"/>
    <x v="3"/>
    <x v="3"/>
    <x v="1"/>
    <x v="1"/>
    <n v="0"/>
    <n v="56.06"/>
    <n v="56060000"/>
    <n v="382041"/>
    <x v="3"/>
    <x v="1"/>
    <x v="4"/>
    <n v="4"/>
  </r>
  <r>
    <x v="9"/>
    <n v="0"/>
    <x v="7"/>
    <x v="7"/>
    <x v="2"/>
    <x v="4"/>
    <n v="0"/>
    <n v="47.76"/>
    <n v="47760000"/>
    <n v="428556"/>
    <x v="3"/>
    <x v="1"/>
    <x v="3"/>
    <n v="15"/>
  </r>
  <r>
    <x v="2"/>
    <n v="0"/>
    <x v="0"/>
    <x v="0"/>
    <x v="4"/>
    <x v="5"/>
    <n v="0"/>
    <n v="79.34"/>
    <n v="79340000"/>
    <n v="455556"/>
    <x v="2"/>
    <x v="2"/>
    <x v="1"/>
    <n v="1"/>
  </r>
  <r>
    <x v="5"/>
    <n v="0"/>
    <x v="6"/>
    <x v="6"/>
    <x v="1"/>
    <x v="6"/>
    <n v="0"/>
    <n v="17.579999999999998"/>
    <n v="17580000"/>
    <n v="18399"/>
    <x v="3"/>
    <x v="3"/>
    <x v="1"/>
    <n v="14"/>
  </r>
  <r>
    <x v="3"/>
    <n v="0"/>
    <x v="4"/>
    <x v="4"/>
    <x v="2"/>
    <x v="4"/>
    <n v="0"/>
    <n v="97.79"/>
    <n v="97790000"/>
    <n v="984519"/>
    <x v="1"/>
    <x v="0"/>
    <x v="1"/>
    <n v="57"/>
  </r>
  <r>
    <x v="7"/>
    <n v="0"/>
    <x v="8"/>
    <x v="8"/>
    <x v="3"/>
    <x v="1"/>
    <n v="0"/>
    <n v="75.099999999999994"/>
    <n v="75100000"/>
    <n v="740795"/>
    <x v="0"/>
    <x v="0"/>
    <x v="1"/>
    <n v="12"/>
  </r>
  <r>
    <x v="2"/>
    <n v="0"/>
    <x v="0"/>
    <x v="0"/>
    <x v="4"/>
    <x v="3"/>
    <n v="0"/>
    <n v="39.58"/>
    <n v="39580000"/>
    <n v="483585"/>
    <x v="3"/>
    <x v="0"/>
    <x v="4"/>
    <n v="13"/>
  </r>
  <r>
    <x v="7"/>
    <n v="0"/>
    <x v="8"/>
    <x v="8"/>
    <x v="1"/>
    <x v="6"/>
    <n v="0"/>
    <n v="78.08"/>
    <n v="78080000"/>
    <n v="989151"/>
    <x v="3"/>
    <x v="2"/>
    <x v="2"/>
    <n v="2"/>
  </r>
  <r>
    <x v="3"/>
    <n v="0"/>
    <x v="4"/>
    <x v="4"/>
    <x v="4"/>
    <x v="4"/>
    <n v="0"/>
    <n v="63.89"/>
    <n v="63890000"/>
    <n v="946613"/>
    <x v="2"/>
    <x v="2"/>
    <x v="2"/>
    <n v="21"/>
  </r>
  <r>
    <x v="5"/>
    <n v="0"/>
    <x v="8"/>
    <x v="8"/>
    <x v="1"/>
    <x v="5"/>
    <n v="0"/>
    <n v="24.33"/>
    <n v="24330000"/>
    <n v="77845"/>
    <x v="2"/>
    <x v="2"/>
    <x v="2"/>
    <n v="26"/>
  </r>
  <r>
    <x v="1"/>
    <n v="0"/>
    <x v="9"/>
    <x v="9"/>
    <x v="1"/>
    <x v="2"/>
    <n v="0"/>
    <n v="70.91"/>
    <n v="70910000"/>
    <n v="403494"/>
    <x v="0"/>
    <x v="2"/>
    <x v="1"/>
    <n v="3"/>
  </r>
  <r>
    <x v="3"/>
    <n v="0"/>
    <x v="3"/>
    <x v="3"/>
    <x v="2"/>
    <x v="5"/>
    <n v="0"/>
    <n v="23.32"/>
    <n v="23320000"/>
    <n v="524693"/>
    <x v="3"/>
    <x v="0"/>
    <x v="0"/>
    <n v="63"/>
  </r>
  <r>
    <x v="2"/>
    <n v="0"/>
    <x v="4"/>
    <x v="4"/>
    <x v="0"/>
    <x v="0"/>
    <n v="0"/>
    <n v="9.84"/>
    <n v="9840000"/>
    <n v="628589"/>
    <x v="3"/>
    <x v="0"/>
    <x v="4"/>
    <n v="8"/>
  </r>
  <r>
    <x v="5"/>
    <n v="0"/>
    <x v="3"/>
    <x v="3"/>
    <x v="2"/>
    <x v="6"/>
    <n v="0"/>
    <n v="34.29"/>
    <n v="34290000"/>
    <n v="943349"/>
    <x v="1"/>
    <x v="3"/>
    <x v="3"/>
    <n v="5"/>
  </r>
  <r>
    <x v="7"/>
    <n v="0"/>
    <x v="3"/>
    <x v="3"/>
    <x v="3"/>
    <x v="1"/>
    <n v="0"/>
    <n v="1.58"/>
    <n v="1580000"/>
    <n v="100633"/>
    <x v="2"/>
    <x v="3"/>
    <x v="4"/>
    <n v="53"/>
  </r>
  <r>
    <x v="4"/>
    <n v="0"/>
    <x v="1"/>
    <x v="1"/>
    <x v="0"/>
    <x v="4"/>
    <n v="0"/>
    <n v="59.64"/>
    <n v="59640000"/>
    <n v="551515"/>
    <x v="3"/>
    <x v="3"/>
    <x v="2"/>
    <n v="37"/>
  </r>
  <r>
    <x v="3"/>
    <n v="0"/>
    <x v="5"/>
    <x v="5"/>
    <x v="2"/>
    <x v="5"/>
    <n v="0"/>
    <n v="80.97"/>
    <n v="80970000"/>
    <n v="289046"/>
    <x v="1"/>
    <x v="3"/>
    <x v="4"/>
    <n v="41"/>
  </r>
  <r>
    <x v="5"/>
    <n v="0"/>
    <x v="8"/>
    <x v="8"/>
    <x v="5"/>
    <x v="1"/>
    <n v="0"/>
    <n v="22.48"/>
    <n v="22480000"/>
    <n v="70067"/>
    <x v="2"/>
    <x v="1"/>
    <x v="0"/>
    <n v="22"/>
  </r>
  <r>
    <x v="4"/>
    <n v="0"/>
    <x v="6"/>
    <x v="6"/>
    <x v="0"/>
    <x v="5"/>
    <n v="0"/>
    <n v="69.989999999999995"/>
    <n v="69990000"/>
    <n v="366596"/>
    <x v="2"/>
    <x v="1"/>
    <x v="2"/>
    <n v="65"/>
  </r>
  <r>
    <x v="8"/>
    <n v="0"/>
    <x v="8"/>
    <x v="8"/>
    <x v="4"/>
    <x v="2"/>
    <n v="0"/>
    <n v="51.24"/>
    <n v="51240000"/>
    <n v="452476"/>
    <x v="1"/>
    <x v="3"/>
    <x v="0"/>
    <n v="41"/>
  </r>
  <r>
    <x v="8"/>
    <n v="0"/>
    <x v="9"/>
    <x v="9"/>
    <x v="4"/>
    <x v="5"/>
    <n v="0"/>
    <n v="70.14"/>
    <n v="70140000"/>
    <n v="575065"/>
    <x v="2"/>
    <x v="1"/>
    <x v="4"/>
    <n v="61"/>
  </r>
  <r>
    <x v="8"/>
    <n v="0"/>
    <x v="2"/>
    <x v="2"/>
    <x v="2"/>
    <x v="0"/>
    <n v="0"/>
    <n v="68.349999999999994"/>
    <n v="68350000"/>
    <n v="474131"/>
    <x v="2"/>
    <x v="0"/>
    <x v="1"/>
    <n v="41"/>
  </r>
  <r>
    <x v="9"/>
    <n v="0"/>
    <x v="4"/>
    <x v="4"/>
    <x v="0"/>
    <x v="0"/>
    <n v="0"/>
    <n v="86.3"/>
    <n v="86300000"/>
    <n v="702702"/>
    <x v="0"/>
    <x v="3"/>
    <x v="4"/>
    <n v="14"/>
  </r>
  <r>
    <x v="5"/>
    <n v="0"/>
    <x v="5"/>
    <x v="5"/>
    <x v="3"/>
    <x v="4"/>
    <n v="0"/>
    <n v="97.18"/>
    <n v="97180000"/>
    <n v="692900"/>
    <x v="3"/>
    <x v="2"/>
    <x v="4"/>
    <n v="72"/>
  </r>
  <r>
    <x v="7"/>
    <n v="0"/>
    <x v="8"/>
    <x v="8"/>
    <x v="4"/>
    <x v="2"/>
    <n v="0"/>
    <n v="92.4"/>
    <n v="92400000"/>
    <n v="654303"/>
    <x v="0"/>
    <x v="0"/>
    <x v="2"/>
    <n v="15"/>
  </r>
  <r>
    <x v="6"/>
    <n v="0"/>
    <x v="6"/>
    <x v="6"/>
    <x v="1"/>
    <x v="5"/>
    <n v="0"/>
    <n v="50.11"/>
    <n v="50110000"/>
    <n v="851222"/>
    <x v="2"/>
    <x v="1"/>
    <x v="4"/>
    <n v="16"/>
  </r>
  <r>
    <x v="5"/>
    <n v="0"/>
    <x v="4"/>
    <x v="4"/>
    <x v="2"/>
    <x v="4"/>
    <n v="0"/>
    <n v="35.590000000000003"/>
    <n v="35590000"/>
    <n v="729762"/>
    <x v="2"/>
    <x v="2"/>
    <x v="0"/>
    <n v="6"/>
  </r>
  <r>
    <x v="9"/>
    <n v="0"/>
    <x v="6"/>
    <x v="6"/>
    <x v="3"/>
    <x v="6"/>
    <n v="0"/>
    <n v="56.89"/>
    <n v="56890000"/>
    <n v="388698"/>
    <x v="1"/>
    <x v="2"/>
    <x v="0"/>
    <n v="35"/>
  </r>
  <r>
    <x v="5"/>
    <n v="0"/>
    <x v="0"/>
    <x v="0"/>
    <x v="4"/>
    <x v="3"/>
    <n v="0"/>
    <n v="86.79"/>
    <n v="86790000"/>
    <n v="293647"/>
    <x v="1"/>
    <x v="2"/>
    <x v="2"/>
    <n v="37"/>
  </r>
  <r>
    <x v="0"/>
    <n v="0"/>
    <x v="8"/>
    <x v="8"/>
    <x v="0"/>
    <x v="4"/>
    <n v="0"/>
    <n v="84.49"/>
    <n v="84490000"/>
    <n v="884734"/>
    <x v="0"/>
    <x v="1"/>
    <x v="4"/>
    <n v="6"/>
  </r>
  <r>
    <x v="2"/>
    <n v="0"/>
    <x v="5"/>
    <x v="5"/>
    <x v="3"/>
    <x v="2"/>
    <n v="0"/>
    <n v="52.75"/>
    <n v="52750000"/>
    <n v="638329"/>
    <x v="0"/>
    <x v="2"/>
    <x v="1"/>
    <n v="11"/>
  </r>
  <r>
    <x v="1"/>
    <n v="0"/>
    <x v="0"/>
    <x v="0"/>
    <x v="3"/>
    <x v="4"/>
    <n v="0"/>
    <n v="63.63"/>
    <n v="63630000"/>
    <n v="47191"/>
    <x v="2"/>
    <x v="0"/>
    <x v="0"/>
    <n v="28"/>
  </r>
  <r>
    <x v="7"/>
    <n v="0"/>
    <x v="5"/>
    <x v="5"/>
    <x v="0"/>
    <x v="1"/>
    <n v="0"/>
    <n v="42.69"/>
    <n v="42690000"/>
    <n v="309021"/>
    <x v="3"/>
    <x v="0"/>
    <x v="4"/>
    <n v="2"/>
  </r>
  <r>
    <x v="3"/>
    <n v="0"/>
    <x v="3"/>
    <x v="3"/>
    <x v="3"/>
    <x v="3"/>
    <n v="0"/>
    <n v="15.14"/>
    <n v="15140000"/>
    <n v="834902"/>
    <x v="1"/>
    <x v="1"/>
    <x v="1"/>
    <n v="63"/>
  </r>
  <r>
    <x v="4"/>
    <n v="0"/>
    <x v="4"/>
    <x v="4"/>
    <x v="3"/>
    <x v="5"/>
    <n v="0"/>
    <n v="25.81"/>
    <n v="25810000"/>
    <n v="132286"/>
    <x v="2"/>
    <x v="0"/>
    <x v="3"/>
    <n v="66"/>
  </r>
  <r>
    <x v="4"/>
    <n v="0"/>
    <x v="5"/>
    <x v="5"/>
    <x v="4"/>
    <x v="5"/>
    <n v="0"/>
    <n v="46.58"/>
    <n v="46580000"/>
    <n v="659062"/>
    <x v="3"/>
    <x v="0"/>
    <x v="3"/>
    <n v="42"/>
  </r>
  <r>
    <x v="4"/>
    <n v="0"/>
    <x v="9"/>
    <x v="9"/>
    <x v="5"/>
    <x v="3"/>
    <n v="0"/>
    <n v="93.88"/>
    <n v="93880000"/>
    <n v="69492"/>
    <x v="0"/>
    <x v="2"/>
    <x v="4"/>
    <n v="29"/>
  </r>
  <r>
    <x v="6"/>
    <n v="0"/>
    <x v="1"/>
    <x v="1"/>
    <x v="0"/>
    <x v="2"/>
    <n v="0"/>
    <n v="53.07"/>
    <n v="53070000"/>
    <n v="388154"/>
    <x v="1"/>
    <x v="3"/>
    <x v="2"/>
    <n v="29"/>
  </r>
  <r>
    <x v="7"/>
    <n v="0"/>
    <x v="2"/>
    <x v="2"/>
    <x v="3"/>
    <x v="4"/>
    <n v="0"/>
    <n v="24.23"/>
    <n v="24230000"/>
    <n v="889448"/>
    <x v="0"/>
    <x v="3"/>
    <x v="0"/>
    <n v="20"/>
  </r>
  <r>
    <x v="2"/>
    <n v="0"/>
    <x v="6"/>
    <x v="6"/>
    <x v="0"/>
    <x v="1"/>
    <n v="0"/>
    <n v="49.08"/>
    <n v="49080000"/>
    <n v="445458"/>
    <x v="0"/>
    <x v="0"/>
    <x v="3"/>
    <n v="36"/>
  </r>
  <r>
    <x v="2"/>
    <n v="0"/>
    <x v="0"/>
    <x v="0"/>
    <x v="0"/>
    <x v="5"/>
    <n v="0"/>
    <n v="84.5"/>
    <n v="84500000"/>
    <n v="828382"/>
    <x v="0"/>
    <x v="1"/>
    <x v="2"/>
    <n v="4"/>
  </r>
  <r>
    <x v="6"/>
    <n v="0"/>
    <x v="2"/>
    <x v="2"/>
    <x v="4"/>
    <x v="0"/>
    <n v="0"/>
    <n v="99.31"/>
    <n v="99310000"/>
    <n v="362492"/>
    <x v="2"/>
    <x v="1"/>
    <x v="2"/>
    <n v="63"/>
  </r>
  <r>
    <x v="8"/>
    <n v="0"/>
    <x v="8"/>
    <x v="8"/>
    <x v="2"/>
    <x v="6"/>
    <n v="0"/>
    <n v="55.4"/>
    <n v="55400000"/>
    <n v="68886"/>
    <x v="0"/>
    <x v="1"/>
    <x v="2"/>
    <n v="41"/>
  </r>
  <r>
    <x v="8"/>
    <n v="0"/>
    <x v="1"/>
    <x v="1"/>
    <x v="3"/>
    <x v="0"/>
    <n v="0"/>
    <n v="7.84"/>
    <n v="7840000"/>
    <n v="165722"/>
    <x v="3"/>
    <x v="0"/>
    <x v="4"/>
    <n v="23"/>
  </r>
  <r>
    <x v="1"/>
    <n v="0"/>
    <x v="9"/>
    <x v="9"/>
    <x v="4"/>
    <x v="4"/>
    <n v="0"/>
    <n v="99.72"/>
    <n v="99720000"/>
    <n v="604113"/>
    <x v="2"/>
    <x v="1"/>
    <x v="4"/>
    <n v="7"/>
  </r>
  <r>
    <x v="4"/>
    <n v="0"/>
    <x v="0"/>
    <x v="0"/>
    <x v="2"/>
    <x v="6"/>
    <n v="0"/>
    <n v="39.479999999999997"/>
    <n v="39480000"/>
    <n v="450466"/>
    <x v="3"/>
    <x v="0"/>
    <x v="0"/>
    <n v="52"/>
  </r>
  <r>
    <x v="5"/>
    <n v="0"/>
    <x v="0"/>
    <x v="0"/>
    <x v="0"/>
    <x v="5"/>
    <n v="0"/>
    <n v="1.1299999999999999"/>
    <n v="1130000"/>
    <n v="507976"/>
    <x v="0"/>
    <x v="3"/>
    <x v="2"/>
    <n v="70"/>
  </r>
  <r>
    <x v="1"/>
    <n v="0"/>
    <x v="3"/>
    <x v="3"/>
    <x v="3"/>
    <x v="5"/>
    <n v="0"/>
    <n v="43.45"/>
    <n v="43450000"/>
    <n v="180980"/>
    <x v="0"/>
    <x v="0"/>
    <x v="2"/>
    <n v="15"/>
  </r>
  <r>
    <x v="4"/>
    <n v="0"/>
    <x v="9"/>
    <x v="9"/>
    <x v="1"/>
    <x v="6"/>
    <n v="0"/>
    <n v="37.36"/>
    <n v="37360000"/>
    <n v="745273"/>
    <x v="2"/>
    <x v="3"/>
    <x v="1"/>
    <n v="67"/>
  </r>
  <r>
    <x v="3"/>
    <n v="0"/>
    <x v="5"/>
    <x v="5"/>
    <x v="4"/>
    <x v="3"/>
    <n v="0"/>
    <n v="94.14"/>
    <n v="94140000"/>
    <n v="536737"/>
    <x v="3"/>
    <x v="0"/>
    <x v="4"/>
    <n v="44"/>
  </r>
  <r>
    <x v="3"/>
    <n v="0"/>
    <x v="9"/>
    <x v="9"/>
    <x v="4"/>
    <x v="5"/>
    <n v="0"/>
    <n v="65.239999999999995"/>
    <n v="65239999.999999993"/>
    <n v="202102"/>
    <x v="2"/>
    <x v="0"/>
    <x v="3"/>
    <n v="54"/>
  </r>
  <r>
    <x v="7"/>
    <n v="0"/>
    <x v="8"/>
    <x v="8"/>
    <x v="3"/>
    <x v="0"/>
    <n v="0"/>
    <n v="80.790000000000006"/>
    <n v="80790000"/>
    <n v="134998"/>
    <x v="3"/>
    <x v="3"/>
    <x v="2"/>
    <n v="42"/>
  </r>
  <r>
    <x v="1"/>
    <n v="0"/>
    <x v="7"/>
    <x v="7"/>
    <x v="1"/>
    <x v="5"/>
    <n v="0"/>
    <n v="81.81"/>
    <n v="81810000"/>
    <n v="41635"/>
    <x v="1"/>
    <x v="0"/>
    <x v="4"/>
    <n v="37"/>
  </r>
  <r>
    <x v="8"/>
    <n v="0"/>
    <x v="6"/>
    <x v="6"/>
    <x v="0"/>
    <x v="3"/>
    <n v="0"/>
    <n v="35.54"/>
    <n v="35540000"/>
    <n v="604908"/>
    <x v="3"/>
    <x v="3"/>
    <x v="3"/>
    <n v="25"/>
  </r>
  <r>
    <x v="4"/>
    <n v="0"/>
    <x v="9"/>
    <x v="9"/>
    <x v="2"/>
    <x v="2"/>
    <n v="0"/>
    <n v="88.42"/>
    <n v="88420000"/>
    <n v="688016"/>
    <x v="1"/>
    <x v="3"/>
    <x v="3"/>
    <n v="26"/>
  </r>
  <r>
    <x v="7"/>
    <n v="0"/>
    <x v="9"/>
    <x v="9"/>
    <x v="1"/>
    <x v="2"/>
    <n v="0"/>
    <n v="56.59"/>
    <n v="56590000"/>
    <n v="679131"/>
    <x v="0"/>
    <x v="1"/>
    <x v="2"/>
    <n v="55"/>
  </r>
  <r>
    <x v="1"/>
    <n v="0"/>
    <x v="7"/>
    <x v="7"/>
    <x v="3"/>
    <x v="1"/>
    <n v="0"/>
    <n v="39.28"/>
    <n v="39280000"/>
    <n v="585934"/>
    <x v="2"/>
    <x v="0"/>
    <x v="3"/>
    <n v="13"/>
  </r>
  <r>
    <x v="9"/>
    <n v="0"/>
    <x v="5"/>
    <x v="5"/>
    <x v="2"/>
    <x v="2"/>
    <n v="0"/>
    <n v="88.81"/>
    <n v="88810000"/>
    <n v="762605"/>
    <x v="1"/>
    <x v="0"/>
    <x v="4"/>
    <n v="53"/>
  </r>
  <r>
    <x v="2"/>
    <n v="0"/>
    <x v="8"/>
    <x v="8"/>
    <x v="5"/>
    <x v="6"/>
    <n v="0"/>
    <n v="58.9"/>
    <n v="58900000"/>
    <n v="984973"/>
    <x v="3"/>
    <x v="3"/>
    <x v="4"/>
    <n v="30"/>
  </r>
  <r>
    <x v="6"/>
    <n v="0"/>
    <x v="9"/>
    <x v="9"/>
    <x v="0"/>
    <x v="0"/>
    <n v="0"/>
    <n v="9.52"/>
    <n v="9520000"/>
    <n v="889970"/>
    <x v="1"/>
    <x v="0"/>
    <x v="0"/>
    <n v="20"/>
  </r>
  <r>
    <x v="9"/>
    <n v="0"/>
    <x v="9"/>
    <x v="9"/>
    <x v="0"/>
    <x v="6"/>
    <n v="0"/>
    <n v="39.92"/>
    <n v="39920000"/>
    <n v="376443"/>
    <x v="2"/>
    <x v="3"/>
    <x v="3"/>
    <n v="20"/>
  </r>
  <r>
    <x v="2"/>
    <n v="0"/>
    <x v="5"/>
    <x v="5"/>
    <x v="0"/>
    <x v="1"/>
    <n v="0"/>
    <n v="28.54"/>
    <n v="28540000"/>
    <n v="699386"/>
    <x v="1"/>
    <x v="1"/>
    <x v="4"/>
    <n v="20"/>
  </r>
  <r>
    <x v="6"/>
    <n v="0"/>
    <x v="9"/>
    <x v="9"/>
    <x v="2"/>
    <x v="1"/>
    <n v="0"/>
    <n v="74.11"/>
    <n v="74110000"/>
    <n v="158758"/>
    <x v="1"/>
    <x v="3"/>
    <x v="3"/>
    <n v="72"/>
  </r>
  <r>
    <x v="0"/>
    <n v="0"/>
    <x v="8"/>
    <x v="8"/>
    <x v="2"/>
    <x v="5"/>
    <n v="0"/>
    <n v="85.26"/>
    <n v="85260000"/>
    <n v="812101"/>
    <x v="2"/>
    <x v="2"/>
    <x v="0"/>
    <n v="52"/>
  </r>
  <r>
    <x v="2"/>
    <n v="0"/>
    <x v="9"/>
    <x v="9"/>
    <x v="0"/>
    <x v="3"/>
    <n v="0"/>
    <n v="43.72"/>
    <n v="43720000"/>
    <n v="402744"/>
    <x v="2"/>
    <x v="3"/>
    <x v="2"/>
    <n v="65"/>
  </r>
  <r>
    <x v="8"/>
    <n v="0"/>
    <x v="7"/>
    <x v="7"/>
    <x v="5"/>
    <x v="6"/>
    <n v="0"/>
    <n v="77.010000000000005"/>
    <n v="77010000"/>
    <n v="182338"/>
    <x v="3"/>
    <x v="2"/>
    <x v="1"/>
    <n v="72"/>
  </r>
  <r>
    <x v="3"/>
    <n v="0"/>
    <x v="1"/>
    <x v="1"/>
    <x v="2"/>
    <x v="5"/>
    <n v="0"/>
    <n v="88.03"/>
    <n v="88030000"/>
    <n v="587213"/>
    <x v="3"/>
    <x v="1"/>
    <x v="2"/>
    <n v="32"/>
  </r>
  <r>
    <x v="4"/>
    <n v="0"/>
    <x v="2"/>
    <x v="2"/>
    <x v="3"/>
    <x v="4"/>
    <n v="0"/>
    <n v="86.65"/>
    <n v="86650000"/>
    <n v="419571"/>
    <x v="1"/>
    <x v="3"/>
    <x v="2"/>
    <n v="72"/>
  </r>
  <r>
    <x v="3"/>
    <n v="0"/>
    <x v="1"/>
    <x v="1"/>
    <x v="4"/>
    <x v="2"/>
    <n v="0"/>
    <n v="33.79"/>
    <n v="33790000"/>
    <n v="772541"/>
    <x v="1"/>
    <x v="0"/>
    <x v="3"/>
    <n v="46"/>
  </r>
  <r>
    <x v="3"/>
    <n v="0"/>
    <x v="9"/>
    <x v="9"/>
    <x v="4"/>
    <x v="1"/>
    <n v="0"/>
    <n v="76.040000000000006"/>
    <n v="76040000"/>
    <n v="759384"/>
    <x v="1"/>
    <x v="0"/>
    <x v="2"/>
    <n v="22"/>
  </r>
  <r>
    <x v="0"/>
    <n v="0"/>
    <x v="7"/>
    <x v="7"/>
    <x v="1"/>
    <x v="4"/>
    <n v="0"/>
    <n v="57.59"/>
    <n v="57590000"/>
    <n v="887037"/>
    <x v="2"/>
    <x v="0"/>
    <x v="0"/>
    <n v="39"/>
  </r>
  <r>
    <x v="0"/>
    <n v="0"/>
    <x v="4"/>
    <x v="4"/>
    <x v="1"/>
    <x v="2"/>
    <n v="0"/>
    <n v="37.22"/>
    <n v="37220000"/>
    <n v="788555"/>
    <x v="2"/>
    <x v="0"/>
    <x v="4"/>
    <n v="43"/>
  </r>
  <r>
    <x v="1"/>
    <n v="0"/>
    <x v="9"/>
    <x v="9"/>
    <x v="2"/>
    <x v="3"/>
    <n v="0"/>
    <n v="57.89"/>
    <n v="57890000"/>
    <n v="438137"/>
    <x v="3"/>
    <x v="0"/>
    <x v="0"/>
    <n v="18"/>
  </r>
  <r>
    <x v="5"/>
    <n v="0"/>
    <x v="2"/>
    <x v="2"/>
    <x v="1"/>
    <x v="4"/>
    <n v="0"/>
    <n v="3.37"/>
    <n v="3370000"/>
    <n v="414907"/>
    <x v="0"/>
    <x v="3"/>
    <x v="1"/>
    <n v="42"/>
  </r>
  <r>
    <x v="5"/>
    <n v="0"/>
    <x v="8"/>
    <x v="8"/>
    <x v="1"/>
    <x v="3"/>
    <n v="0"/>
    <n v="88.2"/>
    <n v="88200000"/>
    <n v="576302"/>
    <x v="0"/>
    <x v="3"/>
    <x v="2"/>
    <n v="2"/>
  </r>
  <r>
    <x v="9"/>
    <n v="0"/>
    <x v="9"/>
    <x v="9"/>
    <x v="3"/>
    <x v="2"/>
    <n v="0"/>
    <n v="96.08"/>
    <n v="96080000"/>
    <n v="156275"/>
    <x v="2"/>
    <x v="2"/>
    <x v="4"/>
    <n v="24"/>
  </r>
  <r>
    <x v="8"/>
    <n v="0"/>
    <x v="2"/>
    <x v="2"/>
    <x v="3"/>
    <x v="4"/>
    <n v="0"/>
    <n v="84.36"/>
    <n v="84360000"/>
    <n v="234154"/>
    <x v="1"/>
    <x v="0"/>
    <x v="0"/>
    <n v="42"/>
  </r>
  <r>
    <x v="7"/>
    <n v="0"/>
    <x v="6"/>
    <x v="6"/>
    <x v="0"/>
    <x v="2"/>
    <n v="0"/>
    <n v="92.58"/>
    <n v="92580000"/>
    <n v="176386"/>
    <x v="0"/>
    <x v="0"/>
    <x v="0"/>
    <n v="63"/>
  </r>
  <r>
    <x v="8"/>
    <n v="0"/>
    <x v="7"/>
    <x v="7"/>
    <x v="5"/>
    <x v="6"/>
    <n v="0"/>
    <n v="27.92"/>
    <n v="27920000"/>
    <n v="775042"/>
    <x v="3"/>
    <x v="3"/>
    <x v="4"/>
    <n v="12"/>
  </r>
  <r>
    <x v="3"/>
    <n v="0"/>
    <x v="4"/>
    <x v="4"/>
    <x v="0"/>
    <x v="3"/>
    <n v="0"/>
    <n v="46.28"/>
    <n v="46280000"/>
    <n v="992092"/>
    <x v="0"/>
    <x v="0"/>
    <x v="4"/>
    <n v="3"/>
  </r>
  <r>
    <x v="4"/>
    <n v="0"/>
    <x v="4"/>
    <x v="4"/>
    <x v="1"/>
    <x v="0"/>
    <n v="0"/>
    <n v="25.55"/>
    <n v="25550000"/>
    <n v="883536"/>
    <x v="0"/>
    <x v="0"/>
    <x v="2"/>
    <n v="66"/>
  </r>
  <r>
    <x v="4"/>
    <n v="0"/>
    <x v="1"/>
    <x v="1"/>
    <x v="0"/>
    <x v="5"/>
    <n v="0"/>
    <n v="15.14"/>
    <n v="15140000"/>
    <n v="276541"/>
    <x v="0"/>
    <x v="2"/>
    <x v="2"/>
    <n v="16"/>
  </r>
  <r>
    <x v="1"/>
    <n v="0"/>
    <x v="2"/>
    <x v="2"/>
    <x v="0"/>
    <x v="3"/>
    <n v="0"/>
    <n v="50.64"/>
    <n v="50640000"/>
    <n v="513620"/>
    <x v="3"/>
    <x v="0"/>
    <x v="3"/>
    <n v="65"/>
  </r>
  <r>
    <x v="3"/>
    <n v="0"/>
    <x v="6"/>
    <x v="6"/>
    <x v="0"/>
    <x v="5"/>
    <n v="0"/>
    <n v="31.73"/>
    <n v="31730000"/>
    <n v="397919"/>
    <x v="1"/>
    <x v="2"/>
    <x v="4"/>
    <n v="22"/>
  </r>
  <r>
    <x v="6"/>
    <n v="0"/>
    <x v="8"/>
    <x v="8"/>
    <x v="0"/>
    <x v="3"/>
    <n v="0"/>
    <n v="73.930000000000007"/>
    <n v="73930000"/>
    <n v="32743"/>
    <x v="0"/>
    <x v="3"/>
    <x v="0"/>
    <n v="18"/>
  </r>
  <r>
    <x v="3"/>
    <n v="0"/>
    <x v="9"/>
    <x v="9"/>
    <x v="0"/>
    <x v="4"/>
    <n v="0"/>
    <n v="40.619999999999997"/>
    <n v="40620000"/>
    <n v="318648"/>
    <x v="2"/>
    <x v="3"/>
    <x v="4"/>
    <n v="1"/>
  </r>
  <r>
    <x v="9"/>
    <n v="0"/>
    <x v="6"/>
    <x v="6"/>
    <x v="1"/>
    <x v="0"/>
    <n v="0"/>
    <n v="14.5"/>
    <n v="14500000"/>
    <n v="353297"/>
    <x v="2"/>
    <x v="1"/>
    <x v="0"/>
    <n v="58"/>
  </r>
  <r>
    <x v="6"/>
    <n v="0"/>
    <x v="1"/>
    <x v="1"/>
    <x v="5"/>
    <x v="2"/>
    <n v="0"/>
    <n v="20.85"/>
    <n v="20850000"/>
    <n v="484009"/>
    <x v="2"/>
    <x v="1"/>
    <x v="1"/>
    <n v="41"/>
  </r>
  <r>
    <x v="6"/>
    <n v="0"/>
    <x v="2"/>
    <x v="2"/>
    <x v="5"/>
    <x v="4"/>
    <n v="0"/>
    <n v="49.51"/>
    <n v="49510000"/>
    <n v="872411"/>
    <x v="0"/>
    <x v="3"/>
    <x v="1"/>
    <n v="5"/>
  </r>
  <r>
    <x v="3"/>
    <n v="0"/>
    <x v="5"/>
    <x v="5"/>
    <x v="2"/>
    <x v="0"/>
    <n v="0"/>
    <n v="26.14"/>
    <n v="26140000"/>
    <n v="876348"/>
    <x v="3"/>
    <x v="2"/>
    <x v="4"/>
    <n v="1"/>
  </r>
  <r>
    <x v="0"/>
    <n v="0"/>
    <x v="8"/>
    <x v="8"/>
    <x v="4"/>
    <x v="4"/>
    <n v="0"/>
    <n v="13.76"/>
    <n v="13760000"/>
    <n v="11310"/>
    <x v="0"/>
    <x v="1"/>
    <x v="3"/>
    <n v="71"/>
  </r>
  <r>
    <x v="2"/>
    <n v="0"/>
    <x v="3"/>
    <x v="3"/>
    <x v="4"/>
    <x v="1"/>
    <n v="0"/>
    <n v="72.209999999999994"/>
    <n v="72210000"/>
    <n v="597358"/>
    <x v="1"/>
    <x v="3"/>
    <x v="0"/>
    <n v="30"/>
  </r>
  <r>
    <x v="1"/>
    <n v="0"/>
    <x v="6"/>
    <x v="6"/>
    <x v="4"/>
    <x v="6"/>
    <n v="0"/>
    <n v="91.91"/>
    <n v="91910000"/>
    <n v="180456"/>
    <x v="3"/>
    <x v="0"/>
    <x v="0"/>
    <n v="8"/>
  </r>
  <r>
    <x v="6"/>
    <n v="0"/>
    <x v="8"/>
    <x v="8"/>
    <x v="3"/>
    <x v="1"/>
    <n v="0"/>
    <n v="79.06"/>
    <n v="79060000"/>
    <n v="368255"/>
    <x v="1"/>
    <x v="2"/>
    <x v="4"/>
    <n v="17"/>
  </r>
  <r>
    <x v="1"/>
    <n v="0"/>
    <x v="6"/>
    <x v="6"/>
    <x v="5"/>
    <x v="0"/>
    <n v="0"/>
    <n v="7.17"/>
    <n v="7170000"/>
    <n v="268414"/>
    <x v="2"/>
    <x v="0"/>
    <x v="4"/>
    <n v="9"/>
  </r>
  <r>
    <x v="0"/>
    <n v="0"/>
    <x v="0"/>
    <x v="0"/>
    <x v="4"/>
    <x v="6"/>
    <n v="0"/>
    <n v="79.28"/>
    <n v="79280000"/>
    <n v="891504"/>
    <x v="2"/>
    <x v="3"/>
    <x v="1"/>
    <n v="63"/>
  </r>
  <r>
    <x v="8"/>
    <n v="0"/>
    <x v="5"/>
    <x v="5"/>
    <x v="0"/>
    <x v="6"/>
    <n v="0"/>
    <n v="48.25"/>
    <n v="48250000"/>
    <n v="3395"/>
    <x v="1"/>
    <x v="1"/>
    <x v="3"/>
    <n v="58"/>
  </r>
  <r>
    <x v="0"/>
    <n v="0"/>
    <x v="5"/>
    <x v="5"/>
    <x v="1"/>
    <x v="0"/>
    <n v="0"/>
    <n v="45.88"/>
    <n v="45880000"/>
    <n v="164890"/>
    <x v="3"/>
    <x v="1"/>
    <x v="2"/>
    <n v="20"/>
  </r>
  <r>
    <x v="1"/>
    <n v="0"/>
    <x v="9"/>
    <x v="9"/>
    <x v="4"/>
    <x v="5"/>
    <n v="0"/>
    <n v="89.8"/>
    <n v="89800000"/>
    <n v="895388"/>
    <x v="2"/>
    <x v="2"/>
    <x v="2"/>
    <n v="54"/>
  </r>
  <r>
    <x v="1"/>
    <n v="0"/>
    <x v="9"/>
    <x v="9"/>
    <x v="4"/>
    <x v="3"/>
    <n v="0"/>
    <n v="17.47"/>
    <n v="17470000"/>
    <n v="436517"/>
    <x v="1"/>
    <x v="1"/>
    <x v="3"/>
    <n v="61"/>
  </r>
  <r>
    <x v="1"/>
    <n v="0"/>
    <x v="3"/>
    <x v="3"/>
    <x v="0"/>
    <x v="2"/>
    <n v="0"/>
    <n v="70.849999999999994"/>
    <n v="70850000"/>
    <n v="677164"/>
    <x v="1"/>
    <x v="1"/>
    <x v="1"/>
    <n v="7"/>
  </r>
  <r>
    <x v="6"/>
    <n v="0"/>
    <x v="2"/>
    <x v="2"/>
    <x v="2"/>
    <x v="5"/>
    <n v="0"/>
    <n v="93.13"/>
    <n v="93130000"/>
    <n v="414192"/>
    <x v="1"/>
    <x v="1"/>
    <x v="1"/>
    <n v="34"/>
  </r>
  <r>
    <x v="6"/>
    <n v="0"/>
    <x v="8"/>
    <x v="8"/>
    <x v="2"/>
    <x v="1"/>
    <n v="0"/>
    <n v="39.729999999999997"/>
    <n v="39730000"/>
    <n v="80069"/>
    <x v="2"/>
    <x v="0"/>
    <x v="0"/>
    <n v="8"/>
  </r>
  <r>
    <x v="2"/>
    <n v="0"/>
    <x v="4"/>
    <x v="4"/>
    <x v="0"/>
    <x v="2"/>
    <n v="0"/>
    <n v="1.28"/>
    <n v="1280000"/>
    <n v="604185"/>
    <x v="3"/>
    <x v="3"/>
    <x v="1"/>
    <n v="57"/>
  </r>
  <r>
    <x v="7"/>
    <n v="0"/>
    <x v="8"/>
    <x v="8"/>
    <x v="4"/>
    <x v="2"/>
    <n v="0"/>
    <n v="83.99"/>
    <n v="83990000"/>
    <n v="807733"/>
    <x v="3"/>
    <x v="1"/>
    <x v="4"/>
    <n v="18"/>
  </r>
  <r>
    <x v="4"/>
    <n v="0"/>
    <x v="0"/>
    <x v="0"/>
    <x v="4"/>
    <x v="3"/>
    <n v="0"/>
    <n v="16.510000000000002"/>
    <n v="16510000.000000002"/>
    <n v="945154"/>
    <x v="1"/>
    <x v="2"/>
    <x v="2"/>
    <n v="63"/>
  </r>
  <r>
    <x v="3"/>
    <n v="0"/>
    <x v="5"/>
    <x v="5"/>
    <x v="5"/>
    <x v="1"/>
    <n v="0"/>
    <n v="62.43"/>
    <n v="62430000"/>
    <n v="918454"/>
    <x v="3"/>
    <x v="0"/>
    <x v="1"/>
    <n v="15"/>
  </r>
  <r>
    <x v="5"/>
    <n v="0"/>
    <x v="1"/>
    <x v="1"/>
    <x v="0"/>
    <x v="1"/>
    <n v="0"/>
    <n v="56.1"/>
    <n v="56100000"/>
    <n v="450205"/>
    <x v="3"/>
    <x v="3"/>
    <x v="1"/>
    <n v="32"/>
  </r>
  <r>
    <x v="8"/>
    <n v="0"/>
    <x v="4"/>
    <x v="4"/>
    <x v="5"/>
    <x v="3"/>
    <n v="0"/>
    <n v="87.52"/>
    <n v="87520000"/>
    <n v="476001"/>
    <x v="0"/>
    <x v="2"/>
    <x v="0"/>
    <n v="58"/>
  </r>
  <r>
    <x v="6"/>
    <n v="0"/>
    <x v="3"/>
    <x v="3"/>
    <x v="0"/>
    <x v="2"/>
    <n v="0"/>
    <n v="65.88"/>
    <n v="65879999.999999993"/>
    <n v="503520"/>
    <x v="0"/>
    <x v="3"/>
    <x v="4"/>
    <n v="48"/>
  </r>
  <r>
    <x v="9"/>
    <n v="0"/>
    <x v="2"/>
    <x v="2"/>
    <x v="4"/>
    <x v="1"/>
    <n v="0"/>
    <n v="86.29"/>
    <n v="86290000"/>
    <n v="457411"/>
    <x v="1"/>
    <x v="3"/>
    <x v="0"/>
    <n v="34"/>
  </r>
  <r>
    <x v="0"/>
    <n v="0"/>
    <x v="3"/>
    <x v="3"/>
    <x v="5"/>
    <x v="0"/>
    <n v="0"/>
    <n v="62.82"/>
    <n v="62820000"/>
    <n v="580609"/>
    <x v="3"/>
    <x v="1"/>
    <x v="2"/>
    <n v="29"/>
  </r>
  <r>
    <x v="2"/>
    <n v="0"/>
    <x v="6"/>
    <x v="6"/>
    <x v="0"/>
    <x v="5"/>
    <n v="0"/>
    <n v="18.45"/>
    <n v="18450000"/>
    <n v="848022"/>
    <x v="0"/>
    <x v="2"/>
    <x v="3"/>
    <n v="10"/>
  </r>
  <r>
    <x v="7"/>
    <n v="0"/>
    <x v="6"/>
    <x v="6"/>
    <x v="0"/>
    <x v="0"/>
    <n v="0"/>
    <n v="75.42"/>
    <n v="75420000"/>
    <n v="761590"/>
    <x v="3"/>
    <x v="0"/>
    <x v="2"/>
    <n v="45"/>
  </r>
  <r>
    <x v="7"/>
    <n v="0"/>
    <x v="6"/>
    <x v="6"/>
    <x v="3"/>
    <x v="0"/>
    <n v="0"/>
    <n v="17.68"/>
    <n v="17680000"/>
    <n v="366968"/>
    <x v="1"/>
    <x v="2"/>
    <x v="0"/>
    <n v="47"/>
  </r>
  <r>
    <x v="7"/>
    <n v="0"/>
    <x v="8"/>
    <x v="8"/>
    <x v="2"/>
    <x v="0"/>
    <n v="0"/>
    <n v="27.95"/>
    <n v="27950000"/>
    <n v="625370"/>
    <x v="2"/>
    <x v="2"/>
    <x v="1"/>
    <n v="24"/>
  </r>
  <r>
    <x v="2"/>
    <n v="0"/>
    <x v="3"/>
    <x v="3"/>
    <x v="1"/>
    <x v="6"/>
    <n v="0"/>
    <n v="60.01"/>
    <n v="60010000"/>
    <n v="193378"/>
    <x v="3"/>
    <x v="0"/>
    <x v="4"/>
    <n v="32"/>
  </r>
  <r>
    <x v="7"/>
    <n v="0"/>
    <x v="2"/>
    <x v="2"/>
    <x v="3"/>
    <x v="6"/>
    <n v="0"/>
    <n v="92.34"/>
    <n v="92340000"/>
    <n v="375691"/>
    <x v="2"/>
    <x v="3"/>
    <x v="4"/>
    <n v="21"/>
  </r>
  <r>
    <x v="5"/>
    <n v="0"/>
    <x v="1"/>
    <x v="1"/>
    <x v="4"/>
    <x v="5"/>
    <n v="0"/>
    <n v="7.21"/>
    <n v="7210000"/>
    <n v="526324"/>
    <x v="2"/>
    <x v="0"/>
    <x v="0"/>
    <n v="39"/>
  </r>
  <r>
    <x v="4"/>
    <n v="0"/>
    <x v="9"/>
    <x v="9"/>
    <x v="5"/>
    <x v="6"/>
    <n v="0"/>
    <n v="76.42"/>
    <n v="76420000"/>
    <n v="50468"/>
    <x v="0"/>
    <x v="2"/>
    <x v="2"/>
    <n v="64"/>
  </r>
  <r>
    <x v="1"/>
    <n v="0"/>
    <x v="9"/>
    <x v="9"/>
    <x v="0"/>
    <x v="2"/>
    <n v="0"/>
    <n v="3.2"/>
    <n v="3200000"/>
    <n v="922656"/>
    <x v="2"/>
    <x v="3"/>
    <x v="2"/>
    <n v="17"/>
  </r>
  <r>
    <x v="1"/>
    <n v="0"/>
    <x v="3"/>
    <x v="3"/>
    <x v="1"/>
    <x v="1"/>
    <n v="0"/>
    <n v="62.59"/>
    <n v="62590000"/>
    <n v="498457"/>
    <x v="2"/>
    <x v="1"/>
    <x v="0"/>
    <n v="12"/>
  </r>
  <r>
    <x v="7"/>
    <n v="0"/>
    <x v="5"/>
    <x v="5"/>
    <x v="4"/>
    <x v="0"/>
    <n v="0"/>
    <n v="89.04"/>
    <n v="89040000"/>
    <n v="351850"/>
    <x v="0"/>
    <x v="2"/>
    <x v="4"/>
    <n v="21"/>
  </r>
  <r>
    <x v="9"/>
    <n v="0"/>
    <x v="7"/>
    <x v="7"/>
    <x v="3"/>
    <x v="1"/>
    <n v="0"/>
    <n v="76.95"/>
    <n v="76950000"/>
    <n v="391982"/>
    <x v="3"/>
    <x v="2"/>
    <x v="1"/>
    <n v="46"/>
  </r>
  <r>
    <x v="5"/>
    <n v="0"/>
    <x v="8"/>
    <x v="8"/>
    <x v="5"/>
    <x v="3"/>
    <n v="0"/>
    <n v="51.66"/>
    <n v="51660000"/>
    <n v="247243"/>
    <x v="1"/>
    <x v="3"/>
    <x v="3"/>
    <n v="69"/>
  </r>
  <r>
    <x v="8"/>
    <n v="0"/>
    <x v="9"/>
    <x v="9"/>
    <x v="0"/>
    <x v="5"/>
    <n v="0"/>
    <n v="39.33"/>
    <n v="39330000"/>
    <n v="257190"/>
    <x v="2"/>
    <x v="0"/>
    <x v="4"/>
    <n v="14"/>
  </r>
  <r>
    <x v="5"/>
    <n v="0"/>
    <x v="7"/>
    <x v="7"/>
    <x v="4"/>
    <x v="1"/>
    <n v="0"/>
    <n v="89.77"/>
    <n v="89770000"/>
    <n v="804658"/>
    <x v="1"/>
    <x v="0"/>
    <x v="2"/>
    <n v="23"/>
  </r>
  <r>
    <x v="6"/>
    <n v="0"/>
    <x v="2"/>
    <x v="2"/>
    <x v="2"/>
    <x v="0"/>
    <n v="0"/>
    <n v="75.95"/>
    <n v="75950000"/>
    <n v="758032"/>
    <x v="2"/>
    <x v="2"/>
    <x v="3"/>
    <n v="30"/>
  </r>
  <r>
    <x v="4"/>
    <n v="0"/>
    <x v="1"/>
    <x v="1"/>
    <x v="3"/>
    <x v="3"/>
    <n v="0"/>
    <n v="13.31"/>
    <n v="13310000"/>
    <n v="381948"/>
    <x v="3"/>
    <x v="1"/>
    <x v="2"/>
    <n v="46"/>
  </r>
  <r>
    <x v="5"/>
    <n v="0"/>
    <x v="3"/>
    <x v="3"/>
    <x v="3"/>
    <x v="1"/>
    <n v="0"/>
    <n v="40"/>
    <n v="40000000"/>
    <n v="152435"/>
    <x v="3"/>
    <x v="1"/>
    <x v="1"/>
    <n v="26"/>
  </r>
  <r>
    <x v="7"/>
    <n v="0"/>
    <x v="9"/>
    <x v="9"/>
    <x v="1"/>
    <x v="5"/>
    <n v="0"/>
    <n v="99.9"/>
    <n v="99900000"/>
    <n v="429566"/>
    <x v="1"/>
    <x v="3"/>
    <x v="2"/>
    <n v="54"/>
  </r>
  <r>
    <x v="3"/>
    <n v="0"/>
    <x v="6"/>
    <x v="6"/>
    <x v="1"/>
    <x v="6"/>
    <n v="0"/>
    <n v="61.99"/>
    <n v="61990000"/>
    <n v="496292"/>
    <x v="1"/>
    <x v="3"/>
    <x v="2"/>
    <n v="21"/>
  </r>
  <r>
    <x v="3"/>
    <n v="0"/>
    <x v="5"/>
    <x v="5"/>
    <x v="2"/>
    <x v="6"/>
    <n v="0"/>
    <n v="75.8"/>
    <n v="75800000"/>
    <n v="943724"/>
    <x v="2"/>
    <x v="0"/>
    <x v="2"/>
    <n v="58"/>
  </r>
  <r>
    <x v="8"/>
    <n v="0"/>
    <x v="6"/>
    <x v="6"/>
    <x v="2"/>
    <x v="4"/>
    <n v="0"/>
    <n v="39.869999999999997"/>
    <n v="39870000"/>
    <n v="243600"/>
    <x v="3"/>
    <x v="1"/>
    <x v="2"/>
    <n v="40"/>
  </r>
  <r>
    <x v="9"/>
    <n v="0"/>
    <x v="1"/>
    <x v="1"/>
    <x v="0"/>
    <x v="2"/>
    <n v="0"/>
    <n v="48.96"/>
    <n v="48960000"/>
    <n v="480386"/>
    <x v="1"/>
    <x v="3"/>
    <x v="3"/>
    <n v="18"/>
  </r>
  <r>
    <x v="1"/>
    <n v="0"/>
    <x v="9"/>
    <x v="9"/>
    <x v="1"/>
    <x v="6"/>
    <n v="0"/>
    <n v="70.67"/>
    <n v="70670000"/>
    <n v="564046"/>
    <x v="2"/>
    <x v="2"/>
    <x v="1"/>
    <n v="39"/>
  </r>
  <r>
    <x v="8"/>
    <n v="0"/>
    <x v="6"/>
    <x v="6"/>
    <x v="5"/>
    <x v="1"/>
    <n v="0"/>
    <n v="26.7"/>
    <n v="26700000"/>
    <n v="50007"/>
    <x v="1"/>
    <x v="1"/>
    <x v="3"/>
    <n v="19"/>
  </r>
  <r>
    <x v="5"/>
    <n v="0"/>
    <x v="5"/>
    <x v="5"/>
    <x v="5"/>
    <x v="1"/>
    <n v="0"/>
    <n v="99.72"/>
    <n v="99720000"/>
    <n v="307143"/>
    <x v="0"/>
    <x v="2"/>
    <x v="0"/>
    <n v="1"/>
  </r>
  <r>
    <x v="6"/>
    <n v="0"/>
    <x v="5"/>
    <x v="5"/>
    <x v="3"/>
    <x v="2"/>
    <n v="0"/>
    <n v="22.71"/>
    <n v="22710000"/>
    <n v="356964"/>
    <x v="2"/>
    <x v="0"/>
    <x v="1"/>
    <n v="27"/>
  </r>
  <r>
    <x v="9"/>
    <n v="0"/>
    <x v="2"/>
    <x v="2"/>
    <x v="4"/>
    <x v="1"/>
    <n v="0"/>
    <n v="94.83"/>
    <n v="94830000"/>
    <n v="891369"/>
    <x v="0"/>
    <x v="2"/>
    <x v="3"/>
    <n v="71"/>
  </r>
  <r>
    <x v="8"/>
    <n v="0"/>
    <x v="9"/>
    <x v="9"/>
    <x v="3"/>
    <x v="1"/>
    <n v="0"/>
    <n v="37.81"/>
    <n v="37810000"/>
    <n v="482700"/>
    <x v="2"/>
    <x v="0"/>
    <x v="0"/>
    <n v="55"/>
  </r>
  <r>
    <x v="0"/>
    <n v="0"/>
    <x v="3"/>
    <x v="3"/>
    <x v="0"/>
    <x v="6"/>
    <n v="0"/>
    <n v="42.93"/>
    <n v="42930000"/>
    <n v="596628"/>
    <x v="0"/>
    <x v="0"/>
    <x v="3"/>
    <n v="60"/>
  </r>
  <r>
    <x v="6"/>
    <n v="0"/>
    <x v="6"/>
    <x v="6"/>
    <x v="1"/>
    <x v="3"/>
    <n v="0"/>
    <n v="89.33"/>
    <n v="89330000"/>
    <n v="776295"/>
    <x v="3"/>
    <x v="3"/>
    <x v="0"/>
    <n v="40"/>
  </r>
  <r>
    <x v="9"/>
    <n v="0"/>
    <x v="4"/>
    <x v="4"/>
    <x v="0"/>
    <x v="5"/>
    <n v="0"/>
    <n v="38.58"/>
    <n v="38580000"/>
    <n v="447486"/>
    <x v="2"/>
    <x v="1"/>
    <x v="4"/>
    <n v="7"/>
  </r>
  <r>
    <x v="9"/>
    <n v="0"/>
    <x v="6"/>
    <x v="6"/>
    <x v="2"/>
    <x v="1"/>
    <n v="0"/>
    <n v="75.510000000000005"/>
    <n v="75510000"/>
    <n v="298887"/>
    <x v="1"/>
    <x v="3"/>
    <x v="0"/>
    <n v="44"/>
  </r>
  <r>
    <x v="1"/>
    <n v="0"/>
    <x v="7"/>
    <x v="7"/>
    <x v="1"/>
    <x v="4"/>
    <n v="0"/>
    <n v="56.3"/>
    <n v="56300000"/>
    <n v="59582"/>
    <x v="1"/>
    <x v="0"/>
    <x v="0"/>
    <n v="56"/>
  </r>
  <r>
    <x v="7"/>
    <n v="0"/>
    <x v="2"/>
    <x v="2"/>
    <x v="1"/>
    <x v="6"/>
    <n v="0"/>
    <n v="6.67"/>
    <n v="6670000"/>
    <n v="553944"/>
    <x v="0"/>
    <x v="2"/>
    <x v="4"/>
    <n v="64"/>
  </r>
  <r>
    <x v="6"/>
    <n v="0"/>
    <x v="2"/>
    <x v="2"/>
    <x v="1"/>
    <x v="5"/>
    <n v="0"/>
    <n v="80.290000000000006"/>
    <n v="80290000"/>
    <n v="507258"/>
    <x v="1"/>
    <x v="2"/>
    <x v="3"/>
    <n v="30"/>
  </r>
  <r>
    <x v="6"/>
    <n v="0"/>
    <x v="2"/>
    <x v="2"/>
    <x v="3"/>
    <x v="4"/>
    <n v="0"/>
    <n v="94.6"/>
    <n v="94600000"/>
    <n v="82500"/>
    <x v="0"/>
    <x v="3"/>
    <x v="2"/>
    <n v="28"/>
  </r>
  <r>
    <x v="3"/>
    <n v="0"/>
    <x v="8"/>
    <x v="8"/>
    <x v="4"/>
    <x v="1"/>
    <n v="0"/>
    <n v="27.54"/>
    <n v="27540000"/>
    <n v="383781"/>
    <x v="1"/>
    <x v="3"/>
    <x v="3"/>
    <n v="57"/>
  </r>
  <r>
    <x v="5"/>
    <n v="0"/>
    <x v="9"/>
    <x v="9"/>
    <x v="1"/>
    <x v="5"/>
    <n v="0"/>
    <n v="97.48"/>
    <n v="97480000"/>
    <n v="647303"/>
    <x v="2"/>
    <x v="3"/>
    <x v="3"/>
    <n v="37"/>
  </r>
  <r>
    <x v="9"/>
    <n v="0"/>
    <x v="4"/>
    <x v="4"/>
    <x v="0"/>
    <x v="2"/>
    <n v="0"/>
    <n v="68.23"/>
    <n v="68230000"/>
    <n v="877998"/>
    <x v="1"/>
    <x v="1"/>
    <x v="3"/>
    <n v="23"/>
  </r>
  <r>
    <x v="1"/>
    <n v="0"/>
    <x v="7"/>
    <x v="7"/>
    <x v="4"/>
    <x v="4"/>
    <n v="0"/>
    <n v="56.84"/>
    <n v="56840000"/>
    <n v="631420"/>
    <x v="1"/>
    <x v="0"/>
    <x v="1"/>
    <n v="68"/>
  </r>
  <r>
    <x v="4"/>
    <n v="0"/>
    <x v="5"/>
    <x v="5"/>
    <x v="1"/>
    <x v="3"/>
    <n v="0"/>
    <n v="84.79"/>
    <n v="84790000"/>
    <n v="263566"/>
    <x v="0"/>
    <x v="3"/>
    <x v="2"/>
    <n v="64"/>
  </r>
  <r>
    <x v="2"/>
    <n v="0"/>
    <x v="8"/>
    <x v="8"/>
    <x v="1"/>
    <x v="5"/>
    <n v="0"/>
    <n v="4.22"/>
    <n v="4220000"/>
    <n v="65148"/>
    <x v="1"/>
    <x v="1"/>
    <x v="0"/>
    <n v="15"/>
  </r>
  <r>
    <x v="6"/>
    <n v="0"/>
    <x v="9"/>
    <x v="9"/>
    <x v="1"/>
    <x v="3"/>
    <n v="0"/>
    <n v="58.73"/>
    <n v="58730000"/>
    <n v="345623"/>
    <x v="3"/>
    <x v="1"/>
    <x v="2"/>
    <n v="67"/>
  </r>
  <r>
    <x v="0"/>
    <n v="0"/>
    <x v="7"/>
    <x v="7"/>
    <x v="1"/>
    <x v="2"/>
    <n v="0"/>
    <n v="60.43"/>
    <n v="60430000"/>
    <n v="962452"/>
    <x v="1"/>
    <x v="0"/>
    <x v="4"/>
    <n v="34"/>
  </r>
  <r>
    <x v="3"/>
    <n v="0"/>
    <x v="2"/>
    <x v="2"/>
    <x v="0"/>
    <x v="2"/>
    <n v="0"/>
    <n v="2.85"/>
    <n v="2850000"/>
    <n v="951767"/>
    <x v="1"/>
    <x v="1"/>
    <x v="2"/>
    <n v="10"/>
  </r>
  <r>
    <x v="2"/>
    <n v="0"/>
    <x v="4"/>
    <x v="4"/>
    <x v="4"/>
    <x v="0"/>
    <n v="0"/>
    <n v="43.55"/>
    <n v="43550000"/>
    <n v="712306"/>
    <x v="0"/>
    <x v="2"/>
    <x v="1"/>
    <n v="29"/>
  </r>
  <r>
    <x v="2"/>
    <n v="0"/>
    <x v="4"/>
    <x v="4"/>
    <x v="1"/>
    <x v="3"/>
    <n v="0"/>
    <n v="11.83"/>
    <n v="11830000"/>
    <n v="365116"/>
    <x v="0"/>
    <x v="2"/>
    <x v="4"/>
    <n v="66"/>
  </r>
  <r>
    <x v="9"/>
    <n v="0"/>
    <x v="8"/>
    <x v="8"/>
    <x v="2"/>
    <x v="5"/>
    <n v="0"/>
    <n v="64.959999999999994"/>
    <n v="64959999.999999993"/>
    <n v="485702"/>
    <x v="3"/>
    <x v="0"/>
    <x v="1"/>
    <n v="51"/>
  </r>
  <r>
    <x v="9"/>
    <n v="0"/>
    <x v="5"/>
    <x v="5"/>
    <x v="4"/>
    <x v="2"/>
    <n v="0"/>
    <n v="19.37"/>
    <n v="19370000"/>
    <n v="49480"/>
    <x v="0"/>
    <x v="2"/>
    <x v="4"/>
    <n v="17"/>
  </r>
  <r>
    <x v="5"/>
    <n v="0"/>
    <x v="0"/>
    <x v="0"/>
    <x v="0"/>
    <x v="0"/>
    <n v="0"/>
    <n v="46.64"/>
    <n v="46640000"/>
    <n v="971148"/>
    <x v="2"/>
    <x v="0"/>
    <x v="1"/>
    <n v="44"/>
  </r>
  <r>
    <x v="9"/>
    <n v="0"/>
    <x v="3"/>
    <x v="3"/>
    <x v="3"/>
    <x v="5"/>
    <n v="0"/>
    <n v="31.54"/>
    <n v="31540000"/>
    <n v="513005"/>
    <x v="3"/>
    <x v="2"/>
    <x v="0"/>
    <n v="62"/>
  </r>
  <r>
    <x v="3"/>
    <n v="0"/>
    <x v="0"/>
    <x v="0"/>
    <x v="5"/>
    <x v="1"/>
    <n v="0"/>
    <n v="6.47"/>
    <n v="6470000"/>
    <n v="360381"/>
    <x v="3"/>
    <x v="3"/>
    <x v="0"/>
    <n v="62"/>
  </r>
  <r>
    <x v="7"/>
    <n v="0"/>
    <x v="8"/>
    <x v="8"/>
    <x v="3"/>
    <x v="5"/>
    <n v="0"/>
    <n v="96.23"/>
    <n v="96230000"/>
    <n v="649383"/>
    <x v="3"/>
    <x v="1"/>
    <x v="4"/>
    <n v="59"/>
  </r>
  <r>
    <x v="3"/>
    <n v="0"/>
    <x v="6"/>
    <x v="6"/>
    <x v="4"/>
    <x v="5"/>
    <n v="0"/>
    <n v="89.74"/>
    <n v="89740000"/>
    <n v="155736"/>
    <x v="1"/>
    <x v="2"/>
    <x v="4"/>
    <n v="63"/>
  </r>
  <r>
    <x v="9"/>
    <n v="0"/>
    <x v="5"/>
    <x v="5"/>
    <x v="5"/>
    <x v="6"/>
    <n v="0"/>
    <n v="54.29"/>
    <n v="54290000"/>
    <n v="443715"/>
    <x v="3"/>
    <x v="2"/>
    <x v="3"/>
    <n v="54"/>
  </r>
  <r>
    <x v="5"/>
    <n v="0"/>
    <x v="6"/>
    <x v="6"/>
    <x v="3"/>
    <x v="3"/>
    <n v="0"/>
    <n v="4.8099999999999996"/>
    <n v="4810000"/>
    <n v="683733"/>
    <x v="1"/>
    <x v="3"/>
    <x v="0"/>
    <n v="65"/>
  </r>
  <r>
    <x v="7"/>
    <n v="0"/>
    <x v="0"/>
    <x v="0"/>
    <x v="3"/>
    <x v="6"/>
    <n v="0"/>
    <n v="42.16"/>
    <n v="42160000"/>
    <n v="400214"/>
    <x v="3"/>
    <x v="3"/>
    <x v="1"/>
    <n v="58"/>
  </r>
  <r>
    <x v="7"/>
    <n v="0"/>
    <x v="2"/>
    <x v="2"/>
    <x v="1"/>
    <x v="2"/>
    <n v="0"/>
    <n v="74.06"/>
    <n v="74060000"/>
    <n v="813472"/>
    <x v="0"/>
    <x v="3"/>
    <x v="0"/>
    <n v="17"/>
  </r>
  <r>
    <x v="4"/>
    <n v="0"/>
    <x v="8"/>
    <x v="8"/>
    <x v="1"/>
    <x v="5"/>
    <n v="0"/>
    <n v="27.1"/>
    <n v="27100000"/>
    <n v="199832"/>
    <x v="1"/>
    <x v="1"/>
    <x v="3"/>
    <n v="54"/>
  </r>
  <r>
    <x v="1"/>
    <n v="0"/>
    <x v="1"/>
    <x v="1"/>
    <x v="5"/>
    <x v="2"/>
    <n v="0"/>
    <n v="22.04"/>
    <n v="22040000"/>
    <n v="210495"/>
    <x v="2"/>
    <x v="1"/>
    <x v="1"/>
    <n v="18"/>
  </r>
  <r>
    <x v="0"/>
    <n v="0"/>
    <x v="5"/>
    <x v="5"/>
    <x v="2"/>
    <x v="0"/>
    <n v="0"/>
    <n v="49.53"/>
    <n v="49530000"/>
    <n v="923445"/>
    <x v="0"/>
    <x v="0"/>
    <x v="0"/>
    <n v="42"/>
  </r>
  <r>
    <x v="8"/>
    <n v="0"/>
    <x v="0"/>
    <x v="0"/>
    <x v="2"/>
    <x v="0"/>
    <n v="0"/>
    <n v="1.72"/>
    <n v="1720000"/>
    <n v="407485"/>
    <x v="2"/>
    <x v="0"/>
    <x v="2"/>
    <n v="22"/>
  </r>
  <r>
    <x v="6"/>
    <n v="0"/>
    <x v="9"/>
    <x v="9"/>
    <x v="2"/>
    <x v="4"/>
    <n v="0"/>
    <n v="97.39"/>
    <n v="97390000"/>
    <n v="517452"/>
    <x v="3"/>
    <x v="3"/>
    <x v="1"/>
    <n v="9"/>
  </r>
  <r>
    <x v="3"/>
    <n v="0"/>
    <x v="1"/>
    <x v="1"/>
    <x v="1"/>
    <x v="1"/>
    <n v="0"/>
    <n v="68.73"/>
    <n v="68730000"/>
    <n v="509742"/>
    <x v="1"/>
    <x v="3"/>
    <x v="3"/>
    <n v="43"/>
  </r>
  <r>
    <x v="9"/>
    <n v="0"/>
    <x v="0"/>
    <x v="0"/>
    <x v="5"/>
    <x v="6"/>
    <n v="0"/>
    <n v="57.85"/>
    <n v="57850000"/>
    <n v="412236"/>
    <x v="1"/>
    <x v="1"/>
    <x v="3"/>
    <n v="36"/>
  </r>
  <r>
    <x v="3"/>
    <n v="0"/>
    <x v="1"/>
    <x v="1"/>
    <x v="5"/>
    <x v="6"/>
    <n v="0"/>
    <n v="6.58"/>
    <n v="6580000"/>
    <n v="592988"/>
    <x v="0"/>
    <x v="0"/>
    <x v="0"/>
    <n v="43"/>
  </r>
  <r>
    <x v="9"/>
    <n v="0"/>
    <x v="0"/>
    <x v="0"/>
    <x v="1"/>
    <x v="5"/>
    <n v="0"/>
    <n v="47.25"/>
    <n v="47250000"/>
    <n v="451510"/>
    <x v="0"/>
    <x v="3"/>
    <x v="0"/>
    <n v="45"/>
  </r>
  <r>
    <x v="1"/>
    <n v="0"/>
    <x v="8"/>
    <x v="8"/>
    <x v="1"/>
    <x v="0"/>
    <n v="0"/>
    <n v="20.260000000000002"/>
    <n v="20260000"/>
    <n v="144065"/>
    <x v="2"/>
    <x v="0"/>
    <x v="1"/>
    <n v="62"/>
  </r>
  <r>
    <x v="1"/>
    <n v="0"/>
    <x v="2"/>
    <x v="2"/>
    <x v="3"/>
    <x v="3"/>
    <n v="0"/>
    <n v="85.02"/>
    <n v="85020000"/>
    <n v="700440"/>
    <x v="0"/>
    <x v="1"/>
    <x v="0"/>
    <n v="23"/>
  </r>
  <r>
    <x v="4"/>
    <n v="0"/>
    <x v="2"/>
    <x v="2"/>
    <x v="0"/>
    <x v="2"/>
    <n v="0"/>
    <n v="64.540000000000006"/>
    <n v="64540000.000000007"/>
    <n v="255689"/>
    <x v="3"/>
    <x v="3"/>
    <x v="3"/>
    <n v="54"/>
  </r>
  <r>
    <x v="8"/>
    <n v="0"/>
    <x v="1"/>
    <x v="1"/>
    <x v="5"/>
    <x v="1"/>
    <n v="0"/>
    <n v="74.010000000000005"/>
    <n v="74010000"/>
    <n v="750473"/>
    <x v="3"/>
    <x v="3"/>
    <x v="3"/>
    <n v="41"/>
  </r>
  <r>
    <x v="2"/>
    <n v="0"/>
    <x v="7"/>
    <x v="7"/>
    <x v="5"/>
    <x v="4"/>
    <n v="0"/>
    <n v="68.8"/>
    <n v="68800000"/>
    <n v="284512"/>
    <x v="1"/>
    <x v="2"/>
    <x v="3"/>
    <n v="23"/>
  </r>
  <r>
    <x v="8"/>
    <n v="0"/>
    <x v="8"/>
    <x v="8"/>
    <x v="5"/>
    <x v="0"/>
    <n v="0"/>
    <n v="76.8"/>
    <n v="76800000"/>
    <n v="607544"/>
    <x v="1"/>
    <x v="1"/>
    <x v="4"/>
    <n v="56"/>
  </r>
  <r>
    <x v="2"/>
    <n v="0"/>
    <x v="4"/>
    <x v="4"/>
    <x v="1"/>
    <x v="5"/>
    <n v="0"/>
    <n v="92.39"/>
    <n v="92390000"/>
    <n v="61764"/>
    <x v="0"/>
    <x v="2"/>
    <x v="4"/>
    <n v="38"/>
  </r>
  <r>
    <x v="9"/>
    <n v="0"/>
    <x v="5"/>
    <x v="5"/>
    <x v="3"/>
    <x v="3"/>
    <n v="0"/>
    <n v="11.73"/>
    <n v="11730000"/>
    <n v="489053"/>
    <x v="1"/>
    <x v="3"/>
    <x v="3"/>
    <n v="29"/>
  </r>
  <r>
    <x v="0"/>
    <n v="0"/>
    <x v="9"/>
    <x v="9"/>
    <x v="4"/>
    <x v="3"/>
    <n v="0"/>
    <n v="29.31"/>
    <n v="29310000"/>
    <n v="8884"/>
    <x v="1"/>
    <x v="1"/>
    <x v="1"/>
    <n v="23"/>
  </r>
  <r>
    <x v="3"/>
    <n v="0"/>
    <x v="1"/>
    <x v="1"/>
    <x v="1"/>
    <x v="1"/>
    <n v="0"/>
    <n v="91.67"/>
    <n v="91670000"/>
    <n v="80135"/>
    <x v="0"/>
    <x v="2"/>
    <x v="2"/>
    <n v="35"/>
  </r>
  <r>
    <x v="9"/>
    <n v="0"/>
    <x v="6"/>
    <x v="6"/>
    <x v="0"/>
    <x v="1"/>
    <n v="0"/>
    <n v="47.66"/>
    <n v="47660000"/>
    <n v="20064"/>
    <x v="2"/>
    <x v="2"/>
    <x v="4"/>
    <n v="61"/>
  </r>
  <r>
    <x v="1"/>
    <n v="0"/>
    <x v="6"/>
    <x v="6"/>
    <x v="4"/>
    <x v="3"/>
    <n v="0"/>
    <n v="95.74"/>
    <n v="95740000"/>
    <n v="849940"/>
    <x v="2"/>
    <x v="1"/>
    <x v="2"/>
    <n v="61"/>
  </r>
  <r>
    <x v="8"/>
    <n v="0"/>
    <x v="8"/>
    <x v="8"/>
    <x v="1"/>
    <x v="4"/>
    <n v="0"/>
    <n v="79.25"/>
    <n v="79250000"/>
    <n v="437649"/>
    <x v="0"/>
    <x v="1"/>
    <x v="1"/>
    <n v="10"/>
  </r>
  <r>
    <x v="5"/>
    <n v="0"/>
    <x v="9"/>
    <x v="9"/>
    <x v="4"/>
    <x v="3"/>
    <n v="0"/>
    <n v="43.69"/>
    <n v="43690000"/>
    <n v="269137"/>
    <x v="3"/>
    <x v="0"/>
    <x v="2"/>
    <n v="18"/>
  </r>
  <r>
    <x v="2"/>
    <n v="0"/>
    <x v="3"/>
    <x v="3"/>
    <x v="5"/>
    <x v="3"/>
    <n v="0"/>
    <n v="23.27"/>
    <n v="23270000"/>
    <n v="233460"/>
    <x v="2"/>
    <x v="0"/>
    <x v="3"/>
    <n v="11"/>
  </r>
  <r>
    <x v="2"/>
    <n v="0"/>
    <x v="7"/>
    <x v="7"/>
    <x v="4"/>
    <x v="5"/>
    <n v="0"/>
    <n v="6.96"/>
    <n v="6960000"/>
    <n v="474585"/>
    <x v="1"/>
    <x v="0"/>
    <x v="1"/>
    <n v="34"/>
  </r>
  <r>
    <x v="6"/>
    <n v="0"/>
    <x v="2"/>
    <x v="2"/>
    <x v="4"/>
    <x v="4"/>
    <n v="0"/>
    <n v="41.65"/>
    <n v="41650000"/>
    <n v="674211"/>
    <x v="0"/>
    <x v="1"/>
    <x v="1"/>
    <n v="54"/>
  </r>
  <r>
    <x v="7"/>
    <n v="0"/>
    <x v="9"/>
    <x v="9"/>
    <x v="0"/>
    <x v="6"/>
    <n v="0"/>
    <n v="18.79"/>
    <n v="18790000"/>
    <n v="267178"/>
    <x v="1"/>
    <x v="2"/>
    <x v="1"/>
    <n v="56"/>
  </r>
  <r>
    <x v="6"/>
    <n v="0"/>
    <x v="6"/>
    <x v="6"/>
    <x v="3"/>
    <x v="6"/>
    <n v="0"/>
    <n v="58.93"/>
    <n v="58930000"/>
    <n v="104121"/>
    <x v="0"/>
    <x v="3"/>
    <x v="1"/>
    <n v="15"/>
  </r>
  <r>
    <x v="2"/>
    <n v="0"/>
    <x v="9"/>
    <x v="9"/>
    <x v="1"/>
    <x v="2"/>
    <n v="0"/>
    <n v="83.29"/>
    <n v="83290000"/>
    <n v="217598"/>
    <x v="0"/>
    <x v="0"/>
    <x v="4"/>
    <n v="24"/>
  </r>
  <r>
    <x v="0"/>
    <n v="0"/>
    <x v="2"/>
    <x v="2"/>
    <x v="1"/>
    <x v="4"/>
    <n v="0"/>
    <n v="65.959999999999994"/>
    <n v="65959999.999999993"/>
    <n v="44082"/>
    <x v="1"/>
    <x v="2"/>
    <x v="0"/>
    <n v="48"/>
  </r>
  <r>
    <x v="1"/>
    <n v="0"/>
    <x v="3"/>
    <x v="3"/>
    <x v="0"/>
    <x v="5"/>
    <n v="0"/>
    <n v="71.58"/>
    <n v="71580000"/>
    <n v="31733"/>
    <x v="0"/>
    <x v="0"/>
    <x v="4"/>
    <n v="49"/>
  </r>
  <r>
    <x v="5"/>
    <n v="0"/>
    <x v="6"/>
    <x v="6"/>
    <x v="2"/>
    <x v="5"/>
    <n v="0"/>
    <n v="34.159999999999997"/>
    <n v="34160000"/>
    <n v="346224"/>
    <x v="1"/>
    <x v="3"/>
    <x v="4"/>
    <n v="64"/>
  </r>
  <r>
    <x v="5"/>
    <n v="0"/>
    <x v="7"/>
    <x v="7"/>
    <x v="3"/>
    <x v="2"/>
    <n v="0"/>
    <n v="61.01"/>
    <n v="61010000"/>
    <n v="419127"/>
    <x v="3"/>
    <x v="2"/>
    <x v="1"/>
    <n v="26"/>
  </r>
  <r>
    <x v="9"/>
    <n v="0"/>
    <x v="2"/>
    <x v="2"/>
    <x v="2"/>
    <x v="0"/>
    <n v="0"/>
    <n v="53.59"/>
    <n v="53590000"/>
    <n v="810539"/>
    <x v="3"/>
    <x v="1"/>
    <x v="3"/>
    <n v="22"/>
  </r>
  <r>
    <x v="9"/>
    <n v="0"/>
    <x v="9"/>
    <x v="9"/>
    <x v="3"/>
    <x v="1"/>
    <n v="0"/>
    <n v="11.79"/>
    <n v="11790000"/>
    <n v="692784"/>
    <x v="0"/>
    <x v="0"/>
    <x v="1"/>
    <n v="2"/>
  </r>
  <r>
    <x v="9"/>
    <n v="0"/>
    <x v="9"/>
    <x v="9"/>
    <x v="4"/>
    <x v="1"/>
    <n v="0"/>
    <n v="16.98"/>
    <n v="16980000"/>
    <n v="315050"/>
    <x v="3"/>
    <x v="0"/>
    <x v="4"/>
    <n v="8"/>
  </r>
  <r>
    <x v="1"/>
    <n v="0"/>
    <x v="4"/>
    <x v="4"/>
    <x v="4"/>
    <x v="2"/>
    <n v="0"/>
    <n v="29.24"/>
    <n v="29240000"/>
    <n v="786464"/>
    <x v="3"/>
    <x v="1"/>
    <x v="4"/>
    <n v="38"/>
  </r>
  <r>
    <x v="2"/>
    <n v="0"/>
    <x v="5"/>
    <x v="5"/>
    <x v="2"/>
    <x v="2"/>
    <n v="0"/>
    <n v="20.350000000000001"/>
    <n v="20350000"/>
    <n v="140061"/>
    <x v="0"/>
    <x v="1"/>
    <x v="2"/>
    <n v="42"/>
  </r>
  <r>
    <x v="7"/>
    <n v="0"/>
    <x v="8"/>
    <x v="8"/>
    <x v="4"/>
    <x v="2"/>
    <n v="0"/>
    <n v="34.32"/>
    <n v="34320000"/>
    <n v="673923"/>
    <x v="0"/>
    <x v="0"/>
    <x v="4"/>
    <n v="3"/>
  </r>
  <r>
    <x v="8"/>
    <n v="0"/>
    <x v="1"/>
    <x v="1"/>
    <x v="4"/>
    <x v="4"/>
    <n v="0"/>
    <n v="35.880000000000003"/>
    <n v="35880000"/>
    <n v="221051"/>
    <x v="2"/>
    <x v="3"/>
    <x v="4"/>
    <n v="18"/>
  </r>
  <r>
    <x v="6"/>
    <n v="0"/>
    <x v="1"/>
    <x v="1"/>
    <x v="4"/>
    <x v="5"/>
    <n v="0"/>
    <n v="33.840000000000003"/>
    <n v="33840000"/>
    <n v="442940"/>
    <x v="1"/>
    <x v="0"/>
    <x v="2"/>
    <n v="7"/>
  </r>
  <r>
    <x v="6"/>
    <n v="0"/>
    <x v="2"/>
    <x v="2"/>
    <x v="4"/>
    <x v="3"/>
    <n v="0"/>
    <n v="17.21"/>
    <n v="17210000"/>
    <n v="677688"/>
    <x v="1"/>
    <x v="3"/>
    <x v="4"/>
    <n v="31"/>
  </r>
  <r>
    <x v="6"/>
    <n v="0"/>
    <x v="1"/>
    <x v="1"/>
    <x v="1"/>
    <x v="0"/>
    <n v="0"/>
    <n v="95.08"/>
    <n v="95080000"/>
    <n v="679860"/>
    <x v="3"/>
    <x v="2"/>
    <x v="4"/>
    <n v="66"/>
  </r>
  <r>
    <x v="3"/>
    <n v="0"/>
    <x v="4"/>
    <x v="4"/>
    <x v="0"/>
    <x v="1"/>
    <n v="0"/>
    <n v="27.85"/>
    <n v="27850000"/>
    <n v="963983"/>
    <x v="3"/>
    <x v="3"/>
    <x v="4"/>
    <n v="45"/>
  </r>
  <r>
    <x v="2"/>
    <n v="0"/>
    <x v="9"/>
    <x v="9"/>
    <x v="3"/>
    <x v="1"/>
    <n v="0"/>
    <n v="18.52"/>
    <n v="18520000"/>
    <n v="125100"/>
    <x v="3"/>
    <x v="1"/>
    <x v="0"/>
    <n v="61"/>
  </r>
  <r>
    <x v="0"/>
    <n v="0"/>
    <x v="4"/>
    <x v="4"/>
    <x v="3"/>
    <x v="0"/>
    <n v="0"/>
    <n v="81.31"/>
    <n v="81310000"/>
    <n v="815317"/>
    <x v="0"/>
    <x v="2"/>
    <x v="3"/>
    <n v="72"/>
  </r>
  <r>
    <x v="0"/>
    <n v="0"/>
    <x v="9"/>
    <x v="9"/>
    <x v="2"/>
    <x v="1"/>
    <n v="0"/>
    <n v="34.82"/>
    <n v="34820000"/>
    <n v="500252"/>
    <x v="1"/>
    <x v="3"/>
    <x v="3"/>
    <n v="29"/>
  </r>
  <r>
    <x v="1"/>
    <n v="0"/>
    <x v="3"/>
    <x v="3"/>
    <x v="3"/>
    <x v="0"/>
    <n v="0"/>
    <n v="55.3"/>
    <n v="55300000"/>
    <n v="512953"/>
    <x v="3"/>
    <x v="1"/>
    <x v="1"/>
    <n v="57"/>
  </r>
  <r>
    <x v="1"/>
    <n v="0"/>
    <x v="5"/>
    <x v="5"/>
    <x v="0"/>
    <x v="2"/>
    <n v="0"/>
    <n v="88.71"/>
    <n v="88710000"/>
    <n v="337377"/>
    <x v="0"/>
    <x v="2"/>
    <x v="2"/>
    <n v="23"/>
  </r>
  <r>
    <x v="1"/>
    <n v="0"/>
    <x v="2"/>
    <x v="2"/>
    <x v="3"/>
    <x v="1"/>
    <n v="0"/>
    <n v="0.6"/>
    <n v="600000"/>
    <n v="766733"/>
    <x v="2"/>
    <x v="3"/>
    <x v="2"/>
    <n v="55"/>
  </r>
  <r>
    <x v="9"/>
    <n v="0"/>
    <x v="5"/>
    <x v="5"/>
    <x v="5"/>
    <x v="1"/>
    <n v="0"/>
    <n v="50.02"/>
    <n v="50020000"/>
    <n v="578310"/>
    <x v="1"/>
    <x v="1"/>
    <x v="3"/>
    <n v="15"/>
  </r>
  <r>
    <x v="4"/>
    <n v="0"/>
    <x v="6"/>
    <x v="6"/>
    <x v="2"/>
    <x v="3"/>
    <n v="0"/>
    <n v="12.96"/>
    <n v="12960000"/>
    <n v="255574"/>
    <x v="2"/>
    <x v="2"/>
    <x v="1"/>
    <n v="69"/>
  </r>
  <r>
    <x v="0"/>
    <n v="0"/>
    <x v="5"/>
    <x v="5"/>
    <x v="0"/>
    <x v="2"/>
    <n v="0"/>
    <n v="43.58"/>
    <n v="43580000"/>
    <n v="169152"/>
    <x v="1"/>
    <x v="0"/>
    <x v="4"/>
    <n v="49"/>
  </r>
  <r>
    <x v="9"/>
    <n v="0"/>
    <x v="9"/>
    <x v="9"/>
    <x v="2"/>
    <x v="2"/>
    <n v="0"/>
    <n v="33.22"/>
    <n v="33220000"/>
    <n v="216472"/>
    <x v="3"/>
    <x v="3"/>
    <x v="4"/>
    <n v="55"/>
  </r>
  <r>
    <x v="8"/>
    <n v="0"/>
    <x v="9"/>
    <x v="9"/>
    <x v="0"/>
    <x v="1"/>
    <n v="0"/>
    <n v="38.96"/>
    <n v="38960000"/>
    <n v="370096"/>
    <x v="1"/>
    <x v="1"/>
    <x v="4"/>
    <n v="23"/>
  </r>
  <r>
    <x v="1"/>
    <n v="0"/>
    <x v="9"/>
    <x v="9"/>
    <x v="0"/>
    <x v="3"/>
    <n v="0"/>
    <n v="30.14"/>
    <n v="30140000"/>
    <n v="742555"/>
    <x v="2"/>
    <x v="3"/>
    <x v="1"/>
    <n v="57"/>
  </r>
  <r>
    <x v="6"/>
    <n v="0"/>
    <x v="9"/>
    <x v="9"/>
    <x v="2"/>
    <x v="2"/>
    <n v="0"/>
    <n v="21.72"/>
    <n v="21720000"/>
    <n v="870019"/>
    <x v="2"/>
    <x v="2"/>
    <x v="2"/>
    <n v="5"/>
  </r>
  <r>
    <x v="5"/>
    <n v="0"/>
    <x v="6"/>
    <x v="6"/>
    <x v="5"/>
    <x v="2"/>
    <n v="0"/>
    <n v="93.2"/>
    <n v="93200000"/>
    <n v="941679"/>
    <x v="0"/>
    <x v="2"/>
    <x v="3"/>
    <n v="43"/>
  </r>
  <r>
    <x v="4"/>
    <n v="0"/>
    <x v="2"/>
    <x v="2"/>
    <x v="3"/>
    <x v="1"/>
    <n v="0"/>
    <n v="88.17"/>
    <n v="88170000"/>
    <n v="738419"/>
    <x v="3"/>
    <x v="3"/>
    <x v="1"/>
    <n v="11"/>
  </r>
  <r>
    <x v="7"/>
    <n v="0"/>
    <x v="3"/>
    <x v="3"/>
    <x v="0"/>
    <x v="1"/>
    <n v="0"/>
    <n v="42.46"/>
    <n v="42460000"/>
    <n v="4136"/>
    <x v="1"/>
    <x v="3"/>
    <x v="4"/>
    <n v="23"/>
  </r>
  <r>
    <x v="1"/>
    <n v="0"/>
    <x v="6"/>
    <x v="6"/>
    <x v="4"/>
    <x v="0"/>
    <n v="0"/>
    <n v="61.41"/>
    <n v="61410000"/>
    <n v="995847"/>
    <x v="1"/>
    <x v="2"/>
    <x v="4"/>
    <n v="1"/>
  </r>
  <r>
    <x v="8"/>
    <n v="0"/>
    <x v="6"/>
    <x v="6"/>
    <x v="1"/>
    <x v="0"/>
    <n v="0"/>
    <n v="51.51"/>
    <n v="51510000"/>
    <n v="536995"/>
    <x v="0"/>
    <x v="1"/>
    <x v="4"/>
    <n v="3"/>
  </r>
  <r>
    <x v="3"/>
    <n v="0"/>
    <x v="4"/>
    <x v="4"/>
    <x v="5"/>
    <x v="3"/>
    <n v="0"/>
    <n v="77.7"/>
    <n v="77700000"/>
    <n v="57200"/>
    <x v="0"/>
    <x v="2"/>
    <x v="0"/>
    <n v="26"/>
  </r>
  <r>
    <x v="9"/>
    <n v="0"/>
    <x v="4"/>
    <x v="4"/>
    <x v="0"/>
    <x v="4"/>
    <n v="0"/>
    <n v="14.65"/>
    <n v="14650000"/>
    <n v="936566"/>
    <x v="1"/>
    <x v="2"/>
    <x v="0"/>
    <n v="61"/>
  </r>
  <r>
    <x v="8"/>
    <n v="0"/>
    <x v="0"/>
    <x v="0"/>
    <x v="3"/>
    <x v="6"/>
    <n v="0"/>
    <n v="68.400000000000006"/>
    <n v="68400000"/>
    <n v="567370"/>
    <x v="2"/>
    <x v="0"/>
    <x v="0"/>
    <n v="9"/>
  </r>
  <r>
    <x v="1"/>
    <n v="0"/>
    <x v="7"/>
    <x v="7"/>
    <x v="5"/>
    <x v="5"/>
    <n v="0"/>
    <n v="34.51"/>
    <n v="34510000"/>
    <n v="970056"/>
    <x v="0"/>
    <x v="0"/>
    <x v="1"/>
    <n v="30"/>
  </r>
  <r>
    <x v="7"/>
    <n v="0"/>
    <x v="9"/>
    <x v="9"/>
    <x v="1"/>
    <x v="2"/>
    <n v="0"/>
    <n v="71.739999999999995"/>
    <n v="71740000"/>
    <n v="3432"/>
    <x v="0"/>
    <x v="0"/>
    <x v="2"/>
    <n v="45"/>
  </r>
  <r>
    <x v="7"/>
    <n v="0"/>
    <x v="7"/>
    <x v="7"/>
    <x v="5"/>
    <x v="0"/>
    <n v="0"/>
    <n v="37.54"/>
    <n v="37540000"/>
    <n v="49473"/>
    <x v="2"/>
    <x v="2"/>
    <x v="1"/>
    <n v="51"/>
  </r>
  <r>
    <x v="4"/>
    <n v="0"/>
    <x v="0"/>
    <x v="0"/>
    <x v="2"/>
    <x v="2"/>
    <n v="0"/>
    <n v="76.349999999999994"/>
    <n v="76350000"/>
    <n v="460984"/>
    <x v="0"/>
    <x v="3"/>
    <x v="1"/>
    <n v="55"/>
  </r>
  <r>
    <x v="2"/>
    <n v="0"/>
    <x v="2"/>
    <x v="2"/>
    <x v="0"/>
    <x v="2"/>
    <n v="0"/>
    <n v="71.2"/>
    <n v="71200000"/>
    <n v="228010"/>
    <x v="1"/>
    <x v="2"/>
    <x v="3"/>
    <n v="59"/>
  </r>
  <r>
    <x v="6"/>
    <n v="0"/>
    <x v="2"/>
    <x v="2"/>
    <x v="1"/>
    <x v="4"/>
    <n v="0"/>
    <n v="48.88"/>
    <n v="48880000"/>
    <n v="172789"/>
    <x v="0"/>
    <x v="0"/>
    <x v="0"/>
    <n v="10"/>
  </r>
  <r>
    <x v="0"/>
    <n v="0"/>
    <x v="9"/>
    <x v="9"/>
    <x v="2"/>
    <x v="1"/>
    <n v="0"/>
    <n v="48.24"/>
    <n v="48240000"/>
    <n v="338732"/>
    <x v="1"/>
    <x v="0"/>
    <x v="1"/>
    <n v="15"/>
  </r>
  <r>
    <x v="3"/>
    <n v="0"/>
    <x v="1"/>
    <x v="1"/>
    <x v="1"/>
    <x v="6"/>
    <n v="0"/>
    <n v="32"/>
    <n v="32000000"/>
    <n v="175755"/>
    <x v="2"/>
    <x v="1"/>
    <x v="1"/>
    <n v="30"/>
  </r>
  <r>
    <x v="7"/>
    <n v="0"/>
    <x v="5"/>
    <x v="5"/>
    <x v="3"/>
    <x v="0"/>
    <n v="0"/>
    <n v="50.34"/>
    <n v="50340000"/>
    <n v="897521"/>
    <x v="1"/>
    <x v="2"/>
    <x v="2"/>
    <n v="19"/>
  </r>
  <r>
    <x v="6"/>
    <n v="0"/>
    <x v="4"/>
    <x v="4"/>
    <x v="1"/>
    <x v="6"/>
    <n v="0"/>
    <n v="5.18"/>
    <n v="5180000"/>
    <n v="719532"/>
    <x v="2"/>
    <x v="0"/>
    <x v="0"/>
    <n v="10"/>
  </r>
  <r>
    <x v="5"/>
    <n v="0"/>
    <x v="2"/>
    <x v="2"/>
    <x v="3"/>
    <x v="4"/>
    <n v="0"/>
    <n v="95.28"/>
    <n v="95280000"/>
    <n v="583925"/>
    <x v="2"/>
    <x v="3"/>
    <x v="4"/>
    <n v="70"/>
  </r>
  <r>
    <x v="6"/>
    <n v="0"/>
    <x v="4"/>
    <x v="4"/>
    <x v="0"/>
    <x v="1"/>
    <n v="0"/>
    <n v="70.400000000000006"/>
    <n v="70400000"/>
    <n v="480522"/>
    <x v="3"/>
    <x v="3"/>
    <x v="3"/>
    <n v="72"/>
  </r>
  <r>
    <x v="7"/>
    <n v="0"/>
    <x v="7"/>
    <x v="7"/>
    <x v="4"/>
    <x v="2"/>
    <n v="0"/>
    <n v="47.2"/>
    <n v="47200000"/>
    <n v="16957"/>
    <x v="3"/>
    <x v="3"/>
    <x v="1"/>
    <n v="49"/>
  </r>
  <r>
    <x v="4"/>
    <n v="0"/>
    <x v="4"/>
    <x v="4"/>
    <x v="1"/>
    <x v="2"/>
    <n v="0"/>
    <n v="29.35"/>
    <n v="29350000"/>
    <n v="316228"/>
    <x v="3"/>
    <x v="0"/>
    <x v="0"/>
    <n v="7"/>
  </r>
  <r>
    <x v="5"/>
    <n v="0"/>
    <x v="3"/>
    <x v="3"/>
    <x v="4"/>
    <x v="5"/>
    <n v="0"/>
    <n v="20.28"/>
    <n v="20280000"/>
    <n v="363414"/>
    <x v="2"/>
    <x v="0"/>
    <x v="3"/>
    <n v="59"/>
  </r>
  <r>
    <x v="2"/>
    <n v="0"/>
    <x v="7"/>
    <x v="7"/>
    <x v="2"/>
    <x v="3"/>
    <n v="0"/>
    <n v="71.900000000000006"/>
    <n v="71900000"/>
    <n v="733671"/>
    <x v="2"/>
    <x v="3"/>
    <x v="0"/>
    <n v="20"/>
  </r>
  <r>
    <x v="4"/>
    <n v="0"/>
    <x v="0"/>
    <x v="0"/>
    <x v="4"/>
    <x v="3"/>
    <n v="0"/>
    <n v="27.91"/>
    <n v="27910000"/>
    <n v="399457"/>
    <x v="1"/>
    <x v="1"/>
    <x v="1"/>
    <n v="48"/>
  </r>
  <r>
    <x v="0"/>
    <n v="0"/>
    <x v="1"/>
    <x v="1"/>
    <x v="3"/>
    <x v="4"/>
    <n v="0"/>
    <n v="57.34"/>
    <n v="57340000"/>
    <n v="171772"/>
    <x v="1"/>
    <x v="2"/>
    <x v="1"/>
    <n v="8"/>
  </r>
  <r>
    <x v="9"/>
    <n v="0"/>
    <x v="7"/>
    <x v="7"/>
    <x v="0"/>
    <x v="4"/>
    <n v="0"/>
    <n v="82.4"/>
    <n v="82400000"/>
    <n v="197305"/>
    <x v="2"/>
    <x v="0"/>
    <x v="2"/>
    <n v="34"/>
  </r>
  <r>
    <x v="6"/>
    <n v="0"/>
    <x v="5"/>
    <x v="5"/>
    <x v="1"/>
    <x v="6"/>
    <n v="0"/>
    <n v="15.08"/>
    <n v="15080000"/>
    <n v="677971"/>
    <x v="2"/>
    <x v="2"/>
    <x v="0"/>
    <n v="51"/>
  </r>
  <r>
    <x v="1"/>
    <n v="0"/>
    <x v="8"/>
    <x v="8"/>
    <x v="2"/>
    <x v="5"/>
    <n v="0"/>
    <n v="55.12"/>
    <n v="55120000"/>
    <n v="942454"/>
    <x v="0"/>
    <x v="2"/>
    <x v="0"/>
    <n v="66"/>
  </r>
  <r>
    <x v="6"/>
    <n v="0"/>
    <x v="6"/>
    <x v="6"/>
    <x v="1"/>
    <x v="4"/>
    <n v="0"/>
    <n v="38.840000000000003"/>
    <n v="38840000"/>
    <n v="211205"/>
    <x v="2"/>
    <x v="0"/>
    <x v="3"/>
    <n v="54"/>
  </r>
  <r>
    <x v="8"/>
    <n v="0"/>
    <x v="2"/>
    <x v="2"/>
    <x v="5"/>
    <x v="3"/>
    <n v="0"/>
    <n v="42.79"/>
    <n v="42790000"/>
    <n v="483399"/>
    <x v="2"/>
    <x v="3"/>
    <x v="3"/>
    <n v="50"/>
  </r>
  <r>
    <x v="0"/>
    <n v="0"/>
    <x v="4"/>
    <x v="4"/>
    <x v="3"/>
    <x v="3"/>
    <n v="0"/>
    <n v="97.83"/>
    <n v="97830000"/>
    <n v="699791"/>
    <x v="1"/>
    <x v="1"/>
    <x v="4"/>
    <n v="2"/>
  </r>
  <r>
    <x v="3"/>
    <n v="0"/>
    <x v="0"/>
    <x v="0"/>
    <x v="0"/>
    <x v="0"/>
    <n v="0"/>
    <n v="10.039999999999999"/>
    <n v="10040000"/>
    <n v="679314"/>
    <x v="1"/>
    <x v="0"/>
    <x v="3"/>
    <n v="39"/>
  </r>
  <r>
    <x v="7"/>
    <n v="0"/>
    <x v="9"/>
    <x v="9"/>
    <x v="4"/>
    <x v="1"/>
    <n v="0"/>
    <n v="96.97"/>
    <n v="96970000"/>
    <n v="466897"/>
    <x v="2"/>
    <x v="0"/>
    <x v="0"/>
    <n v="58"/>
  </r>
  <r>
    <x v="7"/>
    <n v="0"/>
    <x v="2"/>
    <x v="2"/>
    <x v="4"/>
    <x v="6"/>
    <n v="0"/>
    <n v="41.05"/>
    <n v="41050000"/>
    <n v="175957"/>
    <x v="0"/>
    <x v="3"/>
    <x v="3"/>
    <n v="69"/>
  </r>
  <r>
    <x v="1"/>
    <n v="0"/>
    <x v="0"/>
    <x v="0"/>
    <x v="1"/>
    <x v="4"/>
    <n v="0"/>
    <n v="10.37"/>
    <n v="10370000"/>
    <n v="912202"/>
    <x v="1"/>
    <x v="1"/>
    <x v="0"/>
    <n v="15"/>
  </r>
  <r>
    <x v="6"/>
    <n v="0"/>
    <x v="0"/>
    <x v="0"/>
    <x v="3"/>
    <x v="0"/>
    <n v="0"/>
    <n v="33.729999999999997"/>
    <n v="33730000"/>
    <n v="985398"/>
    <x v="1"/>
    <x v="2"/>
    <x v="3"/>
    <n v="54"/>
  </r>
  <r>
    <x v="0"/>
    <n v="0"/>
    <x v="5"/>
    <x v="5"/>
    <x v="4"/>
    <x v="0"/>
    <n v="0"/>
    <n v="4.18"/>
    <n v="4179999.9999999995"/>
    <n v="715127"/>
    <x v="1"/>
    <x v="1"/>
    <x v="3"/>
    <n v="60"/>
  </r>
  <r>
    <x v="9"/>
    <n v="0"/>
    <x v="8"/>
    <x v="8"/>
    <x v="5"/>
    <x v="1"/>
    <n v="0"/>
    <n v="72.239999999999995"/>
    <n v="72240000"/>
    <n v="472835"/>
    <x v="0"/>
    <x v="0"/>
    <x v="4"/>
    <n v="57"/>
  </r>
  <r>
    <x v="5"/>
    <n v="0"/>
    <x v="4"/>
    <x v="4"/>
    <x v="3"/>
    <x v="6"/>
    <n v="0"/>
    <n v="98.25"/>
    <n v="98250000"/>
    <n v="412019"/>
    <x v="3"/>
    <x v="1"/>
    <x v="3"/>
    <n v="34"/>
  </r>
  <r>
    <x v="1"/>
    <n v="0"/>
    <x v="8"/>
    <x v="8"/>
    <x v="4"/>
    <x v="1"/>
    <n v="0"/>
    <n v="85.69"/>
    <n v="85690000"/>
    <n v="172469"/>
    <x v="2"/>
    <x v="1"/>
    <x v="3"/>
    <n v="16"/>
  </r>
  <r>
    <x v="2"/>
    <n v="0"/>
    <x v="7"/>
    <x v="7"/>
    <x v="0"/>
    <x v="5"/>
    <n v="0"/>
    <n v="39.119999999999997"/>
    <n v="39120000"/>
    <n v="893284"/>
    <x v="3"/>
    <x v="0"/>
    <x v="2"/>
    <n v="21"/>
  </r>
  <r>
    <x v="1"/>
    <n v="0"/>
    <x v="8"/>
    <x v="8"/>
    <x v="5"/>
    <x v="3"/>
    <n v="0"/>
    <n v="82.66"/>
    <n v="82660000"/>
    <n v="586"/>
    <x v="0"/>
    <x v="3"/>
    <x v="0"/>
    <n v="23"/>
  </r>
  <r>
    <x v="8"/>
    <n v="0"/>
    <x v="1"/>
    <x v="1"/>
    <x v="0"/>
    <x v="2"/>
    <n v="0"/>
    <n v="49.12"/>
    <n v="49120000"/>
    <n v="845169"/>
    <x v="1"/>
    <x v="2"/>
    <x v="0"/>
    <n v="1"/>
  </r>
  <r>
    <x v="3"/>
    <n v="0"/>
    <x v="3"/>
    <x v="3"/>
    <x v="1"/>
    <x v="4"/>
    <n v="0"/>
    <n v="89.36"/>
    <n v="89360000"/>
    <n v="184748"/>
    <x v="3"/>
    <x v="0"/>
    <x v="1"/>
    <n v="4"/>
  </r>
  <r>
    <x v="8"/>
    <n v="0"/>
    <x v="8"/>
    <x v="8"/>
    <x v="5"/>
    <x v="6"/>
    <n v="0"/>
    <n v="77.84"/>
    <n v="77840000"/>
    <n v="783976"/>
    <x v="1"/>
    <x v="1"/>
    <x v="1"/>
    <n v="62"/>
  </r>
  <r>
    <x v="4"/>
    <n v="0"/>
    <x v="7"/>
    <x v="7"/>
    <x v="0"/>
    <x v="2"/>
    <n v="0"/>
    <n v="49.84"/>
    <n v="49840000"/>
    <n v="282583"/>
    <x v="3"/>
    <x v="1"/>
    <x v="0"/>
    <n v="15"/>
  </r>
  <r>
    <x v="3"/>
    <n v="0"/>
    <x v="9"/>
    <x v="9"/>
    <x v="4"/>
    <x v="6"/>
    <n v="0"/>
    <n v="96.31"/>
    <n v="96310000"/>
    <n v="591828"/>
    <x v="3"/>
    <x v="0"/>
    <x v="4"/>
    <n v="16"/>
  </r>
  <r>
    <x v="1"/>
    <n v="0"/>
    <x v="3"/>
    <x v="3"/>
    <x v="4"/>
    <x v="4"/>
    <n v="0"/>
    <n v="18.440000000000001"/>
    <n v="18440000"/>
    <n v="27344"/>
    <x v="1"/>
    <x v="3"/>
    <x v="0"/>
    <n v="1"/>
  </r>
  <r>
    <x v="5"/>
    <n v="0"/>
    <x v="2"/>
    <x v="2"/>
    <x v="1"/>
    <x v="6"/>
    <n v="0"/>
    <n v="18.16"/>
    <n v="18160000"/>
    <n v="200307"/>
    <x v="3"/>
    <x v="2"/>
    <x v="3"/>
    <n v="59"/>
  </r>
  <r>
    <x v="0"/>
    <n v="0"/>
    <x v="3"/>
    <x v="3"/>
    <x v="2"/>
    <x v="2"/>
    <n v="0"/>
    <n v="68.28"/>
    <n v="68280000"/>
    <n v="528411"/>
    <x v="2"/>
    <x v="3"/>
    <x v="2"/>
    <n v="10"/>
  </r>
  <r>
    <x v="4"/>
    <n v="0"/>
    <x v="7"/>
    <x v="7"/>
    <x v="0"/>
    <x v="5"/>
    <n v="0"/>
    <n v="95.72"/>
    <n v="95720000"/>
    <n v="551812"/>
    <x v="2"/>
    <x v="1"/>
    <x v="4"/>
    <n v="69"/>
  </r>
  <r>
    <x v="7"/>
    <n v="0"/>
    <x v="0"/>
    <x v="0"/>
    <x v="4"/>
    <x v="0"/>
    <n v="0"/>
    <n v="96.6"/>
    <n v="96600000"/>
    <n v="975019"/>
    <x v="3"/>
    <x v="0"/>
    <x v="1"/>
    <n v="38"/>
  </r>
  <r>
    <x v="0"/>
    <n v="0"/>
    <x v="7"/>
    <x v="7"/>
    <x v="3"/>
    <x v="4"/>
    <n v="0"/>
    <n v="97.15"/>
    <n v="97150000"/>
    <n v="399851"/>
    <x v="1"/>
    <x v="2"/>
    <x v="0"/>
    <n v="38"/>
  </r>
  <r>
    <x v="1"/>
    <n v="0"/>
    <x v="2"/>
    <x v="2"/>
    <x v="1"/>
    <x v="4"/>
    <n v="0"/>
    <n v="79.3"/>
    <n v="79300000"/>
    <n v="998833"/>
    <x v="0"/>
    <x v="2"/>
    <x v="1"/>
    <n v="21"/>
  </r>
  <r>
    <x v="4"/>
    <n v="0"/>
    <x v="1"/>
    <x v="1"/>
    <x v="2"/>
    <x v="0"/>
    <n v="0"/>
    <n v="76.349999999999994"/>
    <n v="76350000"/>
    <n v="517640"/>
    <x v="0"/>
    <x v="0"/>
    <x v="1"/>
    <n v="4"/>
  </r>
  <r>
    <x v="6"/>
    <n v="0"/>
    <x v="5"/>
    <x v="5"/>
    <x v="3"/>
    <x v="5"/>
    <n v="0"/>
    <n v="33.51"/>
    <n v="33509999.999999996"/>
    <n v="615332"/>
    <x v="0"/>
    <x v="2"/>
    <x v="2"/>
    <n v="65"/>
  </r>
  <r>
    <x v="4"/>
    <n v="0"/>
    <x v="1"/>
    <x v="1"/>
    <x v="4"/>
    <x v="6"/>
    <n v="0"/>
    <n v="96.08"/>
    <n v="96080000"/>
    <n v="592364"/>
    <x v="2"/>
    <x v="1"/>
    <x v="3"/>
    <n v="21"/>
  </r>
  <r>
    <x v="0"/>
    <n v="0"/>
    <x v="9"/>
    <x v="9"/>
    <x v="0"/>
    <x v="0"/>
    <n v="0"/>
    <n v="33.69"/>
    <n v="33690000"/>
    <n v="943680"/>
    <x v="2"/>
    <x v="3"/>
    <x v="2"/>
    <n v="46"/>
  </r>
  <r>
    <x v="7"/>
    <n v="0"/>
    <x v="1"/>
    <x v="1"/>
    <x v="2"/>
    <x v="1"/>
    <n v="0"/>
    <n v="17.989999999999998"/>
    <n v="17990000"/>
    <n v="506551"/>
    <x v="3"/>
    <x v="0"/>
    <x v="3"/>
    <n v="53"/>
  </r>
  <r>
    <x v="8"/>
    <n v="0"/>
    <x v="6"/>
    <x v="6"/>
    <x v="1"/>
    <x v="4"/>
    <n v="0"/>
    <n v="86.84"/>
    <n v="86840000"/>
    <n v="122651"/>
    <x v="2"/>
    <x v="1"/>
    <x v="2"/>
    <n v="59"/>
  </r>
  <r>
    <x v="9"/>
    <n v="0"/>
    <x v="3"/>
    <x v="3"/>
    <x v="2"/>
    <x v="1"/>
    <n v="0"/>
    <n v="97.62"/>
    <n v="97620000"/>
    <n v="459039"/>
    <x v="1"/>
    <x v="1"/>
    <x v="1"/>
    <n v="68"/>
  </r>
  <r>
    <x v="3"/>
    <n v="0"/>
    <x v="8"/>
    <x v="8"/>
    <x v="1"/>
    <x v="2"/>
    <n v="0"/>
    <n v="25.85"/>
    <n v="25850000"/>
    <n v="176331"/>
    <x v="2"/>
    <x v="1"/>
    <x v="3"/>
    <n v="25"/>
  </r>
  <r>
    <x v="9"/>
    <n v="0"/>
    <x v="3"/>
    <x v="3"/>
    <x v="1"/>
    <x v="6"/>
    <n v="0"/>
    <n v="27.37"/>
    <n v="27370000"/>
    <n v="543437"/>
    <x v="3"/>
    <x v="0"/>
    <x v="1"/>
    <n v="20"/>
  </r>
  <r>
    <x v="3"/>
    <n v="0"/>
    <x v="6"/>
    <x v="6"/>
    <x v="4"/>
    <x v="3"/>
    <n v="0"/>
    <n v="29.02"/>
    <n v="29020000"/>
    <n v="859311"/>
    <x v="2"/>
    <x v="3"/>
    <x v="2"/>
    <n v="47"/>
  </r>
  <r>
    <x v="9"/>
    <n v="0"/>
    <x v="3"/>
    <x v="3"/>
    <x v="3"/>
    <x v="1"/>
    <n v="0"/>
    <n v="90.78"/>
    <n v="90780000"/>
    <n v="877041"/>
    <x v="3"/>
    <x v="0"/>
    <x v="0"/>
    <n v="48"/>
  </r>
  <r>
    <x v="4"/>
    <n v="0"/>
    <x v="6"/>
    <x v="6"/>
    <x v="1"/>
    <x v="6"/>
    <n v="0"/>
    <n v="42.33"/>
    <n v="42330000"/>
    <n v="657939"/>
    <x v="1"/>
    <x v="2"/>
    <x v="3"/>
    <n v="47"/>
  </r>
  <r>
    <x v="8"/>
    <n v="0"/>
    <x v="0"/>
    <x v="0"/>
    <x v="3"/>
    <x v="5"/>
    <n v="0"/>
    <n v="81.89"/>
    <n v="81890000"/>
    <n v="920270"/>
    <x v="1"/>
    <x v="0"/>
    <x v="3"/>
    <n v="20"/>
  </r>
  <r>
    <x v="9"/>
    <n v="0"/>
    <x v="7"/>
    <x v="7"/>
    <x v="1"/>
    <x v="6"/>
    <n v="0"/>
    <n v="43.81"/>
    <n v="43810000"/>
    <n v="905935"/>
    <x v="3"/>
    <x v="0"/>
    <x v="0"/>
    <n v="60"/>
  </r>
  <r>
    <x v="5"/>
    <n v="0"/>
    <x v="0"/>
    <x v="0"/>
    <x v="5"/>
    <x v="3"/>
    <n v="0"/>
    <n v="93.71"/>
    <n v="93710000"/>
    <n v="217863"/>
    <x v="2"/>
    <x v="0"/>
    <x v="0"/>
    <n v="31"/>
  </r>
  <r>
    <x v="2"/>
    <n v="0"/>
    <x v="9"/>
    <x v="9"/>
    <x v="2"/>
    <x v="4"/>
    <n v="0"/>
    <n v="54.29"/>
    <n v="54290000"/>
    <n v="930468"/>
    <x v="2"/>
    <x v="2"/>
    <x v="2"/>
    <n v="35"/>
  </r>
  <r>
    <x v="8"/>
    <n v="0"/>
    <x v="6"/>
    <x v="6"/>
    <x v="0"/>
    <x v="6"/>
    <n v="0"/>
    <n v="55.72"/>
    <n v="55720000"/>
    <n v="179545"/>
    <x v="3"/>
    <x v="3"/>
    <x v="4"/>
    <n v="15"/>
  </r>
  <r>
    <x v="1"/>
    <n v="0"/>
    <x v="5"/>
    <x v="5"/>
    <x v="1"/>
    <x v="1"/>
    <n v="0"/>
    <n v="5.57"/>
    <n v="5570000"/>
    <n v="582097"/>
    <x v="2"/>
    <x v="1"/>
    <x v="3"/>
    <n v="40"/>
  </r>
  <r>
    <x v="4"/>
    <n v="0"/>
    <x v="5"/>
    <x v="5"/>
    <x v="4"/>
    <x v="5"/>
    <n v="0"/>
    <n v="48.1"/>
    <n v="48100000"/>
    <n v="360752"/>
    <x v="3"/>
    <x v="3"/>
    <x v="3"/>
    <n v="21"/>
  </r>
  <r>
    <x v="1"/>
    <n v="0"/>
    <x v="9"/>
    <x v="9"/>
    <x v="0"/>
    <x v="1"/>
    <n v="0"/>
    <n v="25.79"/>
    <n v="25790000"/>
    <n v="907128"/>
    <x v="2"/>
    <x v="0"/>
    <x v="3"/>
    <n v="13"/>
  </r>
  <r>
    <x v="2"/>
    <n v="0"/>
    <x v="2"/>
    <x v="2"/>
    <x v="2"/>
    <x v="5"/>
    <n v="0"/>
    <n v="14.84"/>
    <n v="14840000"/>
    <n v="817793"/>
    <x v="0"/>
    <x v="2"/>
    <x v="0"/>
    <n v="64"/>
  </r>
  <r>
    <x v="0"/>
    <n v="0"/>
    <x v="2"/>
    <x v="2"/>
    <x v="5"/>
    <x v="6"/>
    <n v="0"/>
    <n v="85.76"/>
    <n v="85760000"/>
    <n v="922209"/>
    <x v="1"/>
    <x v="3"/>
    <x v="3"/>
    <n v="27"/>
  </r>
  <r>
    <x v="9"/>
    <n v="0"/>
    <x v="0"/>
    <x v="0"/>
    <x v="3"/>
    <x v="1"/>
    <n v="0"/>
    <n v="18.760000000000002"/>
    <n v="18760000"/>
    <n v="411707"/>
    <x v="2"/>
    <x v="2"/>
    <x v="0"/>
    <n v="42"/>
  </r>
  <r>
    <x v="1"/>
    <n v="0"/>
    <x v="9"/>
    <x v="9"/>
    <x v="0"/>
    <x v="6"/>
    <n v="0"/>
    <n v="38.19"/>
    <n v="38190000"/>
    <n v="847958"/>
    <x v="2"/>
    <x v="1"/>
    <x v="1"/>
    <n v="32"/>
  </r>
  <r>
    <x v="1"/>
    <n v="0"/>
    <x v="7"/>
    <x v="7"/>
    <x v="2"/>
    <x v="5"/>
    <n v="0"/>
    <n v="38.1"/>
    <n v="38100000"/>
    <n v="187807"/>
    <x v="1"/>
    <x v="0"/>
    <x v="0"/>
    <n v="37"/>
  </r>
  <r>
    <x v="0"/>
    <n v="0"/>
    <x v="2"/>
    <x v="2"/>
    <x v="4"/>
    <x v="3"/>
    <n v="0"/>
    <n v="10.18"/>
    <n v="10180000"/>
    <n v="637350"/>
    <x v="3"/>
    <x v="1"/>
    <x v="3"/>
    <n v="52"/>
  </r>
  <r>
    <x v="0"/>
    <n v="0"/>
    <x v="2"/>
    <x v="2"/>
    <x v="4"/>
    <x v="2"/>
    <n v="0"/>
    <n v="36.270000000000003"/>
    <n v="36270000"/>
    <n v="237068"/>
    <x v="0"/>
    <x v="3"/>
    <x v="4"/>
    <n v="65"/>
  </r>
  <r>
    <x v="5"/>
    <n v="0"/>
    <x v="6"/>
    <x v="6"/>
    <x v="1"/>
    <x v="4"/>
    <n v="0"/>
    <n v="92.07"/>
    <n v="92070000"/>
    <n v="819812"/>
    <x v="1"/>
    <x v="0"/>
    <x v="4"/>
    <n v="63"/>
  </r>
  <r>
    <x v="7"/>
    <n v="0"/>
    <x v="5"/>
    <x v="5"/>
    <x v="4"/>
    <x v="6"/>
    <n v="0"/>
    <n v="72.900000000000006"/>
    <n v="72900000"/>
    <n v="434510"/>
    <x v="0"/>
    <x v="2"/>
    <x v="1"/>
    <n v="72"/>
  </r>
  <r>
    <x v="9"/>
    <n v="0"/>
    <x v="0"/>
    <x v="0"/>
    <x v="3"/>
    <x v="3"/>
    <n v="0"/>
    <n v="57.52"/>
    <n v="57520000"/>
    <n v="513601"/>
    <x v="1"/>
    <x v="0"/>
    <x v="0"/>
    <n v="14"/>
  </r>
  <r>
    <x v="8"/>
    <n v="0"/>
    <x v="7"/>
    <x v="7"/>
    <x v="5"/>
    <x v="6"/>
    <n v="0"/>
    <n v="5.79"/>
    <n v="5790000"/>
    <n v="821803"/>
    <x v="3"/>
    <x v="2"/>
    <x v="1"/>
    <n v="40"/>
  </r>
  <r>
    <x v="6"/>
    <n v="0"/>
    <x v="9"/>
    <x v="9"/>
    <x v="2"/>
    <x v="2"/>
    <n v="0"/>
    <n v="14.68"/>
    <n v="14680000"/>
    <n v="12585"/>
    <x v="3"/>
    <x v="3"/>
    <x v="3"/>
    <n v="30"/>
  </r>
  <r>
    <x v="6"/>
    <n v="0"/>
    <x v="9"/>
    <x v="9"/>
    <x v="2"/>
    <x v="3"/>
    <n v="0"/>
    <n v="10.119999999999999"/>
    <n v="10120000"/>
    <n v="405253"/>
    <x v="0"/>
    <x v="0"/>
    <x v="3"/>
    <n v="52"/>
  </r>
  <r>
    <x v="8"/>
    <n v="0"/>
    <x v="1"/>
    <x v="1"/>
    <x v="3"/>
    <x v="2"/>
    <n v="0"/>
    <n v="86.89"/>
    <n v="86890000"/>
    <n v="703035"/>
    <x v="3"/>
    <x v="0"/>
    <x v="1"/>
    <n v="15"/>
  </r>
  <r>
    <x v="5"/>
    <n v="0"/>
    <x v="6"/>
    <x v="6"/>
    <x v="0"/>
    <x v="4"/>
    <n v="0"/>
    <n v="9.84"/>
    <n v="9840000"/>
    <n v="580402"/>
    <x v="1"/>
    <x v="2"/>
    <x v="0"/>
    <n v="70"/>
  </r>
  <r>
    <x v="4"/>
    <n v="0"/>
    <x v="1"/>
    <x v="1"/>
    <x v="2"/>
    <x v="0"/>
    <n v="0"/>
    <n v="49.94"/>
    <n v="49940000"/>
    <n v="640572"/>
    <x v="0"/>
    <x v="2"/>
    <x v="1"/>
    <n v="51"/>
  </r>
  <r>
    <x v="8"/>
    <n v="0"/>
    <x v="5"/>
    <x v="5"/>
    <x v="0"/>
    <x v="5"/>
    <n v="0"/>
    <n v="75.13"/>
    <n v="75130000"/>
    <n v="85528"/>
    <x v="0"/>
    <x v="2"/>
    <x v="0"/>
    <n v="55"/>
  </r>
  <r>
    <x v="2"/>
    <n v="0"/>
    <x v="2"/>
    <x v="2"/>
    <x v="5"/>
    <x v="6"/>
    <n v="0"/>
    <n v="33.21"/>
    <n v="33210000"/>
    <n v="79940"/>
    <x v="3"/>
    <x v="3"/>
    <x v="1"/>
    <n v="64"/>
  </r>
  <r>
    <x v="0"/>
    <n v="0"/>
    <x v="5"/>
    <x v="5"/>
    <x v="4"/>
    <x v="3"/>
    <n v="0"/>
    <n v="54.41"/>
    <n v="54410000"/>
    <n v="215401"/>
    <x v="0"/>
    <x v="2"/>
    <x v="0"/>
    <n v="50"/>
  </r>
  <r>
    <x v="4"/>
    <n v="0"/>
    <x v="3"/>
    <x v="3"/>
    <x v="5"/>
    <x v="2"/>
    <n v="0"/>
    <n v="59.56"/>
    <n v="59560000"/>
    <n v="450313"/>
    <x v="1"/>
    <x v="3"/>
    <x v="2"/>
    <n v="26"/>
  </r>
  <r>
    <x v="5"/>
    <n v="0"/>
    <x v="4"/>
    <x v="4"/>
    <x v="5"/>
    <x v="1"/>
    <n v="0"/>
    <n v="45.71"/>
    <n v="45710000"/>
    <n v="461668"/>
    <x v="1"/>
    <x v="0"/>
    <x v="1"/>
    <n v="10"/>
  </r>
  <r>
    <x v="4"/>
    <n v="0"/>
    <x v="8"/>
    <x v="8"/>
    <x v="2"/>
    <x v="5"/>
    <n v="0"/>
    <n v="4.9400000000000004"/>
    <n v="4940000"/>
    <n v="71156"/>
    <x v="2"/>
    <x v="2"/>
    <x v="4"/>
    <n v="34"/>
  </r>
  <r>
    <x v="1"/>
    <n v="0"/>
    <x v="1"/>
    <x v="1"/>
    <x v="1"/>
    <x v="4"/>
    <n v="0"/>
    <n v="89.47"/>
    <n v="89470000"/>
    <n v="201732"/>
    <x v="3"/>
    <x v="3"/>
    <x v="3"/>
    <n v="39"/>
  </r>
  <r>
    <x v="6"/>
    <n v="0"/>
    <x v="3"/>
    <x v="3"/>
    <x v="2"/>
    <x v="4"/>
    <n v="0"/>
    <n v="45.91"/>
    <n v="45910000"/>
    <n v="322132"/>
    <x v="1"/>
    <x v="1"/>
    <x v="4"/>
    <n v="44"/>
  </r>
  <r>
    <x v="8"/>
    <n v="0"/>
    <x v="8"/>
    <x v="8"/>
    <x v="0"/>
    <x v="5"/>
    <n v="0"/>
    <n v="82.85"/>
    <n v="82850000"/>
    <n v="854309"/>
    <x v="2"/>
    <x v="3"/>
    <x v="3"/>
    <n v="16"/>
  </r>
  <r>
    <x v="9"/>
    <n v="0"/>
    <x v="4"/>
    <x v="4"/>
    <x v="0"/>
    <x v="1"/>
    <n v="0"/>
    <n v="89.85"/>
    <n v="89850000"/>
    <n v="998085"/>
    <x v="2"/>
    <x v="3"/>
    <x v="0"/>
    <n v="7"/>
  </r>
  <r>
    <x v="4"/>
    <n v="0"/>
    <x v="3"/>
    <x v="3"/>
    <x v="5"/>
    <x v="2"/>
    <n v="0"/>
    <n v="10.81"/>
    <n v="10810000"/>
    <n v="479628"/>
    <x v="2"/>
    <x v="1"/>
    <x v="0"/>
    <n v="13"/>
  </r>
  <r>
    <x v="6"/>
    <n v="0"/>
    <x v="6"/>
    <x v="6"/>
    <x v="5"/>
    <x v="6"/>
    <n v="0"/>
    <n v="34.32"/>
    <n v="34320000"/>
    <n v="554162"/>
    <x v="2"/>
    <x v="1"/>
    <x v="4"/>
    <n v="33"/>
  </r>
  <r>
    <x v="9"/>
    <n v="0"/>
    <x v="6"/>
    <x v="6"/>
    <x v="0"/>
    <x v="4"/>
    <n v="0"/>
    <n v="92.54"/>
    <n v="92540000"/>
    <n v="653402"/>
    <x v="0"/>
    <x v="2"/>
    <x v="1"/>
    <n v="5"/>
  </r>
  <r>
    <x v="2"/>
    <n v="0"/>
    <x v="4"/>
    <x v="4"/>
    <x v="2"/>
    <x v="4"/>
    <n v="0"/>
    <n v="62.9"/>
    <n v="62900000"/>
    <n v="119785"/>
    <x v="0"/>
    <x v="0"/>
    <x v="4"/>
    <n v="14"/>
  </r>
  <r>
    <x v="3"/>
    <n v="0"/>
    <x v="3"/>
    <x v="3"/>
    <x v="3"/>
    <x v="5"/>
    <n v="0"/>
    <n v="48.76"/>
    <n v="48760000"/>
    <n v="754656"/>
    <x v="0"/>
    <x v="0"/>
    <x v="0"/>
    <n v="35"/>
  </r>
  <r>
    <x v="9"/>
    <n v="0"/>
    <x v="4"/>
    <x v="4"/>
    <x v="5"/>
    <x v="1"/>
    <n v="0"/>
    <n v="41.11"/>
    <n v="41110000"/>
    <n v="848855"/>
    <x v="3"/>
    <x v="0"/>
    <x v="0"/>
    <n v="37"/>
  </r>
  <r>
    <x v="0"/>
    <n v="0"/>
    <x v="8"/>
    <x v="8"/>
    <x v="4"/>
    <x v="6"/>
    <n v="0"/>
    <n v="57.2"/>
    <n v="57200000"/>
    <n v="328454"/>
    <x v="1"/>
    <x v="3"/>
    <x v="0"/>
    <n v="10"/>
  </r>
  <r>
    <x v="6"/>
    <n v="0"/>
    <x v="3"/>
    <x v="3"/>
    <x v="3"/>
    <x v="0"/>
    <n v="0"/>
    <n v="13.13"/>
    <n v="13130000"/>
    <n v="510702"/>
    <x v="0"/>
    <x v="1"/>
    <x v="1"/>
    <n v="15"/>
  </r>
  <r>
    <x v="5"/>
    <n v="0"/>
    <x v="7"/>
    <x v="7"/>
    <x v="2"/>
    <x v="0"/>
    <n v="0"/>
    <n v="20.96"/>
    <n v="20960000"/>
    <n v="248083"/>
    <x v="0"/>
    <x v="2"/>
    <x v="4"/>
    <n v="70"/>
  </r>
  <r>
    <x v="7"/>
    <n v="0"/>
    <x v="5"/>
    <x v="5"/>
    <x v="3"/>
    <x v="4"/>
    <n v="0"/>
    <n v="42.75"/>
    <n v="42750000"/>
    <n v="746425"/>
    <x v="3"/>
    <x v="3"/>
    <x v="0"/>
    <n v="24"/>
  </r>
  <r>
    <x v="8"/>
    <n v="0"/>
    <x v="3"/>
    <x v="3"/>
    <x v="1"/>
    <x v="0"/>
    <n v="0"/>
    <n v="82.89"/>
    <n v="82890000"/>
    <n v="336607"/>
    <x v="3"/>
    <x v="3"/>
    <x v="2"/>
    <n v="17"/>
  </r>
  <r>
    <x v="7"/>
    <n v="0"/>
    <x v="8"/>
    <x v="8"/>
    <x v="1"/>
    <x v="4"/>
    <n v="0"/>
    <n v="21.21"/>
    <n v="21210000"/>
    <n v="570810"/>
    <x v="2"/>
    <x v="2"/>
    <x v="1"/>
    <n v="72"/>
  </r>
  <r>
    <x v="4"/>
    <n v="0"/>
    <x v="9"/>
    <x v="9"/>
    <x v="5"/>
    <x v="5"/>
    <n v="0"/>
    <n v="12.25"/>
    <n v="12250000"/>
    <n v="162930"/>
    <x v="2"/>
    <x v="0"/>
    <x v="1"/>
    <n v="13"/>
  </r>
  <r>
    <x v="8"/>
    <n v="0"/>
    <x v="7"/>
    <x v="7"/>
    <x v="4"/>
    <x v="0"/>
    <n v="0"/>
    <n v="61.87"/>
    <n v="61870000"/>
    <n v="244406"/>
    <x v="1"/>
    <x v="2"/>
    <x v="0"/>
    <n v="43"/>
  </r>
  <r>
    <x v="8"/>
    <n v="0"/>
    <x v="4"/>
    <x v="4"/>
    <x v="3"/>
    <x v="0"/>
    <n v="0"/>
    <n v="71.12"/>
    <n v="71120000"/>
    <n v="604557"/>
    <x v="1"/>
    <x v="2"/>
    <x v="4"/>
    <n v="20"/>
  </r>
  <r>
    <x v="3"/>
    <n v="0"/>
    <x v="2"/>
    <x v="2"/>
    <x v="2"/>
    <x v="0"/>
    <n v="0"/>
    <n v="26.58"/>
    <n v="26580000"/>
    <n v="313397"/>
    <x v="0"/>
    <x v="2"/>
    <x v="2"/>
    <n v="36"/>
  </r>
  <r>
    <x v="5"/>
    <n v="0"/>
    <x v="5"/>
    <x v="5"/>
    <x v="5"/>
    <x v="1"/>
    <n v="0"/>
    <n v="5.24"/>
    <n v="5240000"/>
    <n v="696902"/>
    <x v="1"/>
    <x v="0"/>
    <x v="4"/>
    <n v="21"/>
  </r>
  <r>
    <x v="2"/>
    <n v="0"/>
    <x v="2"/>
    <x v="2"/>
    <x v="0"/>
    <x v="5"/>
    <n v="0"/>
    <n v="30.39"/>
    <n v="30390000"/>
    <n v="156576"/>
    <x v="0"/>
    <x v="0"/>
    <x v="0"/>
    <n v="72"/>
  </r>
  <r>
    <x v="2"/>
    <n v="0"/>
    <x v="9"/>
    <x v="9"/>
    <x v="0"/>
    <x v="6"/>
    <n v="0"/>
    <n v="66.55"/>
    <n v="66550000"/>
    <n v="843310"/>
    <x v="0"/>
    <x v="3"/>
    <x v="3"/>
    <n v="71"/>
  </r>
  <r>
    <x v="0"/>
    <n v="0"/>
    <x v="4"/>
    <x v="4"/>
    <x v="3"/>
    <x v="3"/>
    <n v="0"/>
    <n v="83.02"/>
    <n v="83020000"/>
    <n v="281862"/>
    <x v="2"/>
    <x v="2"/>
    <x v="2"/>
    <n v="4"/>
  </r>
  <r>
    <x v="1"/>
    <n v="0"/>
    <x v="2"/>
    <x v="2"/>
    <x v="1"/>
    <x v="2"/>
    <n v="0"/>
    <n v="88.23"/>
    <n v="88230000"/>
    <n v="526308"/>
    <x v="2"/>
    <x v="0"/>
    <x v="3"/>
    <n v="23"/>
  </r>
  <r>
    <x v="6"/>
    <n v="0"/>
    <x v="3"/>
    <x v="3"/>
    <x v="3"/>
    <x v="2"/>
    <n v="0"/>
    <n v="5.18"/>
    <n v="5180000"/>
    <n v="826924"/>
    <x v="2"/>
    <x v="2"/>
    <x v="0"/>
    <n v="35"/>
  </r>
  <r>
    <x v="0"/>
    <n v="0"/>
    <x v="2"/>
    <x v="2"/>
    <x v="3"/>
    <x v="2"/>
    <n v="0"/>
    <n v="13.77"/>
    <n v="13770000"/>
    <n v="928751"/>
    <x v="2"/>
    <x v="2"/>
    <x v="4"/>
    <n v="26"/>
  </r>
  <r>
    <x v="0"/>
    <n v="0"/>
    <x v="8"/>
    <x v="8"/>
    <x v="1"/>
    <x v="0"/>
    <n v="0"/>
    <n v="21.9"/>
    <n v="21900000"/>
    <n v="304804"/>
    <x v="0"/>
    <x v="1"/>
    <x v="2"/>
    <n v="53"/>
  </r>
  <r>
    <x v="7"/>
    <n v="0"/>
    <x v="2"/>
    <x v="2"/>
    <x v="2"/>
    <x v="0"/>
    <n v="0"/>
    <n v="34.42"/>
    <n v="34420000"/>
    <n v="960625"/>
    <x v="1"/>
    <x v="1"/>
    <x v="1"/>
    <n v="48"/>
  </r>
  <r>
    <x v="4"/>
    <n v="0"/>
    <x v="0"/>
    <x v="0"/>
    <x v="1"/>
    <x v="4"/>
    <n v="0"/>
    <n v="57.9"/>
    <n v="57900000"/>
    <n v="264088"/>
    <x v="3"/>
    <x v="1"/>
    <x v="2"/>
    <n v="28"/>
  </r>
  <r>
    <x v="5"/>
    <n v="0"/>
    <x v="6"/>
    <x v="6"/>
    <x v="0"/>
    <x v="6"/>
    <n v="0"/>
    <n v="61.97"/>
    <n v="61970000"/>
    <n v="633750"/>
    <x v="2"/>
    <x v="0"/>
    <x v="3"/>
    <n v="45"/>
  </r>
  <r>
    <x v="0"/>
    <n v="0"/>
    <x v="8"/>
    <x v="8"/>
    <x v="1"/>
    <x v="6"/>
    <n v="0"/>
    <n v="56.11"/>
    <n v="56110000"/>
    <n v="255531"/>
    <x v="3"/>
    <x v="2"/>
    <x v="1"/>
    <n v="17"/>
  </r>
  <r>
    <x v="5"/>
    <n v="0"/>
    <x v="3"/>
    <x v="3"/>
    <x v="1"/>
    <x v="5"/>
    <n v="0"/>
    <n v="50.64"/>
    <n v="50640000"/>
    <n v="874035"/>
    <x v="2"/>
    <x v="0"/>
    <x v="3"/>
    <n v="38"/>
  </r>
  <r>
    <x v="9"/>
    <n v="0"/>
    <x v="1"/>
    <x v="1"/>
    <x v="3"/>
    <x v="6"/>
    <n v="0"/>
    <n v="64.989999999999995"/>
    <n v="64989999.999999993"/>
    <n v="632431"/>
    <x v="2"/>
    <x v="3"/>
    <x v="0"/>
    <n v="55"/>
  </r>
  <r>
    <x v="7"/>
    <n v="0"/>
    <x v="3"/>
    <x v="3"/>
    <x v="1"/>
    <x v="0"/>
    <n v="0"/>
    <n v="69.040000000000006"/>
    <n v="69040000"/>
    <n v="939146"/>
    <x v="1"/>
    <x v="3"/>
    <x v="1"/>
    <n v="56"/>
  </r>
  <r>
    <x v="1"/>
    <n v="0"/>
    <x v="6"/>
    <x v="6"/>
    <x v="2"/>
    <x v="1"/>
    <n v="0"/>
    <n v="13.82"/>
    <n v="13820000"/>
    <n v="633855"/>
    <x v="0"/>
    <x v="2"/>
    <x v="3"/>
    <n v="37"/>
  </r>
  <r>
    <x v="5"/>
    <n v="0"/>
    <x v="4"/>
    <x v="4"/>
    <x v="5"/>
    <x v="4"/>
    <n v="0"/>
    <n v="22.48"/>
    <n v="22480000"/>
    <n v="686176"/>
    <x v="1"/>
    <x v="3"/>
    <x v="1"/>
    <n v="62"/>
  </r>
  <r>
    <x v="0"/>
    <n v="0"/>
    <x v="6"/>
    <x v="6"/>
    <x v="5"/>
    <x v="1"/>
    <n v="0"/>
    <n v="11.31"/>
    <n v="11310000"/>
    <n v="561807"/>
    <x v="3"/>
    <x v="3"/>
    <x v="3"/>
    <n v="17"/>
  </r>
  <r>
    <x v="1"/>
    <n v="0"/>
    <x v="5"/>
    <x v="5"/>
    <x v="4"/>
    <x v="4"/>
    <n v="0"/>
    <n v="60.53"/>
    <n v="60530000"/>
    <n v="15768"/>
    <x v="3"/>
    <x v="3"/>
    <x v="0"/>
    <n v="66"/>
  </r>
  <r>
    <x v="3"/>
    <n v="0"/>
    <x v="0"/>
    <x v="0"/>
    <x v="5"/>
    <x v="6"/>
    <n v="0"/>
    <n v="98.45"/>
    <n v="98450000"/>
    <n v="32423"/>
    <x v="0"/>
    <x v="1"/>
    <x v="3"/>
    <n v="45"/>
  </r>
  <r>
    <x v="0"/>
    <n v="0"/>
    <x v="8"/>
    <x v="8"/>
    <x v="4"/>
    <x v="2"/>
    <n v="0"/>
    <n v="97.06"/>
    <n v="97060000"/>
    <n v="329378"/>
    <x v="1"/>
    <x v="1"/>
    <x v="0"/>
    <n v="61"/>
  </r>
  <r>
    <x v="1"/>
    <n v="0"/>
    <x v="9"/>
    <x v="9"/>
    <x v="0"/>
    <x v="6"/>
    <n v="0"/>
    <n v="64.7"/>
    <n v="64700000"/>
    <n v="541451"/>
    <x v="0"/>
    <x v="1"/>
    <x v="4"/>
    <n v="17"/>
  </r>
  <r>
    <x v="0"/>
    <n v="0"/>
    <x v="9"/>
    <x v="9"/>
    <x v="2"/>
    <x v="0"/>
    <n v="0"/>
    <n v="1.05"/>
    <n v="1050000"/>
    <n v="255393"/>
    <x v="3"/>
    <x v="0"/>
    <x v="4"/>
    <n v="71"/>
  </r>
  <r>
    <x v="8"/>
    <n v="0"/>
    <x v="1"/>
    <x v="1"/>
    <x v="0"/>
    <x v="4"/>
    <n v="0"/>
    <n v="89.97"/>
    <n v="89970000"/>
    <n v="141115"/>
    <x v="0"/>
    <x v="3"/>
    <x v="2"/>
    <n v="9"/>
  </r>
  <r>
    <x v="1"/>
    <n v="0"/>
    <x v="7"/>
    <x v="7"/>
    <x v="2"/>
    <x v="3"/>
    <n v="0"/>
    <n v="48.58"/>
    <n v="48580000"/>
    <n v="358210"/>
    <x v="1"/>
    <x v="3"/>
    <x v="2"/>
    <n v="11"/>
  </r>
  <r>
    <x v="8"/>
    <n v="0"/>
    <x v="5"/>
    <x v="5"/>
    <x v="2"/>
    <x v="0"/>
    <n v="0"/>
    <n v="16.420000000000002"/>
    <n v="16420000.000000002"/>
    <n v="60322"/>
    <x v="2"/>
    <x v="3"/>
    <x v="0"/>
    <n v="22"/>
  </r>
  <r>
    <x v="0"/>
    <n v="0"/>
    <x v="0"/>
    <x v="0"/>
    <x v="1"/>
    <x v="4"/>
    <n v="0"/>
    <n v="15.42"/>
    <n v="15420000"/>
    <n v="555153"/>
    <x v="3"/>
    <x v="3"/>
    <x v="4"/>
    <n v="11"/>
  </r>
  <r>
    <x v="1"/>
    <n v="0"/>
    <x v="3"/>
    <x v="3"/>
    <x v="4"/>
    <x v="6"/>
    <n v="0"/>
    <n v="47.15"/>
    <n v="47150000"/>
    <n v="98266"/>
    <x v="2"/>
    <x v="2"/>
    <x v="1"/>
    <n v="18"/>
  </r>
  <r>
    <x v="6"/>
    <n v="0"/>
    <x v="0"/>
    <x v="0"/>
    <x v="2"/>
    <x v="2"/>
    <n v="0"/>
    <n v="52.8"/>
    <n v="52800000"/>
    <n v="633511"/>
    <x v="2"/>
    <x v="3"/>
    <x v="0"/>
    <n v="58"/>
  </r>
  <r>
    <x v="2"/>
    <n v="0"/>
    <x v="7"/>
    <x v="7"/>
    <x v="2"/>
    <x v="5"/>
    <n v="0"/>
    <n v="64.88"/>
    <n v="64879999.999999993"/>
    <n v="976213"/>
    <x v="3"/>
    <x v="2"/>
    <x v="1"/>
    <n v="28"/>
  </r>
  <r>
    <x v="7"/>
    <n v="0"/>
    <x v="4"/>
    <x v="4"/>
    <x v="3"/>
    <x v="3"/>
    <n v="0"/>
    <n v="94.1"/>
    <n v="94100000"/>
    <n v="838739"/>
    <x v="3"/>
    <x v="2"/>
    <x v="0"/>
    <n v="21"/>
  </r>
  <r>
    <x v="0"/>
    <n v="0"/>
    <x v="5"/>
    <x v="5"/>
    <x v="1"/>
    <x v="2"/>
    <n v="0"/>
    <n v="23.18"/>
    <n v="23180000"/>
    <n v="367503"/>
    <x v="1"/>
    <x v="1"/>
    <x v="4"/>
    <n v="17"/>
  </r>
  <r>
    <x v="0"/>
    <n v="0"/>
    <x v="3"/>
    <x v="3"/>
    <x v="1"/>
    <x v="0"/>
    <n v="0"/>
    <n v="17.440000000000001"/>
    <n v="17440000"/>
    <n v="598614"/>
    <x v="2"/>
    <x v="2"/>
    <x v="0"/>
    <n v="59"/>
  </r>
  <r>
    <x v="4"/>
    <n v="0"/>
    <x v="6"/>
    <x v="6"/>
    <x v="0"/>
    <x v="1"/>
    <n v="0"/>
    <n v="22.72"/>
    <n v="22720000"/>
    <n v="629571"/>
    <x v="0"/>
    <x v="0"/>
    <x v="0"/>
    <n v="41"/>
  </r>
  <r>
    <x v="8"/>
    <n v="0"/>
    <x v="8"/>
    <x v="8"/>
    <x v="2"/>
    <x v="0"/>
    <n v="0"/>
    <n v="69.989999999999995"/>
    <n v="69990000"/>
    <n v="834355"/>
    <x v="1"/>
    <x v="0"/>
    <x v="2"/>
    <n v="71"/>
  </r>
  <r>
    <x v="9"/>
    <n v="0"/>
    <x v="9"/>
    <x v="9"/>
    <x v="2"/>
    <x v="2"/>
    <n v="0"/>
    <n v="87.88"/>
    <n v="87880000"/>
    <n v="731495"/>
    <x v="1"/>
    <x v="0"/>
    <x v="3"/>
    <n v="3"/>
  </r>
  <r>
    <x v="2"/>
    <n v="0"/>
    <x v="9"/>
    <x v="9"/>
    <x v="4"/>
    <x v="1"/>
    <n v="0"/>
    <n v="69.91"/>
    <n v="69910000"/>
    <n v="354637"/>
    <x v="2"/>
    <x v="2"/>
    <x v="0"/>
    <n v="63"/>
  </r>
  <r>
    <x v="9"/>
    <n v="0"/>
    <x v="9"/>
    <x v="9"/>
    <x v="1"/>
    <x v="5"/>
    <n v="0"/>
    <n v="27.45"/>
    <n v="27450000"/>
    <n v="60428"/>
    <x v="1"/>
    <x v="1"/>
    <x v="3"/>
    <n v="27"/>
  </r>
  <r>
    <x v="0"/>
    <n v="0"/>
    <x v="2"/>
    <x v="2"/>
    <x v="3"/>
    <x v="1"/>
    <n v="0"/>
    <n v="13.17"/>
    <n v="13170000"/>
    <n v="95351"/>
    <x v="1"/>
    <x v="0"/>
    <x v="3"/>
    <n v="11"/>
  </r>
  <r>
    <x v="7"/>
    <n v="0"/>
    <x v="9"/>
    <x v="9"/>
    <x v="0"/>
    <x v="1"/>
    <n v="0"/>
    <n v="50.99"/>
    <n v="50990000"/>
    <n v="826159"/>
    <x v="2"/>
    <x v="1"/>
    <x v="0"/>
    <n v="3"/>
  </r>
  <r>
    <x v="4"/>
    <n v="0"/>
    <x v="9"/>
    <x v="9"/>
    <x v="4"/>
    <x v="6"/>
    <n v="0"/>
    <n v="66.92"/>
    <n v="66920000"/>
    <n v="234301"/>
    <x v="2"/>
    <x v="3"/>
    <x v="2"/>
    <n v="32"/>
  </r>
  <r>
    <x v="2"/>
    <n v="0"/>
    <x v="9"/>
    <x v="9"/>
    <x v="0"/>
    <x v="6"/>
    <n v="0"/>
    <n v="39.47"/>
    <n v="39470000"/>
    <n v="551014"/>
    <x v="1"/>
    <x v="2"/>
    <x v="1"/>
    <n v="71"/>
  </r>
  <r>
    <x v="7"/>
    <n v="0"/>
    <x v="1"/>
    <x v="1"/>
    <x v="4"/>
    <x v="3"/>
    <n v="0"/>
    <n v="4.3499999999999996"/>
    <n v="4350000"/>
    <n v="809757"/>
    <x v="1"/>
    <x v="2"/>
    <x v="0"/>
    <n v="61"/>
  </r>
  <r>
    <x v="2"/>
    <n v="0"/>
    <x v="1"/>
    <x v="1"/>
    <x v="5"/>
    <x v="6"/>
    <n v="0"/>
    <n v="24.06"/>
    <n v="24060000"/>
    <n v="612319"/>
    <x v="3"/>
    <x v="2"/>
    <x v="3"/>
    <n v="47"/>
  </r>
  <r>
    <x v="2"/>
    <n v="0"/>
    <x v="7"/>
    <x v="7"/>
    <x v="0"/>
    <x v="3"/>
    <n v="0"/>
    <n v="21.8"/>
    <n v="21800000"/>
    <n v="312051"/>
    <x v="1"/>
    <x v="0"/>
    <x v="0"/>
    <n v="41"/>
  </r>
  <r>
    <x v="9"/>
    <n v="0"/>
    <x v="3"/>
    <x v="3"/>
    <x v="0"/>
    <x v="5"/>
    <n v="0"/>
    <n v="89.74"/>
    <n v="89740000"/>
    <n v="279786"/>
    <x v="2"/>
    <x v="3"/>
    <x v="0"/>
    <n v="46"/>
  </r>
  <r>
    <x v="5"/>
    <n v="0"/>
    <x v="4"/>
    <x v="4"/>
    <x v="0"/>
    <x v="4"/>
    <n v="0"/>
    <n v="72.34"/>
    <n v="72340000"/>
    <n v="847817"/>
    <x v="0"/>
    <x v="2"/>
    <x v="1"/>
    <n v="13"/>
  </r>
  <r>
    <x v="5"/>
    <n v="0"/>
    <x v="4"/>
    <x v="4"/>
    <x v="2"/>
    <x v="0"/>
    <n v="0"/>
    <n v="37.479999999999997"/>
    <n v="37480000"/>
    <n v="382682"/>
    <x v="1"/>
    <x v="3"/>
    <x v="1"/>
    <n v="12"/>
  </r>
  <r>
    <x v="9"/>
    <n v="0"/>
    <x v="8"/>
    <x v="8"/>
    <x v="0"/>
    <x v="2"/>
    <n v="0"/>
    <n v="38.200000000000003"/>
    <n v="38200000"/>
    <n v="159917"/>
    <x v="2"/>
    <x v="3"/>
    <x v="3"/>
    <n v="47"/>
  </r>
  <r>
    <x v="4"/>
    <n v="0"/>
    <x v="5"/>
    <x v="5"/>
    <x v="2"/>
    <x v="4"/>
    <n v="0"/>
    <n v="85.85"/>
    <n v="85850000"/>
    <n v="841548"/>
    <x v="3"/>
    <x v="3"/>
    <x v="1"/>
    <n v="68"/>
  </r>
  <r>
    <x v="8"/>
    <n v="0"/>
    <x v="1"/>
    <x v="1"/>
    <x v="3"/>
    <x v="6"/>
    <n v="0"/>
    <n v="5.5"/>
    <n v="5500000"/>
    <n v="751586"/>
    <x v="1"/>
    <x v="2"/>
    <x v="2"/>
    <n v="24"/>
  </r>
  <r>
    <x v="3"/>
    <n v="0"/>
    <x v="2"/>
    <x v="2"/>
    <x v="2"/>
    <x v="5"/>
    <n v="0"/>
    <n v="53.51"/>
    <n v="53510000"/>
    <n v="680154"/>
    <x v="1"/>
    <x v="3"/>
    <x v="1"/>
    <n v="2"/>
  </r>
  <r>
    <x v="4"/>
    <n v="0"/>
    <x v="5"/>
    <x v="5"/>
    <x v="0"/>
    <x v="0"/>
    <n v="0"/>
    <n v="37.380000000000003"/>
    <n v="37380000"/>
    <n v="978508"/>
    <x v="2"/>
    <x v="1"/>
    <x v="1"/>
    <n v="42"/>
  </r>
  <r>
    <x v="3"/>
    <n v="0"/>
    <x v="9"/>
    <x v="9"/>
    <x v="2"/>
    <x v="2"/>
    <n v="0"/>
    <n v="84.55"/>
    <n v="84550000"/>
    <n v="392247"/>
    <x v="3"/>
    <x v="3"/>
    <x v="3"/>
    <n v="7"/>
  </r>
  <r>
    <x v="6"/>
    <n v="0"/>
    <x v="5"/>
    <x v="5"/>
    <x v="4"/>
    <x v="1"/>
    <n v="0"/>
    <n v="34.869999999999997"/>
    <n v="34870000"/>
    <n v="446911"/>
    <x v="3"/>
    <x v="1"/>
    <x v="1"/>
    <n v="25"/>
  </r>
  <r>
    <x v="5"/>
    <n v="0"/>
    <x v="5"/>
    <x v="5"/>
    <x v="1"/>
    <x v="2"/>
    <n v="0"/>
    <n v="17.260000000000002"/>
    <n v="17260000"/>
    <n v="777799"/>
    <x v="2"/>
    <x v="1"/>
    <x v="1"/>
    <n v="2"/>
  </r>
  <r>
    <x v="5"/>
    <n v="0"/>
    <x v="4"/>
    <x v="4"/>
    <x v="1"/>
    <x v="6"/>
    <n v="0"/>
    <n v="82.99"/>
    <n v="82990000"/>
    <n v="799581"/>
    <x v="1"/>
    <x v="3"/>
    <x v="2"/>
    <n v="50"/>
  </r>
  <r>
    <x v="3"/>
    <n v="0"/>
    <x v="7"/>
    <x v="7"/>
    <x v="2"/>
    <x v="1"/>
    <n v="0"/>
    <n v="85.34"/>
    <n v="85340000"/>
    <n v="819676"/>
    <x v="0"/>
    <x v="3"/>
    <x v="3"/>
    <n v="59"/>
  </r>
  <r>
    <x v="8"/>
    <n v="0"/>
    <x v="5"/>
    <x v="5"/>
    <x v="4"/>
    <x v="3"/>
    <n v="0"/>
    <n v="31.46"/>
    <n v="31460000"/>
    <n v="192430"/>
    <x v="1"/>
    <x v="0"/>
    <x v="2"/>
    <n v="49"/>
  </r>
  <r>
    <x v="2"/>
    <n v="0"/>
    <x v="4"/>
    <x v="4"/>
    <x v="3"/>
    <x v="3"/>
    <n v="0"/>
    <n v="74.5"/>
    <n v="74500000"/>
    <n v="735"/>
    <x v="0"/>
    <x v="0"/>
    <x v="1"/>
    <n v="69"/>
  </r>
  <r>
    <x v="9"/>
    <n v="0"/>
    <x v="5"/>
    <x v="5"/>
    <x v="1"/>
    <x v="6"/>
    <n v="0"/>
    <n v="12.79"/>
    <n v="12790000"/>
    <n v="654947"/>
    <x v="2"/>
    <x v="2"/>
    <x v="4"/>
    <n v="23"/>
  </r>
  <r>
    <x v="9"/>
    <n v="0"/>
    <x v="3"/>
    <x v="3"/>
    <x v="3"/>
    <x v="5"/>
    <n v="0"/>
    <n v="10.01"/>
    <n v="10010000"/>
    <n v="327826"/>
    <x v="0"/>
    <x v="2"/>
    <x v="2"/>
    <n v="35"/>
  </r>
  <r>
    <x v="4"/>
    <n v="0"/>
    <x v="4"/>
    <x v="4"/>
    <x v="2"/>
    <x v="6"/>
    <n v="0"/>
    <n v="23.99"/>
    <n v="23990000"/>
    <n v="106126"/>
    <x v="3"/>
    <x v="1"/>
    <x v="3"/>
    <n v="19"/>
  </r>
  <r>
    <x v="6"/>
    <n v="0"/>
    <x v="6"/>
    <x v="6"/>
    <x v="2"/>
    <x v="2"/>
    <n v="0"/>
    <n v="34.57"/>
    <n v="34570000"/>
    <n v="46493"/>
    <x v="2"/>
    <x v="0"/>
    <x v="4"/>
    <n v="62"/>
  </r>
  <r>
    <x v="8"/>
    <n v="0"/>
    <x v="8"/>
    <x v="8"/>
    <x v="2"/>
    <x v="0"/>
    <n v="0"/>
    <n v="15.78"/>
    <n v="15780000"/>
    <n v="733307"/>
    <x v="1"/>
    <x v="2"/>
    <x v="1"/>
    <n v="29"/>
  </r>
  <r>
    <x v="4"/>
    <n v="0"/>
    <x v="7"/>
    <x v="7"/>
    <x v="5"/>
    <x v="4"/>
    <n v="0"/>
    <n v="71.91"/>
    <n v="71910000"/>
    <n v="789673"/>
    <x v="3"/>
    <x v="1"/>
    <x v="3"/>
    <n v="31"/>
  </r>
  <r>
    <x v="0"/>
    <n v="0"/>
    <x v="1"/>
    <x v="1"/>
    <x v="1"/>
    <x v="0"/>
    <n v="0"/>
    <n v="64.930000000000007"/>
    <n v="64930000.000000007"/>
    <n v="159061"/>
    <x v="2"/>
    <x v="1"/>
    <x v="1"/>
    <n v="12"/>
  </r>
  <r>
    <x v="0"/>
    <n v="0"/>
    <x v="9"/>
    <x v="9"/>
    <x v="0"/>
    <x v="0"/>
    <n v="0"/>
    <n v="6.35"/>
    <n v="6350000"/>
    <n v="80748"/>
    <x v="0"/>
    <x v="3"/>
    <x v="4"/>
    <n v="8"/>
  </r>
  <r>
    <x v="2"/>
    <n v="0"/>
    <x v="9"/>
    <x v="9"/>
    <x v="2"/>
    <x v="2"/>
    <n v="0"/>
    <n v="85.85"/>
    <n v="85850000"/>
    <n v="697536"/>
    <x v="3"/>
    <x v="2"/>
    <x v="2"/>
    <n v="72"/>
  </r>
  <r>
    <x v="7"/>
    <n v="0"/>
    <x v="0"/>
    <x v="0"/>
    <x v="4"/>
    <x v="6"/>
    <n v="0"/>
    <n v="46.5"/>
    <n v="46500000"/>
    <n v="748146"/>
    <x v="2"/>
    <x v="1"/>
    <x v="2"/>
    <n v="13"/>
  </r>
  <r>
    <x v="6"/>
    <n v="0"/>
    <x v="9"/>
    <x v="9"/>
    <x v="2"/>
    <x v="3"/>
    <n v="0"/>
    <n v="64.39"/>
    <n v="64390000"/>
    <n v="803579"/>
    <x v="3"/>
    <x v="1"/>
    <x v="0"/>
    <n v="1"/>
  </r>
  <r>
    <x v="4"/>
    <n v="0"/>
    <x v="8"/>
    <x v="8"/>
    <x v="0"/>
    <x v="1"/>
    <n v="0"/>
    <n v="13.47"/>
    <n v="13470000"/>
    <n v="537683"/>
    <x v="2"/>
    <x v="0"/>
    <x v="0"/>
    <n v="41"/>
  </r>
  <r>
    <x v="4"/>
    <n v="0"/>
    <x v="9"/>
    <x v="9"/>
    <x v="3"/>
    <x v="1"/>
    <n v="0"/>
    <n v="40.72"/>
    <n v="40720000"/>
    <n v="743271"/>
    <x v="1"/>
    <x v="2"/>
    <x v="1"/>
    <n v="10"/>
  </r>
  <r>
    <x v="5"/>
    <n v="0"/>
    <x v="3"/>
    <x v="3"/>
    <x v="5"/>
    <x v="3"/>
    <n v="0"/>
    <n v="36.01"/>
    <n v="36010000"/>
    <n v="215231"/>
    <x v="3"/>
    <x v="3"/>
    <x v="2"/>
    <n v="49"/>
  </r>
  <r>
    <x v="2"/>
    <n v="0"/>
    <x v="6"/>
    <x v="6"/>
    <x v="0"/>
    <x v="5"/>
    <n v="0"/>
    <n v="57.89"/>
    <n v="57890000"/>
    <n v="135941"/>
    <x v="1"/>
    <x v="2"/>
    <x v="2"/>
    <n v="7"/>
  </r>
  <r>
    <x v="9"/>
    <n v="0"/>
    <x v="1"/>
    <x v="1"/>
    <x v="0"/>
    <x v="2"/>
    <n v="0"/>
    <n v="7.95"/>
    <n v="7950000"/>
    <n v="362478"/>
    <x v="0"/>
    <x v="3"/>
    <x v="4"/>
    <n v="67"/>
  </r>
  <r>
    <x v="6"/>
    <n v="0"/>
    <x v="6"/>
    <x v="6"/>
    <x v="3"/>
    <x v="0"/>
    <n v="0"/>
    <n v="13.89"/>
    <n v="13890000"/>
    <n v="537149"/>
    <x v="1"/>
    <x v="0"/>
    <x v="0"/>
    <n v="54"/>
  </r>
  <r>
    <x v="0"/>
    <n v="0"/>
    <x v="4"/>
    <x v="4"/>
    <x v="4"/>
    <x v="1"/>
    <n v="0"/>
    <n v="96.28"/>
    <n v="96280000"/>
    <n v="162061"/>
    <x v="2"/>
    <x v="3"/>
    <x v="1"/>
    <n v="32"/>
  </r>
  <r>
    <x v="0"/>
    <n v="0"/>
    <x v="4"/>
    <x v="4"/>
    <x v="1"/>
    <x v="5"/>
    <n v="0"/>
    <n v="94.63"/>
    <n v="94630000"/>
    <n v="455702"/>
    <x v="0"/>
    <x v="1"/>
    <x v="3"/>
    <n v="5"/>
  </r>
  <r>
    <x v="2"/>
    <n v="0"/>
    <x v="8"/>
    <x v="8"/>
    <x v="1"/>
    <x v="3"/>
    <n v="0"/>
    <n v="13.26"/>
    <n v="13260000"/>
    <n v="448367"/>
    <x v="1"/>
    <x v="2"/>
    <x v="2"/>
    <n v="7"/>
  </r>
  <r>
    <x v="4"/>
    <n v="0"/>
    <x v="0"/>
    <x v="0"/>
    <x v="5"/>
    <x v="1"/>
    <n v="0"/>
    <n v="21.92"/>
    <n v="21920000"/>
    <n v="603904"/>
    <x v="1"/>
    <x v="0"/>
    <x v="1"/>
    <n v="38"/>
  </r>
  <r>
    <x v="4"/>
    <n v="0"/>
    <x v="4"/>
    <x v="4"/>
    <x v="5"/>
    <x v="2"/>
    <n v="0"/>
    <n v="81.81"/>
    <n v="81810000"/>
    <n v="331741"/>
    <x v="0"/>
    <x v="2"/>
    <x v="3"/>
    <n v="29"/>
  </r>
  <r>
    <x v="8"/>
    <n v="0"/>
    <x v="5"/>
    <x v="5"/>
    <x v="1"/>
    <x v="0"/>
    <n v="0"/>
    <n v="58.79"/>
    <n v="58790000"/>
    <n v="983506"/>
    <x v="0"/>
    <x v="2"/>
    <x v="2"/>
    <n v="35"/>
  </r>
  <r>
    <x v="0"/>
    <n v="0"/>
    <x v="7"/>
    <x v="7"/>
    <x v="0"/>
    <x v="1"/>
    <n v="0"/>
    <n v="14.72"/>
    <n v="14720000"/>
    <n v="914743"/>
    <x v="2"/>
    <x v="2"/>
    <x v="2"/>
    <n v="69"/>
  </r>
  <r>
    <x v="3"/>
    <n v="0"/>
    <x v="6"/>
    <x v="6"/>
    <x v="5"/>
    <x v="5"/>
    <n v="0"/>
    <n v="59.7"/>
    <n v="59700000"/>
    <n v="258587"/>
    <x v="2"/>
    <x v="2"/>
    <x v="0"/>
    <n v="7"/>
  </r>
  <r>
    <x v="7"/>
    <n v="0"/>
    <x v="9"/>
    <x v="9"/>
    <x v="2"/>
    <x v="1"/>
    <n v="0"/>
    <n v="16.260000000000002"/>
    <n v="16260000.000000002"/>
    <n v="527964"/>
    <x v="2"/>
    <x v="3"/>
    <x v="1"/>
    <n v="28"/>
  </r>
  <r>
    <x v="7"/>
    <n v="0"/>
    <x v="7"/>
    <x v="7"/>
    <x v="0"/>
    <x v="5"/>
    <n v="0"/>
    <n v="29.61"/>
    <n v="29610000"/>
    <n v="593384"/>
    <x v="3"/>
    <x v="3"/>
    <x v="1"/>
    <n v="65"/>
  </r>
  <r>
    <x v="2"/>
    <n v="0"/>
    <x v="5"/>
    <x v="5"/>
    <x v="5"/>
    <x v="2"/>
    <n v="0"/>
    <n v="82.38"/>
    <n v="82380000"/>
    <n v="386972"/>
    <x v="2"/>
    <x v="0"/>
    <x v="2"/>
    <n v="56"/>
  </r>
  <r>
    <x v="0"/>
    <n v="0"/>
    <x v="1"/>
    <x v="1"/>
    <x v="3"/>
    <x v="6"/>
    <n v="0"/>
    <n v="96.49"/>
    <n v="96490000"/>
    <n v="644339"/>
    <x v="2"/>
    <x v="0"/>
    <x v="3"/>
    <n v="71"/>
  </r>
  <r>
    <x v="7"/>
    <n v="0"/>
    <x v="2"/>
    <x v="2"/>
    <x v="3"/>
    <x v="6"/>
    <n v="0"/>
    <n v="76.39"/>
    <n v="76390000"/>
    <n v="782425"/>
    <x v="2"/>
    <x v="1"/>
    <x v="4"/>
    <n v="13"/>
  </r>
  <r>
    <x v="6"/>
    <n v="0"/>
    <x v="2"/>
    <x v="2"/>
    <x v="4"/>
    <x v="5"/>
    <n v="0"/>
    <n v="79.98"/>
    <n v="79980000"/>
    <n v="84185"/>
    <x v="1"/>
    <x v="1"/>
    <x v="0"/>
    <n v="2"/>
  </r>
  <r>
    <x v="2"/>
    <n v="0"/>
    <x v="6"/>
    <x v="6"/>
    <x v="5"/>
    <x v="6"/>
    <n v="0"/>
    <n v="91.65"/>
    <n v="91650000"/>
    <n v="337120"/>
    <x v="2"/>
    <x v="1"/>
    <x v="1"/>
    <n v="59"/>
  </r>
  <r>
    <x v="2"/>
    <n v="0"/>
    <x v="9"/>
    <x v="9"/>
    <x v="0"/>
    <x v="5"/>
    <n v="0"/>
    <n v="3.84"/>
    <n v="3840000"/>
    <n v="241282"/>
    <x v="0"/>
    <x v="2"/>
    <x v="4"/>
    <n v="55"/>
  </r>
  <r>
    <x v="0"/>
    <n v="0"/>
    <x v="5"/>
    <x v="5"/>
    <x v="3"/>
    <x v="6"/>
    <n v="0"/>
    <n v="97.15"/>
    <n v="97150000"/>
    <n v="734819"/>
    <x v="3"/>
    <x v="0"/>
    <x v="2"/>
    <n v="50"/>
  </r>
  <r>
    <x v="5"/>
    <n v="0"/>
    <x v="2"/>
    <x v="2"/>
    <x v="3"/>
    <x v="6"/>
    <n v="0"/>
    <n v="77.040000000000006"/>
    <n v="77040000"/>
    <n v="8517"/>
    <x v="0"/>
    <x v="1"/>
    <x v="4"/>
    <n v="4"/>
  </r>
  <r>
    <x v="2"/>
    <n v="0"/>
    <x v="3"/>
    <x v="3"/>
    <x v="2"/>
    <x v="4"/>
    <n v="0"/>
    <n v="91.52"/>
    <n v="91520000"/>
    <n v="865257"/>
    <x v="1"/>
    <x v="2"/>
    <x v="0"/>
    <n v="19"/>
  </r>
  <r>
    <x v="3"/>
    <n v="0"/>
    <x v="5"/>
    <x v="5"/>
    <x v="4"/>
    <x v="0"/>
    <n v="0"/>
    <n v="37.4"/>
    <n v="37400000"/>
    <n v="662428"/>
    <x v="2"/>
    <x v="1"/>
    <x v="2"/>
    <n v="4"/>
  </r>
  <r>
    <x v="0"/>
    <n v="0"/>
    <x v="9"/>
    <x v="9"/>
    <x v="5"/>
    <x v="6"/>
    <n v="0"/>
    <n v="11.89"/>
    <n v="11890000"/>
    <n v="646567"/>
    <x v="2"/>
    <x v="0"/>
    <x v="0"/>
    <n v="15"/>
  </r>
  <r>
    <x v="9"/>
    <n v="0"/>
    <x v="0"/>
    <x v="0"/>
    <x v="3"/>
    <x v="3"/>
    <n v="0"/>
    <n v="43.29"/>
    <n v="43290000"/>
    <n v="266748"/>
    <x v="3"/>
    <x v="0"/>
    <x v="3"/>
    <n v="30"/>
  </r>
  <r>
    <x v="9"/>
    <n v="0"/>
    <x v="6"/>
    <x v="6"/>
    <x v="1"/>
    <x v="1"/>
    <n v="0"/>
    <n v="92.88"/>
    <n v="92880000"/>
    <n v="771367"/>
    <x v="0"/>
    <x v="2"/>
    <x v="1"/>
    <n v="5"/>
  </r>
  <r>
    <x v="9"/>
    <n v="0"/>
    <x v="9"/>
    <x v="9"/>
    <x v="3"/>
    <x v="5"/>
    <n v="0"/>
    <n v="99.81"/>
    <n v="99810000"/>
    <n v="948174"/>
    <x v="3"/>
    <x v="2"/>
    <x v="2"/>
    <n v="4"/>
  </r>
  <r>
    <x v="7"/>
    <n v="0"/>
    <x v="1"/>
    <x v="1"/>
    <x v="3"/>
    <x v="6"/>
    <n v="0"/>
    <n v="62.74"/>
    <n v="62740000"/>
    <n v="460264"/>
    <x v="3"/>
    <x v="2"/>
    <x v="1"/>
    <n v="9"/>
  </r>
  <r>
    <x v="9"/>
    <n v="0"/>
    <x v="1"/>
    <x v="1"/>
    <x v="3"/>
    <x v="4"/>
    <n v="0"/>
    <n v="96.89"/>
    <n v="96890000"/>
    <n v="794147"/>
    <x v="3"/>
    <x v="0"/>
    <x v="3"/>
    <n v="4"/>
  </r>
  <r>
    <x v="4"/>
    <n v="0"/>
    <x v="7"/>
    <x v="7"/>
    <x v="4"/>
    <x v="2"/>
    <n v="0"/>
    <n v="43.86"/>
    <n v="43860000"/>
    <n v="72222"/>
    <x v="3"/>
    <x v="1"/>
    <x v="1"/>
    <n v="64"/>
  </r>
  <r>
    <x v="4"/>
    <n v="0"/>
    <x v="9"/>
    <x v="9"/>
    <x v="3"/>
    <x v="3"/>
    <n v="0"/>
    <n v="66.27"/>
    <n v="66269999.999999993"/>
    <n v="995231"/>
    <x v="1"/>
    <x v="1"/>
    <x v="1"/>
    <n v="53"/>
  </r>
  <r>
    <x v="8"/>
    <n v="0"/>
    <x v="8"/>
    <x v="8"/>
    <x v="5"/>
    <x v="1"/>
    <n v="0"/>
    <n v="90.8"/>
    <n v="90800000"/>
    <n v="841766"/>
    <x v="1"/>
    <x v="2"/>
    <x v="2"/>
    <n v="16"/>
  </r>
  <r>
    <x v="6"/>
    <n v="0"/>
    <x v="7"/>
    <x v="7"/>
    <x v="2"/>
    <x v="2"/>
    <n v="0"/>
    <n v="95.04"/>
    <n v="95040000"/>
    <n v="566542"/>
    <x v="3"/>
    <x v="1"/>
    <x v="1"/>
    <n v="58"/>
  </r>
  <r>
    <x v="2"/>
    <n v="0"/>
    <x v="6"/>
    <x v="6"/>
    <x v="5"/>
    <x v="6"/>
    <n v="0"/>
    <n v="12.67"/>
    <n v="12670000"/>
    <n v="781284"/>
    <x v="0"/>
    <x v="1"/>
    <x v="1"/>
    <n v="11"/>
  </r>
  <r>
    <x v="2"/>
    <n v="0"/>
    <x v="8"/>
    <x v="8"/>
    <x v="0"/>
    <x v="2"/>
    <n v="0"/>
    <n v="89.59"/>
    <n v="89590000"/>
    <n v="361270"/>
    <x v="1"/>
    <x v="1"/>
    <x v="0"/>
    <n v="31"/>
  </r>
  <r>
    <x v="1"/>
    <n v="0"/>
    <x v="6"/>
    <x v="6"/>
    <x v="5"/>
    <x v="3"/>
    <n v="0"/>
    <n v="97.03"/>
    <n v="97030000"/>
    <n v="404834"/>
    <x v="0"/>
    <x v="3"/>
    <x v="0"/>
    <n v="62"/>
  </r>
  <r>
    <x v="0"/>
    <n v="0"/>
    <x v="5"/>
    <x v="5"/>
    <x v="3"/>
    <x v="4"/>
    <n v="0"/>
    <n v="53.46"/>
    <n v="53460000"/>
    <n v="374484"/>
    <x v="3"/>
    <x v="0"/>
    <x v="3"/>
    <n v="46"/>
  </r>
  <r>
    <x v="5"/>
    <n v="0"/>
    <x v="9"/>
    <x v="9"/>
    <x v="4"/>
    <x v="2"/>
    <n v="0"/>
    <n v="21.02"/>
    <n v="21020000"/>
    <n v="681476"/>
    <x v="3"/>
    <x v="1"/>
    <x v="0"/>
    <n v="6"/>
  </r>
  <r>
    <x v="1"/>
    <n v="0"/>
    <x v="0"/>
    <x v="0"/>
    <x v="4"/>
    <x v="1"/>
    <n v="0"/>
    <n v="15.39"/>
    <n v="15390000"/>
    <n v="514826"/>
    <x v="0"/>
    <x v="0"/>
    <x v="1"/>
    <n v="72"/>
  </r>
  <r>
    <x v="8"/>
    <n v="0"/>
    <x v="6"/>
    <x v="6"/>
    <x v="5"/>
    <x v="0"/>
    <n v="0"/>
    <n v="97.32"/>
    <n v="97320000"/>
    <n v="742866"/>
    <x v="1"/>
    <x v="2"/>
    <x v="4"/>
    <n v="61"/>
  </r>
  <r>
    <x v="2"/>
    <n v="0"/>
    <x v="4"/>
    <x v="4"/>
    <x v="1"/>
    <x v="6"/>
    <n v="0"/>
    <n v="61.66"/>
    <n v="61660000"/>
    <n v="639896"/>
    <x v="0"/>
    <x v="2"/>
    <x v="0"/>
    <n v="63"/>
  </r>
  <r>
    <x v="5"/>
    <n v="0"/>
    <x v="6"/>
    <x v="6"/>
    <x v="4"/>
    <x v="2"/>
    <n v="0"/>
    <n v="15.29"/>
    <n v="15290000"/>
    <n v="42346"/>
    <x v="0"/>
    <x v="0"/>
    <x v="0"/>
    <n v="33"/>
  </r>
  <r>
    <x v="8"/>
    <n v="0"/>
    <x v="0"/>
    <x v="0"/>
    <x v="5"/>
    <x v="3"/>
    <n v="0"/>
    <n v="5.88"/>
    <n v="5880000"/>
    <n v="235399"/>
    <x v="3"/>
    <x v="2"/>
    <x v="3"/>
    <n v="21"/>
  </r>
  <r>
    <x v="9"/>
    <n v="0"/>
    <x v="7"/>
    <x v="7"/>
    <x v="2"/>
    <x v="1"/>
    <n v="0"/>
    <n v="24.93"/>
    <n v="24930000"/>
    <n v="448426"/>
    <x v="1"/>
    <x v="1"/>
    <x v="0"/>
    <n v="36"/>
  </r>
  <r>
    <x v="4"/>
    <n v="0"/>
    <x v="9"/>
    <x v="9"/>
    <x v="1"/>
    <x v="1"/>
    <n v="0"/>
    <n v="97.37"/>
    <n v="97370000"/>
    <n v="467137"/>
    <x v="1"/>
    <x v="2"/>
    <x v="4"/>
    <n v="14"/>
  </r>
  <r>
    <x v="8"/>
    <n v="0"/>
    <x v="1"/>
    <x v="1"/>
    <x v="4"/>
    <x v="0"/>
    <n v="0"/>
    <n v="11.49"/>
    <n v="11490000"/>
    <n v="364107"/>
    <x v="0"/>
    <x v="2"/>
    <x v="2"/>
    <n v="28"/>
  </r>
  <r>
    <x v="1"/>
    <n v="0"/>
    <x v="6"/>
    <x v="6"/>
    <x v="2"/>
    <x v="4"/>
    <n v="0"/>
    <n v="4.05"/>
    <n v="4050000"/>
    <n v="357898"/>
    <x v="0"/>
    <x v="2"/>
    <x v="1"/>
    <n v="27"/>
  </r>
  <r>
    <x v="0"/>
    <n v="0"/>
    <x v="4"/>
    <x v="4"/>
    <x v="3"/>
    <x v="5"/>
    <n v="0"/>
    <n v="76.900000000000006"/>
    <n v="76900000"/>
    <n v="605118"/>
    <x v="2"/>
    <x v="2"/>
    <x v="1"/>
    <n v="30"/>
  </r>
  <r>
    <x v="6"/>
    <n v="0"/>
    <x v="6"/>
    <x v="6"/>
    <x v="2"/>
    <x v="0"/>
    <n v="0"/>
    <n v="96.44"/>
    <n v="96440000"/>
    <n v="106169"/>
    <x v="1"/>
    <x v="0"/>
    <x v="4"/>
    <n v="28"/>
  </r>
  <r>
    <x v="4"/>
    <n v="0"/>
    <x v="4"/>
    <x v="4"/>
    <x v="1"/>
    <x v="6"/>
    <n v="0"/>
    <n v="34.29"/>
    <n v="34290000"/>
    <n v="157547"/>
    <x v="2"/>
    <x v="0"/>
    <x v="2"/>
    <n v="29"/>
  </r>
  <r>
    <x v="7"/>
    <n v="0"/>
    <x v="6"/>
    <x v="6"/>
    <x v="4"/>
    <x v="6"/>
    <n v="0"/>
    <n v="56.63"/>
    <n v="56630000"/>
    <n v="242677"/>
    <x v="2"/>
    <x v="2"/>
    <x v="4"/>
    <n v="21"/>
  </r>
  <r>
    <x v="0"/>
    <n v="0"/>
    <x v="4"/>
    <x v="4"/>
    <x v="4"/>
    <x v="5"/>
    <n v="0"/>
    <n v="63.67"/>
    <n v="63670000"/>
    <n v="385872"/>
    <x v="2"/>
    <x v="3"/>
    <x v="1"/>
    <n v="50"/>
  </r>
  <r>
    <x v="3"/>
    <n v="0"/>
    <x v="3"/>
    <x v="3"/>
    <x v="3"/>
    <x v="1"/>
    <n v="0"/>
    <n v="80.849999999999994"/>
    <n v="80850000"/>
    <n v="148209"/>
    <x v="2"/>
    <x v="1"/>
    <x v="3"/>
    <n v="54"/>
  </r>
  <r>
    <x v="8"/>
    <n v="0"/>
    <x v="6"/>
    <x v="6"/>
    <x v="3"/>
    <x v="6"/>
    <n v="0"/>
    <n v="9.5"/>
    <n v="9500000"/>
    <n v="387457"/>
    <x v="1"/>
    <x v="1"/>
    <x v="0"/>
    <n v="61"/>
  </r>
  <r>
    <x v="6"/>
    <n v="0"/>
    <x v="5"/>
    <x v="5"/>
    <x v="5"/>
    <x v="2"/>
    <n v="0"/>
    <n v="47.22"/>
    <n v="47220000"/>
    <n v="404004"/>
    <x v="1"/>
    <x v="2"/>
    <x v="4"/>
    <n v="58"/>
  </r>
  <r>
    <x v="2"/>
    <n v="0"/>
    <x v="3"/>
    <x v="3"/>
    <x v="1"/>
    <x v="1"/>
    <n v="0"/>
    <n v="28.98"/>
    <n v="28980000"/>
    <n v="981029"/>
    <x v="1"/>
    <x v="1"/>
    <x v="3"/>
    <n v="42"/>
  </r>
  <r>
    <x v="4"/>
    <n v="0"/>
    <x v="1"/>
    <x v="1"/>
    <x v="5"/>
    <x v="3"/>
    <n v="0"/>
    <n v="96.63"/>
    <n v="96630000"/>
    <n v="389525"/>
    <x v="3"/>
    <x v="3"/>
    <x v="3"/>
    <n v="32"/>
  </r>
  <r>
    <x v="1"/>
    <n v="0"/>
    <x v="0"/>
    <x v="0"/>
    <x v="4"/>
    <x v="2"/>
    <n v="0"/>
    <n v="43.97"/>
    <n v="43970000"/>
    <n v="764974"/>
    <x v="1"/>
    <x v="1"/>
    <x v="0"/>
    <n v="18"/>
  </r>
  <r>
    <x v="1"/>
    <n v="0"/>
    <x v="1"/>
    <x v="1"/>
    <x v="2"/>
    <x v="6"/>
    <n v="0"/>
    <n v="91.4"/>
    <n v="91400000"/>
    <n v="621971"/>
    <x v="1"/>
    <x v="1"/>
    <x v="2"/>
    <n v="49"/>
  </r>
  <r>
    <x v="7"/>
    <n v="0"/>
    <x v="2"/>
    <x v="2"/>
    <x v="4"/>
    <x v="2"/>
    <n v="0"/>
    <n v="53.71"/>
    <n v="53710000"/>
    <n v="680584"/>
    <x v="2"/>
    <x v="3"/>
    <x v="2"/>
    <n v="5"/>
  </r>
  <r>
    <x v="0"/>
    <n v="0"/>
    <x v="3"/>
    <x v="3"/>
    <x v="4"/>
    <x v="0"/>
    <n v="0"/>
    <n v="15.36"/>
    <n v="15360000"/>
    <n v="907858"/>
    <x v="1"/>
    <x v="2"/>
    <x v="4"/>
    <n v="47"/>
  </r>
  <r>
    <x v="6"/>
    <n v="0"/>
    <x v="8"/>
    <x v="8"/>
    <x v="4"/>
    <x v="5"/>
    <n v="0"/>
    <n v="80.680000000000007"/>
    <n v="80680000"/>
    <n v="983047"/>
    <x v="0"/>
    <x v="0"/>
    <x v="3"/>
    <n v="19"/>
  </r>
  <r>
    <x v="4"/>
    <n v="0"/>
    <x v="7"/>
    <x v="7"/>
    <x v="5"/>
    <x v="4"/>
    <n v="0"/>
    <n v="17.3"/>
    <n v="17300000"/>
    <n v="610049"/>
    <x v="0"/>
    <x v="2"/>
    <x v="2"/>
    <n v="37"/>
  </r>
  <r>
    <x v="1"/>
    <n v="0"/>
    <x v="8"/>
    <x v="8"/>
    <x v="4"/>
    <x v="2"/>
    <n v="0"/>
    <n v="52.16"/>
    <n v="52160000"/>
    <n v="100105"/>
    <x v="3"/>
    <x v="3"/>
    <x v="1"/>
    <n v="56"/>
  </r>
  <r>
    <x v="9"/>
    <n v="0"/>
    <x v="5"/>
    <x v="5"/>
    <x v="4"/>
    <x v="4"/>
    <n v="0"/>
    <n v="89.46"/>
    <n v="89460000"/>
    <n v="59398"/>
    <x v="0"/>
    <x v="3"/>
    <x v="3"/>
    <n v="8"/>
  </r>
  <r>
    <x v="9"/>
    <n v="0"/>
    <x v="5"/>
    <x v="5"/>
    <x v="5"/>
    <x v="5"/>
    <n v="0"/>
    <n v="35.909999999999997"/>
    <n v="35910000"/>
    <n v="91974"/>
    <x v="0"/>
    <x v="3"/>
    <x v="2"/>
    <n v="41"/>
  </r>
  <r>
    <x v="7"/>
    <n v="0"/>
    <x v="0"/>
    <x v="0"/>
    <x v="1"/>
    <x v="6"/>
    <n v="0"/>
    <n v="9.32"/>
    <n v="9320000"/>
    <n v="785564"/>
    <x v="2"/>
    <x v="0"/>
    <x v="3"/>
    <n v="70"/>
  </r>
  <r>
    <x v="0"/>
    <n v="0"/>
    <x v="5"/>
    <x v="5"/>
    <x v="0"/>
    <x v="5"/>
    <n v="0"/>
    <n v="15.21"/>
    <n v="15210000"/>
    <n v="597516"/>
    <x v="1"/>
    <x v="0"/>
    <x v="3"/>
    <n v="15"/>
  </r>
  <r>
    <x v="2"/>
    <n v="0"/>
    <x v="0"/>
    <x v="0"/>
    <x v="1"/>
    <x v="2"/>
    <n v="0"/>
    <n v="17.98"/>
    <n v="17980000"/>
    <n v="799372"/>
    <x v="0"/>
    <x v="3"/>
    <x v="2"/>
    <n v="14"/>
  </r>
  <r>
    <x v="4"/>
    <n v="0"/>
    <x v="3"/>
    <x v="3"/>
    <x v="4"/>
    <x v="5"/>
    <n v="0"/>
    <n v="32.840000000000003"/>
    <n v="32840000.000000004"/>
    <n v="77096"/>
    <x v="3"/>
    <x v="1"/>
    <x v="0"/>
    <n v="29"/>
  </r>
  <r>
    <x v="7"/>
    <n v="0"/>
    <x v="5"/>
    <x v="5"/>
    <x v="2"/>
    <x v="1"/>
    <n v="0"/>
    <n v="59.18"/>
    <n v="59180000"/>
    <n v="610786"/>
    <x v="1"/>
    <x v="2"/>
    <x v="2"/>
    <n v="31"/>
  </r>
  <r>
    <x v="8"/>
    <n v="0"/>
    <x v="8"/>
    <x v="8"/>
    <x v="4"/>
    <x v="3"/>
    <n v="0"/>
    <n v="28.33"/>
    <n v="28330000"/>
    <n v="667271"/>
    <x v="2"/>
    <x v="1"/>
    <x v="1"/>
    <n v="22"/>
  </r>
  <r>
    <x v="0"/>
    <n v="0"/>
    <x v="5"/>
    <x v="5"/>
    <x v="0"/>
    <x v="5"/>
    <n v="0"/>
    <n v="33.270000000000003"/>
    <n v="33270000.000000004"/>
    <n v="133315"/>
    <x v="1"/>
    <x v="1"/>
    <x v="2"/>
    <n v="25"/>
  </r>
  <r>
    <x v="7"/>
    <n v="0"/>
    <x v="0"/>
    <x v="0"/>
    <x v="4"/>
    <x v="4"/>
    <n v="0"/>
    <n v="24.93"/>
    <n v="24930000"/>
    <n v="381105"/>
    <x v="3"/>
    <x v="1"/>
    <x v="4"/>
    <n v="3"/>
  </r>
  <r>
    <x v="2"/>
    <n v="0"/>
    <x v="9"/>
    <x v="9"/>
    <x v="1"/>
    <x v="5"/>
    <n v="0"/>
    <n v="98.07"/>
    <n v="98070000"/>
    <n v="795120"/>
    <x v="3"/>
    <x v="2"/>
    <x v="1"/>
    <n v="42"/>
  </r>
  <r>
    <x v="6"/>
    <n v="0"/>
    <x v="1"/>
    <x v="1"/>
    <x v="4"/>
    <x v="6"/>
    <n v="0"/>
    <n v="67.13"/>
    <n v="67130000"/>
    <n v="198285"/>
    <x v="1"/>
    <x v="0"/>
    <x v="4"/>
    <n v="56"/>
  </r>
  <r>
    <x v="1"/>
    <n v="0"/>
    <x v="5"/>
    <x v="5"/>
    <x v="3"/>
    <x v="4"/>
    <n v="0"/>
    <n v="34.46"/>
    <n v="34460000"/>
    <n v="580270"/>
    <x v="3"/>
    <x v="0"/>
    <x v="1"/>
    <n v="35"/>
  </r>
  <r>
    <x v="2"/>
    <n v="0"/>
    <x v="3"/>
    <x v="3"/>
    <x v="1"/>
    <x v="1"/>
    <n v="0"/>
    <n v="45.67"/>
    <n v="45670000"/>
    <n v="277410"/>
    <x v="0"/>
    <x v="2"/>
    <x v="1"/>
    <n v="42"/>
  </r>
  <r>
    <x v="5"/>
    <n v="0"/>
    <x v="6"/>
    <x v="6"/>
    <x v="2"/>
    <x v="4"/>
    <n v="0"/>
    <n v="38.29"/>
    <n v="38290000"/>
    <n v="793946"/>
    <x v="1"/>
    <x v="1"/>
    <x v="1"/>
    <n v="12"/>
  </r>
  <r>
    <x v="5"/>
    <n v="0"/>
    <x v="0"/>
    <x v="0"/>
    <x v="1"/>
    <x v="5"/>
    <n v="0"/>
    <n v="15.21"/>
    <n v="15210000"/>
    <n v="126770"/>
    <x v="2"/>
    <x v="1"/>
    <x v="4"/>
    <n v="67"/>
  </r>
  <r>
    <x v="5"/>
    <n v="0"/>
    <x v="4"/>
    <x v="4"/>
    <x v="0"/>
    <x v="2"/>
    <n v="0"/>
    <n v="55.18"/>
    <n v="55180000"/>
    <n v="66776"/>
    <x v="3"/>
    <x v="3"/>
    <x v="4"/>
    <n v="29"/>
  </r>
  <r>
    <x v="0"/>
    <n v="0"/>
    <x v="3"/>
    <x v="3"/>
    <x v="3"/>
    <x v="3"/>
    <n v="0"/>
    <n v="83.5"/>
    <n v="83500000"/>
    <n v="434797"/>
    <x v="2"/>
    <x v="2"/>
    <x v="3"/>
    <n v="21"/>
  </r>
  <r>
    <x v="4"/>
    <n v="0"/>
    <x v="2"/>
    <x v="2"/>
    <x v="4"/>
    <x v="1"/>
    <n v="0"/>
    <n v="3.07"/>
    <n v="3070000"/>
    <n v="901137"/>
    <x v="1"/>
    <x v="3"/>
    <x v="3"/>
    <n v="10"/>
  </r>
  <r>
    <x v="5"/>
    <n v="0"/>
    <x v="9"/>
    <x v="9"/>
    <x v="2"/>
    <x v="5"/>
    <n v="0"/>
    <n v="34.590000000000003"/>
    <n v="34590000"/>
    <n v="427407"/>
    <x v="3"/>
    <x v="0"/>
    <x v="4"/>
    <n v="47"/>
  </r>
  <r>
    <x v="9"/>
    <n v="0"/>
    <x v="8"/>
    <x v="8"/>
    <x v="0"/>
    <x v="5"/>
    <n v="0"/>
    <n v="28.75"/>
    <n v="28750000"/>
    <n v="959107"/>
    <x v="3"/>
    <x v="3"/>
    <x v="3"/>
    <n v="35"/>
  </r>
  <r>
    <x v="6"/>
    <n v="0"/>
    <x v="1"/>
    <x v="1"/>
    <x v="2"/>
    <x v="2"/>
    <n v="0"/>
    <n v="55.23"/>
    <n v="55230000"/>
    <n v="12439"/>
    <x v="1"/>
    <x v="1"/>
    <x v="1"/>
    <n v="20"/>
  </r>
  <r>
    <x v="3"/>
    <n v="0"/>
    <x v="8"/>
    <x v="8"/>
    <x v="2"/>
    <x v="5"/>
    <n v="0"/>
    <n v="14.45"/>
    <n v="14450000"/>
    <n v="292854"/>
    <x v="1"/>
    <x v="0"/>
    <x v="2"/>
    <n v="14"/>
  </r>
  <r>
    <x v="9"/>
    <n v="0"/>
    <x v="5"/>
    <x v="5"/>
    <x v="5"/>
    <x v="5"/>
    <n v="0"/>
    <n v="66.06"/>
    <n v="66060000"/>
    <n v="189116"/>
    <x v="2"/>
    <x v="2"/>
    <x v="2"/>
    <n v="53"/>
  </r>
  <r>
    <x v="9"/>
    <n v="0"/>
    <x v="1"/>
    <x v="1"/>
    <x v="0"/>
    <x v="3"/>
    <n v="0"/>
    <n v="19.600000000000001"/>
    <n v="19600000"/>
    <n v="889404"/>
    <x v="3"/>
    <x v="1"/>
    <x v="1"/>
    <n v="60"/>
  </r>
  <r>
    <x v="9"/>
    <n v="0"/>
    <x v="1"/>
    <x v="1"/>
    <x v="2"/>
    <x v="1"/>
    <n v="0"/>
    <n v="58.98"/>
    <n v="58980000"/>
    <n v="566242"/>
    <x v="1"/>
    <x v="2"/>
    <x v="0"/>
    <n v="63"/>
  </r>
  <r>
    <x v="7"/>
    <n v="0"/>
    <x v="7"/>
    <x v="7"/>
    <x v="4"/>
    <x v="2"/>
    <n v="0"/>
    <n v="86.67"/>
    <n v="86670000"/>
    <n v="694491"/>
    <x v="3"/>
    <x v="0"/>
    <x v="1"/>
    <n v="65"/>
  </r>
  <r>
    <x v="5"/>
    <n v="0"/>
    <x v="7"/>
    <x v="7"/>
    <x v="3"/>
    <x v="0"/>
    <n v="0"/>
    <n v="51.54"/>
    <n v="51540000"/>
    <n v="297721"/>
    <x v="1"/>
    <x v="1"/>
    <x v="3"/>
    <n v="29"/>
  </r>
  <r>
    <x v="0"/>
    <n v="0"/>
    <x v="2"/>
    <x v="2"/>
    <x v="4"/>
    <x v="0"/>
    <n v="0"/>
    <n v="13.61"/>
    <n v="13610000"/>
    <n v="394335"/>
    <x v="3"/>
    <x v="3"/>
    <x v="4"/>
    <n v="43"/>
  </r>
  <r>
    <x v="8"/>
    <n v="0"/>
    <x v="4"/>
    <x v="4"/>
    <x v="2"/>
    <x v="2"/>
    <n v="0"/>
    <n v="57.14"/>
    <n v="57140000"/>
    <n v="590262"/>
    <x v="2"/>
    <x v="0"/>
    <x v="3"/>
    <n v="15"/>
  </r>
  <r>
    <x v="3"/>
    <n v="0"/>
    <x v="7"/>
    <x v="7"/>
    <x v="3"/>
    <x v="2"/>
    <n v="0"/>
    <n v="91.79"/>
    <n v="91790000"/>
    <n v="846200"/>
    <x v="3"/>
    <x v="2"/>
    <x v="2"/>
    <n v="26"/>
  </r>
  <r>
    <x v="8"/>
    <n v="0"/>
    <x v="1"/>
    <x v="1"/>
    <x v="0"/>
    <x v="3"/>
    <n v="0"/>
    <n v="89.85"/>
    <n v="89850000"/>
    <n v="44385"/>
    <x v="0"/>
    <x v="1"/>
    <x v="2"/>
    <n v="18"/>
  </r>
  <r>
    <x v="2"/>
    <n v="0"/>
    <x v="8"/>
    <x v="8"/>
    <x v="0"/>
    <x v="5"/>
    <n v="0"/>
    <n v="44.7"/>
    <n v="44700000"/>
    <n v="408446"/>
    <x v="2"/>
    <x v="2"/>
    <x v="0"/>
    <n v="43"/>
  </r>
  <r>
    <x v="2"/>
    <n v="0"/>
    <x v="5"/>
    <x v="5"/>
    <x v="3"/>
    <x v="0"/>
    <n v="0"/>
    <n v="54"/>
    <n v="54000000"/>
    <n v="806965"/>
    <x v="2"/>
    <x v="2"/>
    <x v="2"/>
    <n v="56"/>
  </r>
  <r>
    <x v="6"/>
    <n v="0"/>
    <x v="3"/>
    <x v="3"/>
    <x v="1"/>
    <x v="0"/>
    <n v="0"/>
    <n v="79.930000000000007"/>
    <n v="79930000"/>
    <n v="587346"/>
    <x v="0"/>
    <x v="2"/>
    <x v="3"/>
    <n v="39"/>
  </r>
  <r>
    <x v="8"/>
    <n v="0"/>
    <x v="7"/>
    <x v="7"/>
    <x v="0"/>
    <x v="0"/>
    <n v="0"/>
    <n v="2.4300000000000002"/>
    <n v="2430000"/>
    <n v="552342"/>
    <x v="3"/>
    <x v="3"/>
    <x v="0"/>
    <n v="62"/>
  </r>
  <r>
    <x v="4"/>
    <n v="0"/>
    <x v="0"/>
    <x v="0"/>
    <x v="3"/>
    <x v="0"/>
    <n v="0"/>
    <n v="66.650000000000006"/>
    <n v="66650000.000000007"/>
    <n v="47104"/>
    <x v="2"/>
    <x v="2"/>
    <x v="0"/>
    <n v="5"/>
  </r>
  <r>
    <x v="9"/>
    <n v="0"/>
    <x v="4"/>
    <x v="4"/>
    <x v="3"/>
    <x v="1"/>
    <n v="0"/>
    <n v="13.83"/>
    <n v="13830000"/>
    <n v="586557"/>
    <x v="0"/>
    <x v="2"/>
    <x v="2"/>
    <n v="37"/>
  </r>
  <r>
    <x v="6"/>
    <n v="0"/>
    <x v="1"/>
    <x v="1"/>
    <x v="5"/>
    <x v="4"/>
    <n v="0"/>
    <n v="2.65"/>
    <n v="2650000"/>
    <n v="500857"/>
    <x v="0"/>
    <x v="3"/>
    <x v="0"/>
    <n v="35"/>
  </r>
  <r>
    <x v="9"/>
    <n v="0"/>
    <x v="6"/>
    <x v="6"/>
    <x v="2"/>
    <x v="5"/>
    <n v="0"/>
    <n v="65.510000000000005"/>
    <n v="65510000.000000007"/>
    <n v="977913"/>
    <x v="0"/>
    <x v="1"/>
    <x v="3"/>
    <n v="70"/>
  </r>
  <r>
    <x v="4"/>
    <n v="0"/>
    <x v="8"/>
    <x v="8"/>
    <x v="5"/>
    <x v="3"/>
    <n v="0"/>
    <n v="68.64"/>
    <n v="68640000"/>
    <n v="894858"/>
    <x v="0"/>
    <x v="2"/>
    <x v="1"/>
    <n v="19"/>
  </r>
  <r>
    <x v="2"/>
    <n v="0"/>
    <x v="3"/>
    <x v="3"/>
    <x v="2"/>
    <x v="2"/>
    <n v="0"/>
    <n v="75.81"/>
    <n v="75810000"/>
    <n v="574089"/>
    <x v="3"/>
    <x v="0"/>
    <x v="1"/>
    <n v="32"/>
  </r>
  <r>
    <x v="9"/>
    <n v="0"/>
    <x v="7"/>
    <x v="7"/>
    <x v="3"/>
    <x v="6"/>
    <n v="0"/>
    <n v="62.99"/>
    <n v="62990000"/>
    <n v="232622"/>
    <x v="1"/>
    <x v="1"/>
    <x v="3"/>
    <n v="33"/>
  </r>
  <r>
    <x v="1"/>
    <n v="0"/>
    <x v="7"/>
    <x v="7"/>
    <x v="5"/>
    <x v="1"/>
    <n v="0"/>
    <n v="89.95"/>
    <n v="89950000"/>
    <n v="917351"/>
    <x v="3"/>
    <x v="3"/>
    <x v="4"/>
    <n v="43"/>
  </r>
  <r>
    <x v="5"/>
    <n v="0"/>
    <x v="2"/>
    <x v="2"/>
    <x v="4"/>
    <x v="2"/>
    <n v="0"/>
    <n v="98.31"/>
    <n v="98310000"/>
    <n v="694333"/>
    <x v="2"/>
    <x v="0"/>
    <x v="0"/>
    <n v="48"/>
  </r>
  <r>
    <x v="1"/>
    <n v="0"/>
    <x v="1"/>
    <x v="1"/>
    <x v="1"/>
    <x v="4"/>
    <n v="0"/>
    <n v="38.869999999999997"/>
    <n v="38870000"/>
    <n v="968822"/>
    <x v="1"/>
    <x v="1"/>
    <x v="3"/>
    <n v="25"/>
  </r>
  <r>
    <x v="7"/>
    <n v="0"/>
    <x v="7"/>
    <x v="7"/>
    <x v="3"/>
    <x v="5"/>
    <n v="0"/>
    <n v="18.87"/>
    <n v="18870000"/>
    <n v="976838"/>
    <x v="3"/>
    <x v="1"/>
    <x v="1"/>
    <n v="65"/>
  </r>
  <r>
    <x v="5"/>
    <n v="0"/>
    <x v="0"/>
    <x v="0"/>
    <x v="3"/>
    <x v="0"/>
    <n v="0"/>
    <n v="54.63"/>
    <n v="54630000"/>
    <n v="22739"/>
    <x v="2"/>
    <x v="0"/>
    <x v="1"/>
    <n v="44"/>
  </r>
  <r>
    <x v="2"/>
    <n v="0"/>
    <x v="7"/>
    <x v="7"/>
    <x v="2"/>
    <x v="1"/>
    <n v="0"/>
    <n v="7.92"/>
    <n v="7920000"/>
    <n v="657442"/>
    <x v="1"/>
    <x v="2"/>
    <x v="1"/>
    <n v="29"/>
  </r>
  <r>
    <x v="7"/>
    <n v="0"/>
    <x v="3"/>
    <x v="3"/>
    <x v="0"/>
    <x v="0"/>
    <n v="0"/>
    <n v="57.59"/>
    <n v="57590000"/>
    <n v="257681"/>
    <x v="1"/>
    <x v="3"/>
    <x v="3"/>
    <n v="40"/>
  </r>
  <r>
    <x v="8"/>
    <n v="0"/>
    <x v="8"/>
    <x v="8"/>
    <x v="2"/>
    <x v="1"/>
    <n v="0"/>
    <n v="9.9700000000000006"/>
    <n v="9970000"/>
    <n v="536471"/>
    <x v="0"/>
    <x v="1"/>
    <x v="4"/>
    <n v="72"/>
  </r>
  <r>
    <x v="4"/>
    <n v="0"/>
    <x v="7"/>
    <x v="7"/>
    <x v="1"/>
    <x v="2"/>
    <n v="0"/>
    <n v="84.02"/>
    <n v="84020000"/>
    <n v="824619"/>
    <x v="3"/>
    <x v="2"/>
    <x v="1"/>
    <n v="21"/>
  </r>
  <r>
    <x v="6"/>
    <n v="0"/>
    <x v="4"/>
    <x v="4"/>
    <x v="4"/>
    <x v="4"/>
    <n v="0"/>
    <n v="77.94"/>
    <n v="77940000"/>
    <n v="538804"/>
    <x v="0"/>
    <x v="1"/>
    <x v="0"/>
    <n v="43"/>
  </r>
  <r>
    <x v="8"/>
    <n v="0"/>
    <x v="5"/>
    <x v="5"/>
    <x v="0"/>
    <x v="6"/>
    <n v="0"/>
    <n v="49.32"/>
    <n v="49320000"/>
    <n v="463704"/>
    <x v="0"/>
    <x v="1"/>
    <x v="1"/>
    <n v="14"/>
  </r>
  <r>
    <x v="0"/>
    <n v="0"/>
    <x v="8"/>
    <x v="8"/>
    <x v="2"/>
    <x v="3"/>
    <n v="0"/>
    <n v="66.61"/>
    <n v="66610000"/>
    <n v="596341"/>
    <x v="2"/>
    <x v="1"/>
    <x v="2"/>
    <n v="9"/>
  </r>
  <r>
    <x v="7"/>
    <n v="0"/>
    <x v="9"/>
    <x v="9"/>
    <x v="5"/>
    <x v="1"/>
    <n v="0"/>
    <n v="89.71"/>
    <n v="89710000"/>
    <n v="529588"/>
    <x v="1"/>
    <x v="1"/>
    <x v="2"/>
    <n v="65"/>
  </r>
  <r>
    <x v="3"/>
    <n v="0"/>
    <x v="3"/>
    <x v="3"/>
    <x v="2"/>
    <x v="1"/>
    <n v="0"/>
    <n v="43.28"/>
    <n v="43280000"/>
    <n v="22241"/>
    <x v="0"/>
    <x v="3"/>
    <x v="1"/>
    <n v="5"/>
  </r>
  <r>
    <x v="7"/>
    <n v="0"/>
    <x v="9"/>
    <x v="9"/>
    <x v="0"/>
    <x v="5"/>
    <n v="0"/>
    <n v="21.65"/>
    <n v="21650000"/>
    <n v="434936"/>
    <x v="0"/>
    <x v="3"/>
    <x v="4"/>
    <n v="24"/>
  </r>
  <r>
    <x v="8"/>
    <n v="0"/>
    <x v="0"/>
    <x v="0"/>
    <x v="5"/>
    <x v="2"/>
    <n v="0"/>
    <n v="33.61"/>
    <n v="33610000"/>
    <n v="52191"/>
    <x v="1"/>
    <x v="1"/>
    <x v="3"/>
    <n v="72"/>
  </r>
  <r>
    <x v="5"/>
    <n v="0"/>
    <x v="7"/>
    <x v="7"/>
    <x v="5"/>
    <x v="5"/>
    <n v="0"/>
    <n v="8.24"/>
    <n v="8240000"/>
    <n v="242247"/>
    <x v="2"/>
    <x v="2"/>
    <x v="3"/>
    <n v="29"/>
  </r>
  <r>
    <x v="7"/>
    <n v="0"/>
    <x v="9"/>
    <x v="9"/>
    <x v="0"/>
    <x v="5"/>
    <n v="0"/>
    <n v="34.5"/>
    <n v="34500000"/>
    <n v="372427"/>
    <x v="2"/>
    <x v="1"/>
    <x v="0"/>
    <n v="72"/>
  </r>
  <r>
    <x v="7"/>
    <n v="0"/>
    <x v="8"/>
    <x v="8"/>
    <x v="1"/>
    <x v="6"/>
    <n v="0"/>
    <n v="67.25"/>
    <n v="67250000"/>
    <n v="796351"/>
    <x v="1"/>
    <x v="1"/>
    <x v="2"/>
    <n v="21"/>
  </r>
  <r>
    <x v="8"/>
    <n v="0"/>
    <x v="9"/>
    <x v="9"/>
    <x v="4"/>
    <x v="3"/>
    <n v="0"/>
    <n v="38.29"/>
    <n v="38290000"/>
    <n v="505831"/>
    <x v="0"/>
    <x v="2"/>
    <x v="4"/>
    <n v="40"/>
  </r>
  <r>
    <x v="3"/>
    <n v="0"/>
    <x v="9"/>
    <x v="9"/>
    <x v="5"/>
    <x v="4"/>
    <n v="0"/>
    <n v="32.590000000000003"/>
    <n v="32590000.000000004"/>
    <n v="743344"/>
    <x v="2"/>
    <x v="3"/>
    <x v="0"/>
    <n v="4"/>
  </r>
  <r>
    <x v="0"/>
    <n v="0"/>
    <x v="1"/>
    <x v="1"/>
    <x v="0"/>
    <x v="6"/>
    <n v="0"/>
    <n v="70.400000000000006"/>
    <n v="70400000"/>
    <n v="651809"/>
    <x v="3"/>
    <x v="0"/>
    <x v="1"/>
    <n v="17"/>
  </r>
  <r>
    <x v="7"/>
    <n v="0"/>
    <x v="5"/>
    <x v="5"/>
    <x v="4"/>
    <x v="3"/>
    <n v="0"/>
    <n v="31.54"/>
    <n v="31540000"/>
    <n v="839281"/>
    <x v="2"/>
    <x v="1"/>
    <x v="4"/>
    <n v="25"/>
  </r>
  <r>
    <x v="7"/>
    <n v="0"/>
    <x v="3"/>
    <x v="3"/>
    <x v="4"/>
    <x v="1"/>
    <n v="0"/>
    <n v="84.79"/>
    <n v="84790000"/>
    <n v="99876"/>
    <x v="2"/>
    <x v="0"/>
    <x v="1"/>
    <n v="56"/>
  </r>
  <r>
    <x v="2"/>
    <n v="0"/>
    <x v="4"/>
    <x v="4"/>
    <x v="4"/>
    <x v="3"/>
    <n v="0"/>
    <n v="98.39"/>
    <n v="98390000"/>
    <n v="836521"/>
    <x v="2"/>
    <x v="1"/>
    <x v="1"/>
    <n v="19"/>
  </r>
  <r>
    <x v="8"/>
    <n v="0"/>
    <x v="6"/>
    <x v="6"/>
    <x v="4"/>
    <x v="1"/>
    <n v="0"/>
    <n v="43.73"/>
    <n v="43730000"/>
    <n v="392831"/>
    <x v="1"/>
    <x v="1"/>
    <x v="2"/>
    <n v="71"/>
  </r>
  <r>
    <x v="0"/>
    <n v="0"/>
    <x v="7"/>
    <x v="7"/>
    <x v="1"/>
    <x v="4"/>
    <n v="0"/>
    <n v="86.88"/>
    <n v="86880000"/>
    <n v="99312"/>
    <x v="3"/>
    <x v="3"/>
    <x v="2"/>
    <n v="60"/>
  </r>
  <r>
    <x v="8"/>
    <n v="0"/>
    <x v="1"/>
    <x v="1"/>
    <x v="5"/>
    <x v="0"/>
    <n v="0"/>
    <n v="26.24"/>
    <n v="26240000"/>
    <n v="945147"/>
    <x v="2"/>
    <x v="3"/>
    <x v="2"/>
    <n v="20"/>
  </r>
  <r>
    <x v="9"/>
    <n v="0"/>
    <x v="3"/>
    <x v="3"/>
    <x v="3"/>
    <x v="2"/>
    <n v="0"/>
    <n v="26.29"/>
    <n v="26290000"/>
    <n v="943039"/>
    <x v="2"/>
    <x v="3"/>
    <x v="1"/>
    <n v="28"/>
  </r>
  <r>
    <x v="7"/>
    <n v="0"/>
    <x v="4"/>
    <x v="4"/>
    <x v="5"/>
    <x v="1"/>
    <n v="0"/>
    <n v="76.81"/>
    <n v="76810000"/>
    <n v="670642"/>
    <x v="3"/>
    <x v="0"/>
    <x v="2"/>
    <n v="10"/>
  </r>
  <r>
    <x v="9"/>
    <n v="0"/>
    <x v="4"/>
    <x v="4"/>
    <x v="5"/>
    <x v="5"/>
    <n v="0"/>
    <n v="36.200000000000003"/>
    <n v="36200000"/>
    <n v="194553"/>
    <x v="0"/>
    <x v="2"/>
    <x v="2"/>
    <n v="48"/>
  </r>
  <r>
    <x v="0"/>
    <n v="0"/>
    <x v="6"/>
    <x v="6"/>
    <x v="1"/>
    <x v="0"/>
    <n v="0"/>
    <n v="49.56"/>
    <n v="49560000"/>
    <n v="257224"/>
    <x v="0"/>
    <x v="2"/>
    <x v="1"/>
    <n v="46"/>
  </r>
  <r>
    <x v="1"/>
    <n v="0"/>
    <x v="0"/>
    <x v="0"/>
    <x v="3"/>
    <x v="5"/>
    <n v="0"/>
    <n v="58.96"/>
    <n v="58960000"/>
    <n v="891815"/>
    <x v="3"/>
    <x v="1"/>
    <x v="3"/>
    <n v="19"/>
  </r>
  <r>
    <x v="0"/>
    <n v="0"/>
    <x v="9"/>
    <x v="9"/>
    <x v="1"/>
    <x v="5"/>
    <n v="0"/>
    <n v="98.05"/>
    <n v="98050000"/>
    <n v="168617"/>
    <x v="0"/>
    <x v="0"/>
    <x v="0"/>
    <n v="16"/>
  </r>
  <r>
    <x v="2"/>
    <n v="0"/>
    <x v="4"/>
    <x v="4"/>
    <x v="1"/>
    <x v="4"/>
    <n v="0"/>
    <n v="83.67"/>
    <n v="83670000"/>
    <n v="701152"/>
    <x v="1"/>
    <x v="2"/>
    <x v="1"/>
    <n v="53"/>
  </r>
  <r>
    <x v="9"/>
    <n v="0"/>
    <x v="5"/>
    <x v="5"/>
    <x v="4"/>
    <x v="5"/>
    <n v="0"/>
    <n v="30.66"/>
    <n v="30660000"/>
    <n v="749609"/>
    <x v="1"/>
    <x v="3"/>
    <x v="2"/>
    <n v="28"/>
  </r>
  <r>
    <x v="2"/>
    <n v="0"/>
    <x v="2"/>
    <x v="2"/>
    <x v="2"/>
    <x v="4"/>
    <n v="0"/>
    <n v="86.74"/>
    <n v="86740000"/>
    <n v="658712"/>
    <x v="0"/>
    <x v="0"/>
    <x v="0"/>
    <n v="25"/>
  </r>
  <r>
    <x v="0"/>
    <n v="0"/>
    <x v="6"/>
    <x v="6"/>
    <x v="3"/>
    <x v="1"/>
    <n v="0"/>
    <n v="77.739999999999995"/>
    <n v="77740000"/>
    <n v="642501"/>
    <x v="0"/>
    <x v="3"/>
    <x v="2"/>
    <n v="19"/>
  </r>
  <r>
    <x v="5"/>
    <n v="0"/>
    <x v="1"/>
    <x v="1"/>
    <x v="5"/>
    <x v="5"/>
    <n v="0"/>
    <n v="92.65"/>
    <n v="92650000"/>
    <n v="817255"/>
    <x v="0"/>
    <x v="1"/>
    <x v="3"/>
    <n v="62"/>
  </r>
  <r>
    <x v="0"/>
    <n v="0"/>
    <x v="8"/>
    <x v="8"/>
    <x v="1"/>
    <x v="4"/>
    <n v="0"/>
    <n v="5.96"/>
    <n v="5960000"/>
    <n v="92237"/>
    <x v="1"/>
    <x v="1"/>
    <x v="2"/>
    <n v="47"/>
  </r>
  <r>
    <x v="5"/>
    <n v="0"/>
    <x v="5"/>
    <x v="5"/>
    <x v="2"/>
    <x v="3"/>
    <n v="0"/>
    <n v="66.91"/>
    <n v="66910000"/>
    <n v="156195"/>
    <x v="1"/>
    <x v="0"/>
    <x v="1"/>
    <n v="58"/>
  </r>
  <r>
    <x v="1"/>
    <n v="0"/>
    <x v="4"/>
    <x v="4"/>
    <x v="2"/>
    <x v="2"/>
    <n v="0"/>
    <n v="23.38"/>
    <n v="23380000"/>
    <n v="618125"/>
    <x v="1"/>
    <x v="3"/>
    <x v="0"/>
    <n v="16"/>
  </r>
  <r>
    <x v="5"/>
    <n v="0"/>
    <x v="8"/>
    <x v="8"/>
    <x v="2"/>
    <x v="5"/>
    <n v="0"/>
    <n v="82.04"/>
    <n v="82040000"/>
    <n v="828293"/>
    <x v="2"/>
    <x v="1"/>
    <x v="3"/>
    <n v="64"/>
  </r>
  <r>
    <x v="7"/>
    <n v="0"/>
    <x v="1"/>
    <x v="1"/>
    <x v="5"/>
    <x v="3"/>
    <n v="0"/>
    <n v="6.09"/>
    <n v="6090000"/>
    <n v="436100"/>
    <x v="3"/>
    <x v="3"/>
    <x v="4"/>
    <n v="12"/>
  </r>
  <r>
    <x v="9"/>
    <n v="0"/>
    <x v="9"/>
    <x v="9"/>
    <x v="3"/>
    <x v="1"/>
    <n v="0"/>
    <n v="14.12"/>
    <n v="14120000"/>
    <n v="787194"/>
    <x v="3"/>
    <x v="3"/>
    <x v="0"/>
    <n v="51"/>
  </r>
  <r>
    <x v="4"/>
    <n v="0"/>
    <x v="8"/>
    <x v="8"/>
    <x v="0"/>
    <x v="1"/>
    <n v="0"/>
    <n v="31.52"/>
    <n v="31520000"/>
    <n v="380086"/>
    <x v="1"/>
    <x v="2"/>
    <x v="4"/>
    <n v="65"/>
  </r>
  <r>
    <x v="1"/>
    <n v="0"/>
    <x v="2"/>
    <x v="2"/>
    <x v="5"/>
    <x v="6"/>
    <n v="0"/>
    <n v="13.74"/>
    <n v="13740000"/>
    <n v="330581"/>
    <x v="3"/>
    <x v="3"/>
    <x v="2"/>
    <n v="54"/>
  </r>
  <r>
    <x v="5"/>
    <n v="0"/>
    <x v="1"/>
    <x v="1"/>
    <x v="4"/>
    <x v="2"/>
    <n v="0"/>
    <n v="99.99"/>
    <n v="99990000"/>
    <n v="672966"/>
    <x v="0"/>
    <x v="3"/>
    <x v="1"/>
    <n v="13"/>
  </r>
  <r>
    <x v="1"/>
    <n v="0"/>
    <x v="6"/>
    <x v="6"/>
    <x v="5"/>
    <x v="3"/>
    <n v="0"/>
    <n v="19.559999999999999"/>
    <n v="19560000"/>
    <n v="772330"/>
    <x v="0"/>
    <x v="0"/>
    <x v="4"/>
    <n v="20"/>
  </r>
  <r>
    <x v="8"/>
    <n v="0"/>
    <x v="3"/>
    <x v="3"/>
    <x v="2"/>
    <x v="3"/>
    <n v="0"/>
    <n v="81.61"/>
    <n v="81610000"/>
    <n v="255844"/>
    <x v="2"/>
    <x v="0"/>
    <x v="4"/>
    <n v="8"/>
  </r>
  <r>
    <x v="3"/>
    <n v="0"/>
    <x v="1"/>
    <x v="1"/>
    <x v="1"/>
    <x v="4"/>
    <n v="0"/>
    <n v="80.7"/>
    <n v="80700000"/>
    <n v="107009"/>
    <x v="1"/>
    <x v="2"/>
    <x v="4"/>
    <n v="67"/>
  </r>
  <r>
    <x v="8"/>
    <n v="0"/>
    <x v="9"/>
    <x v="9"/>
    <x v="4"/>
    <x v="1"/>
    <n v="0"/>
    <n v="10.41"/>
    <n v="10410000"/>
    <n v="872095"/>
    <x v="1"/>
    <x v="0"/>
    <x v="1"/>
    <n v="44"/>
  </r>
  <r>
    <x v="4"/>
    <n v="0"/>
    <x v="7"/>
    <x v="7"/>
    <x v="3"/>
    <x v="5"/>
    <n v="0"/>
    <n v="85.36"/>
    <n v="85360000"/>
    <n v="50427"/>
    <x v="0"/>
    <x v="3"/>
    <x v="4"/>
    <n v="5"/>
  </r>
  <r>
    <x v="9"/>
    <n v="0"/>
    <x v="1"/>
    <x v="1"/>
    <x v="0"/>
    <x v="1"/>
    <n v="0"/>
    <n v="15.24"/>
    <n v="15240000"/>
    <n v="599197"/>
    <x v="3"/>
    <x v="3"/>
    <x v="2"/>
    <n v="8"/>
  </r>
  <r>
    <x v="7"/>
    <n v="0"/>
    <x v="6"/>
    <x v="6"/>
    <x v="5"/>
    <x v="3"/>
    <n v="0"/>
    <n v="40.08"/>
    <n v="40080000"/>
    <n v="459643"/>
    <x v="1"/>
    <x v="1"/>
    <x v="3"/>
    <n v="10"/>
  </r>
  <r>
    <x v="0"/>
    <n v="0"/>
    <x v="8"/>
    <x v="8"/>
    <x v="3"/>
    <x v="3"/>
    <n v="0"/>
    <n v="10.199999999999999"/>
    <n v="10200000"/>
    <n v="950257"/>
    <x v="1"/>
    <x v="1"/>
    <x v="2"/>
    <n v="61"/>
  </r>
  <r>
    <x v="5"/>
    <n v="0"/>
    <x v="6"/>
    <x v="6"/>
    <x v="0"/>
    <x v="6"/>
    <n v="0"/>
    <n v="72.53"/>
    <n v="72530000"/>
    <n v="496317"/>
    <x v="0"/>
    <x v="1"/>
    <x v="3"/>
    <n v="62"/>
  </r>
  <r>
    <x v="7"/>
    <n v="0"/>
    <x v="1"/>
    <x v="1"/>
    <x v="2"/>
    <x v="6"/>
    <n v="0"/>
    <n v="96.36"/>
    <n v="96360000"/>
    <n v="596078"/>
    <x v="0"/>
    <x v="1"/>
    <x v="4"/>
    <n v="10"/>
  </r>
  <r>
    <x v="7"/>
    <n v="0"/>
    <x v="0"/>
    <x v="0"/>
    <x v="1"/>
    <x v="5"/>
    <n v="0"/>
    <n v="88.63"/>
    <n v="88630000"/>
    <n v="701522"/>
    <x v="2"/>
    <x v="2"/>
    <x v="0"/>
    <n v="10"/>
  </r>
  <r>
    <x v="1"/>
    <n v="0"/>
    <x v="7"/>
    <x v="7"/>
    <x v="2"/>
    <x v="6"/>
    <n v="0"/>
    <n v="37.15"/>
    <n v="37150000"/>
    <n v="357124"/>
    <x v="1"/>
    <x v="1"/>
    <x v="3"/>
    <n v="31"/>
  </r>
  <r>
    <x v="3"/>
    <n v="0"/>
    <x v="6"/>
    <x v="6"/>
    <x v="4"/>
    <x v="4"/>
    <n v="0"/>
    <n v="47.92"/>
    <n v="47920000"/>
    <n v="112688"/>
    <x v="1"/>
    <x v="2"/>
    <x v="0"/>
    <n v="15"/>
  </r>
  <r>
    <x v="1"/>
    <n v="0"/>
    <x v="3"/>
    <x v="3"/>
    <x v="0"/>
    <x v="1"/>
    <n v="0"/>
    <n v="14.46"/>
    <n v="14460000"/>
    <n v="743107"/>
    <x v="0"/>
    <x v="2"/>
    <x v="0"/>
    <n v="49"/>
  </r>
  <r>
    <x v="1"/>
    <n v="0"/>
    <x v="6"/>
    <x v="6"/>
    <x v="2"/>
    <x v="5"/>
    <n v="0"/>
    <n v="32.47"/>
    <n v="32470000"/>
    <n v="947465"/>
    <x v="3"/>
    <x v="0"/>
    <x v="2"/>
    <n v="69"/>
  </r>
  <r>
    <x v="8"/>
    <n v="0"/>
    <x v="0"/>
    <x v="0"/>
    <x v="1"/>
    <x v="4"/>
    <n v="0"/>
    <n v="81.97"/>
    <n v="81970000"/>
    <n v="358572"/>
    <x v="0"/>
    <x v="1"/>
    <x v="0"/>
    <n v="48"/>
  </r>
  <r>
    <x v="1"/>
    <n v="0"/>
    <x v="2"/>
    <x v="2"/>
    <x v="5"/>
    <x v="2"/>
    <n v="0"/>
    <n v="92.08"/>
    <n v="92080000"/>
    <n v="430701"/>
    <x v="0"/>
    <x v="0"/>
    <x v="0"/>
    <n v="54"/>
  </r>
  <r>
    <x v="6"/>
    <n v="0"/>
    <x v="8"/>
    <x v="8"/>
    <x v="3"/>
    <x v="5"/>
    <n v="0"/>
    <n v="94.48"/>
    <n v="94480000"/>
    <n v="281900"/>
    <x v="0"/>
    <x v="3"/>
    <x v="3"/>
    <n v="1"/>
  </r>
  <r>
    <x v="5"/>
    <n v="0"/>
    <x v="8"/>
    <x v="8"/>
    <x v="5"/>
    <x v="2"/>
    <n v="0"/>
    <n v="84.74"/>
    <n v="84740000"/>
    <n v="391257"/>
    <x v="0"/>
    <x v="3"/>
    <x v="2"/>
    <n v="66"/>
  </r>
  <r>
    <x v="0"/>
    <n v="0"/>
    <x v="0"/>
    <x v="0"/>
    <x v="2"/>
    <x v="5"/>
    <n v="0"/>
    <n v="81.8"/>
    <n v="81800000"/>
    <n v="277875"/>
    <x v="1"/>
    <x v="2"/>
    <x v="3"/>
    <n v="43"/>
  </r>
  <r>
    <x v="8"/>
    <n v="0"/>
    <x v="7"/>
    <x v="7"/>
    <x v="3"/>
    <x v="2"/>
    <n v="0"/>
    <n v="33.270000000000003"/>
    <n v="33270000.000000004"/>
    <n v="207244"/>
    <x v="0"/>
    <x v="3"/>
    <x v="3"/>
    <n v="38"/>
  </r>
  <r>
    <x v="1"/>
    <n v="0"/>
    <x v="3"/>
    <x v="3"/>
    <x v="5"/>
    <x v="6"/>
    <n v="0"/>
    <n v="66.959999999999994"/>
    <n v="66959999.999999993"/>
    <n v="294133"/>
    <x v="2"/>
    <x v="2"/>
    <x v="0"/>
    <n v="20"/>
  </r>
  <r>
    <x v="7"/>
    <n v="0"/>
    <x v="5"/>
    <x v="5"/>
    <x v="1"/>
    <x v="3"/>
    <n v="0"/>
    <n v="71.400000000000006"/>
    <n v="71400000"/>
    <n v="66852"/>
    <x v="0"/>
    <x v="1"/>
    <x v="0"/>
    <n v="58"/>
  </r>
  <r>
    <x v="0"/>
    <n v="0"/>
    <x v="2"/>
    <x v="2"/>
    <x v="1"/>
    <x v="3"/>
    <n v="0"/>
    <n v="67.47"/>
    <n v="67470000"/>
    <n v="54722"/>
    <x v="1"/>
    <x v="2"/>
    <x v="4"/>
    <n v="13"/>
  </r>
  <r>
    <x v="5"/>
    <n v="0"/>
    <x v="6"/>
    <x v="6"/>
    <x v="0"/>
    <x v="0"/>
    <n v="0"/>
    <n v="17.32"/>
    <n v="17320000"/>
    <n v="178951"/>
    <x v="1"/>
    <x v="1"/>
    <x v="3"/>
    <n v="26"/>
  </r>
  <r>
    <x v="9"/>
    <n v="0"/>
    <x v="9"/>
    <x v="9"/>
    <x v="1"/>
    <x v="6"/>
    <n v="0"/>
    <n v="17.239999999999998"/>
    <n v="17240000"/>
    <n v="682791"/>
    <x v="2"/>
    <x v="2"/>
    <x v="4"/>
    <n v="44"/>
  </r>
  <r>
    <x v="6"/>
    <n v="0"/>
    <x v="4"/>
    <x v="4"/>
    <x v="4"/>
    <x v="0"/>
    <n v="0"/>
    <n v="17.05"/>
    <n v="17050000"/>
    <n v="888205"/>
    <x v="1"/>
    <x v="1"/>
    <x v="2"/>
    <n v="38"/>
  </r>
  <r>
    <x v="4"/>
    <n v="0"/>
    <x v="6"/>
    <x v="6"/>
    <x v="0"/>
    <x v="2"/>
    <n v="0"/>
    <n v="52.19"/>
    <n v="52190000"/>
    <n v="794901"/>
    <x v="2"/>
    <x v="3"/>
    <x v="0"/>
    <n v="26"/>
  </r>
  <r>
    <x v="4"/>
    <n v="0"/>
    <x v="3"/>
    <x v="3"/>
    <x v="3"/>
    <x v="4"/>
    <n v="0"/>
    <n v="27.44"/>
    <n v="27440000"/>
    <n v="978683"/>
    <x v="2"/>
    <x v="3"/>
    <x v="0"/>
    <n v="35"/>
  </r>
  <r>
    <x v="5"/>
    <n v="0"/>
    <x v="7"/>
    <x v="7"/>
    <x v="0"/>
    <x v="3"/>
    <n v="0"/>
    <n v="73.77"/>
    <n v="73770000"/>
    <n v="639279"/>
    <x v="1"/>
    <x v="3"/>
    <x v="0"/>
    <n v="44"/>
  </r>
  <r>
    <x v="2"/>
    <n v="0"/>
    <x v="9"/>
    <x v="9"/>
    <x v="5"/>
    <x v="1"/>
    <n v="0"/>
    <n v="10.94"/>
    <n v="10940000"/>
    <n v="675338"/>
    <x v="0"/>
    <x v="1"/>
    <x v="0"/>
    <n v="54"/>
  </r>
  <r>
    <x v="5"/>
    <n v="0"/>
    <x v="8"/>
    <x v="8"/>
    <x v="2"/>
    <x v="4"/>
    <n v="0"/>
    <n v="42.24"/>
    <n v="42240000"/>
    <n v="147589"/>
    <x v="2"/>
    <x v="0"/>
    <x v="3"/>
    <n v="31"/>
  </r>
  <r>
    <x v="5"/>
    <n v="0"/>
    <x v="1"/>
    <x v="1"/>
    <x v="3"/>
    <x v="4"/>
    <n v="0"/>
    <n v="82.39"/>
    <n v="82390000"/>
    <n v="646824"/>
    <x v="0"/>
    <x v="3"/>
    <x v="2"/>
    <n v="2"/>
  </r>
  <r>
    <x v="0"/>
    <n v="0"/>
    <x v="4"/>
    <x v="4"/>
    <x v="0"/>
    <x v="4"/>
    <n v="0"/>
    <n v="37.619999999999997"/>
    <n v="37620000"/>
    <n v="465317"/>
    <x v="2"/>
    <x v="2"/>
    <x v="1"/>
    <n v="20"/>
  </r>
  <r>
    <x v="9"/>
    <n v="0"/>
    <x v="5"/>
    <x v="5"/>
    <x v="5"/>
    <x v="2"/>
    <n v="0"/>
    <n v="21.53"/>
    <n v="21530000"/>
    <n v="233379"/>
    <x v="3"/>
    <x v="0"/>
    <x v="3"/>
    <n v="50"/>
  </r>
  <r>
    <x v="0"/>
    <n v="0"/>
    <x v="5"/>
    <x v="5"/>
    <x v="5"/>
    <x v="2"/>
    <n v="0"/>
    <n v="43.51"/>
    <n v="43510000"/>
    <n v="684108"/>
    <x v="3"/>
    <x v="1"/>
    <x v="1"/>
    <n v="24"/>
  </r>
  <r>
    <x v="6"/>
    <n v="0"/>
    <x v="9"/>
    <x v="9"/>
    <x v="3"/>
    <x v="6"/>
    <n v="0"/>
    <n v="44.32"/>
    <n v="44320000"/>
    <n v="130510"/>
    <x v="3"/>
    <x v="2"/>
    <x v="2"/>
    <n v="66"/>
  </r>
  <r>
    <x v="7"/>
    <n v="0"/>
    <x v="4"/>
    <x v="4"/>
    <x v="2"/>
    <x v="5"/>
    <n v="0"/>
    <n v="43.45"/>
    <n v="43450000"/>
    <n v="489853"/>
    <x v="1"/>
    <x v="3"/>
    <x v="2"/>
    <n v="28"/>
  </r>
  <r>
    <x v="5"/>
    <n v="0"/>
    <x v="6"/>
    <x v="6"/>
    <x v="5"/>
    <x v="6"/>
    <n v="0"/>
    <n v="47.92"/>
    <n v="47920000"/>
    <n v="25905"/>
    <x v="1"/>
    <x v="0"/>
    <x v="0"/>
    <n v="40"/>
  </r>
  <r>
    <x v="8"/>
    <n v="0"/>
    <x v="5"/>
    <x v="5"/>
    <x v="5"/>
    <x v="2"/>
    <n v="0"/>
    <n v="73.739999999999995"/>
    <n v="73740000"/>
    <n v="795367"/>
    <x v="0"/>
    <x v="3"/>
    <x v="2"/>
    <n v="55"/>
  </r>
  <r>
    <x v="5"/>
    <n v="0"/>
    <x v="5"/>
    <x v="5"/>
    <x v="2"/>
    <x v="1"/>
    <n v="0"/>
    <n v="93.25"/>
    <n v="93250000"/>
    <n v="349335"/>
    <x v="1"/>
    <x v="3"/>
    <x v="1"/>
    <n v="27"/>
  </r>
  <r>
    <x v="9"/>
    <n v="0"/>
    <x v="7"/>
    <x v="7"/>
    <x v="1"/>
    <x v="4"/>
    <n v="0"/>
    <n v="13.92"/>
    <n v="13920000"/>
    <n v="366147"/>
    <x v="0"/>
    <x v="1"/>
    <x v="0"/>
    <n v="38"/>
  </r>
  <r>
    <x v="1"/>
    <n v="0"/>
    <x v="3"/>
    <x v="3"/>
    <x v="0"/>
    <x v="4"/>
    <n v="0"/>
    <n v="41.1"/>
    <n v="41100000"/>
    <n v="25094"/>
    <x v="1"/>
    <x v="0"/>
    <x v="0"/>
    <n v="42"/>
  </r>
  <r>
    <x v="6"/>
    <n v="0"/>
    <x v="2"/>
    <x v="2"/>
    <x v="0"/>
    <x v="1"/>
    <n v="0"/>
    <n v="44.08"/>
    <n v="44080000"/>
    <n v="988889"/>
    <x v="1"/>
    <x v="0"/>
    <x v="4"/>
    <n v="31"/>
  </r>
  <r>
    <x v="8"/>
    <n v="0"/>
    <x v="6"/>
    <x v="6"/>
    <x v="2"/>
    <x v="2"/>
    <n v="0"/>
    <n v="65.19"/>
    <n v="65190000"/>
    <n v="216303"/>
    <x v="0"/>
    <x v="0"/>
    <x v="2"/>
    <n v="49"/>
  </r>
  <r>
    <x v="5"/>
    <n v="0"/>
    <x v="5"/>
    <x v="5"/>
    <x v="1"/>
    <x v="6"/>
    <n v="0"/>
    <n v="21.54"/>
    <n v="21540000"/>
    <n v="388211"/>
    <x v="1"/>
    <x v="1"/>
    <x v="3"/>
    <n v="22"/>
  </r>
  <r>
    <x v="9"/>
    <n v="0"/>
    <x v="6"/>
    <x v="6"/>
    <x v="2"/>
    <x v="0"/>
    <n v="0"/>
    <n v="83.61"/>
    <n v="83610000"/>
    <n v="30235"/>
    <x v="2"/>
    <x v="1"/>
    <x v="4"/>
    <n v="47"/>
  </r>
  <r>
    <x v="9"/>
    <n v="0"/>
    <x v="5"/>
    <x v="5"/>
    <x v="5"/>
    <x v="5"/>
    <n v="0"/>
    <n v="13.99"/>
    <n v="13990000"/>
    <n v="109083"/>
    <x v="1"/>
    <x v="1"/>
    <x v="3"/>
    <n v="49"/>
  </r>
  <r>
    <x v="3"/>
    <n v="0"/>
    <x v="1"/>
    <x v="1"/>
    <x v="5"/>
    <x v="6"/>
    <n v="0"/>
    <n v="49.09"/>
    <n v="49090000"/>
    <n v="397361"/>
    <x v="0"/>
    <x v="1"/>
    <x v="4"/>
    <n v="57"/>
  </r>
  <r>
    <x v="2"/>
    <n v="0"/>
    <x v="4"/>
    <x v="4"/>
    <x v="1"/>
    <x v="1"/>
    <n v="0"/>
    <n v="32.159999999999997"/>
    <n v="32159999.999999996"/>
    <n v="329026"/>
    <x v="1"/>
    <x v="1"/>
    <x v="0"/>
    <n v="31"/>
  </r>
  <r>
    <x v="5"/>
    <n v="0"/>
    <x v="1"/>
    <x v="1"/>
    <x v="2"/>
    <x v="2"/>
    <n v="0"/>
    <n v="45.5"/>
    <n v="45500000"/>
    <n v="889521"/>
    <x v="1"/>
    <x v="1"/>
    <x v="4"/>
    <n v="51"/>
  </r>
  <r>
    <x v="9"/>
    <n v="0"/>
    <x v="3"/>
    <x v="3"/>
    <x v="4"/>
    <x v="6"/>
    <n v="0"/>
    <n v="73.16"/>
    <n v="73160000"/>
    <n v="849755"/>
    <x v="2"/>
    <x v="1"/>
    <x v="4"/>
    <n v="46"/>
  </r>
  <r>
    <x v="0"/>
    <n v="0"/>
    <x v="8"/>
    <x v="8"/>
    <x v="0"/>
    <x v="0"/>
    <n v="0"/>
    <n v="70.2"/>
    <n v="70200000"/>
    <n v="631101"/>
    <x v="3"/>
    <x v="3"/>
    <x v="1"/>
    <n v="36"/>
  </r>
  <r>
    <x v="8"/>
    <n v="0"/>
    <x v="4"/>
    <x v="4"/>
    <x v="3"/>
    <x v="6"/>
    <n v="0"/>
    <n v="10.62"/>
    <n v="10620000"/>
    <n v="625954"/>
    <x v="2"/>
    <x v="1"/>
    <x v="2"/>
    <n v="71"/>
  </r>
  <r>
    <x v="8"/>
    <n v="0"/>
    <x v="5"/>
    <x v="5"/>
    <x v="2"/>
    <x v="2"/>
    <n v="0"/>
    <n v="26.65"/>
    <n v="26650000"/>
    <n v="220769"/>
    <x v="3"/>
    <x v="3"/>
    <x v="0"/>
    <n v="71"/>
  </r>
  <r>
    <x v="0"/>
    <n v="0"/>
    <x v="3"/>
    <x v="3"/>
    <x v="4"/>
    <x v="6"/>
    <n v="0"/>
    <n v="52.01"/>
    <n v="52010000"/>
    <n v="527443"/>
    <x v="0"/>
    <x v="0"/>
    <x v="1"/>
    <n v="24"/>
  </r>
  <r>
    <x v="3"/>
    <n v="0"/>
    <x v="9"/>
    <x v="9"/>
    <x v="3"/>
    <x v="4"/>
    <n v="0"/>
    <n v="32.71"/>
    <n v="32710000"/>
    <n v="846169"/>
    <x v="0"/>
    <x v="3"/>
    <x v="0"/>
    <n v="59"/>
  </r>
  <r>
    <x v="0"/>
    <n v="0"/>
    <x v="1"/>
    <x v="1"/>
    <x v="5"/>
    <x v="0"/>
    <n v="0"/>
    <n v="47.46"/>
    <n v="47460000"/>
    <n v="783239"/>
    <x v="3"/>
    <x v="2"/>
    <x v="0"/>
    <n v="41"/>
  </r>
  <r>
    <x v="0"/>
    <n v="0"/>
    <x v="6"/>
    <x v="6"/>
    <x v="5"/>
    <x v="3"/>
    <n v="0"/>
    <n v="11.39"/>
    <n v="11390000"/>
    <n v="104772"/>
    <x v="3"/>
    <x v="2"/>
    <x v="1"/>
    <n v="43"/>
  </r>
  <r>
    <x v="3"/>
    <n v="0"/>
    <x v="7"/>
    <x v="7"/>
    <x v="3"/>
    <x v="3"/>
    <n v="0"/>
    <n v="31.68"/>
    <n v="31680000"/>
    <n v="33098"/>
    <x v="0"/>
    <x v="3"/>
    <x v="2"/>
    <n v="8"/>
  </r>
  <r>
    <x v="2"/>
    <n v="0"/>
    <x v="2"/>
    <x v="2"/>
    <x v="2"/>
    <x v="6"/>
    <n v="0"/>
    <n v="65.78"/>
    <n v="65780000"/>
    <n v="512847"/>
    <x v="2"/>
    <x v="2"/>
    <x v="4"/>
    <n v="72"/>
  </r>
  <r>
    <x v="5"/>
    <n v="0"/>
    <x v="3"/>
    <x v="3"/>
    <x v="4"/>
    <x v="5"/>
    <n v="0"/>
    <n v="71.010000000000005"/>
    <n v="71010000"/>
    <n v="840106"/>
    <x v="2"/>
    <x v="1"/>
    <x v="0"/>
    <n v="44"/>
  </r>
  <r>
    <x v="7"/>
    <n v="0"/>
    <x v="2"/>
    <x v="2"/>
    <x v="4"/>
    <x v="6"/>
    <n v="0"/>
    <n v="69.569999999999993"/>
    <n v="69570000"/>
    <n v="269458"/>
    <x v="2"/>
    <x v="3"/>
    <x v="1"/>
    <n v="15"/>
  </r>
  <r>
    <x v="3"/>
    <n v="0"/>
    <x v="8"/>
    <x v="8"/>
    <x v="1"/>
    <x v="6"/>
    <n v="0"/>
    <n v="66.84"/>
    <n v="66840000"/>
    <n v="242893"/>
    <x v="1"/>
    <x v="3"/>
    <x v="3"/>
    <n v="50"/>
  </r>
  <r>
    <x v="6"/>
    <n v="0"/>
    <x v="3"/>
    <x v="3"/>
    <x v="0"/>
    <x v="0"/>
    <n v="0"/>
    <n v="5.25"/>
    <n v="5250000"/>
    <n v="605947"/>
    <x v="2"/>
    <x v="3"/>
    <x v="1"/>
    <n v="13"/>
  </r>
  <r>
    <x v="8"/>
    <n v="0"/>
    <x v="3"/>
    <x v="3"/>
    <x v="4"/>
    <x v="0"/>
    <n v="0"/>
    <n v="60.57"/>
    <n v="60570000"/>
    <n v="468399"/>
    <x v="1"/>
    <x v="3"/>
    <x v="0"/>
    <n v="56"/>
  </r>
  <r>
    <x v="1"/>
    <n v="0"/>
    <x v="7"/>
    <x v="7"/>
    <x v="1"/>
    <x v="2"/>
    <n v="0"/>
    <n v="61.68"/>
    <n v="61680000"/>
    <n v="503774"/>
    <x v="0"/>
    <x v="3"/>
    <x v="1"/>
    <n v="37"/>
  </r>
  <r>
    <x v="4"/>
    <n v="0"/>
    <x v="8"/>
    <x v="8"/>
    <x v="0"/>
    <x v="1"/>
    <n v="0"/>
    <n v="45.74"/>
    <n v="45740000"/>
    <n v="754278"/>
    <x v="2"/>
    <x v="2"/>
    <x v="1"/>
    <n v="46"/>
  </r>
  <r>
    <x v="8"/>
    <n v="0"/>
    <x v="0"/>
    <x v="0"/>
    <x v="4"/>
    <x v="2"/>
    <n v="0"/>
    <n v="89.81"/>
    <n v="89810000"/>
    <n v="126120"/>
    <x v="3"/>
    <x v="2"/>
    <x v="4"/>
    <n v="39"/>
  </r>
  <r>
    <x v="2"/>
    <n v="0"/>
    <x v="3"/>
    <x v="3"/>
    <x v="5"/>
    <x v="2"/>
    <n v="0"/>
    <n v="73.27"/>
    <n v="73270000"/>
    <n v="210024"/>
    <x v="0"/>
    <x v="1"/>
    <x v="3"/>
    <n v="20"/>
  </r>
  <r>
    <x v="4"/>
    <n v="0"/>
    <x v="6"/>
    <x v="6"/>
    <x v="3"/>
    <x v="5"/>
    <n v="0"/>
    <n v="51.33"/>
    <n v="51330000"/>
    <n v="970775"/>
    <x v="2"/>
    <x v="0"/>
    <x v="2"/>
    <n v="21"/>
  </r>
  <r>
    <x v="4"/>
    <n v="0"/>
    <x v="1"/>
    <x v="1"/>
    <x v="1"/>
    <x v="0"/>
    <n v="0"/>
    <n v="19.84"/>
    <n v="19840000"/>
    <n v="832471"/>
    <x v="2"/>
    <x v="2"/>
    <x v="1"/>
    <n v="54"/>
  </r>
  <r>
    <x v="1"/>
    <n v="0"/>
    <x v="2"/>
    <x v="2"/>
    <x v="0"/>
    <x v="2"/>
    <n v="0"/>
    <n v="97.25"/>
    <n v="97250000"/>
    <n v="165316"/>
    <x v="3"/>
    <x v="3"/>
    <x v="4"/>
    <n v="61"/>
  </r>
  <r>
    <x v="5"/>
    <n v="0"/>
    <x v="4"/>
    <x v="4"/>
    <x v="3"/>
    <x v="1"/>
    <n v="0"/>
    <n v="2.96"/>
    <n v="2960000"/>
    <n v="990886"/>
    <x v="2"/>
    <x v="1"/>
    <x v="2"/>
    <n v="59"/>
  </r>
  <r>
    <x v="2"/>
    <n v="0"/>
    <x v="8"/>
    <x v="8"/>
    <x v="5"/>
    <x v="3"/>
    <n v="0"/>
    <n v="82.28"/>
    <n v="82280000"/>
    <n v="370146"/>
    <x v="1"/>
    <x v="3"/>
    <x v="0"/>
    <n v="55"/>
  </r>
  <r>
    <x v="0"/>
    <n v="0"/>
    <x v="8"/>
    <x v="8"/>
    <x v="2"/>
    <x v="1"/>
    <n v="0"/>
    <n v="49.59"/>
    <n v="49590000"/>
    <n v="284823"/>
    <x v="3"/>
    <x v="2"/>
    <x v="3"/>
    <n v="50"/>
  </r>
  <r>
    <x v="2"/>
    <n v="0"/>
    <x v="4"/>
    <x v="4"/>
    <x v="5"/>
    <x v="6"/>
    <n v="0"/>
    <n v="65.14"/>
    <n v="65140000"/>
    <n v="742857"/>
    <x v="1"/>
    <x v="1"/>
    <x v="3"/>
    <n v="49"/>
  </r>
  <r>
    <x v="7"/>
    <n v="0"/>
    <x v="2"/>
    <x v="2"/>
    <x v="3"/>
    <x v="6"/>
    <n v="0"/>
    <n v="70"/>
    <n v="70000000"/>
    <n v="484101"/>
    <x v="0"/>
    <x v="0"/>
    <x v="0"/>
    <n v="9"/>
  </r>
  <r>
    <x v="2"/>
    <n v="0"/>
    <x v="7"/>
    <x v="7"/>
    <x v="1"/>
    <x v="3"/>
    <n v="0"/>
    <n v="22.58"/>
    <n v="22580000"/>
    <n v="368441"/>
    <x v="0"/>
    <x v="1"/>
    <x v="2"/>
    <n v="71"/>
  </r>
  <r>
    <x v="6"/>
    <n v="0"/>
    <x v="0"/>
    <x v="0"/>
    <x v="5"/>
    <x v="5"/>
    <n v="0"/>
    <n v="55.42"/>
    <n v="55420000"/>
    <n v="945465"/>
    <x v="3"/>
    <x v="1"/>
    <x v="1"/>
    <n v="5"/>
  </r>
  <r>
    <x v="9"/>
    <n v="0"/>
    <x v="4"/>
    <x v="4"/>
    <x v="3"/>
    <x v="6"/>
    <n v="0"/>
    <n v="27.08"/>
    <n v="27080000"/>
    <n v="551900"/>
    <x v="3"/>
    <x v="2"/>
    <x v="0"/>
    <n v="17"/>
  </r>
  <r>
    <x v="2"/>
    <n v="0"/>
    <x v="8"/>
    <x v="8"/>
    <x v="5"/>
    <x v="5"/>
    <n v="0"/>
    <n v="73.02"/>
    <n v="73020000"/>
    <n v="731722"/>
    <x v="0"/>
    <x v="1"/>
    <x v="0"/>
    <n v="28"/>
  </r>
  <r>
    <x v="3"/>
    <n v="0"/>
    <x v="3"/>
    <x v="3"/>
    <x v="0"/>
    <x v="5"/>
    <n v="0"/>
    <n v="88.73"/>
    <n v="88730000"/>
    <n v="436597"/>
    <x v="2"/>
    <x v="0"/>
    <x v="2"/>
    <n v="33"/>
  </r>
  <r>
    <x v="4"/>
    <n v="0"/>
    <x v="9"/>
    <x v="9"/>
    <x v="3"/>
    <x v="0"/>
    <n v="0"/>
    <n v="16.350000000000001"/>
    <n v="16350000.000000002"/>
    <n v="728830"/>
    <x v="2"/>
    <x v="3"/>
    <x v="2"/>
    <n v="45"/>
  </r>
  <r>
    <x v="9"/>
    <n v="0"/>
    <x v="6"/>
    <x v="6"/>
    <x v="1"/>
    <x v="2"/>
    <n v="0"/>
    <n v="85.61"/>
    <n v="85610000"/>
    <n v="826018"/>
    <x v="0"/>
    <x v="1"/>
    <x v="1"/>
    <n v="24"/>
  </r>
  <r>
    <x v="6"/>
    <n v="0"/>
    <x v="9"/>
    <x v="9"/>
    <x v="1"/>
    <x v="3"/>
    <n v="0"/>
    <n v="76.61"/>
    <n v="76610000"/>
    <n v="791323"/>
    <x v="2"/>
    <x v="0"/>
    <x v="4"/>
    <n v="40"/>
  </r>
  <r>
    <x v="9"/>
    <n v="0"/>
    <x v="7"/>
    <x v="7"/>
    <x v="4"/>
    <x v="5"/>
    <n v="0"/>
    <n v="42.77"/>
    <n v="42770000"/>
    <n v="117454"/>
    <x v="2"/>
    <x v="0"/>
    <x v="1"/>
    <n v="19"/>
  </r>
  <r>
    <x v="8"/>
    <n v="0"/>
    <x v="5"/>
    <x v="5"/>
    <x v="1"/>
    <x v="1"/>
    <n v="0"/>
    <n v="95.3"/>
    <n v="95300000"/>
    <n v="986882"/>
    <x v="0"/>
    <x v="1"/>
    <x v="4"/>
    <n v="45"/>
  </r>
  <r>
    <x v="4"/>
    <n v="0"/>
    <x v="4"/>
    <x v="4"/>
    <x v="0"/>
    <x v="2"/>
    <n v="0"/>
    <n v="78.12"/>
    <n v="78120000"/>
    <n v="770227"/>
    <x v="3"/>
    <x v="3"/>
    <x v="3"/>
    <n v="20"/>
  </r>
  <r>
    <x v="0"/>
    <n v="0"/>
    <x v="2"/>
    <x v="2"/>
    <x v="4"/>
    <x v="4"/>
    <n v="0"/>
    <n v="21.33"/>
    <n v="21330000"/>
    <n v="997411"/>
    <x v="1"/>
    <x v="2"/>
    <x v="3"/>
    <n v="25"/>
  </r>
  <r>
    <x v="8"/>
    <n v="0"/>
    <x v="9"/>
    <x v="9"/>
    <x v="5"/>
    <x v="0"/>
    <n v="0"/>
    <n v="66.930000000000007"/>
    <n v="66930000.000000007"/>
    <n v="640603"/>
    <x v="0"/>
    <x v="0"/>
    <x v="0"/>
    <n v="23"/>
  </r>
  <r>
    <x v="7"/>
    <n v="0"/>
    <x v="2"/>
    <x v="2"/>
    <x v="0"/>
    <x v="3"/>
    <n v="0"/>
    <n v="81.540000000000006"/>
    <n v="81540000"/>
    <n v="499671"/>
    <x v="0"/>
    <x v="1"/>
    <x v="0"/>
    <n v="4"/>
  </r>
  <r>
    <x v="1"/>
    <n v="0"/>
    <x v="9"/>
    <x v="9"/>
    <x v="0"/>
    <x v="1"/>
    <n v="0"/>
    <n v="12.64"/>
    <n v="12640000"/>
    <n v="805905"/>
    <x v="1"/>
    <x v="2"/>
    <x v="1"/>
    <n v="54"/>
  </r>
  <r>
    <x v="4"/>
    <n v="0"/>
    <x v="1"/>
    <x v="1"/>
    <x v="0"/>
    <x v="1"/>
    <n v="0"/>
    <n v="43.2"/>
    <n v="43200000"/>
    <n v="377252"/>
    <x v="1"/>
    <x v="0"/>
    <x v="4"/>
    <n v="8"/>
  </r>
  <r>
    <x v="9"/>
    <n v="0"/>
    <x v="3"/>
    <x v="3"/>
    <x v="1"/>
    <x v="1"/>
    <n v="0"/>
    <n v="20.58"/>
    <n v="20580000"/>
    <n v="653168"/>
    <x v="3"/>
    <x v="1"/>
    <x v="2"/>
    <n v="3"/>
  </r>
  <r>
    <x v="7"/>
    <n v="0"/>
    <x v="1"/>
    <x v="1"/>
    <x v="0"/>
    <x v="2"/>
    <n v="0"/>
    <n v="26.62"/>
    <n v="26620000"/>
    <n v="955790"/>
    <x v="1"/>
    <x v="3"/>
    <x v="4"/>
    <n v="44"/>
  </r>
  <r>
    <x v="9"/>
    <n v="0"/>
    <x v="3"/>
    <x v="3"/>
    <x v="0"/>
    <x v="3"/>
    <n v="0"/>
    <n v="15.56"/>
    <n v="15560000"/>
    <n v="734448"/>
    <x v="3"/>
    <x v="2"/>
    <x v="4"/>
    <n v="37"/>
  </r>
  <r>
    <x v="0"/>
    <n v="0"/>
    <x v="8"/>
    <x v="8"/>
    <x v="1"/>
    <x v="1"/>
    <n v="0"/>
    <n v="12.97"/>
    <n v="12970000"/>
    <n v="425647"/>
    <x v="3"/>
    <x v="3"/>
    <x v="3"/>
    <n v="4"/>
  </r>
  <r>
    <x v="4"/>
    <n v="0"/>
    <x v="0"/>
    <x v="0"/>
    <x v="4"/>
    <x v="5"/>
    <n v="0"/>
    <n v="98.04"/>
    <n v="98040000"/>
    <n v="278315"/>
    <x v="3"/>
    <x v="0"/>
    <x v="0"/>
    <n v="3"/>
  </r>
  <r>
    <x v="2"/>
    <n v="0"/>
    <x v="9"/>
    <x v="9"/>
    <x v="2"/>
    <x v="3"/>
    <n v="0"/>
    <n v="63.35"/>
    <n v="63350000"/>
    <n v="294447"/>
    <x v="3"/>
    <x v="3"/>
    <x v="2"/>
    <n v="54"/>
  </r>
  <r>
    <x v="7"/>
    <n v="0"/>
    <x v="9"/>
    <x v="9"/>
    <x v="3"/>
    <x v="0"/>
    <n v="0"/>
    <n v="26.57"/>
    <n v="26570000"/>
    <n v="384988"/>
    <x v="2"/>
    <x v="3"/>
    <x v="2"/>
    <n v="19"/>
  </r>
  <r>
    <x v="8"/>
    <n v="0"/>
    <x v="9"/>
    <x v="9"/>
    <x v="2"/>
    <x v="0"/>
    <n v="0"/>
    <n v="29.58"/>
    <n v="29580000"/>
    <n v="141411"/>
    <x v="2"/>
    <x v="0"/>
    <x v="2"/>
    <n v="58"/>
  </r>
  <r>
    <x v="4"/>
    <n v="0"/>
    <x v="5"/>
    <x v="5"/>
    <x v="0"/>
    <x v="6"/>
    <n v="0"/>
    <n v="72.540000000000006"/>
    <n v="72540000"/>
    <n v="581712"/>
    <x v="2"/>
    <x v="2"/>
    <x v="0"/>
    <n v="12"/>
  </r>
  <r>
    <x v="2"/>
    <n v="0"/>
    <x v="9"/>
    <x v="9"/>
    <x v="1"/>
    <x v="0"/>
    <n v="0"/>
    <n v="35.159999999999997"/>
    <n v="35160000"/>
    <n v="100749"/>
    <x v="3"/>
    <x v="3"/>
    <x v="1"/>
    <n v="62"/>
  </r>
  <r>
    <x v="6"/>
    <n v="0"/>
    <x v="0"/>
    <x v="0"/>
    <x v="5"/>
    <x v="0"/>
    <n v="0"/>
    <n v="56.94"/>
    <n v="56940000"/>
    <n v="217880"/>
    <x v="1"/>
    <x v="0"/>
    <x v="0"/>
    <n v="48"/>
  </r>
  <r>
    <x v="4"/>
    <n v="0"/>
    <x v="5"/>
    <x v="5"/>
    <x v="2"/>
    <x v="3"/>
    <n v="0"/>
    <n v="99.71"/>
    <n v="99710000"/>
    <n v="357542"/>
    <x v="0"/>
    <x v="3"/>
    <x v="3"/>
    <n v="21"/>
  </r>
  <r>
    <x v="2"/>
    <n v="0"/>
    <x v="8"/>
    <x v="8"/>
    <x v="5"/>
    <x v="3"/>
    <n v="0"/>
    <n v="77.180000000000007"/>
    <n v="77180000"/>
    <n v="347426"/>
    <x v="0"/>
    <x v="3"/>
    <x v="3"/>
    <n v="36"/>
  </r>
  <r>
    <x v="4"/>
    <n v="0"/>
    <x v="3"/>
    <x v="3"/>
    <x v="2"/>
    <x v="0"/>
    <n v="0"/>
    <n v="36.92"/>
    <n v="36920000"/>
    <n v="829140"/>
    <x v="1"/>
    <x v="0"/>
    <x v="4"/>
    <n v="2"/>
  </r>
  <r>
    <x v="4"/>
    <n v="0"/>
    <x v="1"/>
    <x v="1"/>
    <x v="4"/>
    <x v="6"/>
    <n v="0"/>
    <n v="42.8"/>
    <n v="42800000"/>
    <n v="683189"/>
    <x v="3"/>
    <x v="3"/>
    <x v="0"/>
    <n v="19"/>
  </r>
  <r>
    <x v="1"/>
    <n v="0"/>
    <x v="0"/>
    <x v="0"/>
    <x v="1"/>
    <x v="5"/>
    <n v="0"/>
    <n v="89.41"/>
    <n v="89410000"/>
    <n v="453441"/>
    <x v="0"/>
    <x v="0"/>
    <x v="0"/>
    <n v="29"/>
  </r>
  <r>
    <x v="5"/>
    <n v="0"/>
    <x v="1"/>
    <x v="1"/>
    <x v="5"/>
    <x v="2"/>
    <n v="0"/>
    <n v="33.340000000000003"/>
    <n v="33340000.000000004"/>
    <n v="673439"/>
    <x v="2"/>
    <x v="1"/>
    <x v="1"/>
    <n v="13"/>
  </r>
  <r>
    <x v="7"/>
    <n v="0"/>
    <x v="4"/>
    <x v="4"/>
    <x v="4"/>
    <x v="3"/>
    <n v="0"/>
    <n v="13.94"/>
    <n v="13940000"/>
    <n v="832297"/>
    <x v="1"/>
    <x v="1"/>
    <x v="2"/>
    <n v="69"/>
  </r>
  <r>
    <x v="1"/>
    <n v="0"/>
    <x v="3"/>
    <x v="3"/>
    <x v="0"/>
    <x v="2"/>
    <n v="0"/>
    <n v="13.05"/>
    <n v="13050000"/>
    <n v="400964"/>
    <x v="1"/>
    <x v="1"/>
    <x v="0"/>
    <n v="19"/>
  </r>
  <r>
    <x v="4"/>
    <n v="0"/>
    <x v="0"/>
    <x v="0"/>
    <x v="3"/>
    <x v="3"/>
    <n v="0"/>
    <n v="52.94"/>
    <n v="52940000"/>
    <n v="192293"/>
    <x v="1"/>
    <x v="1"/>
    <x v="0"/>
    <n v="57"/>
  </r>
  <r>
    <x v="6"/>
    <n v="0"/>
    <x v="0"/>
    <x v="0"/>
    <x v="2"/>
    <x v="5"/>
    <n v="0"/>
    <n v="26.02"/>
    <n v="26020000"/>
    <n v="565292"/>
    <x v="2"/>
    <x v="0"/>
    <x v="3"/>
    <n v="27"/>
  </r>
  <r>
    <x v="7"/>
    <n v="0"/>
    <x v="4"/>
    <x v="4"/>
    <x v="0"/>
    <x v="0"/>
    <n v="0"/>
    <n v="9.23"/>
    <n v="9230000"/>
    <n v="774750"/>
    <x v="1"/>
    <x v="2"/>
    <x v="1"/>
    <n v="70"/>
  </r>
  <r>
    <x v="4"/>
    <n v="0"/>
    <x v="6"/>
    <x v="6"/>
    <x v="0"/>
    <x v="2"/>
    <n v="0"/>
    <n v="78.2"/>
    <n v="78200000"/>
    <n v="666996"/>
    <x v="2"/>
    <x v="1"/>
    <x v="4"/>
    <n v="59"/>
  </r>
  <r>
    <x v="3"/>
    <n v="0"/>
    <x v="4"/>
    <x v="4"/>
    <x v="5"/>
    <x v="6"/>
    <n v="0"/>
    <n v="94.12"/>
    <n v="94120000"/>
    <n v="21382"/>
    <x v="3"/>
    <x v="1"/>
    <x v="4"/>
    <n v="21"/>
  </r>
  <r>
    <x v="3"/>
    <n v="0"/>
    <x v="8"/>
    <x v="8"/>
    <x v="0"/>
    <x v="3"/>
    <n v="0"/>
    <n v="55.14"/>
    <n v="55140000"/>
    <n v="463525"/>
    <x v="1"/>
    <x v="0"/>
    <x v="2"/>
    <n v="59"/>
  </r>
  <r>
    <x v="6"/>
    <n v="0"/>
    <x v="6"/>
    <x v="6"/>
    <x v="1"/>
    <x v="3"/>
    <n v="0"/>
    <n v="16.98"/>
    <n v="16980000"/>
    <n v="905673"/>
    <x v="2"/>
    <x v="1"/>
    <x v="0"/>
    <n v="54"/>
  </r>
  <r>
    <x v="1"/>
    <n v="0"/>
    <x v="2"/>
    <x v="2"/>
    <x v="2"/>
    <x v="1"/>
    <n v="0"/>
    <n v="30.59"/>
    <n v="30590000"/>
    <n v="619881"/>
    <x v="1"/>
    <x v="0"/>
    <x v="3"/>
    <n v="42"/>
  </r>
  <r>
    <x v="4"/>
    <n v="0"/>
    <x v="7"/>
    <x v="7"/>
    <x v="5"/>
    <x v="5"/>
    <n v="0"/>
    <n v="20.27"/>
    <n v="20270000"/>
    <n v="987350"/>
    <x v="2"/>
    <x v="3"/>
    <x v="3"/>
    <n v="4"/>
  </r>
  <r>
    <x v="9"/>
    <n v="0"/>
    <x v="0"/>
    <x v="0"/>
    <x v="0"/>
    <x v="0"/>
    <n v="0"/>
    <n v="97.32"/>
    <n v="97320000"/>
    <n v="849084"/>
    <x v="1"/>
    <x v="3"/>
    <x v="0"/>
    <n v="62"/>
  </r>
  <r>
    <x v="2"/>
    <n v="0"/>
    <x v="1"/>
    <x v="1"/>
    <x v="2"/>
    <x v="0"/>
    <n v="0"/>
    <n v="13.06"/>
    <n v="13060000"/>
    <n v="799627"/>
    <x v="0"/>
    <x v="1"/>
    <x v="3"/>
    <n v="36"/>
  </r>
  <r>
    <x v="4"/>
    <n v="0"/>
    <x v="5"/>
    <x v="5"/>
    <x v="2"/>
    <x v="0"/>
    <n v="0"/>
    <n v="87.39"/>
    <n v="87390000"/>
    <n v="307155"/>
    <x v="3"/>
    <x v="0"/>
    <x v="3"/>
    <n v="28"/>
  </r>
  <r>
    <x v="8"/>
    <n v="0"/>
    <x v="2"/>
    <x v="2"/>
    <x v="1"/>
    <x v="1"/>
    <n v="0"/>
    <n v="88.36"/>
    <n v="88360000"/>
    <n v="989106"/>
    <x v="3"/>
    <x v="3"/>
    <x v="1"/>
    <n v="3"/>
  </r>
  <r>
    <x v="1"/>
    <n v="0"/>
    <x v="9"/>
    <x v="9"/>
    <x v="2"/>
    <x v="1"/>
    <n v="0"/>
    <n v="84.77"/>
    <n v="84770000"/>
    <n v="129144"/>
    <x v="0"/>
    <x v="1"/>
    <x v="3"/>
    <n v="25"/>
  </r>
  <r>
    <x v="2"/>
    <n v="0"/>
    <x v="7"/>
    <x v="7"/>
    <x v="5"/>
    <x v="4"/>
    <n v="0"/>
    <n v="57.81"/>
    <n v="57810000"/>
    <n v="767562"/>
    <x v="3"/>
    <x v="3"/>
    <x v="3"/>
    <n v="61"/>
  </r>
  <r>
    <x v="7"/>
    <n v="0"/>
    <x v="7"/>
    <x v="7"/>
    <x v="5"/>
    <x v="2"/>
    <n v="0"/>
    <n v="74.03"/>
    <n v="74030000"/>
    <n v="956965"/>
    <x v="0"/>
    <x v="0"/>
    <x v="4"/>
    <n v="40"/>
  </r>
  <r>
    <x v="3"/>
    <n v="0"/>
    <x v="5"/>
    <x v="5"/>
    <x v="0"/>
    <x v="1"/>
    <n v="0"/>
    <n v="87.55"/>
    <n v="87550000"/>
    <n v="291580"/>
    <x v="3"/>
    <x v="0"/>
    <x v="1"/>
    <n v="25"/>
  </r>
  <r>
    <x v="3"/>
    <n v="0"/>
    <x v="1"/>
    <x v="1"/>
    <x v="1"/>
    <x v="0"/>
    <n v="0"/>
    <n v="76.959999999999994"/>
    <n v="76960000"/>
    <n v="950276"/>
    <x v="0"/>
    <x v="0"/>
    <x v="1"/>
    <n v="31"/>
  </r>
  <r>
    <x v="2"/>
    <n v="0"/>
    <x v="1"/>
    <x v="1"/>
    <x v="2"/>
    <x v="3"/>
    <n v="0"/>
    <n v="89.07"/>
    <n v="89070000"/>
    <n v="932075"/>
    <x v="3"/>
    <x v="0"/>
    <x v="1"/>
    <n v="72"/>
  </r>
  <r>
    <x v="3"/>
    <n v="0"/>
    <x v="7"/>
    <x v="7"/>
    <x v="3"/>
    <x v="6"/>
    <n v="0"/>
    <n v="33.96"/>
    <n v="33960000"/>
    <n v="931456"/>
    <x v="0"/>
    <x v="3"/>
    <x v="2"/>
    <n v="22"/>
  </r>
  <r>
    <x v="8"/>
    <n v="0"/>
    <x v="5"/>
    <x v="5"/>
    <x v="1"/>
    <x v="1"/>
    <n v="0"/>
    <n v="28.77"/>
    <n v="28770000"/>
    <n v="983880"/>
    <x v="1"/>
    <x v="0"/>
    <x v="3"/>
    <n v="54"/>
  </r>
  <r>
    <x v="0"/>
    <n v="0"/>
    <x v="6"/>
    <x v="6"/>
    <x v="3"/>
    <x v="0"/>
    <n v="0"/>
    <n v="18.489999999999998"/>
    <n v="18490000"/>
    <n v="20680"/>
    <x v="1"/>
    <x v="2"/>
    <x v="1"/>
    <n v="29"/>
  </r>
  <r>
    <x v="5"/>
    <n v="0"/>
    <x v="3"/>
    <x v="3"/>
    <x v="5"/>
    <x v="0"/>
    <n v="0"/>
    <n v="21.39"/>
    <n v="21390000"/>
    <n v="437056"/>
    <x v="0"/>
    <x v="3"/>
    <x v="2"/>
    <n v="52"/>
  </r>
  <r>
    <x v="1"/>
    <n v="0"/>
    <x v="8"/>
    <x v="8"/>
    <x v="5"/>
    <x v="4"/>
    <n v="0"/>
    <n v="57.91"/>
    <n v="57910000"/>
    <n v="769222"/>
    <x v="2"/>
    <x v="1"/>
    <x v="3"/>
    <n v="32"/>
  </r>
  <r>
    <x v="5"/>
    <n v="0"/>
    <x v="6"/>
    <x v="6"/>
    <x v="5"/>
    <x v="4"/>
    <n v="0"/>
    <n v="4.5"/>
    <n v="4500000"/>
    <n v="436928"/>
    <x v="3"/>
    <x v="2"/>
    <x v="3"/>
    <n v="34"/>
  </r>
  <r>
    <x v="0"/>
    <n v="0"/>
    <x v="8"/>
    <x v="8"/>
    <x v="3"/>
    <x v="6"/>
    <n v="0"/>
    <n v="38.67"/>
    <n v="38670000"/>
    <n v="340194"/>
    <x v="3"/>
    <x v="1"/>
    <x v="0"/>
    <n v="44"/>
  </r>
  <r>
    <x v="1"/>
    <n v="0"/>
    <x v="0"/>
    <x v="0"/>
    <x v="3"/>
    <x v="2"/>
    <n v="0"/>
    <n v="44.01"/>
    <n v="44010000"/>
    <n v="612030"/>
    <x v="1"/>
    <x v="0"/>
    <x v="3"/>
    <n v="47"/>
  </r>
  <r>
    <x v="5"/>
    <n v="0"/>
    <x v="0"/>
    <x v="0"/>
    <x v="2"/>
    <x v="2"/>
    <n v="0"/>
    <n v="87.89"/>
    <n v="87890000"/>
    <n v="551100"/>
    <x v="2"/>
    <x v="3"/>
    <x v="0"/>
    <n v="9"/>
  </r>
  <r>
    <x v="7"/>
    <n v="0"/>
    <x v="6"/>
    <x v="6"/>
    <x v="0"/>
    <x v="2"/>
    <n v="0"/>
    <n v="26.02"/>
    <n v="26020000"/>
    <n v="251768"/>
    <x v="3"/>
    <x v="2"/>
    <x v="0"/>
    <n v="6"/>
  </r>
  <r>
    <x v="8"/>
    <n v="0"/>
    <x v="7"/>
    <x v="7"/>
    <x v="3"/>
    <x v="1"/>
    <n v="0"/>
    <n v="11.69"/>
    <n v="11690000"/>
    <n v="680720"/>
    <x v="1"/>
    <x v="3"/>
    <x v="4"/>
    <n v="2"/>
  </r>
  <r>
    <x v="9"/>
    <n v="0"/>
    <x v="1"/>
    <x v="1"/>
    <x v="3"/>
    <x v="3"/>
    <n v="0"/>
    <n v="51.69"/>
    <n v="51690000"/>
    <n v="156213"/>
    <x v="1"/>
    <x v="1"/>
    <x v="0"/>
    <n v="9"/>
  </r>
  <r>
    <x v="8"/>
    <n v="0"/>
    <x v="9"/>
    <x v="9"/>
    <x v="2"/>
    <x v="1"/>
    <n v="0"/>
    <n v="33.75"/>
    <n v="33750000"/>
    <n v="468856"/>
    <x v="0"/>
    <x v="0"/>
    <x v="1"/>
    <n v="15"/>
  </r>
  <r>
    <x v="4"/>
    <n v="0"/>
    <x v="5"/>
    <x v="5"/>
    <x v="1"/>
    <x v="4"/>
    <n v="0"/>
    <n v="63.45"/>
    <n v="63450000"/>
    <n v="90678"/>
    <x v="1"/>
    <x v="0"/>
    <x v="1"/>
    <n v="22"/>
  </r>
  <r>
    <x v="2"/>
    <n v="0"/>
    <x v="6"/>
    <x v="6"/>
    <x v="3"/>
    <x v="1"/>
    <n v="0"/>
    <n v="45.73"/>
    <n v="45730000"/>
    <n v="554585"/>
    <x v="0"/>
    <x v="2"/>
    <x v="0"/>
    <n v="63"/>
  </r>
  <r>
    <x v="0"/>
    <n v="0"/>
    <x v="8"/>
    <x v="8"/>
    <x v="2"/>
    <x v="5"/>
    <n v="0"/>
    <n v="33.299999999999997"/>
    <n v="33299999.999999996"/>
    <n v="935265"/>
    <x v="1"/>
    <x v="0"/>
    <x v="1"/>
    <n v="20"/>
  </r>
  <r>
    <x v="8"/>
    <n v="0"/>
    <x v="5"/>
    <x v="5"/>
    <x v="4"/>
    <x v="5"/>
    <n v="0"/>
    <n v="43.96"/>
    <n v="43960000"/>
    <n v="459922"/>
    <x v="1"/>
    <x v="3"/>
    <x v="4"/>
    <n v="12"/>
  </r>
  <r>
    <x v="4"/>
    <n v="0"/>
    <x v="1"/>
    <x v="1"/>
    <x v="3"/>
    <x v="6"/>
    <n v="0"/>
    <n v="6.72"/>
    <n v="6720000"/>
    <n v="782873"/>
    <x v="0"/>
    <x v="3"/>
    <x v="4"/>
    <n v="4"/>
  </r>
  <r>
    <x v="2"/>
    <n v="0"/>
    <x v="9"/>
    <x v="9"/>
    <x v="1"/>
    <x v="5"/>
    <n v="0"/>
    <n v="53.03"/>
    <n v="53030000"/>
    <n v="528708"/>
    <x v="3"/>
    <x v="2"/>
    <x v="0"/>
    <n v="14"/>
  </r>
  <r>
    <x v="3"/>
    <n v="0"/>
    <x v="9"/>
    <x v="9"/>
    <x v="4"/>
    <x v="6"/>
    <n v="0"/>
    <n v="38.89"/>
    <n v="38890000"/>
    <n v="513096"/>
    <x v="0"/>
    <x v="1"/>
    <x v="0"/>
    <n v="57"/>
  </r>
  <r>
    <x v="5"/>
    <n v="0"/>
    <x v="3"/>
    <x v="3"/>
    <x v="3"/>
    <x v="0"/>
    <n v="0"/>
    <n v="79.5"/>
    <n v="79500000"/>
    <n v="636407"/>
    <x v="0"/>
    <x v="3"/>
    <x v="4"/>
    <n v="11"/>
  </r>
  <r>
    <x v="9"/>
    <n v="0"/>
    <x v="9"/>
    <x v="9"/>
    <x v="1"/>
    <x v="1"/>
    <n v="0"/>
    <n v="38.020000000000003"/>
    <n v="38020000"/>
    <n v="419557"/>
    <x v="3"/>
    <x v="1"/>
    <x v="3"/>
    <n v="2"/>
  </r>
  <r>
    <x v="7"/>
    <n v="0"/>
    <x v="3"/>
    <x v="3"/>
    <x v="3"/>
    <x v="6"/>
    <n v="0"/>
    <n v="47.47"/>
    <n v="47470000"/>
    <n v="784099"/>
    <x v="2"/>
    <x v="2"/>
    <x v="2"/>
    <n v="30"/>
  </r>
  <r>
    <x v="8"/>
    <n v="0"/>
    <x v="2"/>
    <x v="2"/>
    <x v="5"/>
    <x v="3"/>
    <n v="0"/>
    <n v="71.180000000000007"/>
    <n v="71180000"/>
    <n v="37870"/>
    <x v="1"/>
    <x v="3"/>
    <x v="2"/>
    <n v="31"/>
  </r>
  <r>
    <x v="7"/>
    <n v="0"/>
    <x v="6"/>
    <x v="6"/>
    <x v="5"/>
    <x v="2"/>
    <n v="0"/>
    <n v="4.08"/>
    <n v="4080000"/>
    <n v="291590"/>
    <x v="0"/>
    <x v="3"/>
    <x v="3"/>
    <n v="22"/>
  </r>
  <r>
    <x v="1"/>
    <n v="0"/>
    <x v="3"/>
    <x v="3"/>
    <x v="4"/>
    <x v="3"/>
    <n v="0"/>
    <n v="15.96"/>
    <n v="15960000"/>
    <n v="444408"/>
    <x v="3"/>
    <x v="1"/>
    <x v="2"/>
    <n v="64"/>
  </r>
  <r>
    <x v="3"/>
    <n v="0"/>
    <x v="7"/>
    <x v="7"/>
    <x v="5"/>
    <x v="5"/>
    <n v="0"/>
    <n v="56.13"/>
    <n v="56130000"/>
    <n v="526658"/>
    <x v="1"/>
    <x v="1"/>
    <x v="0"/>
    <n v="38"/>
  </r>
  <r>
    <x v="8"/>
    <n v="0"/>
    <x v="8"/>
    <x v="8"/>
    <x v="5"/>
    <x v="1"/>
    <n v="0"/>
    <n v="30.53"/>
    <n v="30530000"/>
    <n v="333238"/>
    <x v="0"/>
    <x v="2"/>
    <x v="1"/>
    <n v="20"/>
  </r>
  <r>
    <x v="5"/>
    <n v="0"/>
    <x v="9"/>
    <x v="9"/>
    <x v="3"/>
    <x v="1"/>
    <n v="0"/>
    <n v="31.36"/>
    <n v="31360000"/>
    <n v="449936"/>
    <x v="2"/>
    <x v="1"/>
    <x v="0"/>
    <n v="52"/>
  </r>
  <r>
    <x v="3"/>
    <n v="0"/>
    <x v="5"/>
    <x v="5"/>
    <x v="5"/>
    <x v="1"/>
    <n v="0"/>
    <n v="71.05"/>
    <n v="71050000"/>
    <n v="61238"/>
    <x v="3"/>
    <x v="0"/>
    <x v="2"/>
    <n v="41"/>
  </r>
  <r>
    <x v="9"/>
    <n v="0"/>
    <x v="2"/>
    <x v="2"/>
    <x v="5"/>
    <x v="0"/>
    <n v="0"/>
    <n v="24.93"/>
    <n v="24930000"/>
    <n v="916209"/>
    <x v="3"/>
    <x v="3"/>
    <x v="4"/>
    <n v="50"/>
  </r>
  <r>
    <x v="1"/>
    <n v="0"/>
    <x v="6"/>
    <x v="6"/>
    <x v="3"/>
    <x v="5"/>
    <n v="0"/>
    <n v="13.97"/>
    <n v="13970000"/>
    <n v="762440"/>
    <x v="1"/>
    <x v="0"/>
    <x v="2"/>
    <n v="19"/>
  </r>
  <r>
    <x v="0"/>
    <n v="0"/>
    <x v="8"/>
    <x v="8"/>
    <x v="5"/>
    <x v="5"/>
    <n v="0"/>
    <n v="92.2"/>
    <n v="92200000"/>
    <n v="248859"/>
    <x v="1"/>
    <x v="2"/>
    <x v="3"/>
    <n v="33"/>
  </r>
  <r>
    <x v="6"/>
    <n v="0"/>
    <x v="7"/>
    <x v="7"/>
    <x v="4"/>
    <x v="2"/>
    <n v="0"/>
    <n v="47.8"/>
    <n v="47800000"/>
    <n v="645774"/>
    <x v="0"/>
    <x v="2"/>
    <x v="1"/>
    <n v="7"/>
  </r>
  <r>
    <x v="7"/>
    <n v="0"/>
    <x v="2"/>
    <x v="2"/>
    <x v="2"/>
    <x v="6"/>
    <n v="0"/>
    <n v="61.55"/>
    <n v="61550000"/>
    <n v="218189"/>
    <x v="3"/>
    <x v="1"/>
    <x v="2"/>
    <n v="48"/>
  </r>
  <r>
    <x v="0"/>
    <n v="0"/>
    <x v="7"/>
    <x v="7"/>
    <x v="2"/>
    <x v="5"/>
    <n v="0"/>
    <n v="66.47"/>
    <n v="66470000"/>
    <n v="623301"/>
    <x v="0"/>
    <x v="2"/>
    <x v="0"/>
    <n v="40"/>
  </r>
  <r>
    <x v="3"/>
    <n v="0"/>
    <x v="1"/>
    <x v="1"/>
    <x v="1"/>
    <x v="0"/>
    <n v="0"/>
    <n v="10.32"/>
    <n v="10320000"/>
    <n v="195872"/>
    <x v="0"/>
    <x v="2"/>
    <x v="3"/>
    <n v="22"/>
  </r>
  <r>
    <x v="3"/>
    <n v="0"/>
    <x v="4"/>
    <x v="4"/>
    <x v="4"/>
    <x v="2"/>
    <n v="0"/>
    <n v="76.36"/>
    <n v="76360000"/>
    <n v="807745"/>
    <x v="1"/>
    <x v="0"/>
    <x v="2"/>
    <n v="71"/>
  </r>
  <r>
    <x v="4"/>
    <n v="0"/>
    <x v="9"/>
    <x v="9"/>
    <x v="1"/>
    <x v="6"/>
    <n v="0"/>
    <n v="25.49"/>
    <n v="25490000"/>
    <n v="50385"/>
    <x v="3"/>
    <x v="0"/>
    <x v="3"/>
    <n v="10"/>
  </r>
  <r>
    <x v="7"/>
    <n v="0"/>
    <x v="1"/>
    <x v="1"/>
    <x v="5"/>
    <x v="3"/>
    <n v="0"/>
    <n v="73.709999999999994"/>
    <n v="73710000"/>
    <n v="377769"/>
    <x v="0"/>
    <x v="3"/>
    <x v="1"/>
    <n v="38"/>
  </r>
  <r>
    <x v="2"/>
    <n v="0"/>
    <x v="3"/>
    <x v="3"/>
    <x v="1"/>
    <x v="3"/>
    <n v="0"/>
    <n v="99.41"/>
    <n v="99410000"/>
    <n v="355256"/>
    <x v="0"/>
    <x v="0"/>
    <x v="1"/>
    <n v="51"/>
  </r>
  <r>
    <x v="2"/>
    <n v="0"/>
    <x v="1"/>
    <x v="1"/>
    <x v="3"/>
    <x v="4"/>
    <n v="0"/>
    <n v="65.569999999999993"/>
    <n v="65569999.999999993"/>
    <n v="478549"/>
    <x v="0"/>
    <x v="1"/>
    <x v="3"/>
    <n v="37"/>
  </r>
  <r>
    <x v="3"/>
    <n v="0"/>
    <x v="6"/>
    <x v="6"/>
    <x v="5"/>
    <x v="1"/>
    <n v="0"/>
    <n v="60.85"/>
    <n v="60850000"/>
    <n v="125300"/>
    <x v="2"/>
    <x v="1"/>
    <x v="2"/>
    <n v="11"/>
  </r>
  <r>
    <x v="4"/>
    <n v="0"/>
    <x v="3"/>
    <x v="3"/>
    <x v="1"/>
    <x v="0"/>
    <n v="0"/>
    <n v="34.54"/>
    <n v="34540000"/>
    <n v="608196"/>
    <x v="2"/>
    <x v="1"/>
    <x v="2"/>
    <n v="25"/>
  </r>
  <r>
    <x v="0"/>
    <n v="0"/>
    <x v="5"/>
    <x v="5"/>
    <x v="0"/>
    <x v="4"/>
    <n v="0"/>
    <n v="43.49"/>
    <n v="43490000"/>
    <n v="27694"/>
    <x v="3"/>
    <x v="1"/>
    <x v="4"/>
    <n v="30"/>
  </r>
  <r>
    <x v="0"/>
    <n v="0"/>
    <x v="1"/>
    <x v="1"/>
    <x v="2"/>
    <x v="1"/>
    <n v="0"/>
    <n v="30.38"/>
    <n v="30380000"/>
    <n v="29840"/>
    <x v="0"/>
    <x v="1"/>
    <x v="2"/>
    <n v="63"/>
  </r>
  <r>
    <x v="6"/>
    <n v="0"/>
    <x v="7"/>
    <x v="7"/>
    <x v="0"/>
    <x v="5"/>
    <n v="0"/>
    <n v="4.59"/>
    <n v="4590000"/>
    <n v="720643"/>
    <x v="3"/>
    <x v="2"/>
    <x v="1"/>
    <n v="19"/>
  </r>
  <r>
    <x v="3"/>
    <n v="0"/>
    <x v="7"/>
    <x v="7"/>
    <x v="2"/>
    <x v="2"/>
    <n v="0"/>
    <n v="54.54"/>
    <n v="54540000"/>
    <n v="775866"/>
    <x v="2"/>
    <x v="1"/>
    <x v="2"/>
    <n v="69"/>
  </r>
  <r>
    <x v="9"/>
    <n v="0"/>
    <x v="8"/>
    <x v="8"/>
    <x v="0"/>
    <x v="1"/>
    <n v="0"/>
    <n v="95.86"/>
    <n v="95860000"/>
    <n v="671335"/>
    <x v="0"/>
    <x v="3"/>
    <x v="3"/>
    <n v="62"/>
  </r>
  <r>
    <x v="9"/>
    <n v="0"/>
    <x v="1"/>
    <x v="1"/>
    <x v="3"/>
    <x v="5"/>
    <n v="0"/>
    <n v="98.07"/>
    <n v="98070000"/>
    <n v="276199"/>
    <x v="2"/>
    <x v="1"/>
    <x v="3"/>
    <n v="28"/>
  </r>
  <r>
    <x v="2"/>
    <n v="0"/>
    <x v="7"/>
    <x v="7"/>
    <x v="1"/>
    <x v="2"/>
    <n v="0"/>
    <n v="75.489999999999995"/>
    <n v="75490000"/>
    <n v="534962"/>
    <x v="3"/>
    <x v="1"/>
    <x v="4"/>
    <n v="59"/>
  </r>
  <r>
    <x v="2"/>
    <n v="0"/>
    <x v="6"/>
    <x v="6"/>
    <x v="0"/>
    <x v="3"/>
    <n v="0"/>
    <n v="62.8"/>
    <n v="62800000"/>
    <n v="758516"/>
    <x v="0"/>
    <x v="3"/>
    <x v="0"/>
    <n v="16"/>
  </r>
  <r>
    <x v="5"/>
    <n v="0"/>
    <x v="3"/>
    <x v="3"/>
    <x v="0"/>
    <x v="0"/>
    <n v="0"/>
    <n v="82.18"/>
    <n v="82180000"/>
    <n v="943662"/>
    <x v="3"/>
    <x v="1"/>
    <x v="3"/>
    <n v="47"/>
  </r>
  <r>
    <x v="3"/>
    <n v="0"/>
    <x v="0"/>
    <x v="0"/>
    <x v="1"/>
    <x v="4"/>
    <n v="0"/>
    <n v="99.3"/>
    <n v="99300000"/>
    <n v="257068"/>
    <x v="0"/>
    <x v="2"/>
    <x v="2"/>
    <n v="17"/>
  </r>
  <r>
    <x v="9"/>
    <n v="0"/>
    <x v="7"/>
    <x v="7"/>
    <x v="3"/>
    <x v="0"/>
    <n v="0"/>
    <n v="66.040000000000006"/>
    <n v="66040000.000000007"/>
    <n v="75167"/>
    <x v="2"/>
    <x v="0"/>
    <x v="0"/>
    <n v="13"/>
  </r>
  <r>
    <x v="3"/>
    <n v="0"/>
    <x v="1"/>
    <x v="1"/>
    <x v="4"/>
    <x v="1"/>
    <n v="0"/>
    <n v="88.18"/>
    <n v="88180000"/>
    <n v="3200"/>
    <x v="2"/>
    <x v="1"/>
    <x v="2"/>
    <n v="43"/>
  </r>
  <r>
    <x v="8"/>
    <n v="0"/>
    <x v="3"/>
    <x v="3"/>
    <x v="1"/>
    <x v="2"/>
    <n v="0"/>
    <n v="60.82"/>
    <n v="60820000"/>
    <n v="917016"/>
    <x v="3"/>
    <x v="1"/>
    <x v="0"/>
    <n v="39"/>
  </r>
  <r>
    <x v="2"/>
    <n v="0"/>
    <x v="9"/>
    <x v="9"/>
    <x v="4"/>
    <x v="5"/>
    <n v="0"/>
    <n v="40.31"/>
    <n v="40310000"/>
    <n v="760892"/>
    <x v="0"/>
    <x v="3"/>
    <x v="0"/>
    <n v="22"/>
  </r>
  <r>
    <x v="2"/>
    <n v="0"/>
    <x v="8"/>
    <x v="8"/>
    <x v="4"/>
    <x v="3"/>
    <n v="0"/>
    <n v="1.47"/>
    <n v="1470000"/>
    <n v="204624"/>
    <x v="3"/>
    <x v="0"/>
    <x v="0"/>
    <n v="33"/>
  </r>
  <r>
    <x v="1"/>
    <n v="0"/>
    <x v="9"/>
    <x v="9"/>
    <x v="3"/>
    <x v="6"/>
    <n v="0"/>
    <n v="16.649999999999999"/>
    <n v="16649999.999999998"/>
    <n v="324899"/>
    <x v="2"/>
    <x v="0"/>
    <x v="1"/>
    <n v="57"/>
  </r>
  <r>
    <x v="5"/>
    <n v="0"/>
    <x v="5"/>
    <x v="5"/>
    <x v="1"/>
    <x v="4"/>
    <n v="0"/>
    <n v="96.44"/>
    <n v="96440000"/>
    <n v="472878"/>
    <x v="3"/>
    <x v="2"/>
    <x v="1"/>
    <n v="37"/>
  </r>
  <r>
    <x v="4"/>
    <n v="0"/>
    <x v="6"/>
    <x v="6"/>
    <x v="5"/>
    <x v="1"/>
    <n v="0"/>
    <n v="13.77"/>
    <n v="13770000"/>
    <n v="804221"/>
    <x v="1"/>
    <x v="3"/>
    <x v="1"/>
    <n v="68"/>
  </r>
  <r>
    <x v="6"/>
    <n v="0"/>
    <x v="5"/>
    <x v="5"/>
    <x v="1"/>
    <x v="5"/>
    <n v="0"/>
    <n v="54.09"/>
    <n v="54090000"/>
    <n v="514319"/>
    <x v="0"/>
    <x v="3"/>
    <x v="1"/>
    <n v="37"/>
  </r>
  <r>
    <x v="9"/>
    <n v="0"/>
    <x v="4"/>
    <x v="4"/>
    <x v="2"/>
    <x v="0"/>
    <n v="0"/>
    <n v="2.17"/>
    <n v="2170000"/>
    <n v="180599"/>
    <x v="2"/>
    <x v="2"/>
    <x v="3"/>
    <n v="4"/>
  </r>
  <r>
    <x v="0"/>
    <n v="0"/>
    <x v="1"/>
    <x v="1"/>
    <x v="4"/>
    <x v="1"/>
    <n v="0"/>
    <n v="61.83"/>
    <n v="61830000"/>
    <n v="129677"/>
    <x v="0"/>
    <x v="0"/>
    <x v="1"/>
    <n v="60"/>
  </r>
  <r>
    <x v="9"/>
    <n v="0"/>
    <x v="4"/>
    <x v="4"/>
    <x v="1"/>
    <x v="3"/>
    <n v="0"/>
    <n v="99.88"/>
    <n v="99880000"/>
    <n v="999508"/>
    <x v="3"/>
    <x v="0"/>
    <x v="0"/>
    <n v="23"/>
  </r>
  <r>
    <x v="5"/>
    <n v="0"/>
    <x v="0"/>
    <x v="0"/>
    <x v="4"/>
    <x v="6"/>
    <n v="0"/>
    <n v="3.92"/>
    <n v="3920000"/>
    <n v="915247"/>
    <x v="1"/>
    <x v="3"/>
    <x v="4"/>
    <n v="52"/>
  </r>
  <r>
    <x v="8"/>
    <n v="0"/>
    <x v="7"/>
    <x v="7"/>
    <x v="2"/>
    <x v="0"/>
    <n v="0"/>
    <n v="50.99"/>
    <n v="50990000"/>
    <n v="685261"/>
    <x v="1"/>
    <x v="0"/>
    <x v="2"/>
    <n v="36"/>
  </r>
  <r>
    <x v="2"/>
    <n v="0"/>
    <x v="5"/>
    <x v="5"/>
    <x v="3"/>
    <x v="4"/>
    <n v="0"/>
    <n v="34.799999999999997"/>
    <n v="34800000"/>
    <n v="48515"/>
    <x v="0"/>
    <x v="2"/>
    <x v="4"/>
    <n v="50"/>
  </r>
  <r>
    <x v="0"/>
    <n v="0"/>
    <x v="1"/>
    <x v="1"/>
    <x v="2"/>
    <x v="4"/>
    <n v="0"/>
    <n v="49.37"/>
    <n v="49370000"/>
    <n v="613786"/>
    <x v="1"/>
    <x v="0"/>
    <x v="3"/>
    <n v="24"/>
  </r>
  <r>
    <x v="5"/>
    <n v="0"/>
    <x v="4"/>
    <x v="4"/>
    <x v="3"/>
    <x v="0"/>
    <n v="0"/>
    <n v="61.23"/>
    <n v="61230000"/>
    <n v="228033"/>
    <x v="1"/>
    <x v="0"/>
    <x v="4"/>
    <n v="43"/>
  </r>
  <r>
    <x v="1"/>
    <n v="0"/>
    <x v="0"/>
    <x v="0"/>
    <x v="4"/>
    <x v="0"/>
    <n v="0"/>
    <n v="95.54"/>
    <n v="95540000"/>
    <n v="862718"/>
    <x v="0"/>
    <x v="1"/>
    <x v="3"/>
    <n v="44"/>
  </r>
  <r>
    <x v="6"/>
    <n v="0"/>
    <x v="1"/>
    <x v="1"/>
    <x v="1"/>
    <x v="6"/>
    <n v="0"/>
    <n v="16.77"/>
    <n v="16770000"/>
    <n v="924837"/>
    <x v="0"/>
    <x v="0"/>
    <x v="1"/>
    <n v="62"/>
  </r>
  <r>
    <x v="8"/>
    <n v="0"/>
    <x v="3"/>
    <x v="3"/>
    <x v="4"/>
    <x v="4"/>
    <n v="0"/>
    <n v="20.36"/>
    <n v="20360000"/>
    <n v="876850"/>
    <x v="2"/>
    <x v="1"/>
    <x v="2"/>
    <n v="8"/>
  </r>
  <r>
    <x v="3"/>
    <n v="0"/>
    <x v="1"/>
    <x v="1"/>
    <x v="0"/>
    <x v="5"/>
    <n v="0"/>
    <n v="10.56"/>
    <n v="10560000"/>
    <n v="556014"/>
    <x v="1"/>
    <x v="0"/>
    <x v="4"/>
    <n v="11"/>
  </r>
  <r>
    <x v="7"/>
    <n v="0"/>
    <x v="8"/>
    <x v="8"/>
    <x v="0"/>
    <x v="4"/>
    <n v="0"/>
    <n v="42.82"/>
    <n v="42820000"/>
    <n v="974362"/>
    <x v="2"/>
    <x v="0"/>
    <x v="4"/>
    <n v="70"/>
  </r>
  <r>
    <x v="1"/>
    <n v="0"/>
    <x v="1"/>
    <x v="1"/>
    <x v="2"/>
    <x v="2"/>
    <n v="0"/>
    <n v="68.680000000000007"/>
    <n v="68680000"/>
    <n v="725608"/>
    <x v="2"/>
    <x v="3"/>
    <x v="2"/>
    <n v="15"/>
  </r>
  <r>
    <x v="6"/>
    <n v="0"/>
    <x v="0"/>
    <x v="0"/>
    <x v="2"/>
    <x v="0"/>
    <n v="0"/>
    <n v="6.79"/>
    <n v="6790000"/>
    <n v="386691"/>
    <x v="1"/>
    <x v="1"/>
    <x v="2"/>
    <n v="20"/>
  </r>
  <r>
    <x v="1"/>
    <n v="0"/>
    <x v="1"/>
    <x v="1"/>
    <x v="4"/>
    <x v="4"/>
    <n v="0"/>
    <n v="40.98"/>
    <n v="40980000"/>
    <n v="402855"/>
    <x v="2"/>
    <x v="2"/>
    <x v="2"/>
    <n v="26"/>
  </r>
  <r>
    <x v="8"/>
    <n v="0"/>
    <x v="3"/>
    <x v="3"/>
    <x v="0"/>
    <x v="6"/>
    <n v="0"/>
    <n v="25.66"/>
    <n v="25660000"/>
    <n v="518357"/>
    <x v="2"/>
    <x v="1"/>
    <x v="1"/>
    <n v="42"/>
  </r>
  <r>
    <x v="9"/>
    <n v="0"/>
    <x v="3"/>
    <x v="3"/>
    <x v="0"/>
    <x v="5"/>
    <n v="0"/>
    <n v="29.35"/>
    <n v="29350000"/>
    <n v="724633"/>
    <x v="0"/>
    <x v="1"/>
    <x v="4"/>
    <n v="26"/>
  </r>
  <r>
    <x v="3"/>
    <n v="0"/>
    <x v="7"/>
    <x v="7"/>
    <x v="1"/>
    <x v="2"/>
    <n v="0"/>
    <n v="6.74"/>
    <n v="6740000"/>
    <n v="742272"/>
    <x v="1"/>
    <x v="3"/>
    <x v="3"/>
    <n v="64"/>
  </r>
  <r>
    <x v="7"/>
    <n v="0"/>
    <x v="2"/>
    <x v="2"/>
    <x v="5"/>
    <x v="2"/>
    <n v="0"/>
    <n v="83.09"/>
    <n v="83090000"/>
    <n v="650093"/>
    <x v="3"/>
    <x v="2"/>
    <x v="3"/>
    <n v="58"/>
  </r>
  <r>
    <x v="8"/>
    <n v="0"/>
    <x v="8"/>
    <x v="8"/>
    <x v="0"/>
    <x v="5"/>
    <n v="0"/>
    <n v="94.32"/>
    <n v="94320000"/>
    <n v="755165"/>
    <x v="0"/>
    <x v="2"/>
    <x v="3"/>
    <n v="28"/>
  </r>
  <r>
    <x v="2"/>
    <n v="0"/>
    <x v="8"/>
    <x v="8"/>
    <x v="3"/>
    <x v="2"/>
    <n v="0"/>
    <n v="67.12"/>
    <n v="67120000"/>
    <n v="581923"/>
    <x v="0"/>
    <x v="2"/>
    <x v="0"/>
    <n v="63"/>
  </r>
  <r>
    <x v="5"/>
    <n v="0"/>
    <x v="2"/>
    <x v="2"/>
    <x v="2"/>
    <x v="1"/>
    <n v="0"/>
    <n v="76.83"/>
    <n v="76830000"/>
    <n v="637189"/>
    <x v="0"/>
    <x v="0"/>
    <x v="3"/>
    <n v="56"/>
  </r>
  <r>
    <x v="9"/>
    <n v="0"/>
    <x v="1"/>
    <x v="1"/>
    <x v="3"/>
    <x v="1"/>
    <n v="0"/>
    <n v="70.37"/>
    <n v="70370000"/>
    <n v="513625"/>
    <x v="1"/>
    <x v="1"/>
    <x v="0"/>
    <n v="37"/>
  </r>
  <r>
    <x v="3"/>
    <n v="0"/>
    <x v="2"/>
    <x v="2"/>
    <x v="0"/>
    <x v="4"/>
    <n v="0"/>
    <n v="22.46"/>
    <n v="22460000"/>
    <n v="499142"/>
    <x v="1"/>
    <x v="0"/>
    <x v="0"/>
    <n v="70"/>
  </r>
  <r>
    <x v="9"/>
    <n v="0"/>
    <x v="2"/>
    <x v="2"/>
    <x v="0"/>
    <x v="6"/>
    <n v="0"/>
    <n v="17.64"/>
    <n v="17640000"/>
    <n v="8334"/>
    <x v="3"/>
    <x v="3"/>
    <x v="1"/>
    <n v="13"/>
  </r>
  <r>
    <x v="9"/>
    <n v="0"/>
    <x v="9"/>
    <x v="9"/>
    <x v="0"/>
    <x v="4"/>
    <n v="0"/>
    <n v="37.299999999999997"/>
    <n v="37300000"/>
    <n v="617277"/>
    <x v="2"/>
    <x v="2"/>
    <x v="3"/>
    <n v="4"/>
  </r>
  <r>
    <x v="9"/>
    <n v="0"/>
    <x v="3"/>
    <x v="3"/>
    <x v="2"/>
    <x v="0"/>
    <n v="0"/>
    <n v="2.17"/>
    <n v="2170000"/>
    <n v="614662"/>
    <x v="3"/>
    <x v="1"/>
    <x v="0"/>
    <n v="37"/>
  </r>
  <r>
    <x v="0"/>
    <n v="0"/>
    <x v="2"/>
    <x v="2"/>
    <x v="3"/>
    <x v="5"/>
    <n v="0"/>
    <n v="99.99"/>
    <n v="99990000"/>
    <n v="755185"/>
    <x v="3"/>
    <x v="1"/>
    <x v="4"/>
    <n v="20"/>
  </r>
  <r>
    <x v="6"/>
    <n v="0"/>
    <x v="3"/>
    <x v="3"/>
    <x v="3"/>
    <x v="2"/>
    <n v="0"/>
    <n v="37.840000000000003"/>
    <n v="37840000"/>
    <n v="839882"/>
    <x v="1"/>
    <x v="2"/>
    <x v="2"/>
    <n v="7"/>
  </r>
  <r>
    <x v="6"/>
    <n v="0"/>
    <x v="8"/>
    <x v="8"/>
    <x v="1"/>
    <x v="0"/>
    <n v="0"/>
    <n v="86.8"/>
    <n v="86800000"/>
    <n v="852965"/>
    <x v="1"/>
    <x v="1"/>
    <x v="3"/>
    <n v="39"/>
  </r>
  <r>
    <x v="7"/>
    <n v="0"/>
    <x v="8"/>
    <x v="8"/>
    <x v="2"/>
    <x v="5"/>
    <n v="0"/>
    <n v="3.69"/>
    <n v="3690000"/>
    <n v="566386"/>
    <x v="2"/>
    <x v="0"/>
    <x v="4"/>
    <n v="45"/>
  </r>
  <r>
    <x v="8"/>
    <n v="0"/>
    <x v="1"/>
    <x v="1"/>
    <x v="0"/>
    <x v="2"/>
    <n v="0"/>
    <n v="73.849999999999994"/>
    <n v="73850000"/>
    <n v="402903"/>
    <x v="2"/>
    <x v="3"/>
    <x v="4"/>
    <n v="55"/>
  </r>
  <r>
    <x v="2"/>
    <n v="0"/>
    <x v="3"/>
    <x v="3"/>
    <x v="3"/>
    <x v="1"/>
    <n v="0"/>
    <n v="0.5"/>
    <n v="500000"/>
    <n v="261266"/>
    <x v="0"/>
    <x v="1"/>
    <x v="1"/>
    <n v="63"/>
  </r>
  <r>
    <x v="4"/>
    <n v="0"/>
    <x v="7"/>
    <x v="7"/>
    <x v="5"/>
    <x v="2"/>
    <n v="0"/>
    <n v="91.94"/>
    <n v="91940000"/>
    <n v="899215"/>
    <x v="0"/>
    <x v="1"/>
    <x v="3"/>
    <n v="59"/>
  </r>
  <r>
    <x v="0"/>
    <n v="0"/>
    <x v="5"/>
    <x v="5"/>
    <x v="2"/>
    <x v="0"/>
    <n v="0"/>
    <n v="35.369999999999997"/>
    <n v="35370000"/>
    <n v="455900"/>
    <x v="0"/>
    <x v="3"/>
    <x v="3"/>
    <n v="11"/>
  </r>
  <r>
    <x v="8"/>
    <n v="0"/>
    <x v="5"/>
    <x v="5"/>
    <x v="4"/>
    <x v="4"/>
    <n v="0"/>
    <n v="69.61"/>
    <n v="69610000"/>
    <n v="391049"/>
    <x v="3"/>
    <x v="1"/>
    <x v="3"/>
    <n v="35"/>
  </r>
  <r>
    <x v="4"/>
    <n v="0"/>
    <x v="9"/>
    <x v="9"/>
    <x v="1"/>
    <x v="4"/>
    <n v="0"/>
    <n v="81.53"/>
    <n v="81530000"/>
    <n v="694660"/>
    <x v="3"/>
    <x v="1"/>
    <x v="4"/>
    <n v="29"/>
  </r>
  <r>
    <x v="3"/>
    <n v="0"/>
    <x v="9"/>
    <x v="9"/>
    <x v="3"/>
    <x v="2"/>
    <n v="0"/>
    <n v="63.96"/>
    <n v="63960000"/>
    <n v="650469"/>
    <x v="3"/>
    <x v="0"/>
    <x v="3"/>
    <n v="58"/>
  </r>
  <r>
    <x v="9"/>
    <n v="0"/>
    <x v="9"/>
    <x v="9"/>
    <x v="4"/>
    <x v="2"/>
    <n v="0"/>
    <n v="68.17"/>
    <n v="68170000"/>
    <n v="247149"/>
    <x v="1"/>
    <x v="0"/>
    <x v="3"/>
    <n v="47"/>
  </r>
  <r>
    <x v="8"/>
    <n v="0"/>
    <x v="0"/>
    <x v="0"/>
    <x v="3"/>
    <x v="0"/>
    <n v="0"/>
    <n v="15.54"/>
    <n v="15540000"/>
    <n v="645578"/>
    <x v="2"/>
    <x v="1"/>
    <x v="2"/>
    <n v="56"/>
  </r>
  <r>
    <x v="3"/>
    <n v="0"/>
    <x v="0"/>
    <x v="0"/>
    <x v="4"/>
    <x v="4"/>
    <n v="0"/>
    <n v="67.05"/>
    <n v="67050000"/>
    <n v="848517"/>
    <x v="3"/>
    <x v="0"/>
    <x v="3"/>
    <n v="16"/>
  </r>
  <r>
    <x v="4"/>
    <n v="0"/>
    <x v="0"/>
    <x v="0"/>
    <x v="5"/>
    <x v="6"/>
    <n v="0"/>
    <n v="25.19"/>
    <n v="25190000"/>
    <n v="897755"/>
    <x v="0"/>
    <x v="2"/>
    <x v="3"/>
    <n v="61"/>
  </r>
  <r>
    <x v="9"/>
    <n v="0"/>
    <x v="5"/>
    <x v="5"/>
    <x v="1"/>
    <x v="4"/>
    <n v="0"/>
    <n v="93.34"/>
    <n v="93340000"/>
    <n v="999635"/>
    <x v="1"/>
    <x v="1"/>
    <x v="1"/>
    <n v="24"/>
  </r>
  <r>
    <x v="7"/>
    <n v="0"/>
    <x v="1"/>
    <x v="1"/>
    <x v="0"/>
    <x v="4"/>
    <n v="0"/>
    <n v="87.27"/>
    <n v="87270000"/>
    <n v="767721"/>
    <x v="3"/>
    <x v="1"/>
    <x v="4"/>
    <n v="9"/>
  </r>
  <r>
    <x v="1"/>
    <n v="0"/>
    <x v="0"/>
    <x v="0"/>
    <x v="0"/>
    <x v="2"/>
    <n v="0"/>
    <n v="33.15"/>
    <n v="33150000"/>
    <n v="629687"/>
    <x v="3"/>
    <x v="2"/>
    <x v="1"/>
    <n v="53"/>
  </r>
  <r>
    <x v="1"/>
    <n v="0"/>
    <x v="8"/>
    <x v="8"/>
    <x v="0"/>
    <x v="1"/>
    <n v="0"/>
    <n v="38.5"/>
    <n v="38500000"/>
    <n v="517843"/>
    <x v="3"/>
    <x v="0"/>
    <x v="0"/>
    <n v="69"/>
  </r>
  <r>
    <x v="6"/>
    <n v="0"/>
    <x v="7"/>
    <x v="7"/>
    <x v="3"/>
    <x v="6"/>
    <n v="0"/>
    <n v="20.92"/>
    <n v="20920000"/>
    <n v="807631"/>
    <x v="1"/>
    <x v="1"/>
    <x v="1"/>
    <n v="56"/>
  </r>
  <r>
    <x v="4"/>
    <n v="0"/>
    <x v="2"/>
    <x v="2"/>
    <x v="0"/>
    <x v="1"/>
    <n v="0"/>
    <n v="98.95"/>
    <n v="98950000"/>
    <n v="354954"/>
    <x v="1"/>
    <x v="2"/>
    <x v="2"/>
    <n v="14"/>
  </r>
  <r>
    <x v="8"/>
    <n v="0"/>
    <x v="1"/>
    <x v="1"/>
    <x v="4"/>
    <x v="6"/>
    <n v="0"/>
    <n v="54.26"/>
    <n v="54260000"/>
    <n v="839368"/>
    <x v="2"/>
    <x v="0"/>
    <x v="3"/>
    <n v="40"/>
  </r>
  <r>
    <x v="5"/>
    <n v="0"/>
    <x v="3"/>
    <x v="3"/>
    <x v="3"/>
    <x v="6"/>
    <n v="0"/>
    <n v="10.77"/>
    <n v="10770000"/>
    <n v="910081"/>
    <x v="1"/>
    <x v="3"/>
    <x v="0"/>
    <n v="28"/>
  </r>
  <r>
    <x v="9"/>
    <n v="0"/>
    <x v="2"/>
    <x v="2"/>
    <x v="0"/>
    <x v="2"/>
    <n v="0"/>
    <n v="87.42"/>
    <n v="87420000"/>
    <n v="979700"/>
    <x v="0"/>
    <x v="1"/>
    <x v="1"/>
    <n v="49"/>
  </r>
  <r>
    <x v="0"/>
    <n v="0"/>
    <x v="0"/>
    <x v="0"/>
    <x v="2"/>
    <x v="3"/>
    <n v="0"/>
    <n v="58.78"/>
    <n v="58780000"/>
    <n v="586131"/>
    <x v="1"/>
    <x v="0"/>
    <x v="3"/>
    <n v="68"/>
  </r>
  <r>
    <x v="5"/>
    <n v="0"/>
    <x v="1"/>
    <x v="1"/>
    <x v="0"/>
    <x v="0"/>
    <n v="0"/>
    <n v="82.47"/>
    <n v="82470000"/>
    <n v="317988"/>
    <x v="1"/>
    <x v="3"/>
    <x v="4"/>
    <n v="2"/>
  </r>
  <r>
    <x v="1"/>
    <n v="0"/>
    <x v="3"/>
    <x v="3"/>
    <x v="1"/>
    <x v="4"/>
    <n v="0"/>
    <n v="43.11"/>
    <n v="43110000"/>
    <n v="11241"/>
    <x v="0"/>
    <x v="1"/>
    <x v="0"/>
    <n v="4"/>
  </r>
  <r>
    <x v="7"/>
    <n v="0"/>
    <x v="4"/>
    <x v="4"/>
    <x v="0"/>
    <x v="0"/>
    <n v="0"/>
    <n v="97.98"/>
    <n v="97980000"/>
    <n v="381599"/>
    <x v="3"/>
    <x v="1"/>
    <x v="4"/>
    <n v="66"/>
  </r>
  <r>
    <x v="9"/>
    <n v="0"/>
    <x v="4"/>
    <x v="4"/>
    <x v="4"/>
    <x v="0"/>
    <n v="0"/>
    <n v="16.5"/>
    <n v="16500000"/>
    <n v="347293"/>
    <x v="1"/>
    <x v="0"/>
    <x v="1"/>
    <n v="65"/>
  </r>
  <r>
    <x v="2"/>
    <n v="0"/>
    <x v="5"/>
    <x v="5"/>
    <x v="1"/>
    <x v="2"/>
    <n v="0"/>
    <n v="86.23"/>
    <n v="86230000"/>
    <n v="82321"/>
    <x v="3"/>
    <x v="3"/>
    <x v="1"/>
    <n v="47"/>
  </r>
  <r>
    <x v="3"/>
    <n v="0"/>
    <x v="5"/>
    <x v="5"/>
    <x v="4"/>
    <x v="1"/>
    <n v="0"/>
    <n v="49.76"/>
    <n v="49760000"/>
    <n v="460558"/>
    <x v="1"/>
    <x v="3"/>
    <x v="0"/>
    <n v="61"/>
  </r>
  <r>
    <x v="3"/>
    <n v="0"/>
    <x v="6"/>
    <x v="6"/>
    <x v="2"/>
    <x v="3"/>
    <n v="0"/>
    <n v="62.83"/>
    <n v="62830000"/>
    <n v="828280"/>
    <x v="0"/>
    <x v="2"/>
    <x v="0"/>
    <n v="62"/>
  </r>
  <r>
    <x v="1"/>
    <n v="0"/>
    <x v="9"/>
    <x v="9"/>
    <x v="5"/>
    <x v="0"/>
    <n v="0"/>
    <n v="20.14"/>
    <n v="20140000"/>
    <n v="287352"/>
    <x v="3"/>
    <x v="3"/>
    <x v="1"/>
    <n v="69"/>
  </r>
  <r>
    <x v="5"/>
    <n v="0"/>
    <x v="9"/>
    <x v="9"/>
    <x v="1"/>
    <x v="4"/>
    <n v="0"/>
    <n v="25.9"/>
    <n v="25900000"/>
    <n v="946651"/>
    <x v="2"/>
    <x v="0"/>
    <x v="0"/>
    <n v="67"/>
  </r>
  <r>
    <x v="8"/>
    <n v="0"/>
    <x v="1"/>
    <x v="1"/>
    <x v="0"/>
    <x v="0"/>
    <n v="0"/>
    <n v="88.43"/>
    <n v="88430000"/>
    <n v="954423"/>
    <x v="3"/>
    <x v="0"/>
    <x v="1"/>
    <n v="6"/>
  </r>
  <r>
    <x v="5"/>
    <n v="0"/>
    <x v="6"/>
    <x v="6"/>
    <x v="1"/>
    <x v="5"/>
    <n v="0"/>
    <n v="32.56"/>
    <n v="32560000.000000004"/>
    <n v="979382"/>
    <x v="1"/>
    <x v="2"/>
    <x v="3"/>
    <n v="43"/>
  </r>
  <r>
    <x v="7"/>
    <n v="0"/>
    <x v="1"/>
    <x v="1"/>
    <x v="3"/>
    <x v="4"/>
    <n v="0"/>
    <n v="58.67"/>
    <n v="58670000"/>
    <n v="12372"/>
    <x v="1"/>
    <x v="2"/>
    <x v="4"/>
    <n v="29"/>
  </r>
  <r>
    <x v="8"/>
    <n v="0"/>
    <x v="1"/>
    <x v="1"/>
    <x v="0"/>
    <x v="2"/>
    <n v="0"/>
    <n v="6.49"/>
    <n v="6490000"/>
    <n v="195044"/>
    <x v="3"/>
    <x v="0"/>
    <x v="2"/>
    <n v="20"/>
  </r>
  <r>
    <x v="8"/>
    <n v="0"/>
    <x v="0"/>
    <x v="0"/>
    <x v="1"/>
    <x v="3"/>
    <n v="0"/>
    <n v="34.93"/>
    <n v="34930000"/>
    <n v="721984"/>
    <x v="1"/>
    <x v="1"/>
    <x v="0"/>
    <n v="44"/>
  </r>
  <r>
    <x v="2"/>
    <n v="0"/>
    <x v="6"/>
    <x v="6"/>
    <x v="3"/>
    <x v="0"/>
    <n v="0"/>
    <n v="71.55"/>
    <n v="71550000"/>
    <n v="654253"/>
    <x v="2"/>
    <x v="1"/>
    <x v="0"/>
    <n v="35"/>
  </r>
  <r>
    <x v="7"/>
    <n v="0"/>
    <x v="7"/>
    <x v="7"/>
    <x v="5"/>
    <x v="6"/>
    <n v="0"/>
    <n v="23.01"/>
    <n v="23010000"/>
    <n v="686119"/>
    <x v="2"/>
    <x v="1"/>
    <x v="0"/>
    <n v="25"/>
  </r>
  <r>
    <x v="5"/>
    <n v="0"/>
    <x v="1"/>
    <x v="1"/>
    <x v="2"/>
    <x v="6"/>
    <n v="0"/>
    <n v="93.91"/>
    <n v="93910000"/>
    <n v="776634"/>
    <x v="3"/>
    <x v="1"/>
    <x v="4"/>
    <n v="33"/>
  </r>
  <r>
    <x v="1"/>
    <n v="0"/>
    <x v="9"/>
    <x v="9"/>
    <x v="1"/>
    <x v="2"/>
    <n v="0"/>
    <n v="41.09"/>
    <n v="41090000"/>
    <n v="698224"/>
    <x v="2"/>
    <x v="0"/>
    <x v="0"/>
    <n v="21"/>
  </r>
  <r>
    <x v="3"/>
    <n v="0"/>
    <x v="5"/>
    <x v="5"/>
    <x v="5"/>
    <x v="4"/>
    <n v="0"/>
    <n v="86.77"/>
    <n v="86770000"/>
    <n v="88821"/>
    <x v="3"/>
    <x v="3"/>
    <x v="3"/>
    <n v="39"/>
  </r>
  <r>
    <x v="6"/>
    <n v="0"/>
    <x v="6"/>
    <x v="6"/>
    <x v="2"/>
    <x v="5"/>
    <n v="0"/>
    <n v="53.95"/>
    <n v="53950000"/>
    <n v="846546"/>
    <x v="3"/>
    <x v="0"/>
    <x v="0"/>
    <n v="51"/>
  </r>
  <r>
    <x v="7"/>
    <n v="0"/>
    <x v="4"/>
    <x v="4"/>
    <x v="2"/>
    <x v="1"/>
    <n v="0"/>
    <n v="14.04"/>
    <n v="14040000"/>
    <n v="117819"/>
    <x v="1"/>
    <x v="3"/>
    <x v="3"/>
    <n v="15"/>
  </r>
  <r>
    <x v="6"/>
    <n v="0"/>
    <x v="8"/>
    <x v="8"/>
    <x v="2"/>
    <x v="2"/>
    <n v="0"/>
    <n v="70.97"/>
    <n v="70970000"/>
    <n v="465446"/>
    <x v="3"/>
    <x v="0"/>
    <x v="4"/>
    <n v="51"/>
  </r>
  <r>
    <x v="7"/>
    <n v="0"/>
    <x v="7"/>
    <x v="7"/>
    <x v="5"/>
    <x v="6"/>
    <n v="0"/>
    <n v="75.72"/>
    <n v="75720000"/>
    <n v="184554"/>
    <x v="3"/>
    <x v="3"/>
    <x v="2"/>
    <n v="39"/>
  </r>
  <r>
    <x v="9"/>
    <n v="0"/>
    <x v="6"/>
    <x v="6"/>
    <x v="0"/>
    <x v="2"/>
    <n v="0"/>
    <n v="48.71"/>
    <n v="48710000"/>
    <n v="520480"/>
    <x v="2"/>
    <x v="1"/>
    <x v="0"/>
    <n v="66"/>
  </r>
  <r>
    <x v="7"/>
    <n v="0"/>
    <x v="9"/>
    <x v="9"/>
    <x v="5"/>
    <x v="4"/>
    <n v="0"/>
    <n v="50.61"/>
    <n v="50610000"/>
    <n v="294668"/>
    <x v="1"/>
    <x v="2"/>
    <x v="4"/>
    <n v="17"/>
  </r>
  <r>
    <x v="9"/>
    <n v="0"/>
    <x v="1"/>
    <x v="1"/>
    <x v="2"/>
    <x v="6"/>
    <n v="0"/>
    <n v="54.54"/>
    <n v="54540000"/>
    <n v="892665"/>
    <x v="2"/>
    <x v="0"/>
    <x v="0"/>
    <n v="31"/>
  </r>
  <r>
    <x v="9"/>
    <n v="0"/>
    <x v="3"/>
    <x v="3"/>
    <x v="1"/>
    <x v="6"/>
    <n v="0"/>
    <n v="87.42"/>
    <n v="87420000"/>
    <n v="80926"/>
    <x v="0"/>
    <x v="0"/>
    <x v="3"/>
    <n v="19"/>
  </r>
  <r>
    <x v="2"/>
    <n v="0"/>
    <x v="4"/>
    <x v="4"/>
    <x v="1"/>
    <x v="0"/>
    <n v="0"/>
    <n v="80.77"/>
    <n v="80770000"/>
    <n v="884536"/>
    <x v="2"/>
    <x v="3"/>
    <x v="4"/>
    <n v="34"/>
  </r>
  <r>
    <x v="7"/>
    <n v="0"/>
    <x v="7"/>
    <x v="7"/>
    <x v="4"/>
    <x v="6"/>
    <n v="0"/>
    <n v="3.73"/>
    <n v="3730000"/>
    <n v="445422"/>
    <x v="3"/>
    <x v="0"/>
    <x v="2"/>
    <n v="70"/>
  </r>
  <r>
    <x v="6"/>
    <n v="0"/>
    <x v="9"/>
    <x v="9"/>
    <x v="1"/>
    <x v="4"/>
    <n v="0"/>
    <n v="52.28"/>
    <n v="52280000"/>
    <n v="376628"/>
    <x v="3"/>
    <x v="3"/>
    <x v="1"/>
    <n v="30"/>
  </r>
  <r>
    <x v="7"/>
    <n v="0"/>
    <x v="4"/>
    <x v="4"/>
    <x v="2"/>
    <x v="5"/>
    <n v="0"/>
    <n v="70.89"/>
    <n v="70890000"/>
    <n v="378949"/>
    <x v="3"/>
    <x v="1"/>
    <x v="2"/>
    <n v="67"/>
  </r>
  <r>
    <x v="8"/>
    <n v="0"/>
    <x v="5"/>
    <x v="5"/>
    <x v="0"/>
    <x v="2"/>
    <n v="0"/>
    <n v="35.270000000000003"/>
    <n v="35270000"/>
    <n v="26036"/>
    <x v="0"/>
    <x v="1"/>
    <x v="0"/>
    <n v="71"/>
  </r>
  <r>
    <x v="9"/>
    <n v="0"/>
    <x v="9"/>
    <x v="9"/>
    <x v="3"/>
    <x v="4"/>
    <n v="0"/>
    <n v="40.98"/>
    <n v="40980000"/>
    <n v="191369"/>
    <x v="2"/>
    <x v="0"/>
    <x v="1"/>
    <n v="65"/>
  </r>
  <r>
    <x v="1"/>
    <n v="0"/>
    <x v="1"/>
    <x v="1"/>
    <x v="0"/>
    <x v="2"/>
    <n v="0"/>
    <n v="93.62"/>
    <n v="93620000"/>
    <n v="899005"/>
    <x v="2"/>
    <x v="1"/>
    <x v="2"/>
    <n v="61"/>
  </r>
  <r>
    <x v="4"/>
    <n v="0"/>
    <x v="8"/>
    <x v="8"/>
    <x v="2"/>
    <x v="0"/>
    <n v="0"/>
    <n v="20.57"/>
    <n v="20570000"/>
    <n v="119348"/>
    <x v="1"/>
    <x v="0"/>
    <x v="1"/>
    <n v="48"/>
  </r>
  <r>
    <x v="8"/>
    <n v="0"/>
    <x v="1"/>
    <x v="1"/>
    <x v="2"/>
    <x v="3"/>
    <n v="0"/>
    <n v="21.8"/>
    <n v="21800000"/>
    <n v="610106"/>
    <x v="3"/>
    <x v="2"/>
    <x v="4"/>
    <n v="39"/>
  </r>
  <r>
    <x v="9"/>
    <n v="0"/>
    <x v="7"/>
    <x v="7"/>
    <x v="4"/>
    <x v="0"/>
    <n v="0"/>
    <n v="28.19"/>
    <n v="28190000"/>
    <n v="239853"/>
    <x v="2"/>
    <x v="0"/>
    <x v="4"/>
    <n v="64"/>
  </r>
  <r>
    <x v="3"/>
    <n v="0"/>
    <x v="7"/>
    <x v="7"/>
    <x v="1"/>
    <x v="3"/>
    <n v="0"/>
    <n v="99.83"/>
    <n v="99830000"/>
    <n v="419344"/>
    <x v="0"/>
    <x v="3"/>
    <x v="1"/>
    <n v="59"/>
  </r>
  <r>
    <x v="3"/>
    <n v="0"/>
    <x v="5"/>
    <x v="5"/>
    <x v="4"/>
    <x v="6"/>
    <n v="0"/>
    <n v="45.85"/>
    <n v="45850000"/>
    <n v="428415"/>
    <x v="0"/>
    <x v="3"/>
    <x v="3"/>
    <n v="69"/>
  </r>
  <r>
    <x v="4"/>
    <n v="0"/>
    <x v="8"/>
    <x v="8"/>
    <x v="5"/>
    <x v="5"/>
    <n v="0"/>
    <n v="47.14"/>
    <n v="47140000"/>
    <n v="169113"/>
    <x v="2"/>
    <x v="1"/>
    <x v="0"/>
    <n v="55"/>
  </r>
  <r>
    <x v="6"/>
    <n v="0"/>
    <x v="7"/>
    <x v="7"/>
    <x v="0"/>
    <x v="4"/>
    <n v="0"/>
    <n v="24.06"/>
    <n v="24060000"/>
    <n v="867302"/>
    <x v="3"/>
    <x v="2"/>
    <x v="1"/>
    <n v="55"/>
  </r>
  <r>
    <x v="4"/>
    <n v="0"/>
    <x v="9"/>
    <x v="9"/>
    <x v="3"/>
    <x v="2"/>
    <n v="0"/>
    <n v="63.87"/>
    <n v="63870000"/>
    <n v="821848"/>
    <x v="2"/>
    <x v="0"/>
    <x v="1"/>
    <n v="60"/>
  </r>
  <r>
    <x v="5"/>
    <n v="0"/>
    <x v="9"/>
    <x v="9"/>
    <x v="5"/>
    <x v="4"/>
    <n v="0"/>
    <n v="35.96"/>
    <n v="35960000"/>
    <n v="982719"/>
    <x v="3"/>
    <x v="2"/>
    <x v="4"/>
    <n v="26"/>
  </r>
  <r>
    <x v="8"/>
    <n v="0"/>
    <x v="7"/>
    <x v="7"/>
    <x v="3"/>
    <x v="0"/>
    <n v="0"/>
    <n v="76.22"/>
    <n v="76220000"/>
    <n v="769794"/>
    <x v="1"/>
    <x v="3"/>
    <x v="2"/>
    <n v="29"/>
  </r>
  <r>
    <x v="9"/>
    <n v="0"/>
    <x v="5"/>
    <x v="5"/>
    <x v="0"/>
    <x v="2"/>
    <n v="0"/>
    <n v="29.42"/>
    <n v="29420000"/>
    <n v="957199"/>
    <x v="0"/>
    <x v="2"/>
    <x v="2"/>
    <n v="49"/>
  </r>
  <r>
    <x v="6"/>
    <n v="0"/>
    <x v="9"/>
    <x v="9"/>
    <x v="1"/>
    <x v="0"/>
    <n v="0"/>
    <n v="65.73"/>
    <n v="65730000.000000007"/>
    <n v="431174"/>
    <x v="3"/>
    <x v="1"/>
    <x v="4"/>
    <n v="24"/>
  </r>
  <r>
    <x v="2"/>
    <n v="0"/>
    <x v="7"/>
    <x v="7"/>
    <x v="1"/>
    <x v="0"/>
    <n v="0"/>
    <n v="44.39"/>
    <n v="44390000"/>
    <n v="483598"/>
    <x v="2"/>
    <x v="3"/>
    <x v="3"/>
    <n v="29"/>
  </r>
  <r>
    <x v="8"/>
    <n v="0"/>
    <x v="9"/>
    <x v="9"/>
    <x v="5"/>
    <x v="2"/>
    <n v="0"/>
    <n v="80.489999999999995"/>
    <n v="80490000"/>
    <n v="661385"/>
    <x v="0"/>
    <x v="3"/>
    <x v="4"/>
    <n v="26"/>
  </r>
  <r>
    <x v="2"/>
    <n v="0"/>
    <x v="3"/>
    <x v="3"/>
    <x v="5"/>
    <x v="0"/>
    <n v="0"/>
    <n v="60.13"/>
    <n v="60130000"/>
    <n v="878362"/>
    <x v="1"/>
    <x v="0"/>
    <x v="3"/>
    <n v="57"/>
  </r>
  <r>
    <x v="5"/>
    <n v="0"/>
    <x v="9"/>
    <x v="9"/>
    <x v="2"/>
    <x v="6"/>
    <n v="0"/>
    <n v="56.14"/>
    <n v="56140000"/>
    <n v="401178"/>
    <x v="0"/>
    <x v="0"/>
    <x v="4"/>
    <n v="43"/>
  </r>
  <r>
    <x v="1"/>
    <n v="0"/>
    <x v="3"/>
    <x v="3"/>
    <x v="1"/>
    <x v="6"/>
    <n v="0"/>
    <n v="11.57"/>
    <n v="11570000"/>
    <n v="144533"/>
    <x v="3"/>
    <x v="2"/>
    <x v="4"/>
    <n v="67"/>
  </r>
  <r>
    <x v="9"/>
    <n v="0"/>
    <x v="1"/>
    <x v="1"/>
    <x v="1"/>
    <x v="4"/>
    <n v="0"/>
    <n v="89.9"/>
    <n v="89900000"/>
    <n v="828963"/>
    <x v="3"/>
    <x v="3"/>
    <x v="1"/>
    <n v="2"/>
  </r>
  <r>
    <x v="6"/>
    <n v="0"/>
    <x v="3"/>
    <x v="3"/>
    <x v="2"/>
    <x v="4"/>
    <n v="0"/>
    <n v="63.82"/>
    <n v="63820000"/>
    <n v="554294"/>
    <x v="3"/>
    <x v="0"/>
    <x v="2"/>
    <n v="42"/>
  </r>
  <r>
    <x v="2"/>
    <n v="0"/>
    <x v="0"/>
    <x v="0"/>
    <x v="2"/>
    <x v="5"/>
    <n v="0"/>
    <n v="22.94"/>
    <n v="22940000"/>
    <n v="844953"/>
    <x v="3"/>
    <x v="1"/>
    <x v="3"/>
    <n v="53"/>
  </r>
  <r>
    <x v="7"/>
    <n v="0"/>
    <x v="9"/>
    <x v="9"/>
    <x v="0"/>
    <x v="2"/>
    <n v="0"/>
    <n v="94.02"/>
    <n v="94020000"/>
    <n v="581813"/>
    <x v="3"/>
    <x v="2"/>
    <x v="4"/>
    <n v="20"/>
  </r>
  <r>
    <x v="8"/>
    <n v="0"/>
    <x v="1"/>
    <x v="1"/>
    <x v="5"/>
    <x v="5"/>
    <n v="0"/>
    <n v="9.76"/>
    <n v="9760000"/>
    <n v="122728"/>
    <x v="3"/>
    <x v="3"/>
    <x v="2"/>
    <n v="7"/>
  </r>
  <r>
    <x v="8"/>
    <n v="0"/>
    <x v="9"/>
    <x v="9"/>
    <x v="3"/>
    <x v="0"/>
    <n v="0"/>
    <n v="39.33"/>
    <n v="39330000"/>
    <n v="267631"/>
    <x v="0"/>
    <x v="3"/>
    <x v="2"/>
    <n v="12"/>
  </r>
  <r>
    <x v="4"/>
    <n v="0"/>
    <x v="0"/>
    <x v="0"/>
    <x v="4"/>
    <x v="1"/>
    <n v="0"/>
    <n v="3.87"/>
    <n v="3870000"/>
    <n v="755230"/>
    <x v="2"/>
    <x v="1"/>
    <x v="2"/>
    <n v="31"/>
  </r>
  <r>
    <x v="4"/>
    <n v="0"/>
    <x v="3"/>
    <x v="3"/>
    <x v="5"/>
    <x v="1"/>
    <n v="0"/>
    <n v="80.37"/>
    <n v="80370000"/>
    <n v="339119"/>
    <x v="3"/>
    <x v="0"/>
    <x v="4"/>
    <n v="29"/>
  </r>
  <r>
    <x v="4"/>
    <n v="0"/>
    <x v="7"/>
    <x v="7"/>
    <x v="4"/>
    <x v="4"/>
    <n v="0"/>
    <n v="14.72"/>
    <n v="14720000"/>
    <n v="540718"/>
    <x v="2"/>
    <x v="3"/>
    <x v="2"/>
    <n v="6"/>
  </r>
  <r>
    <x v="4"/>
    <n v="0"/>
    <x v="2"/>
    <x v="2"/>
    <x v="3"/>
    <x v="4"/>
    <n v="0"/>
    <n v="85.88"/>
    <n v="85880000"/>
    <n v="546017"/>
    <x v="3"/>
    <x v="2"/>
    <x v="4"/>
    <n v="14"/>
  </r>
  <r>
    <x v="1"/>
    <n v="0"/>
    <x v="2"/>
    <x v="2"/>
    <x v="4"/>
    <x v="1"/>
    <n v="0"/>
    <n v="48.83"/>
    <n v="48830000"/>
    <n v="96083"/>
    <x v="3"/>
    <x v="1"/>
    <x v="1"/>
    <n v="17"/>
  </r>
  <r>
    <x v="5"/>
    <n v="0"/>
    <x v="0"/>
    <x v="0"/>
    <x v="2"/>
    <x v="1"/>
    <n v="0"/>
    <n v="60.04"/>
    <n v="60040000"/>
    <n v="366318"/>
    <x v="1"/>
    <x v="0"/>
    <x v="0"/>
    <n v="35"/>
  </r>
  <r>
    <x v="0"/>
    <n v="0"/>
    <x v="1"/>
    <x v="1"/>
    <x v="5"/>
    <x v="2"/>
    <n v="0"/>
    <n v="86.98"/>
    <n v="86980000"/>
    <n v="510454"/>
    <x v="1"/>
    <x v="3"/>
    <x v="0"/>
    <n v="18"/>
  </r>
  <r>
    <x v="3"/>
    <n v="0"/>
    <x v="5"/>
    <x v="5"/>
    <x v="0"/>
    <x v="4"/>
    <n v="0"/>
    <n v="12.62"/>
    <n v="12620000"/>
    <n v="68551"/>
    <x v="1"/>
    <x v="1"/>
    <x v="1"/>
    <n v="55"/>
  </r>
  <r>
    <x v="6"/>
    <n v="0"/>
    <x v="2"/>
    <x v="2"/>
    <x v="1"/>
    <x v="6"/>
    <n v="0"/>
    <n v="63.74"/>
    <n v="63740000"/>
    <n v="83374"/>
    <x v="2"/>
    <x v="3"/>
    <x v="0"/>
    <n v="45"/>
  </r>
  <r>
    <x v="9"/>
    <n v="0"/>
    <x v="4"/>
    <x v="4"/>
    <x v="2"/>
    <x v="5"/>
    <n v="0"/>
    <n v="20.440000000000001"/>
    <n v="20440000"/>
    <n v="981595"/>
    <x v="1"/>
    <x v="1"/>
    <x v="4"/>
    <n v="56"/>
  </r>
  <r>
    <x v="4"/>
    <n v="0"/>
    <x v="9"/>
    <x v="9"/>
    <x v="0"/>
    <x v="5"/>
    <n v="0"/>
    <n v="13.38"/>
    <n v="13380000"/>
    <n v="934436"/>
    <x v="3"/>
    <x v="0"/>
    <x v="1"/>
    <n v="64"/>
  </r>
  <r>
    <x v="1"/>
    <n v="0"/>
    <x v="9"/>
    <x v="9"/>
    <x v="1"/>
    <x v="6"/>
    <n v="0"/>
    <n v="79.48"/>
    <n v="79480000"/>
    <n v="461093"/>
    <x v="0"/>
    <x v="3"/>
    <x v="1"/>
    <n v="42"/>
  </r>
  <r>
    <x v="8"/>
    <n v="0"/>
    <x v="0"/>
    <x v="0"/>
    <x v="4"/>
    <x v="1"/>
    <n v="0"/>
    <n v="86.79"/>
    <n v="86790000"/>
    <n v="214195"/>
    <x v="1"/>
    <x v="3"/>
    <x v="3"/>
    <n v="54"/>
  </r>
  <r>
    <x v="3"/>
    <n v="0"/>
    <x v="8"/>
    <x v="8"/>
    <x v="4"/>
    <x v="0"/>
    <n v="0"/>
    <n v="17.55"/>
    <n v="17550000"/>
    <n v="519698"/>
    <x v="2"/>
    <x v="2"/>
    <x v="4"/>
    <n v="30"/>
  </r>
  <r>
    <x v="8"/>
    <n v="0"/>
    <x v="1"/>
    <x v="1"/>
    <x v="2"/>
    <x v="6"/>
    <n v="0"/>
    <n v="16.71"/>
    <n v="16710000"/>
    <n v="393738"/>
    <x v="1"/>
    <x v="3"/>
    <x v="3"/>
    <n v="69"/>
  </r>
  <r>
    <x v="9"/>
    <n v="0"/>
    <x v="7"/>
    <x v="7"/>
    <x v="3"/>
    <x v="4"/>
    <n v="0"/>
    <n v="41.75"/>
    <n v="41750000"/>
    <n v="327171"/>
    <x v="3"/>
    <x v="0"/>
    <x v="0"/>
    <n v="41"/>
  </r>
  <r>
    <x v="8"/>
    <n v="0"/>
    <x v="6"/>
    <x v="6"/>
    <x v="3"/>
    <x v="3"/>
    <n v="0"/>
    <n v="94.79"/>
    <n v="94790000"/>
    <n v="534069"/>
    <x v="1"/>
    <x v="2"/>
    <x v="3"/>
    <n v="6"/>
  </r>
  <r>
    <x v="4"/>
    <n v="0"/>
    <x v="6"/>
    <x v="6"/>
    <x v="4"/>
    <x v="4"/>
    <n v="0"/>
    <n v="68.53"/>
    <n v="68530000"/>
    <n v="812679"/>
    <x v="1"/>
    <x v="3"/>
    <x v="4"/>
    <n v="67"/>
  </r>
  <r>
    <x v="2"/>
    <n v="0"/>
    <x v="5"/>
    <x v="5"/>
    <x v="5"/>
    <x v="0"/>
    <n v="0"/>
    <n v="23.86"/>
    <n v="23860000"/>
    <n v="552241"/>
    <x v="0"/>
    <x v="3"/>
    <x v="4"/>
    <n v="50"/>
  </r>
  <r>
    <x v="0"/>
    <n v="0"/>
    <x v="9"/>
    <x v="9"/>
    <x v="4"/>
    <x v="5"/>
    <n v="0"/>
    <n v="80.98"/>
    <n v="80980000"/>
    <n v="708357"/>
    <x v="3"/>
    <x v="1"/>
    <x v="3"/>
    <n v="49"/>
  </r>
  <r>
    <x v="9"/>
    <n v="0"/>
    <x v="3"/>
    <x v="3"/>
    <x v="2"/>
    <x v="4"/>
    <n v="0"/>
    <n v="51.41"/>
    <n v="51410000"/>
    <n v="491008"/>
    <x v="0"/>
    <x v="1"/>
    <x v="4"/>
    <n v="50"/>
  </r>
  <r>
    <x v="3"/>
    <n v="0"/>
    <x v="4"/>
    <x v="4"/>
    <x v="0"/>
    <x v="3"/>
    <n v="0"/>
    <n v="99.98"/>
    <n v="99980000"/>
    <n v="761576"/>
    <x v="2"/>
    <x v="0"/>
    <x v="3"/>
    <n v="9"/>
  </r>
  <r>
    <x v="1"/>
    <n v="0"/>
    <x v="9"/>
    <x v="9"/>
    <x v="1"/>
    <x v="4"/>
    <n v="0"/>
    <n v="12.64"/>
    <n v="12640000"/>
    <n v="10206"/>
    <x v="0"/>
    <x v="1"/>
    <x v="4"/>
    <n v="28"/>
  </r>
  <r>
    <x v="5"/>
    <n v="0"/>
    <x v="8"/>
    <x v="8"/>
    <x v="4"/>
    <x v="5"/>
    <n v="0"/>
    <n v="92.66"/>
    <n v="92660000"/>
    <n v="49085"/>
    <x v="0"/>
    <x v="1"/>
    <x v="0"/>
    <n v="32"/>
  </r>
  <r>
    <x v="7"/>
    <n v="0"/>
    <x v="1"/>
    <x v="1"/>
    <x v="3"/>
    <x v="4"/>
    <n v="0"/>
    <n v="18.690000000000001"/>
    <n v="18690000"/>
    <n v="131940"/>
    <x v="1"/>
    <x v="1"/>
    <x v="3"/>
    <n v="34"/>
  </r>
  <r>
    <x v="2"/>
    <n v="0"/>
    <x v="8"/>
    <x v="8"/>
    <x v="0"/>
    <x v="2"/>
    <n v="0"/>
    <n v="68.5"/>
    <n v="68500000"/>
    <n v="396839"/>
    <x v="0"/>
    <x v="3"/>
    <x v="4"/>
    <n v="60"/>
  </r>
  <r>
    <x v="3"/>
    <n v="0"/>
    <x v="9"/>
    <x v="9"/>
    <x v="3"/>
    <x v="5"/>
    <n v="0"/>
    <n v="76.53"/>
    <n v="76530000"/>
    <n v="46824"/>
    <x v="0"/>
    <x v="2"/>
    <x v="0"/>
    <n v="39"/>
  </r>
  <r>
    <x v="6"/>
    <n v="0"/>
    <x v="0"/>
    <x v="0"/>
    <x v="3"/>
    <x v="2"/>
    <n v="0"/>
    <n v="71.22"/>
    <n v="71220000"/>
    <n v="705326"/>
    <x v="0"/>
    <x v="0"/>
    <x v="4"/>
    <n v="19"/>
  </r>
  <r>
    <x v="1"/>
    <n v="0"/>
    <x v="7"/>
    <x v="7"/>
    <x v="5"/>
    <x v="3"/>
    <n v="0"/>
    <n v="4.5199999999999996"/>
    <n v="4520000"/>
    <n v="252949"/>
    <x v="2"/>
    <x v="0"/>
    <x v="1"/>
    <n v="51"/>
  </r>
  <r>
    <x v="6"/>
    <n v="0"/>
    <x v="8"/>
    <x v="8"/>
    <x v="0"/>
    <x v="4"/>
    <n v="0"/>
    <n v="45.97"/>
    <n v="45970000"/>
    <n v="699825"/>
    <x v="1"/>
    <x v="0"/>
    <x v="3"/>
    <n v="60"/>
  </r>
  <r>
    <x v="3"/>
    <n v="0"/>
    <x v="4"/>
    <x v="4"/>
    <x v="2"/>
    <x v="5"/>
    <n v="0"/>
    <n v="3.57"/>
    <n v="3570000"/>
    <n v="882784"/>
    <x v="2"/>
    <x v="1"/>
    <x v="0"/>
    <n v="31"/>
  </r>
  <r>
    <x v="5"/>
    <n v="0"/>
    <x v="6"/>
    <x v="6"/>
    <x v="3"/>
    <x v="0"/>
    <n v="0"/>
    <n v="92.06"/>
    <n v="92060000"/>
    <n v="721334"/>
    <x v="2"/>
    <x v="2"/>
    <x v="0"/>
    <n v="31"/>
  </r>
  <r>
    <x v="8"/>
    <n v="0"/>
    <x v="6"/>
    <x v="6"/>
    <x v="5"/>
    <x v="2"/>
    <n v="0"/>
    <n v="71.150000000000006"/>
    <n v="71150000"/>
    <n v="840225"/>
    <x v="3"/>
    <x v="3"/>
    <x v="4"/>
    <n v="70"/>
  </r>
  <r>
    <x v="2"/>
    <n v="0"/>
    <x v="2"/>
    <x v="2"/>
    <x v="1"/>
    <x v="3"/>
    <n v="0"/>
    <n v="9.74"/>
    <n v="9740000"/>
    <n v="118118"/>
    <x v="3"/>
    <x v="2"/>
    <x v="0"/>
    <n v="17"/>
  </r>
  <r>
    <x v="8"/>
    <n v="0"/>
    <x v="4"/>
    <x v="4"/>
    <x v="0"/>
    <x v="0"/>
    <n v="0"/>
    <n v="30.42"/>
    <n v="30420000"/>
    <n v="272199"/>
    <x v="1"/>
    <x v="3"/>
    <x v="3"/>
    <n v="29"/>
  </r>
  <r>
    <x v="2"/>
    <n v="0"/>
    <x v="4"/>
    <x v="4"/>
    <x v="1"/>
    <x v="1"/>
    <n v="0"/>
    <n v="59.44"/>
    <n v="59440000"/>
    <n v="964115"/>
    <x v="1"/>
    <x v="0"/>
    <x v="1"/>
    <n v="48"/>
  </r>
  <r>
    <x v="7"/>
    <n v="0"/>
    <x v="5"/>
    <x v="5"/>
    <x v="2"/>
    <x v="0"/>
    <n v="0"/>
    <n v="27.58"/>
    <n v="27580000"/>
    <n v="171936"/>
    <x v="0"/>
    <x v="1"/>
    <x v="0"/>
    <n v="70"/>
  </r>
  <r>
    <x v="8"/>
    <n v="0"/>
    <x v="6"/>
    <x v="6"/>
    <x v="5"/>
    <x v="6"/>
    <n v="0"/>
    <n v="73.260000000000005"/>
    <n v="73260000"/>
    <n v="841903"/>
    <x v="3"/>
    <x v="2"/>
    <x v="1"/>
    <n v="7"/>
  </r>
  <r>
    <x v="3"/>
    <n v="0"/>
    <x v="6"/>
    <x v="6"/>
    <x v="2"/>
    <x v="3"/>
    <n v="0"/>
    <n v="92.88"/>
    <n v="92880000"/>
    <n v="521871"/>
    <x v="2"/>
    <x v="2"/>
    <x v="4"/>
    <n v="6"/>
  </r>
  <r>
    <x v="3"/>
    <n v="0"/>
    <x v="2"/>
    <x v="2"/>
    <x v="5"/>
    <x v="4"/>
    <n v="0"/>
    <n v="46.25"/>
    <n v="46250000"/>
    <n v="578427"/>
    <x v="0"/>
    <x v="1"/>
    <x v="4"/>
    <n v="16"/>
  </r>
  <r>
    <x v="4"/>
    <n v="0"/>
    <x v="7"/>
    <x v="7"/>
    <x v="3"/>
    <x v="5"/>
    <n v="0"/>
    <n v="51.64"/>
    <n v="51640000"/>
    <n v="538890"/>
    <x v="1"/>
    <x v="3"/>
    <x v="3"/>
    <n v="59"/>
  </r>
  <r>
    <x v="7"/>
    <n v="0"/>
    <x v="6"/>
    <x v="6"/>
    <x v="3"/>
    <x v="3"/>
    <n v="0"/>
    <n v="79.5"/>
    <n v="79500000"/>
    <n v="789067"/>
    <x v="0"/>
    <x v="0"/>
    <x v="1"/>
    <n v="63"/>
  </r>
  <r>
    <x v="2"/>
    <n v="0"/>
    <x v="6"/>
    <x v="6"/>
    <x v="3"/>
    <x v="2"/>
    <n v="0"/>
    <n v="93.96"/>
    <n v="93960000"/>
    <n v="446331"/>
    <x v="1"/>
    <x v="0"/>
    <x v="2"/>
    <n v="17"/>
  </r>
  <r>
    <x v="4"/>
    <n v="0"/>
    <x v="2"/>
    <x v="2"/>
    <x v="1"/>
    <x v="4"/>
    <n v="0"/>
    <n v="52.85"/>
    <n v="52850000"/>
    <n v="927623"/>
    <x v="1"/>
    <x v="1"/>
    <x v="1"/>
    <n v="29"/>
  </r>
  <r>
    <x v="3"/>
    <n v="0"/>
    <x v="1"/>
    <x v="1"/>
    <x v="3"/>
    <x v="3"/>
    <n v="0"/>
    <n v="84.38"/>
    <n v="84380000"/>
    <n v="724629"/>
    <x v="2"/>
    <x v="0"/>
    <x v="2"/>
    <n v="18"/>
  </r>
  <r>
    <x v="4"/>
    <n v="0"/>
    <x v="5"/>
    <x v="5"/>
    <x v="1"/>
    <x v="0"/>
    <n v="0"/>
    <n v="54.26"/>
    <n v="54260000"/>
    <n v="21699"/>
    <x v="2"/>
    <x v="1"/>
    <x v="2"/>
    <n v="32"/>
  </r>
  <r>
    <x v="3"/>
    <n v="0"/>
    <x v="1"/>
    <x v="1"/>
    <x v="4"/>
    <x v="6"/>
    <n v="0"/>
    <n v="12.56"/>
    <n v="12560000"/>
    <n v="135042"/>
    <x v="1"/>
    <x v="1"/>
    <x v="3"/>
    <n v="13"/>
  </r>
  <r>
    <x v="0"/>
    <n v="0"/>
    <x v="9"/>
    <x v="9"/>
    <x v="5"/>
    <x v="2"/>
    <n v="0"/>
    <n v="95.17"/>
    <n v="95170000"/>
    <n v="884741"/>
    <x v="1"/>
    <x v="3"/>
    <x v="3"/>
    <n v="30"/>
  </r>
  <r>
    <x v="5"/>
    <n v="0"/>
    <x v="5"/>
    <x v="5"/>
    <x v="3"/>
    <x v="2"/>
    <n v="0"/>
    <n v="99.62"/>
    <n v="99620000"/>
    <n v="285609"/>
    <x v="3"/>
    <x v="1"/>
    <x v="1"/>
    <n v="46"/>
  </r>
  <r>
    <x v="2"/>
    <n v="0"/>
    <x v="8"/>
    <x v="8"/>
    <x v="1"/>
    <x v="4"/>
    <n v="0"/>
    <n v="97.5"/>
    <n v="97500000"/>
    <n v="755692"/>
    <x v="1"/>
    <x v="2"/>
    <x v="2"/>
    <n v="46"/>
  </r>
  <r>
    <x v="1"/>
    <n v="0"/>
    <x v="5"/>
    <x v="5"/>
    <x v="4"/>
    <x v="3"/>
    <n v="0"/>
    <n v="80.14"/>
    <n v="80140000"/>
    <n v="241449"/>
    <x v="3"/>
    <x v="0"/>
    <x v="3"/>
    <n v="27"/>
  </r>
  <r>
    <x v="8"/>
    <n v="0"/>
    <x v="1"/>
    <x v="1"/>
    <x v="3"/>
    <x v="2"/>
    <n v="0"/>
    <n v="31.5"/>
    <n v="31500000"/>
    <n v="951607"/>
    <x v="3"/>
    <x v="3"/>
    <x v="2"/>
    <n v="58"/>
  </r>
  <r>
    <x v="8"/>
    <n v="0"/>
    <x v="3"/>
    <x v="3"/>
    <x v="0"/>
    <x v="4"/>
    <n v="0"/>
    <n v="32.93"/>
    <n v="32930000"/>
    <n v="774050"/>
    <x v="0"/>
    <x v="2"/>
    <x v="1"/>
    <n v="40"/>
  </r>
  <r>
    <x v="7"/>
    <n v="0"/>
    <x v="3"/>
    <x v="3"/>
    <x v="5"/>
    <x v="1"/>
    <n v="0"/>
    <n v="83.42"/>
    <n v="83420000"/>
    <n v="538552"/>
    <x v="0"/>
    <x v="1"/>
    <x v="2"/>
    <n v="65"/>
  </r>
  <r>
    <x v="5"/>
    <n v="0"/>
    <x v="8"/>
    <x v="8"/>
    <x v="3"/>
    <x v="1"/>
    <n v="0"/>
    <n v="20.39"/>
    <n v="20390000"/>
    <n v="342951"/>
    <x v="1"/>
    <x v="3"/>
    <x v="3"/>
    <n v="72"/>
  </r>
  <r>
    <x v="0"/>
    <n v="0"/>
    <x v="5"/>
    <x v="5"/>
    <x v="3"/>
    <x v="6"/>
    <n v="0"/>
    <n v="92.58"/>
    <n v="92580000"/>
    <n v="974261"/>
    <x v="0"/>
    <x v="2"/>
    <x v="1"/>
    <n v="20"/>
  </r>
  <r>
    <x v="7"/>
    <n v="0"/>
    <x v="0"/>
    <x v="0"/>
    <x v="4"/>
    <x v="6"/>
    <n v="0"/>
    <n v="91.03"/>
    <n v="91030000"/>
    <n v="86583"/>
    <x v="3"/>
    <x v="2"/>
    <x v="1"/>
    <n v="47"/>
  </r>
  <r>
    <x v="6"/>
    <n v="0"/>
    <x v="4"/>
    <x v="4"/>
    <x v="3"/>
    <x v="6"/>
    <n v="0"/>
    <n v="90.94"/>
    <n v="90940000"/>
    <n v="326955"/>
    <x v="1"/>
    <x v="3"/>
    <x v="0"/>
    <n v="21"/>
  </r>
  <r>
    <x v="8"/>
    <n v="0"/>
    <x v="1"/>
    <x v="1"/>
    <x v="3"/>
    <x v="6"/>
    <n v="0"/>
    <n v="54.41"/>
    <n v="54410000"/>
    <n v="344772"/>
    <x v="0"/>
    <x v="0"/>
    <x v="2"/>
    <n v="5"/>
  </r>
  <r>
    <x v="6"/>
    <n v="0"/>
    <x v="7"/>
    <x v="7"/>
    <x v="2"/>
    <x v="2"/>
    <n v="0"/>
    <n v="30.93"/>
    <n v="30930000"/>
    <n v="568075"/>
    <x v="3"/>
    <x v="1"/>
    <x v="4"/>
    <n v="22"/>
  </r>
  <r>
    <x v="0"/>
    <n v="0"/>
    <x v="2"/>
    <x v="2"/>
    <x v="1"/>
    <x v="4"/>
    <n v="0"/>
    <n v="24.43"/>
    <n v="24430000"/>
    <n v="693509"/>
    <x v="1"/>
    <x v="0"/>
    <x v="1"/>
    <n v="70"/>
  </r>
  <r>
    <x v="1"/>
    <n v="0"/>
    <x v="3"/>
    <x v="3"/>
    <x v="5"/>
    <x v="4"/>
    <n v="0"/>
    <n v="25.53"/>
    <n v="25530000"/>
    <n v="505404"/>
    <x v="2"/>
    <x v="3"/>
    <x v="2"/>
    <n v="30"/>
  </r>
  <r>
    <x v="3"/>
    <n v="0"/>
    <x v="2"/>
    <x v="2"/>
    <x v="5"/>
    <x v="2"/>
    <n v="0"/>
    <n v="51.66"/>
    <n v="51660000"/>
    <n v="570159"/>
    <x v="0"/>
    <x v="0"/>
    <x v="3"/>
    <n v="18"/>
  </r>
  <r>
    <x v="1"/>
    <n v="0"/>
    <x v="9"/>
    <x v="9"/>
    <x v="3"/>
    <x v="3"/>
    <n v="0"/>
    <n v="18.18"/>
    <n v="18180000"/>
    <n v="208313"/>
    <x v="0"/>
    <x v="1"/>
    <x v="4"/>
    <n v="5"/>
  </r>
  <r>
    <x v="8"/>
    <n v="0"/>
    <x v="3"/>
    <x v="3"/>
    <x v="0"/>
    <x v="1"/>
    <n v="0"/>
    <n v="2.73"/>
    <n v="2730000"/>
    <n v="916272"/>
    <x v="1"/>
    <x v="3"/>
    <x v="3"/>
    <n v="32"/>
  </r>
  <r>
    <x v="4"/>
    <n v="0"/>
    <x v="7"/>
    <x v="7"/>
    <x v="0"/>
    <x v="5"/>
    <n v="0"/>
    <n v="83.27"/>
    <n v="83270000"/>
    <n v="288526"/>
    <x v="0"/>
    <x v="0"/>
    <x v="4"/>
    <n v="66"/>
  </r>
  <r>
    <x v="5"/>
    <n v="0"/>
    <x v="6"/>
    <x v="6"/>
    <x v="5"/>
    <x v="4"/>
    <n v="0"/>
    <n v="54.17"/>
    <n v="54170000"/>
    <n v="892175"/>
    <x v="2"/>
    <x v="3"/>
    <x v="0"/>
    <n v="18"/>
  </r>
  <r>
    <x v="4"/>
    <n v="0"/>
    <x v="8"/>
    <x v="8"/>
    <x v="1"/>
    <x v="1"/>
    <n v="0"/>
    <n v="76.83"/>
    <n v="76830000"/>
    <n v="189999"/>
    <x v="0"/>
    <x v="2"/>
    <x v="0"/>
    <n v="57"/>
  </r>
  <r>
    <x v="2"/>
    <n v="0"/>
    <x v="5"/>
    <x v="5"/>
    <x v="4"/>
    <x v="3"/>
    <n v="0"/>
    <n v="78.900000000000006"/>
    <n v="78900000"/>
    <n v="716114"/>
    <x v="2"/>
    <x v="1"/>
    <x v="1"/>
    <n v="63"/>
  </r>
  <r>
    <x v="4"/>
    <n v="0"/>
    <x v="3"/>
    <x v="3"/>
    <x v="1"/>
    <x v="0"/>
    <n v="0"/>
    <n v="32.5"/>
    <n v="32500000"/>
    <n v="414904"/>
    <x v="1"/>
    <x v="0"/>
    <x v="0"/>
    <n v="53"/>
  </r>
  <r>
    <x v="3"/>
    <n v="0"/>
    <x v="0"/>
    <x v="0"/>
    <x v="4"/>
    <x v="5"/>
    <n v="0"/>
    <n v="77.650000000000006"/>
    <n v="77650000"/>
    <n v="989592"/>
    <x v="2"/>
    <x v="1"/>
    <x v="3"/>
    <n v="49"/>
  </r>
  <r>
    <x v="5"/>
    <n v="0"/>
    <x v="7"/>
    <x v="7"/>
    <x v="0"/>
    <x v="4"/>
    <n v="0"/>
    <n v="60.68"/>
    <n v="60680000"/>
    <n v="389782"/>
    <x v="2"/>
    <x v="2"/>
    <x v="1"/>
    <n v="45"/>
  </r>
  <r>
    <x v="3"/>
    <n v="0"/>
    <x v="4"/>
    <x v="4"/>
    <x v="5"/>
    <x v="6"/>
    <n v="0"/>
    <n v="67.849999999999994"/>
    <n v="67850000"/>
    <n v="552427"/>
    <x v="0"/>
    <x v="3"/>
    <x v="4"/>
    <n v="58"/>
  </r>
  <r>
    <x v="6"/>
    <n v="0"/>
    <x v="6"/>
    <x v="6"/>
    <x v="1"/>
    <x v="1"/>
    <n v="0"/>
    <n v="44.25"/>
    <n v="44250000"/>
    <n v="933418"/>
    <x v="1"/>
    <x v="3"/>
    <x v="3"/>
    <n v="15"/>
  </r>
  <r>
    <x v="1"/>
    <n v="0"/>
    <x v="4"/>
    <x v="4"/>
    <x v="2"/>
    <x v="3"/>
    <n v="0"/>
    <n v="42.88"/>
    <n v="42880000"/>
    <n v="934333"/>
    <x v="2"/>
    <x v="0"/>
    <x v="1"/>
    <n v="60"/>
  </r>
  <r>
    <x v="6"/>
    <n v="0"/>
    <x v="3"/>
    <x v="3"/>
    <x v="5"/>
    <x v="3"/>
    <n v="0"/>
    <n v="65.81"/>
    <n v="65810000"/>
    <n v="213558"/>
    <x v="3"/>
    <x v="0"/>
    <x v="3"/>
    <n v="37"/>
  </r>
  <r>
    <x v="6"/>
    <n v="0"/>
    <x v="2"/>
    <x v="2"/>
    <x v="3"/>
    <x v="3"/>
    <n v="0"/>
    <n v="41.37"/>
    <n v="41370000"/>
    <n v="271388"/>
    <x v="1"/>
    <x v="0"/>
    <x v="4"/>
    <n v="36"/>
  </r>
  <r>
    <x v="7"/>
    <n v="0"/>
    <x v="2"/>
    <x v="2"/>
    <x v="3"/>
    <x v="4"/>
    <n v="0"/>
    <n v="88.79"/>
    <n v="88790000"/>
    <n v="482307"/>
    <x v="0"/>
    <x v="3"/>
    <x v="1"/>
    <n v="62"/>
  </r>
  <r>
    <x v="2"/>
    <n v="0"/>
    <x v="9"/>
    <x v="9"/>
    <x v="2"/>
    <x v="3"/>
    <n v="0"/>
    <n v="59.32"/>
    <n v="59320000"/>
    <n v="848419"/>
    <x v="2"/>
    <x v="0"/>
    <x v="0"/>
    <n v="27"/>
  </r>
  <r>
    <x v="7"/>
    <n v="0"/>
    <x v="0"/>
    <x v="0"/>
    <x v="3"/>
    <x v="4"/>
    <n v="0"/>
    <n v="54.7"/>
    <n v="54700000"/>
    <n v="615305"/>
    <x v="2"/>
    <x v="3"/>
    <x v="3"/>
    <n v="6"/>
  </r>
  <r>
    <x v="2"/>
    <n v="0"/>
    <x v="8"/>
    <x v="8"/>
    <x v="3"/>
    <x v="3"/>
    <n v="0"/>
    <n v="57.75"/>
    <n v="57750000"/>
    <n v="829827"/>
    <x v="1"/>
    <x v="1"/>
    <x v="3"/>
    <n v="48"/>
  </r>
  <r>
    <x v="0"/>
    <n v="0"/>
    <x v="6"/>
    <x v="6"/>
    <x v="2"/>
    <x v="0"/>
    <n v="0"/>
    <n v="60.55"/>
    <n v="60550000"/>
    <n v="699194"/>
    <x v="1"/>
    <x v="2"/>
    <x v="4"/>
    <n v="45"/>
  </r>
  <r>
    <x v="4"/>
    <n v="0"/>
    <x v="6"/>
    <x v="6"/>
    <x v="5"/>
    <x v="2"/>
    <n v="0"/>
    <n v="6.51"/>
    <n v="6510000"/>
    <n v="82276"/>
    <x v="2"/>
    <x v="3"/>
    <x v="1"/>
    <n v="26"/>
  </r>
  <r>
    <x v="6"/>
    <n v="0"/>
    <x v="2"/>
    <x v="2"/>
    <x v="0"/>
    <x v="2"/>
    <n v="0"/>
    <n v="47.56"/>
    <n v="47560000"/>
    <n v="234055"/>
    <x v="3"/>
    <x v="1"/>
    <x v="0"/>
    <n v="64"/>
  </r>
  <r>
    <x v="1"/>
    <n v="0"/>
    <x v="0"/>
    <x v="0"/>
    <x v="0"/>
    <x v="2"/>
    <n v="0"/>
    <n v="52.47"/>
    <n v="52470000"/>
    <n v="880546"/>
    <x v="1"/>
    <x v="3"/>
    <x v="0"/>
    <n v="39"/>
  </r>
  <r>
    <x v="0"/>
    <n v="0"/>
    <x v="9"/>
    <x v="9"/>
    <x v="0"/>
    <x v="0"/>
    <n v="0"/>
    <n v="54.76"/>
    <n v="54760000"/>
    <n v="183678"/>
    <x v="2"/>
    <x v="3"/>
    <x v="2"/>
    <n v="59"/>
  </r>
  <r>
    <x v="0"/>
    <n v="0"/>
    <x v="5"/>
    <x v="5"/>
    <x v="3"/>
    <x v="0"/>
    <n v="0"/>
    <n v="42.64"/>
    <n v="42640000"/>
    <n v="720850"/>
    <x v="3"/>
    <x v="2"/>
    <x v="0"/>
    <n v="17"/>
  </r>
  <r>
    <x v="3"/>
    <n v="0"/>
    <x v="5"/>
    <x v="5"/>
    <x v="0"/>
    <x v="5"/>
    <n v="0"/>
    <n v="39.53"/>
    <n v="39530000"/>
    <n v="339645"/>
    <x v="3"/>
    <x v="1"/>
    <x v="2"/>
    <n v="2"/>
  </r>
  <r>
    <x v="8"/>
    <n v="0"/>
    <x v="1"/>
    <x v="1"/>
    <x v="3"/>
    <x v="3"/>
    <n v="0"/>
    <n v="73.27"/>
    <n v="73270000"/>
    <n v="368351"/>
    <x v="1"/>
    <x v="3"/>
    <x v="3"/>
    <n v="48"/>
  </r>
  <r>
    <x v="5"/>
    <n v="0"/>
    <x v="2"/>
    <x v="2"/>
    <x v="3"/>
    <x v="5"/>
    <n v="0"/>
    <n v="88.79"/>
    <n v="88790000"/>
    <n v="810930"/>
    <x v="2"/>
    <x v="1"/>
    <x v="2"/>
    <n v="30"/>
  </r>
  <r>
    <x v="4"/>
    <n v="0"/>
    <x v="0"/>
    <x v="0"/>
    <x v="3"/>
    <x v="2"/>
    <n v="0"/>
    <n v="13.99"/>
    <n v="13990000"/>
    <n v="966010"/>
    <x v="3"/>
    <x v="1"/>
    <x v="4"/>
    <n v="20"/>
  </r>
  <r>
    <x v="8"/>
    <n v="0"/>
    <x v="7"/>
    <x v="7"/>
    <x v="2"/>
    <x v="3"/>
    <n v="0"/>
    <n v="79.88"/>
    <n v="79880000"/>
    <n v="104759"/>
    <x v="0"/>
    <x v="3"/>
    <x v="2"/>
    <n v="12"/>
  </r>
  <r>
    <x v="4"/>
    <n v="0"/>
    <x v="1"/>
    <x v="1"/>
    <x v="0"/>
    <x v="5"/>
    <n v="0"/>
    <n v="77.41"/>
    <n v="77410000"/>
    <n v="654122"/>
    <x v="1"/>
    <x v="2"/>
    <x v="2"/>
    <n v="68"/>
  </r>
  <r>
    <x v="1"/>
    <n v="0"/>
    <x v="9"/>
    <x v="9"/>
    <x v="4"/>
    <x v="3"/>
    <n v="0"/>
    <n v="87.44"/>
    <n v="87440000"/>
    <n v="731625"/>
    <x v="1"/>
    <x v="3"/>
    <x v="3"/>
    <n v="33"/>
  </r>
  <r>
    <x v="4"/>
    <n v="0"/>
    <x v="9"/>
    <x v="9"/>
    <x v="1"/>
    <x v="0"/>
    <n v="0"/>
    <n v="47.32"/>
    <n v="47320000"/>
    <n v="848222"/>
    <x v="2"/>
    <x v="0"/>
    <x v="0"/>
    <n v="16"/>
  </r>
  <r>
    <x v="1"/>
    <n v="0"/>
    <x v="1"/>
    <x v="1"/>
    <x v="2"/>
    <x v="3"/>
    <n v="0"/>
    <n v="32.4"/>
    <n v="32400000"/>
    <n v="437554"/>
    <x v="2"/>
    <x v="1"/>
    <x v="1"/>
    <n v="19"/>
  </r>
  <r>
    <x v="1"/>
    <n v="0"/>
    <x v="5"/>
    <x v="5"/>
    <x v="0"/>
    <x v="1"/>
    <n v="0"/>
    <n v="53.07"/>
    <n v="53070000"/>
    <n v="589348"/>
    <x v="0"/>
    <x v="2"/>
    <x v="3"/>
    <n v="4"/>
  </r>
  <r>
    <x v="7"/>
    <n v="0"/>
    <x v="2"/>
    <x v="2"/>
    <x v="1"/>
    <x v="1"/>
    <n v="0"/>
    <n v="68.95"/>
    <n v="68950000"/>
    <n v="322146"/>
    <x v="0"/>
    <x v="2"/>
    <x v="4"/>
    <n v="70"/>
  </r>
  <r>
    <x v="1"/>
    <n v="0"/>
    <x v="9"/>
    <x v="9"/>
    <x v="4"/>
    <x v="4"/>
    <n v="0"/>
    <n v="42.81"/>
    <n v="42810000"/>
    <n v="432917"/>
    <x v="0"/>
    <x v="0"/>
    <x v="2"/>
    <n v="53"/>
  </r>
  <r>
    <x v="2"/>
    <n v="0"/>
    <x v="6"/>
    <x v="6"/>
    <x v="3"/>
    <x v="2"/>
    <n v="0"/>
    <n v="53.91"/>
    <n v="53910000"/>
    <n v="64163"/>
    <x v="3"/>
    <x v="1"/>
    <x v="2"/>
    <n v="7"/>
  </r>
  <r>
    <x v="4"/>
    <n v="0"/>
    <x v="8"/>
    <x v="8"/>
    <x v="0"/>
    <x v="1"/>
    <n v="0"/>
    <n v="45.67"/>
    <n v="45670000"/>
    <n v="95873"/>
    <x v="3"/>
    <x v="0"/>
    <x v="3"/>
    <n v="50"/>
  </r>
  <r>
    <x v="3"/>
    <n v="0"/>
    <x v="9"/>
    <x v="9"/>
    <x v="4"/>
    <x v="6"/>
    <n v="0"/>
    <n v="62.61"/>
    <n v="62610000"/>
    <n v="205015"/>
    <x v="1"/>
    <x v="0"/>
    <x v="2"/>
    <n v="57"/>
  </r>
  <r>
    <x v="3"/>
    <n v="0"/>
    <x v="9"/>
    <x v="9"/>
    <x v="4"/>
    <x v="3"/>
    <n v="0"/>
    <n v="27.52"/>
    <n v="27520000"/>
    <n v="488501"/>
    <x v="1"/>
    <x v="2"/>
    <x v="4"/>
    <n v="47"/>
  </r>
  <r>
    <x v="9"/>
    <n v="0"/>
    <x v="9"/>
    <x v="9"/>
    <x v="1"/>
    <x v="1"/>
    <n v="0"/>
    <n v="16.329999999999998"/>
    <n v="16329999.999999998"/>
    <n v="850758"/>
    <x v="2"/>
    <x v="0"/>
    <x v="1"/>
    <n v="9"/>
  </r>
  <r>
    <x v="7"/>
    <n v="0"/>
    <x v="0"/>
    <x v="0"/>
    <x v="4"/>
    <x v="6"/>
    <n v="0"/>
    <n v="67.42"/>
    <n v="67420000"/>
    <n v="703282"/>
    <x v="2"/>
    <x v="1"/>
    <x v="4"/>
    <n v="2"/>
  </r>
  <r>
    <x v="3"/>
    <n v="0"/>
    <x v="7"/>
    <x v="7"/>
    <x v="4"/>
    <x v="4"/>
    <n v="0"/>
    <n v="87.71"/>
    <n v="87710000"/>
    <n v="1579"/>
    <x v="3"/>
    <x v="0"/>
    <x v="3"/>
    <n v="55"/>
  </r>
  <r>
    <x v="3"/>
    <n v="0"/>
    <x v="5"/>
    <x v="5"/>
    <x v="3"/>
    <x v="2"/>
    <n v="0"/>
    <n v="93.72"/>
    <n v="93720000"/>
    <n v="828721"/>
    <x v="2"/>
    <x v="1"/>
    <x v="4"/>
    <n v="21"/>
  </r>
  <r>
    <x v="3"/>
    <n v="0"/>
    <x v="1"/>
    <x v="1"/>
    <x v="5"/>
    <x v="4"/>
    <n v="0"/>
    <n v="67.790000000000006"/>
    <n v="67790000"/>
    <n v="239402"/>
    <x v="0"/>
    <x v="3"/>
    <x v="0"/>
    <n v="17"/>
  </r>
  <r>
    <x v="6"/>
    <n v="0"/>
    <x v="2"/>
    <x v="2"/>
    <x v="3"/>
    <x v="0"/>
    <n v="0"/>
    <n v="54.4"/>
    <n v="54400000"/>
    <n v="891298"/>
    <x v="2"/>
    <x v="2"/>
    <x v="2"/>
    <n v="60"/>
  </r>
  <r>
    <x v="5"/>
    <n v="0"/>
    <x v="2"/>
    <x v="2"/>
    <x v="2"/>
    <x v="0"/>
    <n v="0"/>
    <n v="86.52"/>
    <n v="86520000"/>
    <n v="915463"/>
    <x v="2"/>
    <x v="1"/>
    <x v="3"/>
    <n v="2"/>
  </r>
  <r>
    <x v="1"/>
    <n v="0"/>
    <x v="3"/>
    <x v="3"/>
    <x v="5"/>
    <x v="0"/>
    <n v="0"/>
    <n v="99.09"/>
    <n v="99090000"/>
    <n v="395264"/>
    <x v="3"/>
    <x v="1"/>
    <x v="3"/>
    <n v="5"/>
  </r>
  <r>
    <x v="0"/>
    <n v="0"/>
    <x v="7"/>
    <x v="7"/>
    <x v="2"/>
    <x v="6"/>
    <n v="0"/>
    <n v="66.13"/>
    <n v="66129999.999999993"/>
    <n v="946668"/>
    <x v="0"/>
    <x v="0"/>
    <x v="4"/>
    <n v="67"/>
  </r>
  <r>
    <x v="9"/>
    <n v="0"/>
    <x v="5"/>
    <x v="5"/>
    <x v="5"/>
    <x v="2"/>
    <n v="0"/>
    <n v="52.54"/>
    <n v="52540000"/>
    <n v="201017"/>
    <x v="2"/>
    <x v="0"/>
    <x v="4"/>
    <n v="17"/>
  </r>
  <r>
    <x v="3"/>
    <n v="0"/>
    <x v="6"/>
    <x v="6"/>
    <x v="4"/>
    <x v="2"/>
    <n v="0"/>
    <n v="48"/>
    <n v="48000000"/>
    <n v="876383"/>
    <x v="2"/>
    <x v="3"/>
    <x v="4"/>
    <n v="72"/>
  </r>
  <r>
    <x v="5"/>
    <n v="0"/>
    <x v="6"/>
    <x v="6"/>
    <x v="1"/>
    <x v="4"/>
    <n v="0"/>
    <n v="10.84"/>
    <n v="10840000"/>
    <n v="564944"/>
    <x v="2"/>
    <x v="2"/>
    <x v="3"/>
    <n v="58"/>
  </r>
  <r>
    <x v="6"/>
    <n v="0"/>
    <x v="5"/>
    <x v="5"/>
    <x v="5"/>
    <x v="2"/>
    <n v="0"/>
    <n v="6.35"/>
    <n v="6350000"/>
    <n v="259573"/>
    <x v="1"/>
    <x v="3"/>
    <x v="1"/>
    <n v="68"/>
  </r>
  <r>
    <x v="8"/>
    <n v="0"/>
    <x v="9"/>
    <x v="9"/>
    <x v="3"/>
    <x v="0"/>
    <n v="0"/>
    <n v="99.83"/>
    <n v="99830000"/>
    <n v="10859"/>
    <x v="1"/>
    <x v="2"/>
    <x v="2"/>
    <n v="66"/>
  </r>
  <r>
    <x v="6"/>
    <n v="0"/>
    <x v="9"/>
    <x v="9"/>
    <x v="3"/>
    <x v="4"/>
    <n v="0"/>
    <n v="41.45"/>
    <n v="41450000"/>
    <n v="496378"/>
    <x v="2"/>
    <x v="0"/>
    <x v="2"/>
    <n v="42"/>
  </r>
  <r>
    <x v="2"/>
    <n v="0"/>
    <x v="0"/>
    <x v="0"/>
    <x v="2"/>
    <x v="0"/>
    <n v="0"/>
    <n v="29.92"/>
    <n v="29920000"/>
    <n v="937987"/>
    <x v="0"/>
    <x v="1"/>
    <x v="0"/>
    <n v="45"/>
  </r>
  <r>
    <x v="1"/>
    <n v="0"/>
    <x v="5"/>
    <x v="5"/>
    <x v="1"/>
    <x v="0"/>
    <n v="0"/>
    <n v="9.32"/>
    <n v="9320000"/>
    <n v="182887"/>
    <x v="0"/>
    <x v="0"/>
    <x v="1"/>
    <n v="51"/>
  </r>
  <r>
    <x v="4"/>
    <n v="0"/>
    <x v="1"/>
    <x v="1"/>
    <x v="2"/>
    <x v="6"/>
    <n v="0"/>
    <n v="34.43"/>
    <n v="34430000"/>
    <n v="927694"/>
    <x v="2"/>
    <x v="2"/>
    <x v="0"/>
    <n v="43"/>
  </r>
  <r>
    <x v="7"/>
    <n v="0"/>
    <x v="8"/>
    <x v="8"/>
    <x v="2"/>
    <x v="5"/>
    <n v="0"/>
    <n v="81.680000000000007"/>
    <n v="81680000"/>
    <n v="893986"/>
    <x v="2"/>
    <x v="0"/>
    <x v="1"/>
    <n v="47"/>
  </r>
  <r>
    <x v="9"/>
    <n v="0"/>
    <x v="3"/>
    <x v="3"/>
    <x v="0"/>
    <x v="1"/>
    <n v="0"/>
    <n v="36.85"/>
    <n v="36850000"/>
    <n v="852789"/>
    <x v="0"/>
    <x v="2"/>
    <x v="0"/>
    <n v="4"/>
  </r>
  <r>
    <x v="7"/>
    <n v="0"/>
    <x v="2"/>
    <x v="2"/>
    <x v="2"/>
    <x v="6"/>
    <n v="0"/>
    <n v="26.92"/>
    <n v="26920000"/>
    <n v="695427"/>
    <x v="1"/>
    <x v="3"/>
    <x v="4"/>
    <n v="28"/>
  </r>
  <r>
    <x v="1"/>
    <n v="0"/>
    <x v="0"/>
    <x v="0"/>
    <x v="3"/>
    <x v="5"/>
    <n v="0"/>
    <n v="35.31"/>
    <n v="35310000"/>
    <n v="961173"/>
    <x v="2"/>
    <x v="2"/>
    <x v="0"/>
    <n v="37"/>
  </r>
  <r>
    <x v="0"/>
    <n v="0"/>
    <x v="3"/>
    <x v="3"/>
    <x v="2"/>
    <x v="6"/>
    <n v="0"/>
    <n v="11.74"/>
    <n v="11740000"/>
    <n v="430760"/>
    <x v="1"/>
    <x v="0"/>
    <x v="1"/>
    <n v="63"/>
  </r>
  <r>
    <x v="3"/>
    <n v="0"/>
    <x v="4"/>
    <x v="4"/>
    <x v="1"/>
    <x v="3"/>
    <n v="0"/>
    <n v="93.93"/>
    <n v="93930000"/>
    <n v="198764"/>
    <x v="2"/>
    <x v="3"/>
    <x v="4"/>
    <n v="40"/>
  </r>
  <r>
    <x v="7"/>
    <n v="0"/>
    <x v="8"/>
    <x v="8"/>
    <x v="5"/>
    <x v="5"/>
    <n v="0"/>
    <n v="34.68"/>
    <n v="34680000"/>
    <n v="786462"/>
    <x v="3"/>
    <x v="1"/>
    <x v="1"/>
    <n v="17"/>
  </r>
  <r>
    <x v="1"/>
    <n v="0"/>
    <x v="9"/>
    <x v="9"/>
    <x v="5"/>
    <x v="2"/>
    <n v="0"/>
    <n v="84.43"/>
    <n v="84430000"/>
    <n v="999542"/>
    <x v="0"/>
    <x v="2"/>
    <x v="4"/>
    <n v="15"/>
  </r>
  <r>
    <x v="5"/>
    <n v="0"/>
    <x v="6"/>
    <x v="6"/>
    <x v="5"/>
    <x v="4"/>
    <n v="0"/>
    <n v="24.6"/>
    <n v="24600000"/>
    <n v="221315"/>
    <x v="1"/>
    <x v="0"/>
    <x v="0"/>
    <n v="53"/>
  </r>
  <r>
    <x v="7"/>
    <n v="0"/>
    <x v="3"/>
    <x v="3"/>
    <x v="4"/>
    <x v="0"/>
    <n v="0"/>
    <n v="52.7"/>
    <n v="52700000"/>
    <n v="861075"/>
    <x v="0"/>
    <x v="2"/>
    <x v="4"/>
    <n v="7"/>
  </r>
  <r>
    <x v="8"/>
    <n v="0"/>
    <x v="6"/>
    <x v="6"/>
    <x v="0"/>
    <x v="3"/>
    <n v="0"/>
    <n v="33.54"/>
    <n v="33540000"/>
    <n v="55209"/>
    <x v="1"/>
    <x v="0"/>
    <x v="0"/>
    <n v="11"/>
  </r>
  <r>
    <x v="1"/>
    <n v="0"/>
    <x v="3"/>
    <x v="3"/>
    <x v="0"/>
    <x v="0"/>
    <n v="0"/>
    <n v="43.54"/>
    <n v="43540000"/>
    <n v="76479"/>
    <x v="2"/>
    <x v="3"/>
    <x v="1"/>
    <n v="4"/>
  </r>
  <r>
    <x v="8"/>
    <n v="0"/>
    <x v="4"/>
    <x v="4"/>
    <x v="4"/>
    <x v="3"/>
    <n v="0"/>
    <n v="37.17"/>
    <n v="37170000"/>
    <n v="728731"/>
    <x v="3"/>
    <x v="1"/>
    <x v="0"/>
    <n v="72"/>
  </r>
  <r>
    <x v="8"/>
    <n v="0"/>
    <x v="1"/>
    <x v="1"/>
    <x v="4"/>
    <x v="0"/>
    <n v="0"/>
    <n v="36.369999999999997"/>
    <n v="36370000"/>
    <n v="161579"/>
    <x v="1"/>
    <x v="3"/>
    <x v="1"/>
    <n v="15"/>
  </r>
  <r>
    <x v="3"/>
    <n v="0"/>
    <x v="0"/>
    <x v="0"/>
    <x v="4"/>
    <x v="4"/>
    <n v="0"/>
    <n v="56.53"/>
    <n v="56530000"/>
    <n v="362642"/>
    <x v="3"/>
    <x v="2"/>
    <x v="4"/>
    <n v="19"/>
  </r>
  <r>
    <x v="7"/>
    <n v="0"/>
    <x v="1"/>
    <x v="1"/>
    <x v="3"/>
    <x v="0"/>
    <n v="0"/>
    <n v="29.76"/>
    <n v="29760000"/>
    <n v="913276"/>
    <x v="2"/>
    <x v="2"/>
    <x v="4"/>
    <n v="57"/>
  </r>
  <r>
    <x v="7"/>
    <n v="0"/>
    <x v="0"/>
    <x v="0"/>
    <x v="0"/>
    <x v="4"/>
    <n v="0"/>
    <n v="70.599999999999994"/>
    <n v="70600000"/>
    <n v="817268"/>
    <x v="1"/>
    <x v="3"/>
    <x v="0"/>
    <n v="1"/>
  </r>
  <r>
    <x v="2"/>
    <n v="0"/>
    <x v="8"/>
    <x v="8"/>
    <x v="4"/>
    <x v="2"/>
    <n v="0"/>
    <n v="80.05"/>
    <n v="80050000"/>
    <n v="682480"/>
    <x v="0"/>
    <x v="3"/>
    <x v="2"/>
    <n v="14"/>
  </r>
  <r>
    <x v="9"/>
    <n v="0"/>
    <x v="2"/>
    <x v="2"/>
    <x v="3"/>
    <x v="3"/>
    <n v="0"/>
    <n v="15.53"/>
    <n v="15530000"/>
    <n v="298385"/>
    <x v="0"/>
    <x v="0"/>
    <x v="2"/>
    <n v="11"/>
  </r>
  <r>
    <x v="0"/>
    <n v="0"/>
    <x v="9"/>
    <x v="9"/>
    <x v="3"/>
    <x v="6"/>
    <n v="0"/>
    <n v="6.32"/>
    <n v="6320000"/>
    <n v="682445"/>
    <x v="1"/>
    <x v="2"/>
    <x v="1"/>
    <n v="20"/>
  </r>
  <r>
    <x v="1"/>
    <n v="0"/>
    <x v="8"/>
    <x v="8"/>
    <x v="4"/>
    <x v="4"/>
    <n v="0"/>
    <n v="18.260000000000002"/>
    <n v="18260000"/>
    <n v="78277"/>
    <x v="0"/>
    <x v="1"/>
    <x v="1"/>
    <n v="51"/>
  </r>
  <r>
    <x v="1"/>
    <n v="0"/>
    <x v="5"/>
    <x v="5"/>
    <x v="2"/>
    <x v="2"/>
    <n v="0"/>
    <n v="90.85"/>
    <n v="90850000"/>
    <n v="985267"/>
    <x v="0"/>
    <x v="0"/>
    <x v="1"/>
    <n v="48"/>
  </r>
  <r>
    <x v="8"/>
    <n v="0"/>
    <x v="4"/>
    <x v="4"/>
    <x v="2"/>
    <x v="6"/>
    <n v="0"/>
    <n v="2.59"/>
    <n v="2590000"/>
    <n v="603982"/>
    <x v="0"/>
    <x v="2"/>
    <x v="1"/>
    <n v="18"/>
  </r>
  <r>
    <x v="8"/>
    <n v="0"/>
    <x v="8"/>
    <x v="8"/>
    <x v="3"/>
    <x v="5"/>
    <n v="0"/>
    <n v="74.260000000000005"/>
    <n v="74260000"/>
    <n v="81354"/>
    <x v="2"/>
    <x v="1"/>
    <x v="1"/>
    <n v="6"/>
  </r>
  <r>
    <x v="4"/>
    <n v="0"/>
    <x v="8"/>
    <x v="8"/>
    <x v="0"/>
    <x v="0"/>
    <n v="0"/>
    <n v="78.989999999999995"/>
    <n v="78990000"/>
    <n v="542754"/>
    <x v="2"/>
    <x v="3"/>
    <x v="0"/>
    <n v="42"/>
  </r>
  <r>
    <x v="5"/>
    <n v="0"/>
    <x v="9"/>
    <x v="9"/>
    <x v="0"/>
    <x v="0"/>
    <n v="0"/>
    <n v="85.79"/>
    <n v="85790000"/>
    <n v="905386"/>
    <x v="0"/>
    <x v="3"/>
    <x v="1"/>
    <n v="17"/>
  </r>
  <r>
    <x v="2"/>
    <n v="0"/>
    <x v="8"/>
    <x v="8"/>
    <x v="0"/>
    <x v="5"/>
    <n v="0"/>
    <n v="88.38"/>
    <n v="88380000"/>
    <n v="281387"/>
    <x v="0"/>
    <x v="2"/>
    <x v="1"/>
    <n v="55"/>
  </r>
  <r>
    <x v="4"/>
    <n v="0"/>
    <x v="7"/>
    <x v="7"/>
    <x v="5"/>
    <x v="5"/>
    <n v="0"/>
    <n v="30.15"/>
    <n v="30150000"/>
    <n v="205850"/>
    <x v="2"/>
    <x v="0"/>
    <x v="1"/>
    <n v="72"/>
  </r>
  <r>
    <x v="3"/>
    <n v="0"/>
    <x v="2"/>
    <x v="2"/>
    <x v="5"/>
    <x v="3"/>
    <n v="0"/>
    <n v="70.44"/>
    <n v="70440000"/>
    <n v="998028"/>
    <x v="0"/>
    <x v="0"/>
    <x v="4"/>
    <n v="59"/>
  </r>
  <r>
    <x v="0"/>
    <n v="0"/>
    <x v="7"/>
    <x v="7"/>
    <x v="5"/>
    <x v="2"/>
    <n v="0"/>
    <n v="20.63"/>
    <n v="20630000"/>
    <n v="780527"/>
    <x v="0"/>
    <x v="3"/>
    <x v="3"/>
    <n v="68"/>
  </r>
  <r>
    <x v="9"/>
    <n v="0"/>
    <x v="9"/>
    <x v="9"/>
    <x v="1"/>
    <x v="3"/>
    <n v="0"/>
    <n v="56.37"/>
    <n v="56370000"/>
    <n v="667436"/>
    <x v="2"/>
    <x v="2"/>
    <x v="2"/>
    <n v="11"/>
  </r>
  <r>
    <x v="8"/>
    <n v="0"/>
    <x v="6"/>
    <x v="6"/>
    <x v="1"/>
    <x v="1"/>
    <n v="0"/>
    <n v="71.260000000000005"/>
    <n v="71260000"/>
    <n v="440529"/>
    <x v="2"/>
    <x v="1"/>
    <x v="4"/>
    <n v="20"/>
  </r>
  <r>
    <x v="0"/>
    <n v="0"/>
    <x v="5"/>
    <x v="5"/>
    <x v="2"/>
    <x v="5"/>
    <n v="0"/>
    <n v="3.47"/>
    <n v="3470000"/>
    <n v="194670"/>
    <x v="1"/>
    <x v="2"/>
    <x v="1"/>
    <n v="29"/>
  </r>
  <r>
    <x v="9"/>
    <n v="0"/>
    <x v="5"/>
    <x v="5"/>
    <x v="3"/>
    <x v="5"/>
    <n v="0"/>
    <n v="53.59"/>
    <n v="53590000"/>
    <n v="750875"/>
    <x v="1"/>
    <x v="1"/>
    <x v="4"/>
    <n v="30"/>
  </r>
  <r>
    <x v="0"/>
    <n v="0"/>
    <x v="9"/>
    <x v="9"/>
    <x v="0"/>
    <x v="1"/>
    <n v="0"/>
    <n v="75.95"/>
    <n v="75950000"/>
    <n v="970373"/>
    <x v="3"/>
    <x v="2"/>
    <x v="2"/>
    <n v="58"/>
  </r>
  <r>
    <x v="4"/>
    <n v="0"/>
    <x v="2"/>
    <x v="2"/>
    <x v="0"/>
    <x v="1"/>
    <n v="0"/>
    <n v="44.98"/>
    <n v="44980000"/>
    <n v="827399"/>
    <x v="1"/>
    <x v="1"/>
    <x v="2"/>
    <n v="25"/>
  </r>
  <r>
    <x v="2"/>
    <n v="0"/>
    <x v="3"/>
    <x v="3"/>
    <x v="2"/>
    <x v="0"/>
    <n v="0"/>
    <n v="81.010000000000005"/>
    <n v="81010000"/>
    <n v="416149"/>
    <x v="2"/>
    <x v="0"/>
    <x v="3"/>
    <n v="56"/>
  </r>
  <r>
    <x v="3"/>
    <n v="0"/>
    <x v="7"/>
    <x v="7"/>
    <x v="1"/>
    <x v="2"/>
    <n v="0"/>
    <n v="51.11"/>
    <n v="51110000"/>
    <n v="506625"/>
    <x v="2"/>
    <x v="1"/>
    <x v="0"/>
    <n v="41"/>
  </r>
  <r>
    <x v="9"/>
    <n v="0"/>
    <x v="3"/>
    <x v="3"/>
    <x v="0"/>
    <x v="4"/>
    <n v="0"/>
    <n v="38.83"/>
    <n v="38830000"/>
    <n v="333027"/>
    <x v="0"/>
    <x v="3"/>
    <x v="0"/>
    <n v="19"/>
  </r>
  <r>
    <x v="9"/>
    <n v="0"/>
    <x v="8"/>
    <x v="8"/>
    <x v="4"/>
    <x v="3"/>
    <n v="0"/>
    <n v="89.93"/>
    <n v="89930000"/>
    <n v="982269"/>
    <x v="2"/>
    <x v="0"/>
    <x v="3"/>
    <n v="51"/>
  </r>
  <r>
    <x v="7"/>
    <n v="0"/>
    <x v="2"/>
    <x v="2"/>
    <x v="5"/>
    <x v="4"/>
    <n v="0"/>
    <n v="78.97"/>
    <n v="78970000"/>
    <n v="724903"/>
    <x v="3"/>
    <x v="1"/>
    <x v="4"/>
    <n v="53"/>
  </r>
  <r>
    <x v="6"/>
    <n v="0"/>
    <x v="2"/>
    <x v="2"/>
    <x v="3"/>
    <x v="0"/>
    <n v="0"/>
    <n v="26.82"/>
    <n v="26820000"/>
    <n v="156823"/>
    <x v="0"/>
    <x v="2"/>
    <x v="0"/>
    <n v="1"/>
  </r>
  <r>
    <x v="0"/>
    <n v="0"/>
    <x v="1"/>
    <x v="1"/>
    <x v="3"/>
    <x v="0"/>
    <n v="0"/>
    <n v="56.73"/>
    <n v="56730000"/>
    <n v="244753"/>
    <x v="2"/>
    <x v="3"/>
    <x v="0"/>
    <n v="45"/>
  </r>
  <r>
    <x v="6"/>
    <n v="0"/>
    <x v="6"/>
    <x v="6"/>
    <x v="5"/>
    <x v="1"/>
    <n v="0"/>
    <n v="71.150000000000006"/>
    <n v="71150000"/>
    <n v="258554"/>
    <x v="3"/>
    <x v="2"/>
    <x v="2"/>
    <n v="72"/>
  </r>
  <r>
    <x v="5"/>
    <n v="0"/>
    <x v="9"/>
    <x v="9"/>
    <x v="1"/>
    <x v="3"/>
    <n v="0"/>
    <n v="97.9"/>
    <n v="97900000"/>
    <n v="139407"/>
    <x v="2"/>
    <x v="0"/>
    <x v="3"/>
    <n v="41"/>
  </r>
  <r>
    <x v="4"/>
    <n v="0"/>
    <x v="5"/>
    <x v="5"/>
    <x v="0"/>
    <x v="0"/>
    <n v="0"/>
    <n v="5.8"/>
    <n v="5800000"/>
    <n v="206203"/>
    <x v="0"/>
    <x v="2"/>
    <x v="4"/>
    <n v="7"/>
  </r>
  <r>
    <x v="2"/>
    <n v="0"/>
    <x v="4"/>
    <x v="4"/>
    <x v="4"/>
    <x v="4"/>
    <n v="0"/>
    <n v="69.55"/>
    <n v="69550000"/>
    <n v="55635"/>
    <x v="3"/>
    <x v="1"/>
    <x v="4"/>
    <n v="13"/>
  </r>
  <r>
    <x v="3"/>
    <n v="0"/>
    <x v="8"/>
    <x v="8"/>
    <x v="1"/>
    <x v="0"/>
    <n v="0"/>
    <n v="11.42"/>
    <n v="11420000"/>
    <n v="55683"/>
    <x v="0"/>
    <x v="0"/>
    <x v="2"/>
    <n v="19"/>
  </r>
  <r>
    <x v="1"/>
    <n v="0"/>
    <x v="5"/>
    <x v="5"/>
    <x v="0"/>
    <x v="5"/>
    <n v="0"/>
    <n v="87.62"/>
    <n v="87620000"/>
    <n v="210006"/>
    <x v="1"/>
    <x v="2"/>
    <x v="0"/>
    <n v="27"/>
  </r>
  <r>
    <x v="6"/>
    <n v="0"/>
    <x v="7"/>
    <x v="7"/>
    <x v="2"/>
    <x v="0"/>
    <n v="0"/>
    <n v="98.58"/>
    <n v="98580000"/>
    <n v="816455"/>
    <x v="3"/>
    <x v="0"/>
    <x v="2"/>
    <n v="40"/>
  </r>
  <r>
    <x v="2"/>
    <n v="0"/>
    <x v="9"/>
    <x v="9"/>
    <x v="4"/>
    <x v="2"/>
    <n v="0"/>
    <n v="87.48"/>
    <n v="87480000"/>
    <n v="53147"/>
    <x v="1"/>
    <x v="2"/>
    <x v="3"/>
    <n v="9"/>
  </r>
  <r>
    <x v="2"/>
    <n v="0"/>
    <x v="3"/>
    <x v="3"/>
    <x v="4"/>
    <x v="3"/>
    <n v="0"/>
    <n v="80.959999999999994"/>
    <n v="80960000"/>
    <n v="583514"/>
    <x v="0"/>
    <x v="3"/>
    <x v="0"/>
    <n v="54"/>
  </r>
  <r>
    <x v="2"/>
    <n v="0"/>
    <x v="6"/>
    <x v="6"/>
    <x v="1"/>
    <x v="4"/>
    <n v="0"/>
    <n v="85.43"/>
    <n v="85430000"/>
    <n v="688150"/>
    <x v="3"/>
    <x v="1"/>
    <x v="1"/>
    <n v="58"/>
  </r>
  <r>
    <x v="8"/>
    <n v="0"/>
    <x v="5"/>
    <x v="5"/>
    <x v="0"/>
    <x v="4"/>
    <n v="0"/>
    <n v="3.54"/>
    <n v="3540000"/>
    <n v="809443"/>
    <x v="2"/>
    <x v="1"/>
    <x v="0"/>
    <n v="59"/>
  </r>
  <r>
    <x v="8"/>
    <n v="0"/>
    <x v="2"/>
    <x v="2"/>
    <x v="5"/>
    <x v="4"/>
    <n v="0"/>
    <n v="34.03"/>
    <n v="34030000"/>
    <n v="78149"/>
    <x v="1"/>
    <x v="1"/>
    <x v="4"/>
    <n v="30"/>
  </r>
  <r>
    <x v="5"/>
    <n v="0"/>
    <x v="3"/>
    <x v="3"/>
    <x v="3"/>
    <x v="5"/>
    <n v="0"/>
    <n v="64.290000000000006"/>
    <n v="64290000.000000007"/>
    <n v="113775"/>
    <x v="2"/>
    <x v="1"/>
    <x v="2"/>
    <n v="14"/>
  </r>
  <r>
    <x v="1"/>
    <n v="0"/>
    <x v="8"/>
    <x v="8"/>
    <x v="1"/>
    <x v="5"/>
    <n v="0"/>
    <n v="54.97"/>
    <n v="54970000"/>
    <n v="798498"/>
    <x v="1"/>
    <x v="3"/>
    <x v="0"/>
    <n v="54"/>
  </r>
  <r>
    <x v="7"/>
    <n v="0"/>
    <x v="4"/>
    <x v="4"/>
    <x v="0"/>
    <x v="0"/>
    <n v="0"/>
    <n v="97.45"/>
    <n v="97450000"/>
    <n v="267789"/>
    <x v="2"/>
    <x v="1"/>
    <x v="4"/>
    <n v="26"/>
  </r>
  <r>
    <x v="2"/>
    <n v="0"/>
    <x v="5"/>
    <x v="5"/>
    <x v="4"/>
    <x v="3"/>
    <n v="0"/>
    <n v="30.19"/>
    <n v="30190000"/>
    <n v="833840"/>
    <x v="2"/>
    <x v="0"/>
    <x v="3"/>
    <n v="6"/>
  </r>
  <r>
    <x v="9"/>
    <n v="0"/>
    <x v="3"/>
    <x v="3"/>
    <x v="3"/>
    <x v="5"/>
    <n v="0"/>
    <n v="6.61"/>
    <n v="6610000"/>
    <n v="646433"/>
    <x v="2"/>
    <x v="2"/>
    <x v="1"/>
    <n v="37"/>
  </r>
  <r>
    <x v="7"/>
    <n v="0"/>
    <x v="1"/>
    <x v="1"/>
    <x v="2"/>
    <x v="4"/>
    <n v="0"/>
    <n v="68.03"/>
    <n v="68030000"/>
    <n v="403770"/>
    <x v="0"/>
    <x v="1"/>
    <x v="4"/>
    <n v="22"/>
  </r>
  <r>
    <x v="3"/>
    <n v="0"/>
    <x v="3"/>
    <x v="3"/>
    <x v="4"/>
    <x v="1"/>
    <n v="0"/>
    <n v="75.63"/>
    <n v="75630000"/>
    <n v="814701"/>
    <x v="0"/>
    <x v="2"/>
    <x v="3"/>
    <n v="63"/>
  </r>
  <r>
    <x v="0"/>
    <n v="0"/>
    <x v="0"/>
    <x v="0"/>
    <x v="1"/>
    <x v="2"/>
    <n v="0"/>
    <n v="72.290000000000006"/>
    <n v="72290000"/>
    <n v="666683"/>
    <x v="0"/>
    <x v="3"/>
    <x v="4"/>
    <n v="34"/>
  </r>
  <r>
    <x v="3"/>
    <n v="0"/>
    <x v="4"/>
    <x v="4"/>
    <x v="3"/>
    <x v="5"/>
    <n v="0"/>
    <n v="44.17"/>
    <n v="44170000"/>
    <n v="236438"/>
    <x v="0"/>
    <x v="1"/>
    <x v="3"/>
    <n v="24"/>
  </r>
  <r>
    <x v="6"/>
    <n v="0"/>
    <x v="9"/>
    <x v="9"/>
    <x v="3"/>
    <x v="0"/>
    <n v="0"/>
    <n v="60.94"/>
    <n v="60940000"/>
    <n v="798113"/>
    <x v="2"/>
    <x v="2"/>
    <x v="3"/>
    <n v="23"/>
  </r>
  <r>
    <x v="3"/>
    <n v="0"/>
    <x v="8"/>
    <x v="8"/>
    <x v="5"/>
    <x v="6"/>
    <n v="0"/>
    <n v="23.34"/>
    <n v="23340000"/>
    <n v="518982"/>
    <x v="0"/>
    <x v="1"/>
    <x v="0"/>
    <n v="20"/>
  </r>
  <r>
    <x v="3"/>
    <n v="0"/>
    <x v="7"/>
    <x v="7"/>
    <x v="3"/>
    <x v="2"/>
    <n v="0"/>
    <n v="76.989999999999995"/>
    <n v="76990000"/>
    <n v="252225"/>
    <x v="3"/>
    <x v="0"/>
    <x v="3"/>
    <n v="67"/>
  </r>
  <r>
    <x v="9"/>
    <n v="0"/>
    <x v="1"/>
    <x v="1"/>
    <x v="4"/>
    <x v="4"/>
    <n v="0"/>
    <n v="60.66"/>
    <n v="60660000"/>
    <n v="5346"/>
    <x v="3"/>
    <x v="3"/>
    <x v="3"/>
    <n v="69"/>
  </r>
  <r>
    <x v="0"/>
    <n v="0"/>
    <x v="1"/>
    <x v="1"/>
    <x v="3"/>
    <x v="1"/>
    <n v="0"/>
    <n v="19.36"/>
    <n v="19360000"/>
    <n v="4814"/>
    <x v="3"/>
    <x v="2"/>
    <x v="2"/>
    <n v="42"/>
  </r>
  <r>
    <x v="7"/>
    <n v="0"/>
    <x v="8"/>
    <x v="8"/>
    <x v="4"/>
    <x v="5"/>
    <n v="0"/>
    <n v="50.61"/>
    <n v="50610000"/>
    <n v="772512"/>
    <x v="0"/>
    <x v="1"/>
    <x v="4"/>
    <n v="42"/>
  </r>
  <r>
    <x v="5"/>
    <n v="0"/>
    <x v="5"/>
    <x v="5"/>
    <x v="0"/>
    <x v="0"/>
    <n v="0"/>
    <n v="81.81"/>
    <n v="81810000"/>
    <n v="16360"/>
    <x v="1"/>
    <x v="0"/>
    <x v="2"/>
    <n v="37"/>
  </r>
  <r>
    <x v="1"/>
    <n v="0"/>
    <x v="2"/>
    <x v="2"/>
    <x v="0"/>
    <x v="3"/>
    <n v="0"/>
    <n v="38.68"/>
    <n v="38680000"/>
    <n v="224143"/>
    <x v="1"/>
    <x v="2"/>
    <x v="3"/>
    <n v="60"/>
  </r>
  <r>
    <x v="6"/>
    <n v="0"/>
    <x v="5"/>
    <x v="5"/>
    <x v="4"/>
    <x v="2"/>
    <n v="0"/>
    <n v="52.35"/>
    <n v="52350000"/>
    <n v="743325"/>
    <x v="2"/>
    <x v="1"/>
    <x v="0"/>
    <n v="9"/>
  </r>
  <r>
    <x v="4"/>
    <n v="0"/>
    <x v="0"/>
    <x v="0"/>
    <x v="0"/>
    <x v="0"/>
    <n v="0"/>
    <n v="81.47"/>
    <n v="81470000"/>
    <n v="597542"/>
    <x v="3"/>
    <x v="1"/>
    <x v="0"/>
    <n v="11"/>
  </r>
  <r>
    <x v="6"/>
    <n v="0"/>
    <x v="2"/>
    <x v="2"/>
    <x v="5"/>
    <x v="0"/>
    <n v="0"/>
    <n v="55.15"/>
    <n v="55150000"/>
    <n v="913591"/>
    <x v="0"/>
    <x v="3"/>
    <x v="2"/>
    <n v="51"/>
  </r>
  <r>
    <x v="8"/>
    <n v="0"/>
    <x v="5"/>
    <x v="5"/>
    <x v="4"/>
    <x v="2"/>
    <n v="0"/>
    <n v="8.24"/>
    <n v="8240000"/>
    <n v="183702"/>
    <x v="1"/>
    <x v="3"/>
    <x v="0"/>
    <n v="57"/>
  </r>
  <r>
    <x v="0"/>
    <n v="0"/>
    <x v="2"/>
    <x v="2"/>
    <x v="1"/>
    <x v="6"/>
    <n v="0"/>
    <n v="42.26"/>
    <n v="42260000"/>
    <n v="685837"/>
    <x v="2"/>
    <x v="2"/>
    <x v="0"/>
    <n v="68"/>
  </r>
  <r>
    <x v="1"/>
    <n v="0"/>
    <x v="7"/>
    <x v="7"/>
    <x v="0"/>
    <x v="6"/>
    <n v="0"/>
    <n v="28.6"/>
    <n v="28600000"/>
    <n v="690500"/>
    <x v="0"/>
    <x v="1"/>
    <x v="4"/>
    <n v="11"/>
  </r>
  <r>
    <x v="1"/>
    <n v="0"/>
    <x v="4"/>
    <x v="4"/>
    <x v="4"/>
    <x v="5"/>
    <n v="0"/>
    <n v="4.3099999999999996"/>
    <n v="4310000"/>
    <n v="520308"/>
    <x v="2"/>
    <x v="3"/>
    <x v="0"/>
    <n v="39"/>
  </r>
  <r>
    <x v="1"/>
    <n v="0"/>
    <x v="9"/>
    <x v="9"/>
    <x v="0"/>
    <x v="0"/>
    <n v="0"/>
    <n v="17.43"/>
    <n v="17430000"/>
    <n v="84643"/>
    <x v="1"/>
    <x v="0"/>
    <x v="3"/>
    <n v="53"/>
  </r>
  <r>
    <x v="4"/>
    <n v="0"/>
    <x v="5"/>
    <x v="5"/>
    <x v="5"/>
    <x v="6"/>
    <n v="0"/>
    <n v="85.28"/>
    <n v="85280000"/>
    <n v="762282"/>
    <x v="0"/>
    <x v="2"/>
    <x v="1"/>
    <n v="11"/>
  </r>
  <r>
    <x v="4"/>
    <n v="0"/>
    <x v="6"/>
    <x v="6"/>
    <x v="5"/>
    <x v="0"/>
    <n v="0"/>
    <n v="70.459999999999994"/>
    <n v="70460000"/>
    <n v="427144"/>
    <x v="3"/>
    <x v="2"/>
    <x v="1"/>
    <n v="42"/>
  </r>
  <r>
    <x v="6"/>
    <n v="0"/>
    <x v="3"/>
    <x v="3"/>
    <x v="2"/>
    <x v="5"/>
    <n v="0"/>
    <n v="86.87"/>
    <n v="86870000"/>
    <n v="800683"/>
    <x v="1"/>
    <x v="0"/>
    <x v="1"/>
    <n v="57"/>
  </r>
  <r>
    <x v="8"/>
    <n v="0"/>
    <x v="2"/>
    <x v="2"/>
    <x v="2"/>
    <x v="0"/>
    <n v="0"/>
    <n v="46.39"/>
    <n v="46390000"/>
    <n v="662101"/>
    <x v="2"/>
    <x v="2"/>
    <x v="0"/>
    <n v="7"/>
  </r>
  <r>
    <x v="5"/>
    <n v="0"/>
    <x v="4"/>
    <x v="4"/>
    <x v="5"/>
    <x v="2"/>
    <n v="0"/>
    <n v="30.72"/>
    <n v="30720000"/>
    <n v="977343"/>
    <x v="0"/>
    <x v="1"/>
    <x v="0"/>
    <n v="47"/>
  </r>
  <r>
    <x v="1"/>
    <n v="0"/>
    <x v="8"/>
    <x v="8"/>
    <x v="1"/>
    <x v="0"/>
    <n v="0"/>
    <n v="86.73"/>
    <n v="86730000"/>
    <n v="534013"/>
    <x v="3"/>
    <x v="0"/>
    <x v="1"/>
    <n v="49"/>
  </r>
  <r>
    <x v="0"/>
    <n v="0"/>
    <x v="2"/>
    <x v="2"/>
    <x v="4"/>
    <x v="0"/>
    <n v="0"/>
    <n v="18.45"/>
    <n v="18450000"/>
    <n v="947933"/>
    <x v="2"/>
    <x v="2"/>
    <x v="3"/>
    <n v="10"/>
  </r>
  <r>
    <x v="5"/>
    <n v="0"/>
    <x v="1"/>
    <x v="1"/>
    <x v="5"/>
    <x v="1"/>
    <n v="0"/>
    <n v="9.25"/>
    <n v="9250000"/>
    <n v="692167"/>
    <x v="3"/>
    <x v="1"/>
    <x v="4"/>
    <n v="70"/>
  </r>
  <r>
    <x v="8"/>
    <n v="0"/>
    <x v="5"/>
    <x v="5"/>
    <x v="5"/>
    <x v="2"/>
    <n v="0"/>
    <n v="23.16"/>
    <n v="23160000"/>
    <n v="320277"/>
    <x v="3"/>
    <x v="1"/>
    <x v="4"/>
    <n v="69"/>
  </r>
  <r>
    <x v="8"/>
    <n v="0"/>
    <x v="1"/>
    <x v="1"/>
    <x v="1"/>
    <x v="1"/>
    <n v="0"/>
    <n v="49.75"/>
    <n v="49750000"/>
    <n v="163062"/>
    <x v="3"/>
    <x v="0"/>
    <x v="2"/>
    <n v="43"/>
  </r>
  <r>
    <x v="5"/>
    <n v="0"/>
    <x v="1"/>
    <x v="1"/>
    <x v="5"/>
    <x v="5"/>
    <n v="0"/>
    <n v="25.76"/>
    <n v="25760000"/>
    <n v="801821"/>
    <x v="3"/>
    <x v="1"/>
    <x v="2"/>
    <n v="18"/>
  </r>
  <r>
    <x v="0"/>
    <n v="0"/>
    <x v="4"/>
    <x v="4"/>
    <x v="1"/>
    <x v="4"/>
    <n v="0"/>
    <n v="72.25"/>
    <n v="72250000"/>
    <n v="860664"/>
    <x v="3"/>
    <x v="3"/>
    <x v="1"/>
    <n v="10"/>
  </r>
  <r>
    <x v="8"/>
    <n v="0"/>
    <x v="3"/>
    <x v="3"/>
    <x v="2"/>
    <x v="0"/>
    <n v="0"/>
    <n v="20.85"/>
    <n v="20850000"/>
    <n v="511823"/>
    <x v="2"/>
    <x v="3"/>
    <x v="2"/>
    <n v="43"/>
  </r>
  <r>
    <x v="3"/>
    <n v="0"/>
    <x v="2"/>
    <x v="2"/>
    <x v="2"/>
    <x v="2"/>
    <n v="0"/>
    <n v="93.13"/>
    <n v="93130000"/>
    <n v="952299"/>
    <x v="3"/>
    <x v="1"/>
    <x v="0"/>
    <n v="33"/>
  </r>
  <r>
    <x v="1"/>
    <n v="0"/>
    <x v="3"/>
    <x v="3"/>
    <x v="0"/>
    <x v="0"/>
    <n v="0"/>
    <n v="5.27"/>
    <n v="5270000"/>
    <n v="982450"/>
    <x v="3"/>
    <x v="1"/>
    <x v="1"/>
    <n v="32"/>
  </r>
  <r>
    <x v="5"/>
    <n v="0"/>
    <x v="2"/>
    <x v="2"/>
    <x v="3"/>
    <x v="1"/>
    <n v="0"/>
    <n v="28.16"/>
    <n v="28160000"/>
    <n v="411083"/>
    <x v="3"/>
    <x v="1"/>
    <x v="1"/>
    <n v="30"/>
  </r>
  <r>
    <x v="9"/>
    <n v="0"/>
    <x v="0"/>
    <x v="0"/>
    <x v="2"/>
    <x v="4"/>
    <n v="0"/>
    <n v="17.59"/>
    <n v="17590000"/>
    <n v="43140"/>
    <x v="2"/>
    <x v="2"/>
    <x v="2"/>
    <n v="28"/>
  </r>
  <r>
    <x v="2"/>
    <n v="0"/>
    <x v="3"/>
    <x v="3"/>
    <x v="5"/>
    <x v="0"/>
    <n v="0"/>
    <n v="51.59"/>
    <n v="51590000"/>
    <n v="935465"/>
    <x v="1"/>
    <x v="1"/>
    <x v="2"/>
    <n v="28"/>
  </r>
  <r>
    <x v="3"/>
    <n v="0"/>
    <x v="3"/>
    <x v="3"/>
    <x v="3"/>
    <x v="5"/>
    <n v="0"/>
    <n v="81.34"/>
    <n v="81340000"/>
    <n v="52799"/>
    <x v="2"/>
    <x v="3"/>
    <x v="2"/>
    <n v="38"/>
  </r>
  <r>
    <x v="0"/>
    <n v="0"/>
    <x v="9"/>
    <x v="9"/>
    <x v="4"/>
    <x v="3"/>
    <n v="0"/>
    <n v="70.02"/>
    <n v="70020000"/>
    <n v="688312"/>
    <x v="1"/>
    <x v="0"/>
    <x v="0"/>
    <n v="48"/>
  </r>
  <r>
    <x v="4"/>
    <n v="0"/>
    <x v="2"/>
    <x v="2"/>
    <x v="0"/>
    <x v="4"/>
    <n v="0"/>
    <n v="5.18"/>
    <n v="5180000"/>
    <n v="219162"/>
    <x v="0"/>
    <x v="0"/>
    <x v="4"/>
    <n v="23"/>
  </r>
  <r>
    <x v="2"/>
    <n v="0"/>
    <x v="1"/>
    <x v="1"/>
    <x v="2"/>
    <x v="3"/>
    <n v="0"/>
    <n v="60.01"/>
    <n v="60010000"/>
    <n v="740448"/>
    <x v="0"/>
    <x v="1"/>
    <x v="4"/>
    <n v="26"/>
  </r>
  <r>
    <x v="4"/>
    <n v="0"/>
    <x v="4"/>
    <x v="4"/>
    <x v="1"/>
    <x v="5"/>
    <n v="0"/>
    <n v="62.73"/>
    <n v="62730000"/>
    <n v="596776"/>
    <x v="1"/>
    <x v="3"/>
    <x v="1"/>
    <n v="17"/>
  </r>
  <r>
    <x v="5"/>
    <n v="0"/>
    <x v="6"/>
    <x v="6"/>
    <x v="4"/>
    <x v="3"/>
    <n v="0"/>
    <n v="56.2"/>
    <n v="56200000"/>
    <n v="571454"/>
    <x v="2"/>
    <x v="1"/>
    <x v="0"/>
    <n v="42"/>
  </r>
  <r>
    <x v="6"/>
    <n v="0"/>
    <x v="9"/>
    <x v="9"/>
    <x v="3"/>
    <x v="4"/>
    <n v="0"/>
    <n v="72.59"/>
    <n v="72590000"/>
    <n v="787260"/>
    <x v="2"/>
    <x v="1"/>
    <x v="1"/>
    <n v="15"/>
  </r>
  <r>
    <x v="2"/>
    <n v="0"/>
    <x v="3"/>
    <x v="3"/>
    <x v="5"/>
    <x v="6"/>
    <n v="0"/>
    <n v="19.79"/>
    <n v="19790000"/>
    <n v="805745"/>
    <x v="2"/>
    <x v="1"/>
    <x v="1"/>
    <n v="7"/>
  </r>
  <r>
    <x v="6"/>
    <n v="0"/>
    <x v="9"/>
    <x v="9"/>
    <x v="4"/>
    <x v="3"/>
    <n v="0"/>
    <n v="35.020000000000003"/>
    <n v="35020000"/>
    <n v="377194"/>
    <x v="3"/>
    <x v="1"/>
    <x v="1"/>
    <n v="50"/>
  </r>
  <r>
    <x v="0"/>
    <n v="0"/>
    <x v="5"/>
    <x v="5"/>
    <x v="5"/>
    <x v="0"/>
    <n v="0"/>
    <n v="37.07"/>
    <n v="37070000"/>
    <n v="417554"/>
    <x v="2"/>
    <x v="0"/>
    <x v="3"/>
    <n v="35"/>
  </r>
  <r>
    <x v="0"/>
    <n v="0"/>
    <x v="0"/>
    <x v="0"/>
    <x v="4"/>
    <x v="4"/>
    <n v="0"/>
    <n v="65.849999999999994"/>
    <n v="65849999.999999993"/>
    <n v="252025"/>
    <x v="0"/>
    <x v="3"/>
    <x v="4"/>
    <n v="60"/>
  </r>
  <r>
    <x v="1"/>
    <n v="0"/>
    <x v="7"/>
    <x v="7"/>
    <x v="1"/>
    <x v="0"/>
    <n v="0"/>
    <n v="96.03"/>
    <n v="96030000"/>
    <n v="898251"/>
    <x v="0"/>
    <x v="1"/>
    <x v="3"/>
    <n v="70"/>
  </r>
  <r>
    <x v="7"/>
    <n v="0"/>
    <x v="7"/>
    <x v="7"/>
    <x v="2"/>
    <x v="5"/>
    <n v="0"/>
    <n v="74.27"/>
    <n v="74270000"/>
    <n v="551388"/>
    <x v="3"/>
    <x v="0"/>
    <x v="4"/>
    <n v="51"/>
  </r>
  <r>
    <x v="1"/>
    <n v="0"/>
    <x v="1"/>
    <x v="1"/>
    <x v="3"/>
    <x v="5"/>
    <n v="0"/>
    <n v="45.98"/>
    <n v="45980000"/>
    <n v="538245"/>
    <x v="0"/>
    <x v="1"/>
    <x v="2"/>
    <n v="18"/>
  </r>
  <r>
    <x v="1"/>
    <n v="0"/>
    <x v="8"/>
    <x v="8"/>
    <x v="5"/>
    <x v="3"/>
    <n v="0"/>
    <n v="50.97"/>
    <n v="50970000"/>
    <n v="838461"/>
    <x v="1"/>
    <x v="3"/>
    <x v="2"/>
    <n v="6"/>
  </r>
  <r>
    <x v="7"/>
    <n v="0"/>
    <x v="9"/>
    <x v="9"/>
    <x v="4"/>
    <x v="5"/>
    <n v="0"/>
    <n v="68.05"/>
    <n v="68050000"/>
    <n v="912770"/>
    <x v="3"/>
    <x v="3"/>
    <x v="2"/>
    <n v="67"/>
  </r>
  <r>
    <x v="1"/>
    <n v="0"/>
    <x v="8"/>
    <x v="8"/>
    <x v="3"/>
    <x v="0"/>
    <n v="0"/>
    <n v="95.95"/>
    <n v="95950000"/>
    <n v="62194"/>
    <x v="1"/>
    <x v="3"/>
    <x v="2"/>
    <n v="12"/>
  </r>
  <r>
    <x v="2"/>
    <n v="0"/>
    <x v="5"/>
    <x v="5"/>
    <x v="2"/>
    <x v="5"/>
    <n v="0"/>
    <n v="15.01"/>
    <n v="15010000"/>
    <n v="416522"/>
    <x v="2"/>
    <x v="2"/>
    <x v="0"/>
    <n v="63"/>
  </r>
  <r>
    <x v="2"/>
    <n v="0"/>
    <x v="8"/>
    <x v="8"/>
    <x v="3"/>
    <x v="2"/>
    <n v="0"/>
    <n v="70.489999999999995"/>
    <n v="70490000"/>
    <n v="530341"/>
    <x v="2"/>
    <x v="2"/>
    <x v="0"/>
    <n v="40"/>
  </r>
  <r>
    <x v="8"/>
    <n v="0"/>
    <x v="6"/>
    <x v="6"/>
    <x v="1"/>
    <x v="2"/>
    <n v="0"/>
    <n v="73.099999999999994"/>
    <n v="73100000"/>
    <n v="346939"/>
    <x v="2"/>
    <x v="1"/>
    <x v="0"/>
    <n v="21"/>
  </r>
  <r>
    <x v="6"/>
    <n v="0"/>
    <x v="8"/>
    <x v="8"/>
    <x v="0"/>
    <x v="5"/>
    <n v="0"/>
    <n v="78.45"/>
    <n v="78450000"/>
    <n v="56333"/>
    <x v="3"/>
    <x v="2"/>
    <x v="0"/>
    <n v="8"/>
  </r>
  <r>
    <x v="3"/>
    <n v="0"/>
    <x v="3"/>
    <x v="3"/>
    <x v="1"/>
    <x v="2"/>
    <n v="0"/>
    <n v="27.51"/>
    <n v="27510000"/>
    <n v="644913"/>
    <x v="3"/>
    <x v="1"/>
    <x v="0"/>
    <n v="32"/>
  </r>
  <r>
    <x v="8"/>
    <n v="0"/>
    <x v="1"/>
    <x v="1"/>
    <x v="4"/>
    <x v="5"/>
    <n v="0"/>
    <n v="18.010000000000002"/>
    <n v="18010000"/>
    <n v="295917"/>
    <x v="3"/>
    <x v="1"/>
    <x v="0"/>
    <n v="57"/>
  </r>
  <r>
    <x v="1"/>
    <n v="0"/>
    <x v="9"/>
    <x v="9"/>
    <x v="5"/>
    <x v="6"/>
    <n v="0"/>
    <n v="20.62"/>
    <n v="20620000"/>
    <n v="54206"/>
    <x v="2"/>
    <x v="0"/>
    <x v="0"/>
    <n v="51"/>
  </r>
  <r>
    <x v="1"/>
    <n v="0"/>
    <x v="3"/>
    <x v="3"/>
    <x v="3"/>
    <x v="3"/>
    <n v="0"/>
    <n v="47.5"/>
    <n v="47500000"/>
    <n v="423071"/>
    <x v="3"/>
    <x v="0"/>
    <x v="3"/>
    <n v="69"/>
  </r>
  <r>
    <x v="5"/>
    <n v="0"/>
    <x v="8"/>
    <x v="8"/>
    <x v="2"/>
    <x v="6"/>
    <n v="0"/>
    <n v="17.62"/>
    <n v="17620000"/>
    <n v="687020"/>
    <x v="3"/>
    <x v="1"/>
    <x v="3"/>
    <n v="48"/>
  </r>
  <r>
    <x v="9"/>
    <n v="0"/>
    <x v="9"/>
    <x v="9"/>
    <x v="1"/>
    <x v="0"/>
    <n v="0"/>
    <n v="77.09"/>
    <n v="77090000"/>
    <n v="550317"/>
    <x v="2"/>
    <x v="1"/>
    <x v="4"/>
    <n v="63"/>
  </r>
  <r>
    <x v="3"/>
    <n v="0"/>
    <x v="8"/>
    <x v="8"/>
    <x v="0"/>
    <x v="5"/>
    <n v="0"/>
    <n v="48"/>
    <n v="48000000"/>
    <n v="170032"/>
    <x v="1"/>
    <x v="2"/>
    <x v="4"/>
    <n v="24"/>
  </r>
  <r>
    <x v="0"/>
    <n v="0"/>
    <x v="9"/>
    <x v="9"/>
    <x v="4"/>
    <x v="6"/>
    <n v="0"/>
    <n v="11.55"/>
    <n v="11550000"/>
    <n v="388591"/>
    <x v="3"/>
    <x v="3"/>
    <x v="3"/>
    <n v="68"/>
  </r>
  <r>
    <x v="1"/>
    <n v="0"/>
    <x v="5"/>
    <x v="5"/>
    <x v="3"/>
    <x v="6"/>
    <n v="0"/>
    <n v="2.27"/>
    <n v="2270000"/>
    <n v="438318"/>
    <x v="0"/>
    <x v="0"/>
    <x v="2"/>
    <n v="39"/>
  </r>
  <r>
    <x v="1"/>
    <n v="0"/>
    <x v="3"/>
    <x v="3"/>
    <x v="3"/>
    <x v="0"/>
    <n v="0"/>
    <n v="1.71"/>
    <n v="1710000"/>
    <n v="63389"/>
    <x v="2"/>
    <x v="0"/>
    <x v="0"/>
    <n v="20"/>
  </r>
  <r>
    <x v="9"/>
    <n v="0"/>
    <x v="7"/>
    <x v="7"/>
    <x v="2"/>
    <x v="1"/>
    <n v="0"/>
    <n v="95.66"/>
    <n v="95660000"/>
    <n v="377602"/>
    <x v="1"/>
    <x v="3"/>
    <x v="1"/>
    <n v="15"/>
  </r>
  <r>
    <x v="4"/>
    <n v="0"/>
    <x v="8"/>
    <x v="8"/>
    <x v="4"/>
    <x v="4"/>
    <n v="0"/>
    <n v="42.75"/>
    <n v="42750000"/>
    <n v="467551"/>
    <x v="3"/>
    <x v="0"/>
    <x v="4"/>
    <n v="61"/>
  </r>
  <r>
    <x v="2"/>
    <n v="0"/>
    <x v="6"/>
    <x v="6"/>
    <x v="5"/>
    <x v="3"/>
    <n v="0"/>
    <n v="38.76"/>
    <n v="38760000"/>
    <n v="361529"/>
    <x v="1"/>
    <x v="2"/>
    <x v="1"/>
    <n v="67"/>
  </r>
  <r>
    <x v="5"/>
    <n v="0"/>
    <x v="0"/>
    <x v="0"/>
    <x v="2"/>
    <x v="1"/>
    <n v="0"/>
    <n v="15.21"/>
    <n v="15210000"/>
    <n v="677755"/>
    <x v="0"/>
    <x v="2"/>
    <x v="1"/>
    <n v="52"/>
  </r>
  <r>
    <x v="2"/>
    <n v="0"/>
    <x v="6"/>
    <x v="6"/>
    <x v="2"/>
    <x v="2"/>
    <n v="0"/>
    <n v="66.25"/>
    <n v="66250000"/>
    <n v="303838"/>
    <x v="1"/>
    <x v="3"/>
    <x v="2"/>
    <n v="56"/>
  </r>
  <r>
    <x v="1"/>
    <n v="0"/>
    <x v="4"/>
    <x v="4"/>
    <x v="1"/>
    <x v="5"/>
    <n v="0"/>
    <n v="93.74"/>
    <n v="93740000"/>
    <n v="339815"/>
    <x v="2"/>
    <x v="1"/>
    <x v="1"/>
    <n v="58"/>
  </r>
  <r>
    <x v="6"/>
    <n v="0"/>
    <x v="9"/>
    <x v="9"/>
    <x v="1"/>
    <x v="5"/>
    <n v="0"/>
    <n v="13.66"/>
    <n v="13660000"/>
    <n v="820140"/>
    <x v="2"/>
    <x v="2"/>
    <x v="0"/>
    <n v="63"/>
  </r>
  <r>
    <x v="6"/>
    <n v="0"/>
    <x v="7"/>
    <x v="7"/>
    <x v="1"/>
    <x v="2"/>
    <n v="0"/>
    <n v="49.3"/>
    <n v="49300000"/>
    <n v="879875"/>
    <x v="2"/>
    <x v="3"/>
    <x v="4"/>
    <n v="61"/>
  </r>
  <r>
    <x v="7"/>
    <n v="0"/>
    <x v="6"/>
    <x v="6"/>
    <x v="2"/>
    <x v="6"/>
    <n v="0"/>
    <n v="40.94"/>
    <n v="40940000"/>
    <n v="987320"/>
    <x v="3"/>
    <x v="3"/>
    <x v="2"/>
    <n v="44"/>
  </r>
  <r>
    <x v="8"/>
    <n v="0"/>
    <x v="5"/>
    <x v="5"/>
    <x v="4"/>
    <x v="4"/>
    <n v="0"/>
    <n v="13.51"/>
    <n v="13510000"/>
    <n v="772948"/>
    <x v="3"/>
    <x v="3"/>
    <x v="0"/>
    <n v="43"/>
  </r>
  <r>
    <x v="7"/>
    <n v="0"/>
    <x v="7"/>
    <x v="7"/>
    <x v="0"/>
    <x v="6"/>
    <n v="0"/>
    <n v="84.83"/>
    <n v="84830000"/>
    <n v="794914"/>
    <x v="2"/>
    <x v="2"/>
    <x v="1"/>
    <n v="34"/>
  </r>
  <r>
    <x v="7"/>
    <n v="0"/>
    <x v="0"/>
    <x v="0"/>
    <x v="3"/>
    <x v="3"/>
    <n v="0"/>
    <n v="36.979999999999997"/>
    <n v="36980000"/>
    <n v="198563"/>
    <x v="0"/>
    <x v="2"/>
    <x v="1"/>
    <n v="24"/>
  </r>
  <r>
    <x v="3"/>
    <n v="0"/>
    <x v="6"/>
    <x v="6"/>
    <x v="3"/>
    <x v="1"/>
    <n v="0"/>
    <n v="21.45"/>
    <n v="21450000"/>
    <n v="32346"/>
    <x v="1"/>
    <x v="0"/>
    <x v="2"/>
    <n v="38"/>
  </r>
  <r>
    <x v="0"/>
    <n v="0"/>
    <x v="7"/>
    <x v="7"/>
    <x v="0"/>
    <x v="5"/>
    <n v="0"/>
    <n v="18.39"/>
    <n v="18390000"/>
    <n v="541829"/>
    <x v="1"/>
    <x v="3"/>
    <x v="3"/>
    <n v="33"/>
  </r>
  <r>
    <x v="6"/>
    <n v="0"/>
    <x v="2"/>
    <x v="2"/>
    <x v="0"/>
    <x v="3"/>
    <n v="0"/>
    <n v="21.22"/>
    <n v="21220000"/>
    <n v="446028"/>
    <x v="0"/>
    <x v="1"/>
    <x v="0"/>
    <n v="37"/>
  </r>
  <r>
    <x v="4"/>
    <n v="0"/>
    <x v="6"/>
    <x v="6"/>
    <x v="5"/>
    <x v="0"/>
    <n v="0"/>
    <n v="13.06"/>
    <n v="13060000"/>
    <n v="759625"/>
    <x v="2"/>
    <x v="2"/>
    <x v="4"/>
    <n v="14"/>
  </r>
  <r>
    <x v="7"/>
    <n v="0"/>
    <x v="1"/>
    <x v="1"/>
    <x v="0"/>
    <x v="1"/>
    <n v="0"/>
    <n v="3.18"/>
    <n v="3180000"/>
    <n v="520654"/>
    <x v="1"/>
    <x v="2"/>
    <x v="0"/>
    <n v="53"/>
  </r>
  <r>
    <x v="9"/>
    <n v="0"/>
    <x v="5"/>
    <x v="5"/>
    <x v="3"/>
    <x v="2"/>
    <n v="0"/>
    <n v="99.64"/>
    <n v="99640000"/>
    <n v="248383"/>
    <x v="2"/>
    <x v="2"/>
    <x v="1"/>
    <n v="55"/>
  </r>
  <r>
    <x v="0"/>
    <n v="0"/>
    <x v="1"/>
    <x v="1"/>
    <x v="2"/>
    <x v="5"/>
    <n v="0"/>
    <n v="62.39"/>
    <n v="62390000"/>
    <n v="855974"/>
    <x v="3"/>
    <x v="2"/>
    <x v="0"/>
    <n v="44"/>
  </r>
  <r>
    <x v="0"/>
    <n v="0"/>
    <x v="9"/>
    <x v="9"/>
    <x v="5"/>
    <x v="4"/>
    <n v="0"/>
    <n v="84.23"/>
    <n v="84230000"/>
    <n v="50842"/>
    <x v="2"/>
    <x v="3"/>
    <x v="2"/>
    <n v="59"/>
  </r>
  <r>
    <x v="3"/>
    <n v="0"/>
    <x v="7"/>
    <x v="7"/>
    <x v="2"/>
    <x v="0"/>
    <n v="0"/>
    <n v="81.5"/>
    <n v="81500000"/>
    <n v="697275"/>
    <x v="1"/>
    <x v="1"/>
    <x v="4"/>
    <n v="59"/>
  </r>
  <r>
    <x v="3"/>
    <n v="0"/>
    <x v="6"/>
    <x v="6"/>
    <x v="2"/>
    <x v="3"/>
    <n v="0"/>
    <n v="0.54"/>
    <n v="540000"/>
    <n v="419912"/>
    <x v="1"/>
    <x v="3"/>
    <x v="2"/>
    <n v="40"/>
  </r>
  <r>
    <x v="8"/>
    <n v="0"/>
    <x v="5"/>
    <x v="5"/>
    <x v="2"/>
    <x v="5"/>
    <n v="0"/>
    <n v="65.8"/>
    <n v="65800000"/>
    <n v="193620"/>
    <x v="1"/>
    <x v="3"/>
    <x v="0"/>
    <n v="67"/>
  </r>
  <r>
    <x v="0"/>
    <n v="0"/>
    <x v="2"/>
    <x v="2"/>
    <x v="4"/>
    <x v="5"/>
    <n v="0"/>
    <n v="58.32"/>
    <n v="58320000"/>
    <n v="777684"/>
    <x v="3"/>
    <x v="3"/>
    <x v="0"/>
    <n v="31"/>
  </r>
  <r>
    <x v="2"/>
    <n v="0"/>
    <x v="3"/>
    <x v="3"/>
    <x v="5"/>
    <x v="6"/>
    <n v="0"/>
    <n v="27.61"/>
    <n v="27610000"/>
    <n v="375245"/>
    <x v="0"/>
    <x v="2"/>
    <x v="1"/>
    <n v="20"/>
  </r>
  <r>
    <x v="0"/>
    <n v="0"/>
    <x v="5"/>
    <x v="5"/>
    <x v="2"/>
    <x v="2"/>
    <n v="0"/>
    <n v="22.96"/>
    <n v="22960000"/>
    <n v="656090"/>
    <x v="2"/>
    <x v="0"/>
    <x v="4"/>
    <n v="27"/>
  </r>
  <r>
    <x v="5"/>
    <n v="0"/>
    <x v="4"/>
    <x v="4"/>
    <x v="2"/>
    <x v="2"/>
    <n v="0"/>
    <n v="80.27"/>
    <n v="80270000"/>
    <n v="653967"/>
    <x v="3"/>
    <x v="0"/>
    <x v="4"/>
    <n v="21"/>
  </r>
  <r>
    <x v="1"/>
    <n v="0"/>
    <x v="6"/>
    <x v="6"/>
    <x v="4"/>
    <x v="0"/>
    <n v="0"/>
    <n v="0.83"/>
    <n v="830000"/>
    <n v="977791"/>
    <x v="3"/>
    <x v="1"/>
    <x v="3"/>
    <n v="15"/>
  </r>
  <r>
    <x v="2"/>
    <n v="0"/>
    <x v="5"/>
    <x v="5"/>
    <x v="3"/>
    <x v="3"/>
    <n v="0"/>
    <n v="81.91"/>
    <n v="81910000"/>
    <n v="397687"/>
    <x v="0"/>
    <x v="2"/>
    <x v="0"/>
    <n v="65"/>
  </r>
  <r>
    <x v="4"/>
    <n v="0"/>
    <x v="1"/>
    <x v="1"/>
    <x v="5"/>
    <x v="5"/>
    <n v="0"/>
    <n v="40.869999999999997"/>
    <n v="40870000"/>
    <n v="719537"/>
    <x v="1"/>
    <x v="3"/>
    <x v="2"/>
    <n v="23"/>
  </r>
  <r>
    <x v="7"/>
    <n v="0"/>
    <x v="1"/>
    <x v="1"/>
    <x v="3"/>
    <x v="3"/>
    <n v="0"/>
    <n v="34.79"/>
    <n v="34790000"/>
    <n v="724790"/>
    <x v="0"/>
    <x v="0"/>
    <x v="1"/>
    <n v="64"/>
  </r>
  <r>
    <x v="4"/>
    <n v="0"/>
    <x v="4"/>
    <x v="4"/>
    <x v="0"/>
    <x v="2"/>
    <n v="0"/>
    <n v="33.33"/>
    <n v="33330000"/>
    <n v="51723"/>
    <x v="0"/>
    <x v="1"/>
    <x v="4"/>
    <n v="23"/>
  </r>
  <r>
    <x v="1"/>
    <n v="0"/>
    <x v="5"/>
    <x v="5"/>
    <x v="1"/>
    <x v="6"/>
    <n v="0"/>
    <n v="18.260000000000002"/>
    <n v="18260000"/>
    <n v="312340"/>
    <x v="1"/>
    <x v="3"/>
    <x v="0"/>
    <n v="35"/>
  </r>
  <r>
    <x v="1"/>
    <n v="0"/>
    <x v="4"/>
    <x v="4"/>
    <x v="2"/>
    <x v="5"/>
    <n v="0"/>
    <n v="15.28"/>
    <n v="15280000"/>
    <n v="995025"/>
    <x v="3"/>
    <x v="1"/>
    <x v="2"/>
    <n v="52"/>
  </r>
  <r>
    <x v="4"/>
    <n v="0"/>
    <x v="2"/>
    <x v="2"/>
    <x v="4"/>
    <x v="3"/>
    <n v="0"/>
    <n v="48.77"/>
    <n v="48770000"/>
    <n v="336356"/>
    <x v="0"/>
    <x v="0"/>
    <x v="4"/>
    <n v="2"/>
  </r>
  <r>
    <x v="4"/>
    <n v="0"/>
    <x v="1"/>
    <x v="1"/>
    <x v="1"/>
    <x v="1"/>
    <n v="0"/>
    <n v="48.93"/>
    <n v="48930000"/>
    <n v="886212"/>
    <x v="3"/>
    <x v="1"/>
    <x v="4"/>
    <n v="67"/>
  </r>
  <r>
    <x v="8"/>
    <n v="0"/>
    <x v="4"/>
    <x v="4"/>
    <x v="1"/>
    <x v="6"/>
    <n v="0"/>
    <n v="37.229999999999997"/>
    <n v="37230000"/>
    <n v="209358"/>
    <x v="1"/>
    <x v="2"/>
    <x v="1"/>
    <n v="25"/>
  </r>
  <r>
    <x v="6"/>
    <n v="0"/>
    <x v="6"/>
    <x v="6"/>
    <x v="3"/>
    <x v="0"/>
    <n v="0"/>
    <n v="69.239999999999995"/>
    <n v="69240000"/>
    <n v="495616"/>
    <x v="1"/>
    <x v="0"/>
    <x v="3"/>
    <n v="38"/>
  </r>
  <r>
    <x v="0"/>
    <n v="0"/>
    <x v="8"/>
    <x v="8"/>
    <x v="4"/>
    <x v="4"/>
    <n v="0"/>
    <n v="55.55"/>
    <n v="55550000"/>
    <n v="224311"/>
    <x v="2"/>
    <x v="3"/>
    <x v="1"/>
    <n v="57"/>
  </r>
  <r>
    <x v="8"/>
    <n v="0"/>
    <x v="6"/>
    <x v="6"/>
    <x v="3"/>
    <x v="2"/>
    <n v="0"/>
    <n v="51.95"/>
    <n v="51950000"/>
    <n v="65516"/>
    <x v="2"/>
    <x v="1"/>
    <x v="1"/>
    <n v="37"/>
  </r>
  <r>
    <x v="3"/>
    <n v="0"/>
    <x v="2"/>
    <x v="2"/>
    <x v="1"/>
    <x v="4"/>
    <n v="0"/>
    <n v="40.36"/>
    <n v="40360000"/>
    <n v="301972"/>
    <x v="3"/>
    <x v="1"/>
    <x v="0"/>
    <n v="33"/>
  </r>
  <r>
    <x v="3"/>
    <n v="0"/>
    <x v="7"/>
    <x v="7"/>
    <x v="0"/>
    <x v="3"/>
    <n v="0"/>
    <n v="47.04"/>
    <n v="47040000"/>
    <n v="124250"/>
    <x v="2"/>
    <x v="3"/>
    <x v="2"/>
    <n v="64"/>
  </r>
  <r>
    <x v="9"/>
    <n v="0"/>
    <x v="3"/>
    <x v="3"/>
    <x v="2"/>
    <x v="6"/>
    <n v="0"/>
    <n v="22.61"/>
    <n v="22610000"/>
    <n v="733934"/>
    <x v="1"/>
    <x v="3"/>
    <x v="1"/>
    <n v="31"/>
  </r>
  <r>
    <x v="7"/>
    <n v="0"/>
    <x v="6"/>
    <x v="6"/>
    <x v="5"/>
    <x v="2"/>
    <n v="0"/>
    <n v="19.260000000000002"/>
    <n v="19260000"/>
    <n v="377446"/>
    <x v="3"/>
    <x v="3"/>
    <x v="2"/>
    <n v="12"/>
  </r>
  <r>
    <x v="0"/>
    <n v="0"/>
    <x v="8"/>
    <x v="8"/>
    <x v="4"/>
    <x v="2"/>
    <n v="0"/>
    <n v="98.57"/>
    <n v="98570000"/>
    <n v="430792"/>
    <x v="2"/>
    <x v="1"/>
    <x v="3"/>
    <n v="9"/>
  </r>
  <r>
    <x v="2"/>
    <n v="0"/>
    <x v="7"/>
    <x v="7"/>
    <x v="5"/>
    <x v="2"/>
    <n v="0"/>
    <n v="96.79"/>
    <n v="96790000"/>
    <n v="825881"/>
    <x v="3"/>
    <x v="3"/>
    <x v="2"/>
    <n v="35"/>
  </r>
  <r>
    <x v="9"/>
    <n v="0"/>
    <x v="9"/>
    <x v="9"/>
    <x v="5"/>
    <x v="3"/>
    <n v="0"/>
    <n v="27.16"/>
    <n v="27160000"/>
    <n v="858207"/>
    <x v="1"/>
    <x v="0"/>
    <x v="2"/>
    <n v="42"/>
  </r>
  <r>
    <x v="3"/>
    <n v="0"/>
    <x v="8"/>
    <x v="8"/>
    <x v="1"/>
    <x v="6"/>
    <n v="0"/>
    <n v="16.64"/>
    <n v="16640000"/>
    <n v="912847"/>
    <x v="3"/>
    <x v="1"/>
    <x v="3"/>
    <n v="27"/>
  </r>
  <r>
    <x v="2"/>
    <n v="0"/>
    <x v="3"/>
    <x v="3"/>
    <x v="5"/>
    <x v="5"/>
    <n v="0"/>
    <n v="41.34"/>
    <n v="41340000"/>
    <n v="82287"/>
    <x v="3"/>
    <x v="0"/>
    <x v="4"/>
    <n v="61"/>
  </r>
  <r>
    <x v="9"/>
    <n v="0"/>
    <x v="9"/>
    <x v="9"/>
    <x v="2"/>
    <x v="0"/>
    <n v="0"/>
    <n v="44.85"/>
    <n v="44850000"/>
    <n v="527938"/>
    <x v="1"/>
    <x v="3"/>
    <x v="4"/>
    <n v="1"/>
  </r>
  <r>
    <x v="2"/>
    <n v="0"/>
    <x v="6"/>
    <x v="6"/>
    <x v="3"/>
    <x v="3"/>
    <n v="0"/>
    <n v="50.9"/>
    <n v="50900000"/>
    <n v="645154"/>
    <x v="2"/>
    <x v="1"/>
    <x v="2"/>
    <n v="16"/>
  </r>
  <r>
    <x v="1"/>
    <n v="0"/>
    <x v="3"/>
    <x v="3"/>
    <x v="1"/>
    <x v="1"/>
    <n v="0"/>
    <n v="26.01"/>
    <n v="26010000"/>
    <n v="732636"/>
    <x v="0"/>
    <x v="3"/>
    <x v="0"/>
    <n v="3"/>
  </r>
  <r>
    <x v="6"/>
    <n v="0"/>
    <x v="7"/>
    <x v="7"/>
    <x v="3"/>
    <x v="1"/>
    <n v="0"/>
    <n v="69.61"/>
    <n v="69610000"/>
    <n v="26321"/>
    <x v="1"/>
    <x v="3"/>
    <x v="4"/>
    <n v="11"/>
  </r>
  <r>
    <x v="3"/>
    <n v="0"/>
    <x v="5"/>
    <x v="5"/>
    <x v="1"/>
    <x v="5"/>
    <n v="0"/>
    <n v="52.88"/>
    <n v="52880000"/>
    <n v="982507"/>
    <x v="3"/>
    <x v="0"/>
    <x v="4"/>
    <n v="39"/>
  </r>
  <r>
    <x v="6"/>
    <n v="0"/>
    <x v="0"/>
    <x v="0"/>
    <x v="5"/>
    <x v="1"/>
    <n v="0"/>
    <n v="11.57"/>
    <n v="11570000"/>
    <n v="367712"/>
    <x v="1"/>
    <x v="1"/>
    <x v="1"/>
    <n v="13"/>
  </r>
  <r>
    <x v="6"/>
    <n v="0"/>
    <x v="7"/>
    <x v="7"/>
    <x v="3"/>
    <x v="3"/>
    <n v="0"/>
    <n v="83.28"/>
    <n v="83280000"/>
    <n v="236346"/>
    <x v="2"/>
    <x v="0"/>
    <x v="2"/>
    <n v="55"/>
  </r>
  <r>
    <x v="5"/>
    <n v="0"/>
    <x v="3"/>
    <x v="3"/>
    <x v="4"/>
    <x v="1"/>
    <n v="0"/>
    <n v="51.46"/>
    <n v="51460000"/>
    <n v="287089"/>
    <x v="1"/>
    <x v="1"/>
    <x v="4"/>
    <n v="8"/>
  </r>
  <r>
    <x v="7"/>
    <n v="0"/>
    <x v="2"/>
    <x v="2"/>
    <x v="5"/>
    <x v="6"/>
    <n v="0"/>
    <n v="50.71"/>
    <n v="50710000"/>
    <n v="964191"/>
    <x v="3"/>
    <x v="1"/>
    <x v="0"/>
    <n v="36"/>
  </r>
  <r>
    <x v="0"/>
    <n v="0"/>
    <x v="4"/>
    <x v="4"/>
    <x v="4"/>
    <x v="6"/>
    <n v="0"/>
    <n v="52.68"/>
    <n v="52680000"/>
    <n v="55913"/>
    <x v="1"/>
    <x v="2"/>
    <x v="3"/>
    <n v="70"/>
  </r>
  <r>
    <x v="8"/>
    <n v="0"/>
    <x v="7"/>
    <x v="7"/>
    <x v="0"/>
    <x v="4"/>
    <n v="0"/>
    <n v="98.29"/>
    <n v="98290000"/>
    <n v="850600"/>
    <x v="2"/>
    <x v="3"/>
    <x v="4"/>
    <n v="17"/>
  </r>
  <r>
    <x v="4"/>
    <n v="0"/>
    <x v="2"/>
    <x v="2"/>
    <x v="0"/>
    <x v="1"/>
    <n v="0"/>
    <n v="45.57"/>
    <n v="45570000"/>
    <n v="201137"/>
    <x v="0"/>
    <x v="3"/>
    <x v="3"/>
    <n v="25"/>
  </r>
  <r>
    <x v="3"/>
    <n v="0"/>
    <x v="1"/>
    <x v="1"/>
    <x v="5"/>
    <x v="6"/>
    <n v="0"/>
    <n v="1.68"/>
    <n v="1680000"/>
    <n v="859708"/>
    <x v="1"/>
    <x v="1"/>
    <x v="4"/>
    <n v="10"/>
  </r>
  <r>
    <x v="6"/>
    <n v="0"/>
    <x v="4"/>
    <x v="4"/>
    <x v="0"/>
    <x v="4"/>
    <n v="0"/>
    <n v="2.74"/>
    <n v="2740000"/>
    <n v="863777"/>
    <x v="2"/>
    <x v="3"/>
    <x v="3"/>
    <n v="20"/>
  </r>
  <r>
    <x v="8"/>
    <n v="0"/>
    <x v="2"/>
    <x v="2"/>
    <x v="4"/>
    <x v="5"/>
    <n v="0"/>
    <n v="67.37"/>
    <n v="67370000"/>
    <n v="521384"/>
    <x v="3"/>
    <x v="2"/>
    <x v="3"/>
    <n v="32"/>
  </r>
  <r>
    <x v="6"/>
    <n v="0"/>
    <x v="6"/>
    <x v="6"/>
    <x v="4"/>
    <x v="4"/>
    <n v="0"/>
    <n v="69.09"/>
    <n v="69090000"/>
    <n v="474183"/>
    <x v="2"/>
    <x v="1"/>
    <x v="3"/>
    <n v="27"/>
  </r>
  <r>
    <x v="7"/>
    <n v="0"/>
    <x v="3"/>
    <x v="3"/>
    <x v="4"/>
    <x v="1"/>
    <n v="0"/>
    <n v="36.630000000000003"/>
    <n v="36630000"/>
    <n v="829742"/>
    <x v="2"/>
    <x v="0"/>
    <x v="1"/>
    <n v="57"/>
  </r>
  <r>
    <x v="9"/>
    <n v="0"/>
    <x v="8"/>
    <x v="8"/>
    <x v="3"/>
    <x v="3"/>
    <n v="0"/>
    <n v="99.81"/>
    <n v="99810000"/>
    <n v="460842"/>
    <x v="3"/>
    <x v="1"/>
    <x v="2"/>
    <n v="59"/>
  </r>
  <r>
    <x v="5"/>
    <n v="0"/>
    <x v="6"/>
    <x v="6"/>
    <x v="5"/>
    <x v="1"/>
    <n v="0"/>
    <n v="47.33"/>
    <n v="47330000"/>
    <n v="839881"/>
    <x v="3"/>
    <x v="3"/>
    <x v="1"/>
    <n v="51"/>
  </r>
  <r>
    <x v="7"/>
    <n v="0"/>
    <x v="1"/>
    <x v="1"/>
    <x v="3"/>
    <x v="2"/>
    <n v="0"/>
    <n v="72.48"/>
    <n v="72480000"/>
    <n v="860625"/>
    <x v="3"/>
    <x v="3"/>
    <x v="1"/>
    <n v="4"/>
  </r>
  <r>
    <x v="2"/>
    <n v="0"/>
    <x v="0"/>
    <x v="0"/>
    <x v="4"/>
    <x v="6"/>
    <n v="0"/>
    <n v="65.47"/>
    <n v="65470000"/>
    <n v="263110"/>
    <x v="2"/>
    <x v="2"/>
    <x v="1"/>
    <n v="6"/>
  </r>
  <r>
    <x v="8"/>
    <n v="0"/>
    <x v="9"/>
    <x v="9"/>
    <x v="2"/>
    <x v="2"/>
    <n v="0"/>
    <n v="13.61"/>
    <n v="13610000"/>
    <n v="506364"/>
    <x v="1"/>
    <x v="2"/>
    <x v="1"/>
    <n v="66"/>
  </r>
  <r>
    <x v="9"/>
    <n v="0"/>
    <x v="8"/>
    <x v="8"/>
    <x v="0"/>
    <x v="0"/>
    <n v="0"/>
    <n v="6.01"/>
    <n v="6010000"/>
    <n v="176772"/>
    <x v="2"/>
    <x v="0"/>
    <x v="1"/>
    <n v="6"/>
  </r>
  <r>
    <x v="7"/>
    <n v="0"/>
    <x v="8"/>
    <x v="8"/>
    <x v="4"/>
    <x v="1"/>
    <n v="0"/>
    <n v="1.32"/>
    <n v="1320000"/>
    <n v="564277"/>
    <x v="1"/>
    <x v="1"/>
    <x v="1"/>
    <n v="1"/>
  </r>
  <r>
    <x v="5"/>
    <n v="0"/>
    <x v="1"/>
    <x v="1"/>
    <x v="2"/>
    <x v="1"/>
    <n v="0"/>
    <n v="47.97"/>
    <n v="47970000"/>
    <n v="36780"/>
    <x v="2"/>
    <x v="0"/>
    <x v="2"/>
    <n v="64"/>
  </r>
  <r>
    <x v="3"/>
    <n v="0"/>
    <x v="8"/>
    <x v="8"/>
    <x v="1"/>
    <x v="1"/>
    <n v="0"/>
    <n v="46.82"/>
    <n v="46820000"/>
    <n v="589744"/>
    <x v="1"/>
    <x v="1"/>
    <x v="0"/>
    <n v="32"/>
  </r>
  <r>
    <x v="6"/>
    <n v="0"/>
    <x v="3"/>
    <x v="3"/>
    <x v="5"/>
    <x v="4"/>
    <n v="0"/>
    <n v="59.01"/>
    <n v="59010000"/>
    <n v="309230"/>
    <x v="0"/>
    <x v="2"/>
    <x v="4"/>
    <n v="61"/>
  </r>
  <r>
    <x v="0"/>
    <n v="0"/>
    <x v="2"/>
    <x v="2"/>
    <x v="2"/>
    <x v="3"/>
    <n v="0"/>
    <n v="53.59"/>
    <n v="53590000"/>
    <n v="4913"/>
    <x v="0"/>
    <x v="1"/>
    <x v="2"/>
    <n v="61"/>
  </r>
  <r>
    <x v="7"/>
    <n v="0"/>
    <x v="9"/>
    <x v="9"/>
    <x v="4"/>
    <x v="0"/>
    <n v="0"/>
    <n v="50.41"/>
    <n v="50410000"/>
    <n v="350295"/>
    <x v="2"/>
    <x v="0"/>
    <x v="4"/>
    <n v="5"/>
  </r>
  <r>
    <x v="9"/>
    <n v="0"/>
    <x v="9"/>
    <x v="9"/>
    <x v="3"/>
    <x v="5"/>
    <n v="0"/>
    <n v="60.2"/>
    <n v="60200000"/>
    <n v="998937"/>
    <x v="1"/>
    <x v="3"/>
    <x v="3"/>
    <n v="19"/>
  </r>
  <r>
    <x v="7"/>
    <n v="0"/>
    <x v="3"/>
    <x v="3"/>
    <x v="5"/>
    <x v="3"/>
    <n v="0"/>
    <n v="96.22"/>
    <n v="96220000"/>
    <n v="445546"/>
    <x v="1"/>
    <x v="1"/>
    <x v="1"/>
    <n v="45"/>
  </r>
  <r>
    <x v="7"/>
    <n v="0"/>
    <x v="5"/>
    <x v="5"/>
    <x v="4"/>
    <x v="6"/>
    <n v="0"/>
    <n v="7.33"/>
    <n v="7330000"/>
    <n v="486146"/>
    <x v="2"/>
    <x v="3"/>
    <x v="1"/>
    <n v="12"/>
  </r>
  <r>
    <x v="2"/>
    <n v="0"/>
    <x v="4"/>
    <x v="4"/>
    <x v="0"/>
    <x v="0"/>
    <n v="0"/>
    <n v="29.49"/>
    <n v="29490000"/>
    <n v="466333"/>
    <x v="0"/>
    <x v="3"/>
    <x v="1"/>
    <n v="51"/>
  </r>
  <r>
    <x v="8"/>
    <n v="0"/>
    <x v="0"/>
    <x v="0"/>
    <x v="0"/>
    <x v="4"/>
    <n v="0"/>
    <n v="73.349999999999994"/>
    <n v="73350000"/>
    <n v="706019"/>
    <x v="1"/>
    <x v="3"/>
    <x v="4"/>
    <n v="65"/>
  </r>
  <r>
    <x v="2"/>
    <n v="0"/>
    <x v="9"/>
    <x v="9"/>
    <x v="3"/>
    <x v="1"/>
    <n v="0"/>
    <n v="70.03"/>
    <n v="70030000"/>
    <n v="971464"/>
    <x v="1"/>
    <x v="1"/>
    <x v="1"/>
    <n v="4"/>
  </r>
  <r>
    <x v="1"/>
    <n v="0"/>
    <x v="7"/>
    <x v="7"/>
    <x v="2"/>
    <x v="2"/>
    <n v="0"/>
    <n v="76.97"/>
    <n v="76970000"/>
    <n v="224983"/>
    <x v="1"/>
    <x v="1"/>
    <x v="2"/>
    <n v="42"/>
  </r>
  <r>
    <x v="7"/>
    <n v="0"/>
    <x v="0"/>
    <x v="0"/>
    <x v="1"/>
    <x v="3"/>
    <n v="0"/>
    <n v="87.41"/>
    <n v="87410000"/>
    <n v="919425"/>
    <x v="1"/>
    <x v="0"/>
    <x v="4"/>
    <n v="45"/>
  </r>
  <r>
    <x v="6"/>
    <n v="0"/>
    <x v="5"/>
    <x v="5"/>
    <x v="3"/>
    <x v="3"/>
    <n v="0"/>
    <n v="57.25"/>
    <n v="57250000"/>
    <n v="115138"/>
    <x v="3"/>
    <x v="0"/>
    <x v="4"/>
    <n v="42"/>
  </r>
  <r>
    <x v="8"/>
    <n v="0"/>
    <x v="9"/>
    <x v="9"/>
    <x v="0"/>
    <x v="2"/>
    <n v="0"/>
    <n v="99.57"/>
    <n v="99570000"/>
    <n v="786468"/>
    <x v="1"/>
    <x v="2"/>
    <x v="2"/>
    <n v="42"/>
  </r>
  <r>
    <x v="1"/>
    <n v="0"/>
    <x v="5"/>
    <x v="5"/>
    <x v="0"/>
    <x v="1"/>
    <n v="0"/>
    <n v="5.1100000000000003"/>
    <n v="5110000"/>
    <n v="620560"/>
    <x v="0"/>
    <x v="1"/>
    <x v="3"/>
    <n v="59"/>
  </r>
  <r>
    <x v="9"/>
    <n v="0"/>
    <x v="1"/>
    <x v="1"/>
    <x v="5"/>
    <x v="4"/>
    <n v="0"/>
    <n v="56.74"/>
    <n v="56740000"/>
    <n v="976007"/>
    <x v="2"/>
    <x v="2"/>
    <x v="4"/>
    <n v="59"/>
  </r>
  <r>
    <x v="4"/>
    <n v="0"/>
    <x v="4"/>
    <x v="4"/>
    <x v="3"/>
    <x v="0"/>
    <n v="0"/>
    <n v="46.58"/>
    <n v="46580000"/>
    <n v="361163"/>
    <x v="0"/>
    <x v="3"/>
    <x v="1"/>
    <n v="38"/>
  </r>
  <r>
    <x v="7"/>
    <n v="0"/>
    <x v="1"/>
    <x v="1"/>
    <x v="1"/>
    <x v="6"/>
    <n v="0"/>
    <n v="54.78"/>
    <n v="54780000"/>
    <n v="469735"/>
    <x v="1"/>
    <x v="3"/>
    <x v="4"/>
    <n v="57"/>
  </r>
  <r>
    <x v="9"/>
    <n v="0"/>
    <x v="7"/>
    <x v="7"/>
    <x v="2"/>
    <x v="2"/>
    <n v="0"/>
    <n v="46.27"/>
    <n v="46270000"/>
    <n v="117231"/>
    <x v="3"/>
    <x v="0"/>
    <x v="2"/>
    <n v="28"/>
  </r>
  <r>
    <x v="3"/>
    <n v="0"/>
    <x v="3"/>
    <x v="3"/>
    <x v="1"/>
    <x v="6"/>
    <n v="0"/>
    <n v="14.38"/>
    <n v="14380000"/>
    <n v="276925"/>
    <x v="3"/>
    <x v="0"/>
    <x v="0"/>
    <n v="54"/>
  </r>
  <r>
    <x v="5"/>
    <n v="0"/>
    <x v="0"/>
    <x v="0"/>
    <x v="5"/>
    <x v="3"/>
    <n v="0"/>
    <n v="37.299999999999997"/>
    <n v="37300000"/>
    <n v="208089"/>
    <x v="3"/>
    <x v="3"/>
    <x v="3"/>
    <n v="33"/>
  </r>
  <r>
    <x v="5"/>
    <n v="0"/>
    <x v="4"/>
    <x v="4"/>
    <x v="0"/>
    <x v="3"/>
    <n v="0"/>
    <n v="63.81"/>
    <n v="63810000"/>
    <n v="71720"/>
    <x v="0"/>
    <x v="3"/>
    <x v="4"/>
    <n v="21"/>
  </r>
  <r>
    <x v="6"/>
    <n v="0"/>
    <x v="2"/>
    <x v="2"/>
    <x v="1"/>
    <x v="3"/>
    <n v="0"/>
    <n v="35.619999999999997"/>
    <n v="35620000"/>
    <n v="236676"/>
    <x v="1"/>
    <x v="2"/>
    <x v="2"/>
    <n v="67"/>
  </r>
  <r>
    <x v="1"/>
    <n v="0"/>
    <x v="2"/>
    <x v="2"/>
    <x v="2"/>
    <x v="3"/>
    <n v="0"/>
    <n v="93.46"/>
    <n v="93460000"/>
    <n v="409281"/>
    <x v="1"/>
    <x v="1"/>
    <x v="3"/>
    <n v="18"/>
  </r>
  <r>
    <x v="8"/>
    <n v="0"/>
    <x v="5"/>
    <x v="5"/>
    <x v="0"/>
    <x v="5"/>
    <n v="0"/>
    <n v="82.36"/>
    <n v="82360000"/>
    <n v="612815"/>
    <x v="2"/>
    <x v="3"/>
    <x v="3"/>
    <n v="12"/>
  </r>
  <r>
    <x v="6"/>
    <n v="0"/>
    <x v="3"/>
    <x v="3"/>
    <x v="4"/>
    <x v="3"/>
    <n v="0"/>
    <n v="11.32"/>
    <n v="11320000"/>
    <n v="153618"/>
    <x v="1"/>
    <x v="1"/>
    <x v="0"/>
    <n v="29"/>
  </r>
  <r>
    <x v="1"/>
    <n v="0"/>
    <x v="5"/>
    <x v="5"/>
    <x v="1"/>
    <x v="5"/>
    <n v="0"/>
    <n v="57.15"/>
    <n v="57150000"/>
    <n v="704230"/>
    <x v="1"/>
    <x v="3"/>
    <x v="0"/>
    <n v="71"/>
  </r>
  <r>
    <x v="0"/>
    <n v="0"/>
    <x v="0"/>
    <x v="0"/>
    <x v="5"/>
    <x v="1"/>
    <n v="0"/>
    <n v="79.37"/>
    <n v="79370000"/>
    <n v="863510"/>
    <x v="0"/>
    <x v="1"/>
    <x v="0"/>
    <n v="2"/>
  </r>
  <r>
    <x v="1"/>
    <n v="0"/>
    <x v="2"/>
    <x v="2"/>
    <x v="3"/>
    <x v="6"/>
    <n v="0"/>
    <n v="4.08"/>
    <n v="4080000"/>
    <n v="488599"/>
    <x v="3"/>
    <x v="2"/>
    <x v="4"/>
    <n v="11"/>
  </r>
  <r>
    <x v="4"/>
    <n v="0"/>
    <x v="6"/>
    <x v="6"/>
    <x v="1"/>
    <x v="6"/>
    <n v="0"/>
    <n v="80.73"/>
    <n v="80730000"/>
    <n v="964782"/>
    <x v="3"/>
    <x v="1"/>
    <x v="0"/>
    <n v="47"/>
  </r>
  <r>
    <x v="3"/>
    <n v="0"/>
    <x v="3"/>
    <x v="3"/>
    <x v="2"/>
    <x v="2"/>
    <n v="0"/>
    <n v="48.96"/>
    <n v="48960000"/>
    <n v="323027"/>
    <x v="3"/>
    <x v="0"/>
    <x v="4"/>
    <n v="49"/>
  </r>
  <r>
    <x v="0"/>
    <n v="0"/>
    <x v="5"/>
    <x v="5"/>
    <x v="2"/>
    <x v="0"/>
    <n v="0"/>
    <n v="10.55"/>
    <n v="10550000"/>
    <n v="12970"/>
    <x v="3"/>
    <x v="2"/>
    <x v="3"/>
    <n v="32"/>
  </r>
  <r>
    <x v="1"/>
    <n v="0"/>
    <x v="9"/>
    <x v="9"/>
    <x v="2"/>
    <x v="4"/>
    <n v="0"/>
    <n v="50.19"/>
    <n v="50190000"/>
    <n v="659835"/>
    <x v="3"/>
    <x v="3"/>
    <x v="4"/>
    <n v="46"/>
  </r>
  <r>
    <x v="0"/>
    <n v="0"/>
    <x v="5"/>
    <x v="5"/>
    <x v="4"/>
    <x v="3"/>
    <n v="0"/>
    <n v="66.92"/>
    <n v="66920000"/>
    <n v="336320"/>
    <x v="0"/>
    <x v="2"/>
    <x v="0"/>
    <n v="51"/>
  </r>
  <r>
    <x v="0"/>
    <n v="0"/>
    <x v="1"/>
    <x v="1"/>
    <x v="2"/>
    <x v="5"/>
    <n v="0"/>
    <n v="47.52"/>
    <n v="47520000"/>
    <n v="83617"/>
    <x v="2"/>
    <x v="0"/>
    <x v="2"/>
    <n v="64"/>
  </r>
  <r>
    <x v="7"/>
    <n v="0"/>
    <x v="3"/>
    <x v="3"/>
    <x v="5"/>
    <x v="5"/>
    <n v="0"/>
    <n v="87.13"/>
    <n v="87130000"/>
    <n v="99178"/>
    <x v="1"/>
    <x v="0"/>
    <x v="3"/>
    <n v="27"/>
  </r>
  <r>
    <x v="7"/>
    <n v="0"/>
    <x v="2"/>
    <x v="2"/>
    <x v="1"/>
    <x v="0"/>
    <n v="0"/>
    <n v="80.099999999999994"/>
    <n v="80100000"/>
    <n v="489369"/>
    <x v="1"/>
    <x v="0"/>
    <x v="4"/>
    <n v="41"/>
  </r>
  <r>
    <x v="6"/>
    <n v="0"/>
    <x v="1"/>
    <x v="1"/>
    <x v="0"/>
    <x v="3"/>
    <n v="0"/>
    <n v="2.2200000000000002"/>
    <n v="2220000"/>
    <n v="620350"/>
    <x v="0"/>
    <x v="3"/>
    <x v="1"/>
    <n v="45"/>
  </r>
  <r>
    <x v="9"/>
    <n v="0"/>
    <x v="9"/>
    <x v="9"/>
    <x v="3"/>
    <x v="6"/>
    <n v="0"/>
    <n v="38.14"/>
    <n v="38140000"/>
    <n v="846602"/>
    <x v="2"/>
    <x v="1"/>
    <x v="1"/>
    <n v="31"/>
  </r>
  <r>
    <x v="1"/>
    <n v="0"/>
    <x v="1"/>
    <x v="1"/>
    <x v="5"/>
    <x v="4"/>
    <n v="0"/>
    <n v="61.02"/>
    <n v="61020000"/>
    <n v="650042"/>
    <x v="1"/>
    <x v="0"/>
    <x v="3"/>
    <n v="48"/>
  </r>
  <r>
    <x v="8"/>
    <n v="0"/>
    <x v="0"/>
    <x v="0"/>
    <x v="2"/>
    <x v="4"/>
    <n v="0"/>
    <n v="61.01"/>
    <n v="61010000"/>
    <n v="549197"/>
    <x v="0"/>
    <x v="2"/>
    <x v="3"/>
    <n v="59"/>
  </r>
  <r>
    <x v="4"/>
    <n v="0"/>
    <x v="5"/>
    <x v="5"/>
    <x v="0"/>
    <x v="2"/>
    <n v="0"/>
    <n v="15.49"/>
    <n v="15490000"/>
    <n v="138639"/>
    <x v="0"/>
    <x v="0"/>
    <x v="0"/>
    <n v="14"/>
  </r>
  <r>
    <x v="5"/>
    <n v="0"/>
    <x v="2"/>
    <x v="2"/>
    <x v="2"/>
    <x v="6"/>
    <n v="0"/>
    <n v="93.4"/>
    <n v="93400000"/>
    <n v="833819"/>
    <x v="2"/>
    <x v="0"/>
    <x v="3"/>
    <n v="14"/>
  </r>
  <r>
    <x v="1"/>
    <n v="0"/>
    <x v="6"/>
    <x v="6"/>
    <x v="5"/>
    <x v="1"/>
    <n v="0"/>
    <n v="13.88"/>
    <n v="13880000"/>
    <n v="813217"/>
    <x v="2"/>
    <x v="3"/>
    <x v="2"/>
    <n v="71"/>
  </r>
  <r>
    <x v="2"/>
    <n v="0"/>
    <x v="1"/>
    <x v="1"/>
    <x v="5"/>
    <x v="5"/>
    <n v="0"/>
    <n v="11.25"/>
    <n v="11250000"/>
    <n v="636273"/>
    <x v="2"/>
    <x v="3"/>
    <x v="3"/>
    <n v="30"/>
  </r>
  <r>
    <x v="6"/>
    <n v="0"/>
    <x v="1"/>
    <x v="1"/>
    <x v="2"/>
    <x v="5"/>
    <n v="0"/>
    <n v="66.53"/>
    <n v="66530000"/>
    <n v="45277"/>
    <x v="2"/>
    <x v="2"/>
    <x v="1"/>
    <n v="43"/>
  </r>
  <r>
    <x v="5"/>
    <n v="0"/>
    <x v="7"/>
    <x v="7"/>
    <x v="0"/>
    <x v="3"/>
    <n v="0"/>
    <n v="89.41"/>
    <n v="89410000"/>
    <n v="488342"/>
    <x v="0"/>
    <x v="0"/>
    <x v="1"/>
    <n v="23"/>
  </r>
  <r>
    <x v="4"/>
    <n v="0"/>
    <x v="0"/>
    <x v="0"/>
    <x v="0"/>
    <x v="2"/>
    <n v="0"/>
    <n v="55.31"/>
    <n v="55310000"/>
    <n v="526220"/>
    <x v="1"/>
    <x v="2"/>
    <x v="2"/>
    <n v="2"/>
  </r>
  <r>
    <x v="9"/>
    <n v="0"/>
    <x v="5"/>
    <x v="5"/>
    <x v="3"/>
    <x v="0"/>
    <n v="0"/>
    <n v="90.38"/>
    <n v="90380000"/>
    <n v="311596"/>
    <x v="2"/>
    <x v="1"/>
    <x v="0"/>
    <n v="23"/>
  </r>
  <r>
    <x v="7"/>
    <n v="0"/>
    <x v="2"/>
    <x v="2"/>
    <x v="3"/>
    <x v="1"/>
    <n v="0"/>
    <n v="25.17"/>
    <n v="25170000"/>
    <n v="658226"/>
    <x v="2"/>
    <x v="1"/>
    <x v="0"/>
    <n v="52"/>
  </r>
  <r>
    <x v="1"/>
    <n v="0"/>
    <x v="0"/>
    <x v="0"/>
    <x v="0"/>
    <x v="0"/>
    <n v="0"/>
    <n v="6.29"/>
    <n v="6290000"/>
    <n v="344693"/>
    <x v="0"/>
    <x v="2"/>
    <x v="4"/>
    <n v="19"/>
  </r>
  <r>
    <x v="4"/>
    <n v="0"/>
    <x v="4"/>
    <x v="4"/>
    <x v="0"/>
    <x v="0"/>
    <n v="0"/>
    <n v="37.57"/>
    <n v="37570000"/>
    <n v="380995"/>
    <x v="3"/>
    <x v="1"/>
    <x v="0"/>
    <n v="60"/>
  </r>
  <r>
    <x v="7"/>
    <n v="0"/>
    <x v="3"/>
    <x v="3"/>
    <x v="5"/>
    <x v="5"/>
    <n v="0"/>
    <n v="3.1"/>
    <n v="3100000"/>
    <n v="458185"/>
    <x v="2"/>
    <x v="2"/>
    <x v="2"/>
    <n v="31"/>
  </r>
  <r>
    <x v="7"/>
    <n v="0"/>
    <x v="6"/>
    <x v="6"/>
    <x v="2"/>
    <x v="0"/>
    <n v="0"/>
    <n v="91.69"/>
    <n v="91690000"/>
    <n v="581034"/>
    <x v="2"/>
    <x v="2"/>
    <x v="0"/>
    <n v="67"/>
  </r>
  <r>
    <x v="6"/>
    <n v="0"/>
    <x v="0"/>
    <x v="0"/>
    <x v="1"/>
    <x v="1"/>
    <n v="0"/>
    <n v="19.97"/>
    <n v="19970000"/>
    <n v="722544"/>
    <x v="0"/>
    <x v="2"/>
    <x v="4"/>
    <n v="14"/>
  </r>
  <r>
    <x v="7"/>
    <n v="0"/>
    <x v="2"/>
    <x v="2"/>
    <x v="0"/>
    <x v="2"/>
    <n v="0"/>
    <n v="28.78"/>
    <n v="28780000"/>
    <n v="793783"/>
    <x v="2"/>
    <x v="2"/>
    <x v="1"/>
    <n v="17"/>
  </r>
  <r>
    <x v="0"/>
    <n v="0"/>
    <x v="5"/>
    <x v="5"/>
    <x v="4"/>
    <x v="2"/>
    <n v="0"/>
    <n v="53.21"/>
    <n v="53210000"/>
    <n v="620822"/>
    <x v="3"/>
    <x v="3"/>
    <x v="1"/>
    <n v="21"/>
  </r>
  <r>
    <x v="6"/>
    <n v="0"/>
    <x v="6"/>
    <x v="6"/>
    <x v="1"/>
    <x v="6"/>
    <n v="0"/>
    <n v="16.600000000000001"/>
    <n v="16600000.000000002"/>
    <n v="715102"/>
    <x v="2"/>
    <x v="3"/>
    <x v="3"/>
    <n v="2"/>
  </r>
  <r>
    <x v="6"/>
    <n v="0"/>
    <x v="8"/>
    <x v="8"/>
    <x v="2"/>
    <x v="5"/>
    <n v="0"/>
    <n v="44.32"/>
    <n v="44320000"/>
    <n v="634390"/>
    <x v="3"/>
    <x v="3"/>
    <x v="3"/>
    <n v="54"/>
  </r>
  <r>
    <x v="8"/>
    <n v="0"/>
    <x v="8"/>
    <x v="8"/>
    <x v="1"/>
    <x v="4"/>
    <n v="0"/>
    <n v="10.34"/>
    <n v="10340000"/>
    <n v="791473"/>
    <x v="1"/>
    <x v="1"/>
    <x v="1"/>
    <n v="58"/>
  </r>
  <r>
    <x v="0"/>
    <n v="0"/>
    <x v="6"/>
    <x v="6"/>
    <x v="0"/>
    <x v="2"/>
    <n v="0"/>
    <n v="41.81"/>
    <n v="41810000"/>
    <n v="631816"/>
    <x v="3"/>
    <x v="1"/>
    <x v="1"/>
    <n v="29"/>
  </r>
  <r>
    <x v="3"/>
    <n v="0"/>
    <x v="4"/>
    <x v="4"/>
    <x v="5"/>
    <x v="5"/>
    <n v="0"/>
    <n v="84.54"/>
    <n v="84540000"/>
    <n v="517353"/>
    <x v="1"/>
    <x v="2"/>
    <x v="3"/>
    <n v="41"/>
  </r>
  <r>
    <x v="8"/>
    <n v="0"/>
    <x v="7"/>
    <x v="7"/>
    <x v="5"/>
    <x v="3"/>
    <n v="0"/>
    <n v="40.380000000000003"/>
    <n v="40380000"/>
    <n v="118734"/>
    <x v="2"/>
    <x v="0"/>
    <x v="2"/>
    <n v="21"/>
  </r>
  <r>
    <x v="1"/>
    <n v="0"/>
    <x v="9"/>
    <x v="9"/>
    <x v="2"/>
    <x v="0"/>
    <n v="0"/>
    <n v="39.15"/>
    <n v="39150000"/>
    <n v="963367"/>
    <x v="2"/>
    <x v="3"/>
    <x v="4"/>
    <n v="50"/>
  </r>
  <r>
    <x v="5"/>
    <n v="0"/>
    <x v="8"/>
    <x v="8"/>
    <x v="4"/>
    <x v="3"/>
    <n v="0"/>
    <n v="22.51"/>
    <n v="22510000"/>
    <n v="71557"/>
    <x v="2"/>
    <x v="2"/>
    <x v="3"/>
    <n v="47"/>
  </r>
  <r>
    <x v="7"/>
    <n v="0"/>
    <x v="1"/>
    <x v="1"/>
    <x v="1"/>
    <x v="4"/>
    <n v="0"/>
    <n v="58.18"/>
    <n v="58180000"/>
    <n v="824704"/>
    <x v="0"/>
    <x v="3"/>
    <x v="3"/>
    <n v="30"/>
  </r>
  <r>
    <x v="3"/>
    <n v="0"/>
    <x v="5"/>
    <x v="5"/>
    <x v="2"/>
    <x v="5"/>
    <n v="0"/>
    <n v="92.48"/>
    <n v="92480000"/>
    <n v="1326"/>
    <x v="1"/>
    <x v="2"/>
    <x v="3"/>
    <n v="11"/>
  </r>
  <r>
    <x v="2"/>
    <n v="0"/>
    <x v="7"/>
    <x v="7"/>
    <x v="0"/>
    <x v="5"/>
    <n v="0"/>
    <n v="51.38"/>
    <n v="51380000"/>
    <n v="630931"/>
    <x v="2"/>
    <x v="3"/>
    <x v="2"/>
    <n v="48"/>
  </r>
  <r>
    <x v="3"/>
    <n v="0"/>
    <x v="4"/>
    <x v="4"/>
    <x v="0"/>
    <x v="4"/>
    <n v="0"/>
    <n v="93.61"/>
    <n v="93610000"/>
    <n v="395731"/>
    <x v="2"/>
    <x v="0"/>
    <x v="2"/>
    <n v="64"/>
  </r>
  <r>
    <x v="5"/>
    <n v="0"/>
    <x v="1"/>
    <x v="1"/>
    <x v="1"/>
    <x v="4"/>
    <n v="0"/>
    <n v="27.38"/>
    <n v="27380000"/>
    <n v="918816"/>
    <x v="3"/>
    <x v="1"/>
    <x v="2"/>
    <n v="58"/>
  </r>
  <r>
    <x v="5"/>
    <n v="0"/>
    <x v="8"/>
    <x v="8"/>
    <x v="5"/>
    <x v="6"/>
    <n v="0"/>
    <n v="74.61"/>
    <n v="74610000"/>
    <n v="357205"/>
    <x v="1"/>
    <x v="1"/>
    <x v="3"/>
    <n v="21"/>
  </r>
  <r>
    <x v="2"/>
    <n v="0"/>
    <x v="0"/>
    <x v="0"/>
    <x v="4"/>
    <x v="2"/>
    <n v="0"/>
    <n v="78.84"/>
    <n v="78840000"/>
    <n v="464960"/>
    <x v="3"/>
    <x v="0"/>
    <x v="4"/>
    <n v="24"/>
  </r>
  <r>
    <x v="9"/>
    <n v="0"/>
    <x v="0"/>
    <x v="0"/>
    <x v="1"/>
    <x v="3"/>
    <n v="0"/>
    <n v="65.7"/>
    <n v="65700000"/>
    <n v="51619"/>
    <x v="2"/>
    <x v="0"/>
    <x v="0"/>
    <n v="3"/>
  </r>
  <r>
    <x v="7"/>
    <n v="0"/>
    <x v="1"/>
    <x v="1"/>
    <x v="0"/>
    <x v="2"/>
    <n v="0"/>
    <n v="81.040000000000006"/>
    <n v="81040000"/>
    <n v="850794"/>
    <x v="3"/>
    <x v="2"/>
    <x v="3"/>
    <n v="69"/>
  </r>
  <r>
    <x v="4"/>
    <n v="0"/>
    <x v="7"/>
    <x v="7"/>
    <x v="2"/>
    <x v="5"/>
    <n v="0"/>
    <n v="27.2"/>
    <n v="27200000"/>
    <n v="559841"/>
    <x v="1"/>
    <x v="0"/>
    <x v="0"/>
    <n v="22"/>
  </r>
  <r>
    <x v="0"/>
    <n v="0"/>
    <x v="3"/>
    <x v="3"/>
    <x v="3"/>
    <x v="6"/>
    <n v="0"/>
    <n v="86.38"/>
    <n v="86380000"/>
    <n v="685136"/>
    <x v="1"/>
    <x v="1"/>
    <x v="3"/>
    <n v="62"/>
  </r>
  <r>
    <x v="7"/>
    <n v="0"/>
    <x v="4"/>
    <x v="4"/>
    <x v="5"/>
    <x v="0"/>
    <n v="0"/>
    <n v="83.93"/>
    <n v="83930000"/>
    <n v="102797"/>
    <x v="3"/>
    <x v="1"/>
    <x v="1"/>
    <n v="17"/>
  </r>
  <r>
    <x v="4"/>
    <n v="0"/>
    <x v="6"/>
    <x v="6"/>
    <x v="1"/>
    <x v="6"/>
    <n v="0"/>
    <n v="40.36"/>
    <n v="40360000"/>
    <n v="439046"/>
    <x v="2"/>
    <x v="2"/>
    <x v="0"/>
    <n v="42"/>
  </r>
  <r>
    <x v="9"/>
    <n v="0"/>
    <x v="0"/>
    <x v="0"/>
    <x v="4"/>
    <x v="3"/>
    <n v="0"/>
    <n v="57.4"/>
    <n v="57400000"/>
    <n v="51312"/>
    <x v="2"/>
    <x v="2"/>
    <x v="2"/>
    <n v="26"/>
  </r>
  <r>
    <x v="7"/>
    <n v="0"/>
    <x v="6"/>
    <x v="6"/>
    <x v="1"/>
    <x v="1"/>
    <n v="0"/>
    <n v="1.42"/>
    <n v="1420000"/>
    <n v="510870"/>
    <x v="3"/>
    <x v="0"/>
    <x v="2"/>
    <n v="35"/>
  </r>
  <r>
    <x v="6"/>
    <n v="0"/>
    <x v="8"/>
    <x v="8"/>
    <x v="4"/>
    <x v="4"/>
    <n v="0"/>
    <n v="66.5"/>
    <n v="66500000"/>
    <n v="348118"/>
    <x v="0"/>
    <x v="3"/>
    <x v="0"/>
    <n v="42"/>
  </r>
  <r>
    <x v="5"/>
    <n v="0"/>
    <x v="4"/>
    <x v="4"/>
    <x v="1"/>
    <x v="6"/>
    <n v="0"/>
    <n v="47.18"/>
    <n v="47180000"/>
    <n v="509930"/>
    <x v="3"/>
    <x v="2"/>
    <x v="2"/>
    <n v="68"/>
  </r>
  <r>
    <x v="2"/>
    <n v="0"/>
    <x v="4"/>
    <x v="4"/>
    <x v="1"/>
    <x v="2"/>
    <n v="0"/>
    <n v="58.99"/>
    <n v="58990000"/>
    <n v="822380"/>
    <x v="0"/>
    <x v="3"/>
    <x v="1"/>
    <n v="26"/>
  </r>
  <r>
    <x v="3"/>
    <n v="0"/>
    <x v="6"/>
    <x v="6"/>
    <x v="4"/>
    <x v="5"/>
    <n v="0"/>
    <n v="52.91"/>
    <n v="52910000"/>
    <n v="619669"/>
    <x v="3"/>
    <x v="0"/>
    <x v="3"/>
    <n v="19"/>
  </r>
  <r>
    <x v="5"/>
    <n v="0"/>
    <x v="5"/>
    <x v="5"/>
    <x v="4"/>
    <x v="3"/>
    <n v="0"/>
    <n v="20.95"/>
    <n v="20950000"/>
    <n v="341111"/>
    <x v="2"/>
    <x v="1"/>
    <x v="0"/>
    <n v="14"/>
  </r>
  <r>
    <x v="4"/>
    <n v="0"/>
    <x v="3"/>
    <x v="3"/>
    <x v="1"/>
    <x v="4"/>
    <n v="0"/>
    <n v="2.79"/>
    <n v="2790000"/>
    <n v="443730"/>
    <x v="0"/>
    <x v="1"/>
    <x v="3"/>
    <n v="39"/>
  </r>
  <r>
    <x v="8"/>
    <n v="0"/>
    <x v="1"/>
    <x v="1"/>
    <x v="3"/>
    <x v="2"/>
    <n v="0"/>
    <n v="27.76"/>
    <n v="27760000"/>
    <n v="824968"/>
    <x v="2"/>
    <x v="1"/>
    <x v="4"/>
    <n v="15"/>
  </r>
  <r>
    <x v="8"/>
    <n v="0"/>
    <x v="4"/>
    <x v="4"/>
    <x v="2"/>
    <x v="1"/>
    <n v="0"/>
    <n v="58.77"/>
    <n v="58770000"/>
    <n v="172346"/>
    <x v="1"/>
    <x v="2"/>
    <x v="2"/>
    <n v="51"/>
  </r>
  <r>
    <x v="3"/>
    <n v="0"/>
    <x v="6"/>
    <x v="6"/>
    <x v="3"/>
    <x v="3"/>
    <n v="0"/>
    <n v="51.95"/>
    <n v="51950000"/>
    <n v="919855"/>
    <x v="0"/>
    <x v="1"/>
    <x v="3"/>
    <n v="56"/>
  </r>
  <r>
    <x v="3"/>
    <n v="0"/>
    <x v="8"/>
    <x v="8"/>
    <x v="2"/>
    <x v="2"/>
    <n v="0"/>
    <n v="90.57"/>
    <n v="90570000"/>
    <n v="254634"/>
    <x v="0"/>
    <x v="2"/>
    <x v="2"/>
    <n v="5"/>
  </r>
  <r>
    <x v="4"/>
    <n v="0"/>
    <x v="6"/>
    <x v="6"/>
    <x v="0"/>
    <x v="1"/>
    <n v="0"/>
    <n v="39.15"/>
    <n v="39150000"/>
    <n v="724409"/>
    <x v="3"/>
    <x v="1"/>
    <x v="3"/>
    <n v="56"/>
  </r>
  <r>
    <x v="2"/>
    <n v="0"/>
    <x v="3"/>
    <x v="3"/>
    <x v="0"/>
    <x v="6"/>
    <n v="0"/>
    <n v="95.3"/>
    <n v="95300000"/>
    <n v="269142"/>
    <x v="3"/>
    <x v="0"/>
    <x v="4"/>
    <n v="72"/>
  </r>
  <r>
    <x v="1"/>
    <n v="0"/>
    <x v="2"/>
    <x v="2"/>
    <x v="0"/>
    <x v="1"/>
    <n v="0"/>
    <n v="92.48"/>
    <n v="92480000"/>
    <n v="32067"/>
    <x v="2"/>
    <x v="0"/>
    <x v="3"/>
    <n v="19"/>
  </r>
  <r>
    <x v="3"/>
    <n v="0"/>
    <x v="9"/>
    <x v="9"/>
    <x v="5"/>
    <x v="4"/>
    <n v="0"/>
    <n v="32.200000000000003"/>
    <n v="32200000.000000004"/>
    <n v="591314"/>
    <x v="0"/>
    <x v="1"/>
    <x v="4"/>
    <n v="65"/>
  </r>
  <r>
    <x v="3"/>
    <n v="0"/>
    <x v="0"/>
    <x v="0"/>
    <x v="4"/>
    <x v="6"/>
    <n v="0"/>
    <n v="91.72"/>
    <n v="91720000"/>
    <n v="149171"/>
    <x v="0"/>
    <x v="3"/>
    <x v="0"/>
    <n v="64"/>
  </r>
  <r>
    <x v="7"/>
    <n v="0"/>
    <x v="4"/>
    <x v="4"/>
    <x v="3"/>
    <x v="2"/>
    <n v="0"/>
    <n v="13.52"/>
    <n v="13520000"/>
    <n v="535205"/>
    <x v="0"/>
    <x v="2"/>
    <x v="2"/>
    <n v="53"/>
  </r>
  <r>
    <x v="3"/>
    <n v="0"/>
    <x v="6"/>
    <x v="6"/>
    <x v="1"/>
    <x v="0"/>
    <n v="0"/>
    <n v="87.93"/>
    <n v="87930000"/>
    <n v="471889"/>
    <x v="1"/>
    <x v="3"/>
    <x v="3"/>
    <n v="4"/>
  </r>
  <r>
    <x v="4"/>
    <n v="0"/>
    <x v="0"/>
    <x v="0"/>
    <x v="0"/>
    <x v="6"/>
    <n v="0"/>
    <n v="52.18"/>
    <n v="52180000"/>
    <n v="869751"/>
    <x v="2"/>
    <x v="3"/>
    <x v="1"/>
    <n v="12"/>
  </r>
  <r>
    <x v="6"/>
    <n v="0"/>
    <x v="1"/>
    <x v="1"/>
    <x v="3"/>
    <x v="0"/>
    <n v="0"/>
    <n v="50.42"/>
    <n v="50420000"/>
    <n v="690010"/>
    <x v="1"/>
    <x v="1"/>
    <x v="1"/>
    <n v="18"/>
  </r>
  <r>
    <x v="7"/>
    <n v="0"/>
    <x v="1"/>
    <x v="1"/>
    <x v="1"/>
    <x v="6"/>
    <n v="0"/>
    <n v="32.9"/>
    <n v="32900000"/>
    <n v="433987"/>
    <x v="3"/>
    <x v="3"/>
    <x v="2"/>
    <n v="21"/>
  </r>
  <r>
    <x v="2"/>
    <n v="0"/>
    <x v="1"/>
    <x v="1"/>
    <x v="0"/>
    <x v="5"/>
    <n v="0"/>
    <n v="1.54"/>
    <n v="1540000"/>
    <n v="31262"/>
    <x v="3"/>
    <x v="2"/>
    <x v="1"/>
    <n v="56"/>
  </r>
  <r>
    <x v="5"/>
    <n v="0"/>
    <x v="6"/>
    <x v="6"/>
    <x v="5"/>
    <x v="1"/>
    <n v="0"/>
    <n v="32.26"/>
    <n v="32259999.999999996"/>
    <n v="824433"/>
    <x v="1"/>
    <x v="0"/>
    <x v="2"/>
    <n v="60"/>
  </r>
  <r>
    <x v="3"/>
    <n v="0"/>
    <x v="5"/>
    <x v="5"/>
    <x v="2"/>
    <x v="1"/>
    <n v="0"/>
    <n v="23.28"/>
    <n v="23280000"/>
    <n v="651963"/>
    <x v="2"/>
    <x v="0"/>
    <x v="2"/>
    <n v="53"/>
  </r>
  <r>
    <x v="4"/>
    <n v="0"/>
    <x v="1"/>
    <x v="1"/>
    <x v="4"/>
    <x v="0"/>
    <n v="0"/>
    <n v="81.06"/>
    <n v="81060000"/>
    <n v="349070"/>
    <x v="3"/>
    <x v="3"/>
    <x v="0"/>
    <n v="41"/>
  </r>
  <r>
    <x v="9"/>
    <n v="0"/>
    <x v="2"/>
    <x v="2"/>
    <x v="5"/>
    <x v="3"/>
    <n v="0"/>
    <n v="71.42"/>
    <n v="71420000"/>
    <n v="967411"/>
    <x v="0"/>
    <x v="2"/>
    <x v="2"/>
    <n v="47"/>
  </r>
  <r>
    <x v="8"/>
    <n v="0"/>
    <x v="8"/>
    <x v="8"/>
    <x v="4"/>
    <x v="1"/>
    <n v="0"/>
    <n v="64.81"/>
    <n v="64810000"/>
    <n v="263770"/>
    <x v="3"/>
    <x v="2"/>
    <x v="3"/>
    <n v="62"/>
  </r>
  <r>
    <x v="2"/>
    <n v="0"/>
    <x v="4"/>
    <x v="4"/>
    <x v="0"/>
    <x v="1"/>
    <n v="0"/>
    <n v="85.89"/>
    <n v="85890000"/>
    <n v="714670"/>
    <x v="0"/>
    <x v="1"/>
    <x v="0"/>
    <n v="32"/>
  </r>
  <r>
    <x v="9"/>
    <n v="0"/>
    <x v="8"/>
    <x v="8"/>
    <x v="3"/>
    <x v="3"/>
    <n v="0"/>
    <n v="47.84"/>
    <n v="47840000"/>
    <n v="498904"/>
    <x v="0"/>
    <x v="3"/>
    <x v="3"/>
    <n v="65"/>
  </r>
  <r>
    <x v="9"/>
    <n v="0"/>
    <x v="2"/>
    <x v="2"/>
    <x v="0"/>
    <x v="0"/>
    <n v="0"/>
    <n v="47.95"/>
    <n v="47950000"/>
    <n v="569539"/>
    <x v="3"/>
    <x v="1"/>
    <x v="4"/>
    <n v="18"/>
  </r>
  <r>
    <x v="0"/>
    <n v="0"/>
    <x v="4"/>
    <x v="4"/>
    <x v="2"/>
    <x v="1"/>
    <n v="0"/>
    <n v="82.52"/>
    <n v="82520000"/>
    <n v="217938"/>
    <x v="1"/>
    <x v="1"/>
    <x v="0"/>
    <n v="69"/>
  </r>
  <r>
    <x v="0"/>
    <n v="0"/>
    <x v="6"/>
    <x v="6"/>
    <x v="1"/>
    <x v="1"/>
    <n v="0"/>
    <n v="36.479999999999997"/>
    <n v="36480000"/>
    <n v="172607"/>
    <x v="3"/>
    <x v="3"/>
    <x v="0"/>
    <n v="60"/>
  </r>
  <r>
    <x v="1"/>
    <n v="0"/>
    <x v="5"/>
    <x v="5"/>
    <x v="2"/>
    <x v="1"/>
    <n v="0"/>
    <n v="95.66"/>
    <n v="95660000"/>
    <n v="424762"/>
    <x v="2"/>
    <x v="0"/>
    <x v="0"/>
    <n v="10"/>
  </r>
  <r>
    <x v="8"/>
    <n v="0"/>
    <x v="0"/>
    <x v="0"/>
    <x v="2"/>
    <x v="2"/>
    <n v="0"/>
    <n v="42.34"/>
    <n v="42340000"/>
    <n v="130309"/>
    <x v="2"/>
    <x v="3"/>
    <x v="2"/>
    <n v="56"/>
  </r>
  <r>
    <x v="1"/>
    <n v="0"/>
    <x v="3"/>
    <x v="3"/>
    <x v="3"/>
    <x v="4"/>
    <n v="0"/>
    <n v="65.11"/>
    <n v="65110000"/>
    <n v="95378"/>
    <x v="2"/>
    <x v="2"/>
    <x v="3"/>
    <n v="67"/>
  </r>
  <r>
    <x v="1"/>
    <n v="0"/>
    <x v="1"/>
    <x v="1"/>
    <x v="0"/>
    <x v="2"/>
    <n v="0"/>
    <n v="53.95"/>
    <n v="53950000"/>
    <n v="920801"/>
    <x v="1"/>
    <x v="3"/>
    <x v="3"/>
    <n v="52"/>
  </r>
  <r>
    <x v="8"/>
    <n v="0"/>
    <x v="9"/>
    <x v="9"/>
    <x v="2"/>
    <x v="1"/>
    <n v="0"/>
    <n v="91.36"/>
    <n v="91360000"/>
    <n v="551038"/>
    <x v="2"/>
    <x v="2"/>
    <x v="1"/>
    <n v="21"/>
  </r>
  <r>
    <x v="0"/>
    <n v="0"/>
    <x v="4"/>
    <x v="4"/>
    <x v="5"/>
    <x v="3"/>
    <n v="0"/>
    <n v="85.8"/>
    <n v="85800000"/>
    <n v="962508"/>
    <x v="3"/>
    <x v="2"/>
    <x v="2"/>
    <n v="13"/>
  </r>
  <r>
    <x v="4"/>
    <n v="0"/>
    <x v="9"/>
    <x v="9"/>
    <x v="5"/>
    <x v="6"/>
    <n v="0"/>
    <n v="92.29"/>
    <n v="92290000"/>
    <n v="267554"/>
    <x v="0"/>
    <x v="2"/>
    <x v="1"/>
    <n v="45"/>
  </r>
  <r>
    <x v="8"/>
    <n v="0"/>
    <x v="9"/>
    <x v="9"/>
    <x v="1"/>
    <x v="2"/>
    <n v="0"/>
    <n v="25.3"/>
    <n v="25300000"/>
    <n v="76258"/>
    <x v="3"/>
    <x v="2"/>
    <x v="0"/>
    <n v="43"/>
  </r>
  <r>
    <x v="6"/>
    <n v="0"/>
    <x v="4"/>
    <x v="4"/>
    <x v="5"/>
    <x v="5"/>
    <n v="0"/>
    <n v="3.6"/>
    <n v="3600000"/>
    <n v="661377"/>
    <x v="0"/>
    <x v="1"/>
    <x v="3"/>
    <n v="66"/>
  </r>
  <r>
    <x v="5"/>
    <n v="0"/>
    <x v="6"/>
    <x v="6"/>
    <x v="4"/>
    <x v="1"/>
    <n v="0"/>
    <n v="56.62"/>
    <n v="56620000"/>
    <n v="310341"/>
    <x v="3"/>
    <x v="1"/>
    <x v="4"/>
    <n v="32"/>
  </r>
  <r>
    <x v="6"/>
    <n v="0"/>
    <x v="1"/>
    <x v="1"/>
    <x v="0"/>
    <x v="0"/>
    <n v="0"/>
    <n v="66.25"/>
    <n v="66250000"/>
    <n v="702883"/>
    <x v="2"/>
    <x v="0"/>
    <x v="0"/>
    <n v="31"/>
  </r>
  <r>
    <x v="9"/>
    <n v="0"/>
    <x v="1"/>
    <x v="1"/>
    <x v="5"/>
    <x v="0"/>
    <n v="0"/>
    <n v="78.38"/>
    <n v="78380000"/>
    <n v="516103"/>
    <x v="0"/>
    <x v="0"/>
    <x v="1"/>
    <n v="62"/>
  </r>
  <r>
    <x v="9"/>
    <n v="0"/>
    <x v="7"/>
    <x v="7"/>
    <x v="5"/>
    <x v="1"/>
    <n v="0"/>
    <n v="84.7"/>
    <n v="84700000"/>
    <n v="542283"/>
    <x v="0"/>
    <x v="2"/>
    <x v="1"/>
    <n v="64"/>
  </r>
  <r>
    <x v="6"/>
    <n v="0"/>
    <x v="4"/>
    <x v="4"/>
    <x v="4"/>
    <x v="4"/>
    <n v="0"/>
    <n v="43.75"/>
    <n v="43750000"/>
    <n v="173441"/>
    <x v="0"/>
    <x v="2"/>
    <x v="3"/>
    <n v="43"/>
  </r>
  <r>
    <x v="4"/>
    <n v="0"/>
    <x v="1"/>
    <x v="1"/>
    <x v="3"/>
    <x v="1"/>
    <n v="0"/>
    <n v="67.36"/>
    <n v="67360000"/>
    <n v="856228"/>
    <x v="0"/>
    <x v="3"/>
    <x v="4"/>
    <n v="47"/>
  </r>
  <r>
    <x v="2"/>
    <n v="0"/>
    <x v="0"/>
    <x v="0"/>
    <x v="5"/>
    <x v="2"/>
    <n v="0"/>
    <n v="68.540000000000006"/>
    <n v="68540000"/>
    <n v="791265"/>
    <x v="0"/>
    <x v="2"/>
    <x v="1"/>
    <n v="65"/>
  </r>
  <r>
    <x v="9"/>
    <n v="0"/>
    <x v="0"/>
    <x v="0"/>
    <x v="5"/>
    <x v="1"/>
    <n v="0"/>
    <n v="45.42"/>
    <n v="45420000"/>
    <n v="969699"/>
    <x v="0"/>
    <x v="2"/>
    <x v="1"/>
    <n v="63"/>
  </r>
  <r>
    <x v="6"/>
    <n v="0"/>
    <x v="5"/>
    <x v="5"/>
    <x v="5"/>
    <x v="3"/>
    <n v="0"/>
    <n v="95"/>
    <n v="95000000"/>
    <n v="338867"/>
    <x v="1"/>
    <x v="0"/>
    <x v="2"/>
    <n v="34"/>
  </r>
  <r>
    <x v="8"/>
    <n v="0"/>
    <x v="3"/>
    <x v="3"/>
    <x v="1"/>
    <x v="4"/>
    <n v="0"/>
    <n v="44.98"/>
    <n v="44980000"/>
    <n v="951249"/>
    <x v="0"/>
    <x v="1"/>
    <x v="0"/>
    <n v="25"/>
  </r>
  <r>
    <x v="9"/>
    <n v="0"/>
    <x v="6"/>
    <x v="6"/>
    <x v="1"/>
    <x v="2"/>
    <n v="0"/>
    <n v="50.4"/>
    <n v="50400000"/>
    <n v="34584"/>
    <x v="2"/>
    <x v="3"/>
    <x v="1"/>
    <n v="43"/>
  </r>
  <r>
    <x v="7"/>
    <n v="0"/>
    <x v="8"/>
    <x v="8"/>
    <x v="5"/>
    <x v="0"/>
    <n v="0"/>
    <n v="74.37"/>
    <n v="74370000"/>
    <n v="298836"/>
    <x v="0"/>
    <x v="2"/>
    <x v="4"/>
    <n v="29"/>
  </r>
  <r>
    <x v="7"/>
    <n v="0"/>
    <x v="3"/>
    <x v="3"/>
    <x v="5"/>
    <x v="1"/>
    <n v="0"/>
    <n v="27.82"/>
    <n v="27820000"/>
    <n v="526161"/>
    <x v="3"/>
    <x v="0"/>
    <x v="2"/>
    <n v="12"/>
  </r>
  <r>
    <x v="7"/>
    <n v="0"/>
    <x v="9"/>
    <x v="9"/>
    <x v="0"/>
    <x v="4"/>
    <n v="0"/>
    <n v="76.95"/>
    <n v="76950000"/>
    <n v="476308"/>
    <x v="2"/>
    <x v="2"/>
    <x v="0"/>
    <n v="44"/>
  </r>
  <r>
    <x v="0"/>
    <n v="0"/>
    <x v="1"/>
    <x v="1"/>
    <x v="4"/>
    <x v="5"/>
    <n v="0"/>
    <n v="29.39"/>
    <n v="29390000"/>
    <n v="206897"/>
    <x v="3"/>
    <x v="3"/>
    <x v="4"/>
    <n v="18"/>
  </r>
  <r>
    <x v="8"/>
    <n v="0"/>
    <x v="6"/>
    <x v="6"/>
    <x v="5"/>
    <x v="2"/>
    <n v="0"/>
    <n v="1.92"/>
    <n v="1920000"/>
    <n v="2653"/>
    <x v="1"/>
    <x v="0"/>
    <x v="2"/>
    <n v="56"/>
  </r>
  <r>
    <x v="2"/>
    <n v="0"/>
    <x v="2"/>
    <x v="2"/>
    <x v="1"/>
    <x v="6"/>
    <n v="0"/>
    <n v="90.37"/>
    <n v="90370000"/>
    <n v="540353"/>
    <x v="0"/>
    <x v="0"/>
    <x v="3"/>
    <n v="68"/>
  </r>
  <r>
    <x v="3"/>
    <n v="0"/>
    <x v="7"/>
    <x v="7"/>
    <x v="0"/>
    <x v="1"/>
    <n v="0"/>
    <n v="84.77"/>
    <n v="84770000"/>
    <n v="779922"/>
    <x v="1"/>
    <x v="3"/>
    <x v="3"/>
    <n v="50"/>
  </r>
  <r>
    <x v="3"/>
    <n v="0"/>
    <x v="4"/>
    <x v="4"/>
    <x v="1"/>
    <x v="0"/>
    <n v="0"/>
    <n v="24.4"/>
    <n v="24400000"/>
    <n v="908906"/>
    <x v="0"/>
    <x v="1"/>
    <x v="2"/>
    <n v="46"/>
  </r>
  <r>
    <x v="6"/>
    <n v="0"/>
    <x v="8"/>
    <x v="8"/>
    <x v="2"/>
    <x v="6"/>
    <n v="0"/>
    <n v="28.34"/>
    <n v="28340000"/>
    <n v="446741"/>
    <x v="1"/>
    <x v="1"/>
    <x v="1"/>
    <n v="20"/>
  </r>
  <r>
    <x v="1"/>
    <n v="0"/>
    <x v="5"/>
    <x v="5"/>
    <x v="0"/>
    <x v="0"/>
    <n v="0"/>
    <n v="9.9499999999999993"/>
    <n v="9950000"/>
    <n v="317488"/>
    <x v="2"/>
    <x v="2"/>
    <x v="0"/>
    <n v="46"/>
  </r>
  <r>
    <x v="7"/>
    <n v="0"/>
    <x v="2"/>
    <x v="2"/>
    <x v="0"/>
    <x v="2"/>
    <n v="0"/>
    <n v="72.33"/>
    <n v="72330000"/>
    <n v="182613"/>
    <x v="3"/>
    <x v="0"/>
    <x v="2"/>
    <n v="26"/>
  </r>
  <r>
    <x v="2"/>
    <n v="0"/>
    <x v="3"/>
    <x v="3"/>
    <x v="1"/>
    <x v="2"/>
    <n v="0"/>
    <n v="61.42"/>
    <n v="61420000"/>
    <n v="211305"/>
    <x v="0"/>
    <x v="3"/>
    <x v="4"/>
    <n v="27"/>
  </r>
  <r>
    <x v="2"/>
    <n v="0"/>
    <x v="2"/>
    <x v="2"/>
    <x v="3"/>
    <x v="4"/>
    <n v="0"/>
    <n v="68.83"/>
    <n v="68830000"/>
    <n v="60379"/>
    <x v="0"/>
    <x v="0"/>
    <x v="1"/>
    <n v="32"/>
  </r>
  <r>
    <x v="6"/>
    <n v="0"/>
    <x v="9"/>
    <x v="9"/>
    <x v="1"/>
    <x v="6"/>
    <n v="0"/>
    <n v="11.11"/>
    <n v="11110000"/>
    <n v="785179"/>
    <x v="3"/>
    <x v="1"/>
    <x v="0"/>
    <n v="2"/>
  </r>
  <r>
    <x v="6"/>
    <n v="0"/>
    <x v="6"/>
    <x v="6"/>
    <x v="4"/>
    <x v="3"/>
    <n v="0"/>
    <n v="1.99"/>
    <n v="1990000"/>
    <n v="652682"/>
    <x v="2"/>
    <x v="2"/>
    <x v="4"/>
    <n v="46"/>
  </r>
  <r>
    <x v="7"/>
    <n v="0"/>
    <x v="6"/>
    <x v="6"/>
    <x v="4"/>
    <x v="5"/>
    <n v="0"/>
    <n v="5.85"/>
    <n v="5850000"/>
    <n v="52649"/>
    <x v="1"/>
    <x v="0"/>
    <x v="4"/>
    <n v="57"/>
  </r>
  <r>
    <x v="3"/>
    <n v="0"/>
    <x v="2"/>
    <x v="2"/>
    <x v="2"/>
    <x v="4"/>
    <n v="0"/>
    <n v="45.75"/>
    <n v="45750000"/>
    <n v="865871"/>
    <x v="2"/>
    <x v="1"/>
    <x v="3"/>
    <n v="58"/>
  </r>
  <r>
    <x v="6"/>
    <n v="0"/>
    <x v="6"/>
    <x v="6"/>
    <x v="3"/>
    <x v="1"/>
    <n v="0"/>
    <n v="93.71"/>
    <n v="93710000"/>
    <n v="474552"/>
    <x v="1"/>
    <x v="3"/>
    <x v="4"/>
    <n v="20"/>
  </r>
  <r>
    <x v="4"/>
    <n v="0"/>
    <x v="2"/>
    <x v="2"/>
    <x v="4"/>
    <x v="6"/>
    <n v="0"/>
    <n v="5.7"/>
    <n v="5700000"/>
    <n v="400840"/>
    <x v="2"/>
    <x v="2"/>
    <x v="0"/>
    <n v="57"/>
  </r>
  <r>
    <x v="9"/>
    <n v="0"/>
    <x v="9"/>
    <x v="9"/>
    <x v="0"/>
    <x v="0"/>
    <n v="0"/>
    <n v="60.57"/>
    <n v="60570000"/>
    <n v="275819"/>
    <x v="1"/>
    <x v="2"/>
    <x v="1"/>
    <n v="69"/>
  </r>
  <r>
    <x v="7"/>
    <n v="0"/>
    <x v="8"/>
    <x v="8"/>
    <x v="3"/>
    <x v="1"/>
    <n v="0"/>
    <n v="89.79"/>
    <n v="89790000"/>
    <n v="454088"/>
    <x v="0"/>
    <x v="2"/>
    <x v="0"/>
    <n v="70"/>
  </r>
  <r>
    <x v="4"/>
    <n v="0"/>
    <x v="3"/>
    <x v="3"/>
    <x v="0"/>
    <x v="4"/>
    <n v="0"/>
    <n v="30.68"/>
    <n v="30680000"/>
    <n v="338619"/>
    <x v="0"/>
    <x v="0"/>
    <x v="3"/>
    <n v="68"/>
  </r>
  <r>
    <x v="7"/>
    <n v="0"/>
    <x v="3"/>
    <x v="3"/>
    <x v="5"/>
    <x v="5"/>
    <n v="0"/>
    <n v="31.56"/>
    <n v="31560000"/>
    <n v="940038"/>
    <x v="0"/>
    <x v="3"/>
    <x v="3"/>
    <n v="24"/>
  </r>
  <r>
    <x v="9"/>
    <n v="0"/>
    <x v="1"/>
    <x v="1"/>
    <x v="3"/>
    <x v="4"/>
    <n v="0"/>
    <n v="98.73"/>
    <n v="98730000"/>
    <n v="17805"/>
    <x v="1"/>
    <x v="1"/>
    <x v="3"/>
    <n v="31"/>
  </r>
  <r>
    <x v="8"/>
    <n v="0"/>
    <x v="9"/>
    <x v="9"/>
    <x v="4"/>
    <x v="3"/>
    <n v="0"/>
    <n v="92.13"/>
    <n v="92130000"/>
    <n v="244933"/>
    <x v="1"/>
    <x v="2"/>
    <x v="2"/>
    <n v="37"/>
  </r>
  <r>
    <x v="9"/>
    <n v="0"/>
    <x v="4"/>
    <x v="4"/>
    <x v="0"/>
    <x v="1"/>
    <n v="0"/>
    <n v="71.14"/>
    <n v="71140000"/>
    <n v="198602"/>
    <x v="3"/>
    <x v="3"/>
    <x v="1"/>
    <n v="18"/>
  </r>
  <r>
    <x v="1"/>
    <n v="0"/>
    <x v="5"/>
    <x v="5"/>
    <x v="3"/>
    <x v="1"/>
    <n v="0"/>
    <n v="73.849999999999994"/>
    <n v="73850000"/>
    <n v="504861"/>
    <x v="3"/>
    <x v="1"/>
    <x v="3"/>
    <n v="65"/>
  </r>
  <r>
    <x v="2"/>
    <n v="0"/>
    <x v="4"/>
    <x v="4"/>
    <x v="5"/>
    <x v="3"/>
    <n v="0"/>
    <n v="91.24"/>
    <n v="91240000"/>
    <n v="695618"/>
    <x v="1"/>
    <x v="2"/>
    <x v="3"/>
    <n v="14"/>
  </r>
  <r>
    <x v="0"/>
    <n v="0"/>
    <x v="6"/>
    <x v="6"/>
    <x v="2"/>
    <x v="6"/>
    <n v="0"/>
    <n v="5.4"/>
    <n v="5400000"/>
    <n v="270732"/>
    <x v="3"/>
    <x v="1"/>
    <x v="1"/>
    <n v="31"/>
  </r>
  <r>
    <x v="2"/>
    <n v="0"/>
    <x v="7"/>
    <x v="7"/>
    <x v="0"/>
    <x v="1"/>
    <n v="0"/>
    <n v="77.58"/>
    <n v="77580000"/>
    <n v="270326"/>
    <x v="1"/>
    <x v="2"/>
    <x v="1"/>
    <n v="24"/>
  </r>
  <r>
    <x v="6"/>
    <n v="0"/>
    <x v="1"/>
    <x v="1"/>
    <x v="2"/>
    <x v="4"/>
    <n v="0"/>
    <n v="80.95"/>
    <n v="80950000"/>
    <n v="827534"/>
    <x v="0"/>
    <x v="0"/>
    <x v="1"/>
    <n v="29"/>
  </r>
  <r>
    <x v="3"/>
    <n v="0"/>
    <x v="9"/>
    <x v="9"/>
    <x v="2"/>
    <x v="1"/>
    <n v="0"/>
    <n v="46.07"/>
    <n v="46070000"/>
    <n v="32499"/>
    <x v="2"/>
    <x v="3"/>
    <x v="1"/>
    <n v="14"/>
  </r>
  <r>
    <x v="6"/>
    <n v="0"/>
    <x v="4"/>
    <x v="4"/>
    <x v="5"/>
    <x v="3"/>
    <n v="0"/>
    <n v="52.2"/>
    <n v="52200000"/>
    <n v="279065"/>
    <x v="0"/>
    <x v="0"/>
    <x v="0"/>
    <n v="62"/>
  </r>
  <r>
    <x v="3"/>
    <n v="0"/>
    <x v="1"/>
    <x v="1"/>
    <x v="1"/>
    <x v="3"/>
    <n v="0"/>
    <n v="49.56"/>
    <n v="49560000"/>
    <n v="119598"/>
    <x v="2"/>
    <x v="0"/>
    <x v="4"/>
    <n v="43"/>
  </r>
  <r>
    <x v="3"/>
    <n v="0"/>
    <x v="4"/>
    <x v="4"/>
    <x v="4"/>
    <x v="0"/>
    <n v="0"/>
    <n v="61.78"/>
    <n v="61780000"/>
    <n v="387500"/>
    <x v="1"/>
    <x v="1"/>
    <x v="2"/>
    <n v="30"/>
  </r>
  <r>
    <x v="7"/>
    <n v="0"/>
    <x v="3"/>
    <x v="3"/>
    <x v="0"/>
    <x v="0"/>
    <n v="0"/>
    <n v="66.069999999999993"/>
    <n v="66069999.999999993"/>
    <n v="656031"/>
    <x v="1"/>
    <x v="2"/>
    <x v="4"/>
    <n v="36"/>
  </r>
  <r>
    <x v="0"/>
    <n v="0"/>
    <x v="6"/>
    <x v="6"/>
    <x v="1"/>
    <x v="0"/>
    <n v="0"/>
    <n v="85.72"/>
    <n v="85720000"/>
    <n v="637259"/>
    <x v="3"/>
    <x v="3"/>
    <x v="0"/>
    <n v="57"/>
  </r>
  <r>
    <x v="6"/>
    <n v="0"/>
    <x v="5"/>
    <x v="5"/>
    <x v="4"/>
    <x v="0"/>
    <n v="0"/>
    <n v="0.98"/>
    <n v="980000"/>
    <n v="623106"/>
    <x v="1"/>
    <x v="1"/>
    <x v="1"/>
    <n v="43"/>
  </r>
  <r>
    <x v="1"/>
    <n v="0"/>
    <x v="7"/>
    <x v="7"/>
    <x v="3"/>
    <x v="0"/>
    <n v="0"/>
    <n v="21.74"/>
    <n v="21740000"/>
    <n v="513867"/>
    <x v="3"/>
    <x v="3"/>
    <x v="1"/>
    <n v="34"/>
  </r>
  <r>
    <x v="5"/>
    <n v="0"/>
    <x v="5"/>
    <x v="5"/>
    <x v="2"/>
    <x v="6"/>
    <n v="0"/>
    <n v="7.54"/>
    <n v="7540000"/>
    <n v="710871"/>
    <x v="2"/>
    <x v="3"/>
    <x v="1"/>
    <n v="55"/>
  </r>
  <r>
    <x v="1"/>
    <n v="0"/>
    <x v="9"/>
    <x v="9"/>
    <x v="5"/>
    <x v="6"/>
    <n v="0"/>
    <n v="7.08"/>
    <n v="7080000"/>
    <n v="875225"/>
    <x v="3"/>
    <x v="3"/>
    <x v="3"/>
    <n v="31"/>
  </r>
  <r>
    <x v="3"/>
    <n v="0"/>
    <x v="2"/>
    <x v="2"/>
    <x v="5"/>
    <x v="1"/>
    <n v="0"/>
    <n v="71.2"/>
    <n v="71200000"/>
    <n v="989625"/>
    <x v="3"/>
    <x v="2"/>
    <x v="1"/>
    <n v="53"/>
  </r>
  <r>
    <x v="0"/>
    <n v="0"/>
    <x v="4"/>
    <x v="4"/>
    <x v="3"/>
    <x v="0"/>
    <n v="0"/>
    <n v="89.08"/>
    <n v="89080000"/>
    <n v="210433"/>
    <x v="2"/>
    <x v="1"/>
    <x v="2"/>
    <n v="63"/>
  </r>
  <r>
    <x v="9"/>
    <n v="0"/>
    <x v="3"/>
    <x v="3"/>
    <x v="5"/>
    <x v="2"/>
    <n v="0"/>
    <n v="26.31"/>
    <n v="26310000"/>
    <n v="709153"/>
    <x v="0"/>
    <x v="1"/>
    <x v="0"/>
    <n v="45"/>
  </r>
  <r>
    <x v="4"/>
    <n v="0"/>
    <x v="9"/>
    <x v="9"/>
    <x v="1"/>
    <x v="2"/>
    <n v="0"/>
    <n v="21.11"/>
    <n v="21110000"/>
    <n v="568832"/>
    <x v="1"/>
    <x v="2"/>
    <x v="1"/>
    <n v="12"/>
  </r>
  <r>
    <x v="0"/>
    <n v="0"/>
    <x v="6"/>
    <x v="6"/>
    <x v="0"/>
    <x v="1"/>
    <n v="0"/>
    <n v="51.76"/>
    <n v="51760000"/>
    <n v="355545"/>
    <x v="3"/>
    <x v="1"/>
    <x v="4"/>
    <n v="68"/>
  </r>
  <r>
    <x v="3"/>
    <n v="0"/>
    <x v="0"/>
    <x v="0"/>
    <x v="0"/>
    <x v="0"/>
    <n v="0"/>
    <n v="90.91"/>
    <n v="90910000"/>
    <n v="112635"/>
    <x v="2"/>
    <x v="1"/>
    <x v="1"/>
    <n v="55"/>
  </r>
  <r>
    <x v="7"/>
    <n v="0"/>
    <x v="7"/>
    <x v="7"/>
    <x v="4"/>
    <x v="5"/>
    <n v="0"/>
    <n v="89.39"/>
    <n v="89390000"/>
    <n v="988268"/>
    <x v="3"/>
    <x v="3"/>
    <x v="0"/>
    <n v="44"/>
  </r>
  <r>
    <x v="1"/>
    <n v="0"/>
    <x v="8"/>
    <x v="8"/>
    <x v="5"/>
    <x v="0"/>
    <n v="0"/>
    <n v="65.87"/>
    <n v="65870000.000000007"/>
    <n v="357399"/>
    <x v="1"/>
    <x v="3"/>
    <x v="4"/>
    <n v="2"/>
  </r>
  <r>
    <x v="8"/>
    <n v="0"/>
    <x v="3"/>
    <x v="3"/>
    <x v="2"/>
    <x v="4"/>
    <n v="0"/>
    <n v="78.16"/>
    <n v="78160000"/>
    <n v="512258"/>
    <x v="0"/>
    <x v="1"/>
    <x v="4"/>
    <n v="32"/>
  </r>
  <r>
    <x v="5"/>
    <n v="0"/>
    <x v="2"/>
    <x v="2"/>
    <x v="1"/>
    <x v="6"/>
    <n v="0"/>
    <n v="24.21"/>
    <n v="24210000"/>
    <n v="180760"/>
    <x v="1"/>
    <x v="1"/>
    <x v="4"/>
    <n v="34"/>
  </r>
  <r>
    <x v="9"/>
    <n v="0"/>
    <x v="5"/>
    <x v="5"/>
    <x v="2"/>
    <x v="1"/>
    <n v="0"/>
    <n v="81.16"/>
    <n v="81160000"/>
    <n v="691638"/>
    <x v="3"/>
    <x v="3"/>
    <x v="3"/>
    <n v="17"/>
  </r>
  <r>
    <x v="6"/>
    <n v="0"/>
    <x v="0"/>
    <x v="0"/>
    <x v="1"/>
    <x v="2"/>
    <n v="0"/>
    <n v="80.180000000000007"/>
    <n v="80180000"/>
    <n v="123757"/>
    <x v="2"/>
    <x v="2"/>
    <x v="4"/>
    <n v="54"/>
  </r>
  <r>
    <x v="3"/>
    <n v="0"/>
    <x v="3"/>
    <x v="3"/>
    <x v="3"/>
    <x v="3"/>
    <n v="0"/>
    <n v="70"/>
    <n v="70000000"/>
    <n v="702285"/>
    <x v="0"/>
    <x v="3"/>
    <x v="2"/>
    <n v="46"/>
  </r>
  <r>
    <x v="5"/>
    <n v="0"/>
    <x v="6"/>
    <x v="6"/>
    <x v="3"/>
    <x v="0"/>
    <n v="0"/>
    <n v="9.73"/>
    <n v="9730000"/>
    <n v="907708"/>
    <x v="3"/>
    <x v="0"/>
    <x v="2"/>
    <n v="44"/>
  </r>
  <r>
    <x v="5"/>
    <n v="0"/>
    <x v="7"/>
    <x v="7"/>
    <x v="3"/>
    <x v="6"/>
    <n v="0"/>
    <n v="4.49"/>
    <n v="4490000"/>
    <n v="713160"/>
    <x v="0"/>
    <x v="0"/>
    <x v="4"/>
    <n v="26"/>
  </r>
  <r>
    <x v="9"/>
    <n v="0"/>
    <x v="6"/>
    <x v="6"/>
    <x v="5"/>
    <x v="5"/>
    <n v="0"/>
    <n v="46.75"/>
    <n v="46750000"/>
    <n v="239200"/>
    <x v="1"/>
    <x v="2"/>
    <x v="4"/>
    <n v="8"/>
  </r>
  <r>
    <x v="0"/>
    <n v="0"/>
    <x v="4"/>
    <x v="4"/>
    <x v="3"/>
    <x v="6"/>
    <n v="0"/>
    <n v="63.15"/>
    <n v="63150000"/>
    <n v="500521"/>
    <x v="1"/>
    <x v="1"/>
    <x v="4"/>
    <n v="27"/>
  </r>
  <r>
    <x v="1"/>
    <n v="0"/>
    <x v="7"/>
    <x v="7"/>
    <x v="0"/>
    <x v="2"/>
    <n v="0"/>
    <n v="25.47"/>
    <n v="25470000"/>
    <n v="741259"/>
    <x v="0"/>
    <x v="0"/>
    <x v="3"/>
    <n v="18"/>
  </r>
  <r>
    <x v="8"/>
    <n v="0"/>
    <x v="8"/>
    <x v="8"/>
    <x v="4"/>
    <x v="0"/>
    <n v="0"/>
    <n v="3.97"/>
    <n v="3970000"/>
    <n v="604843"/>
    <x v="2"/>
    <x v="0"/>
    <x v="2"/>
    <n v="40"/>
  </r>
  <r>
    <x v="2"/>
    <n v="0"/>
    <x v="5"/>
    <x v="5"/>
    <x v="4"/>
    <x v="0"/>
    <n v="0"/>
    <n v="19.170000000000002"/>
    <n v="19170000"/>
    <n v="697610"/>
    <x v="2"/>
    <x v="1"/>
    <x v="4"/>
    <n v="18"/>
  </r>
  <r>
    <x v="3"/>
    <n v="0"/>
    <x v="6"/>
    <x v="6"/>
    <x v="4"/>
    <x v="2"/>
    <n v="0"/>
    <n v="58.35"/>
    <n v="58350000"/>
    <n v="730850"/>
    <x v="0"/>
    <x v="1"/>
    <x v="2"/>
    <n v="27"/>
  </r>
  <r>
    <x v="5"/>
    <n v="0"/>
    <x v="3"/>
    <x v="3"/>
    <x v="4"/>
    <x v="2"/>
    <n v="0"/>
    <n v="65.08"/>
    <n v="65080000"/>
    <n v="417807"/>
    <x v="2"/>
    <x v="2"/>
    <x v="1"/>
    <n v="46"/>
  </r>
  <r>
    <x v="1"/>
    <n v="0"/>
    <x v="9"/>
    <x v="9"/>
    <x v="5"/>
    <x v="6"/>
    <n v="0"/>
    <n v="3.74"/>
    <n v="3740000"/>
    <n v="58205"/>
    <x v="0"/>
    <x v="0"/>
    <x v="4"/>
    <n v="63"/>
  </r>
  <r>
    <x v="1"/>
    <n v="0"/>
    <x v="4"/>
    <x v="4"/>
    <x v="4"/>
    <x v="6"/>
    <n v="0"/>
    <n v="33.11"/>
    <n v="33110000"/>
    <n v="830670"/>
    <x v="3"/>
    <x v="2"/>
    <x v="3"/>
    <n v="11"/>
  </r>
  <r>
    <x v="7"/>
    <n v="0"/>
    <x v="2"/>
    <x v="2"/>
    <x v="1"/>
    <x v="4"/>
    <n v="0"/>
    <n v="57.7"/>
    <n v="57700000"/>
    <n v="691990"/>
    <x v="2"/>
    <x v="1"/>
    <x v="3"/>
    <n v="41"/>
  </r>
  <r>
    <x v="9"/>
    <n v="0"/>
    <x v="7"/>
    <x v="7"/>
    <x v="1"/>
    <x v="1"/>
    <n v="0"/>
    <n v="74.680000000000007"/>
    <n v="74680000"/>
    <n v="498089"/>
    <x v="2"/>
    <x v="1"/>
    <x v="4"/>
    <n v="18"/>
  </r>
  <r>
    <x v="0"/>
    <n v="0"/>
    <x v="7"/>
    <x v="7"/>
    <x v="1"/>
    <x v="2"/>
    <n v="0"/>
    <n v="86.82"/>
    <n v="86820000"/>
    <n v="748040"/>
    <x v="2"/>
    <x v="1"/>
    <x v="1"/>
    <n v="18"/>
  </r>
  <r>
    <x v="7"/>
    <n v="0"/>
    <x v="3"/>
    <x v="3"/>
    <x v="1"/>
    <x v="6"/>
    <n v="0"/>
    <n v="4.51"/>
    <n v="4510000"/>
    <n v="909979"/>
    <x v="1"/>
    <x v="2"/>
    <x v="0"/>
    <n v="65"/>
  </r>
  <r>
    <x v="5"/>
    <n v="0"/>
    <x v="0"/>
    <x v="0"/>
    <x v="2"/>
    <x v="5"/>
    <n v="0"/>
    <n v="27"/>
    <n v="27000000"/>
    <n v="286038"/>
    <x v="1"/>
    <x v="2"/>
    <x v="4"/>
    <n v="43"/>
  </r>
  <r>
    <x v="6"/>
    <n v="0"/>
    <x v="8"/>
    <x v="8"/>
    <x v="4"/>
    <x v="1"/>
    <n v="0"/>
    <n v="82.88"/>
    <n v="82880000"/>
    <n v="479586"/>
    <x v="2"/>
    <x v="3"/>
    <x v="2"/>
    <n v="8"/>
  </r>
  <r>
    <x v="5"/>
    <n v="0"/>
    <x v="9"/>
    <x v="9"/>
    <x v="0"/>
    <x v="5"/>
    <n v="0"/>
    <n v="42.03"/>
    <n v="42030000"/>
    <n v="454763"/>
    <x v="0"/>
    <x v="2"/>
    <x v="1"/>
    <n v="14"/>
  </r>
  <r>
    <x v="2"/>
    <n v="0"/>
    <x v="0"/>
    <x v="0"/>
    <x v="0"/>
    <x v="3"/>
    <n v="0"/>
    <n v="33.85"/>
    <n v="33850000"/>
    <n v="60183"/>
    <x v="1"/>
    <x v="0"/>
    <x v="2"/>
    <n v="17"/>
  </r>
  <r>
    <x v="6"/>
    <n v="0"/>
    <x v="3"/>
    <x v="3"/>
    <x v="0"/>
    <x v="0"/>
    <n v="0"/>
    <n v="94.6"/>
    <n v="94600000"/>
    <n v="596801"/>
    <x v="1"/>
    <x v="1"/>
    <x v="3"/>
    <n v="70"/>
  </r>
  <r>
    <x v="0"/>
    <n v="0"/>
    <x v="8"/>
    <x v="8"/>
    <x v="1"/>
    <x v="2"/>
    <n v="0"/>
    <n v="71.900000000000006"/>
    <n v="71900000"/>
    <n v="698786"/>
    <x v="0"/>
    <x v="3"/>
    <x v="3"/>
    <n v="21"/>
  </r>
  <r>
    <x v="8"/>
    <n v="0"/>
    <x v="8"/>
    <x v="8"/>
    <x v="3"/>
    <x v="3"/>
    <n v="0"/>
    <n v="94.23"/>
    <n v="94230000"/>
    <n v="441749"/>
    <x v="1"/>
    <x v="0"/>
    <x v="2"/>
    <n v="55"/>
  </r>
  <r>
    <x v="0"/>
    <n v="0"/>
    <x v="3"/>
    <x v="3"/>
    <x v="4"/>
    <x v="6"/>
    <n v="0"/>
    <n v="76.400000000000006"/>
    <n v="76400000"/>
    <n v="966102"/>
    <x v="0"/>
    <x v="2"/>
    <x v="1"/>
    <n v="1"/>
  </r>
  <r>
    <x v="1"/>
    <n v="0"/>
    <x v="1"/>
    <x v="1"/>
    <x v="5"/>
    <x v="6"/>
    <n v="0"/>
    <n v="66.290000000000006"/>
    <n v="66290000.000000007"/>
    <n v="430200"/>
    <x v="3"/>
    <x v="3"/>
    <x v="3"/>
    <n v="48"/>
  </r>
  <r>
    <x v="2"/>
    <n v="0"/>
    <x v="5"/>
    <x v="5"/>
    <x v="1"/>
    <x v="5"/>
    <n v="0"/>
    <n v="49.89"/>
    <n v="49890000"/>
    <n v="638668"/>
    <x v="1"/>
    <x v="2"/>
    <x v="4"/>
    <n v="47"/>
  </r>
  <r>
    <x v="2"/>
    <n v="0"/>
    <x v="0"/>
    <x v="0"/>
    <x v="3"/>
    <x v="6"/>
    <n v="0"/>
    <n v="81.91"/>
    <n v="81910000"/>
    <n v="127817"/>
    <x v="1"/>
    <x v="1"/>
    <x v="3"/>
    <n v="66"/>
  </r>
  <r>
    <x v="7"/>
    <n v="0"/>
    <x v="1"/>
    <x v="1"/>
    <x v="2"/>
    <x v="4"/>
    <n v="0"/>
    <n v="14.54"/>
    <n v="14540000"/>
    <n v="491794"/>
    <x v="1"/>
    <x v="3"/>
    <x v="4"/>
    <n v="4"/>
  </r>
  <r>
    <x v="3"/>
    <n v="0"/>
    <x v="2"/>
    <x v="2"/>
    <x v="1"/>
    <x v="2"/>
    <n v="0"/>
    <n v="33.44"/>
    <n v="33439999.999999996"/>
    <n v="737958"/>
    <x v="0"/>
    <x v="2"/>
    <x v="4"/>
    <n v="54"/>
  </r>
  <r>
    <x v="5"/>
    <n v="0"/>
    <x v="1"/>
    <x v="1"/>
    <x v="3"/>
    <x v="0"/>
    <n v="0"/>
    <n v="31.74"/>
    <n v="31740000"/>
    <n v="724207"/>
    <x v="0"/>
    <x v="1"/>
    <x v="1"/>
    <n v="54"/>
  </r>
  <r>
    <x v="3"/>
    <n v="0"/>
    <x v="3"/>
    <x v="3"/>
    <x v="4"/>
    <x v="6"/>
    <n v="0"/>
    <n v="78.11"/>
    <n v="78110000"/>
    <n v="451780"/>
    <x v="0"/>
    <x v="0"/>
    <x v="0"/>
    <n v="28"/>
  </r>
  <r>
    <x v="1"/>
    <n v="0"/>
    <x v="4"/>
    <x v="4"/>
    <x v="2"/>
    <x v="6"/>
    <n v="0"/>
    <n v="8.25"/>
    <n v="8250000"/>
    <n v="875227"/>
    <x v="3"/>
    <x v="3"/>
    <x v="2"/>
    <n v="20"/>
  </r>
  <r>
    <x v="7"/>
    <n v="0"/>
    <x v="3"/>
    <x v="3"/>
    <x v="5"/>
    <x v="5"/>
    <n v="0"/>
    <n v="17.52"/>
    <n v="17520000"/>
    <n v="334945"/>
    <x v="1"/>
    <x v="1"/>
    <x v="3"/>
    <n v="33"/>
  </r>
  <r>
    <x v="5"/>
    <n v="0"/>
    <x v="5"/>
    <x v="5"/>
    <x v="3"/>
    <x v="2"/>
    <n v="0"/>
    <n v="81.89"/>
    <n v="81890000"/>
    <n v="525978"/>
    <x v="3"/>
    <x v="1"/>
    <x v="3"/>
    <n v="12"/>
  </r>
  <r>
    <x v="2"/>
    <n v="0"/>
    <x v="4"/>
    <x v="4"/>
    <x v="0"/>
    <x v="1"/>
    <n v="0"/>
    <n v="37.29"/>
    <n v="37290000"/>
    <n v="761252"/>
    <x v="2"/>
    <x v="1"/>
    <x v="0"/>
    <n v="57"/>
  </r>
  <r>
    <x v="0"/>
    <n v="0"/>
    <x v="1"/>
    <x v="1"/>
    <x v="0"/>
    <x v="4"/>
    <n v="0"/>
    <n v="38.869999999999997"/>
    <n v="38870000"/>
    <n v="168075"/>
    <x v="2"/>
    <x v="2"/>
    <x v="2"/>
    <n v="52"/>
  </r>
  <r>
    <x v="8"/>
    <n v="0"/>
    <x v="7"/>
    <x v="7"/>
    <x v="1"/>
    <x v="5"/>
    <n v="0"/>
    <n v="6.57"/>
    <n v="6570000"/>
    <n v="443408"/>
    <x v="0"/>
    <x v="1"/>
    <x v="4"/>
    <n v="71"/>
  </r>
  <r>
    <x v="2"/>
    <n v="0"/>
    <x v="3"/>
    <x v="3"/>
    <x v="3"/>
    <x v="2"/>
    <n v="0"/>
    <n v="17.989999999999998"/>
    <n v="17990000"/>
    <n v="60917"/>
    <x v="3"/>
    <x v="3"/>
    <x v="0"/>
    <n v="1"/>
  </r>
  <r>
    <x v="9"/>
    <n v="0"/>
    <x v="1"/>
    <x v="1"/>
    <x v="2"/>
    <x v="5"/>
    <n v="0"/>
    <n v="59.54"/>
    <n v="59540000"/>
    <n v="839892"/>
    <x v="1"/>
    <x v="1"/>
    <x v="4"/>
    <n v="20"/>
  </r>
  <r>
    <x v="7"/>
    <n v="0"/>
    <x v="8"/>
    <x v="8"/>
    <x v="1"/>
    <x v="4"/>
    <n v="0"/>
    <n v="72.14"/>
    <n v="72140000"/>
    <n v="673933"/>
    <x v="3"/>
    <x v="3"/>
    <x v="2"/>
    <n v="22"/>
  </r>
  <r>
    <x v="9"/>
    <n v="0"/>
    <x v="8"/>
    <x v="8"/>
    <x v="1"/>
    <x v="0"/>
    <n v="0"/>
    <n v="84.64"/>
    <n v="84640000"/>
    <n v="534283"/>
    <x v="2"/>
    <x v="2"/>
    <x v="0"/>
    <n v="49"/>
  </r>
  <r>
    <x v="2"/>
    <n v="0"/>
    <x v="6"/>
    <x v="6"/>
    <x v="3"/>
    <x v="0"/>
    <n v="0"/>
    <n v="32.200000000000003"/>
    <n v="32200000.000000004"/>
    <n v="49715"/>
    <x v="2"/>
    <x v="0"/>
    <x v="4"/>
    <n v="72"/>
  </r>
  <r>
    <x v="0"/>
    <n v="0"/>
    <x v="6"/>
    <x v="6"/>
    <x v="4"/>
    <x v="5"/>
    <n v="0"/>
    <n v="1.1599999999999999"/>
    <n v="1160000"/>
    <n v="297461"/>
    <x v="0"/>
    <x v="3"/>
    <x v="1"/>
    <n v="15"/>
  </r>
  <r>
    <x v="6"/>
    <n v="0"/>
    <x v="8"/>
    <x v="8"/>
    <x v="4"/>
    <x v="6"/>
    <n v="0"/>
    <n v="48.71"/>
    <n v="48710000"/>
    <n v="861410"/>
    <x v="3"/>
    <x v="2"/>
    <x v="0"/>
    <n v="7"/>
  </r>
  <r>
    <x v="3"/>
    <n v="0"/>
    <x v="4"/>
    <x v="4"/>
    <x v="3"/>
    <x v="3"/>
    <n v="0"/>
    <n v="14.28"/>
    <n v="14280000"/>
    <n v="547178"/>
    <x v="2"/>
    <x v="2"/>
    <x v="1"/>
    <n v="45"/>
  </r>
  <r>
    <x v="8"/>
    <n v="0"/>
    <x v="9"/>
    <x v="9"/>
    <x v="1"/>
    <x v="5"/>
    <n v="0"/>
    <n v="37.380000000000003"/>
    <n v="37380000"/>
    <n v="273660"/>
    <x v="2"/>
    <x v="1"/>
    <x v="1"/>
    <n v="6"/>
  </r>
  <r>
    <x v="7"/>
    <n v="0"/>
    <x v="5"/>
    <x v="5"/>
    <x v="0"/>
    <x v="2"/>
    <n v="0"/>
    <n v="23.01"/>
    <n v="23010000"/>
    <n v="195113"/>
    <x v="3"/>
    <x v="0"/>
    <x v="4"/>
    <n v="4"/>
  </r>
  <r>
    <x v="0"/>
    <n v="0"/>
    <x v="3"/>
    <x v="3"/>
    <x v="2"/>
    <x v="5"/>
    <n v="0"/>
    <n v="9.77"/>
    <n v="9770000"/>
    <n v="881294"/>
    <x v="2"/>
    <x v="0"/>
    <x v="2"/>
    <n v="3"/>
  </r>
  <r>
    <x v="9"/>
    <n v="0"/>
    <x v="2"/>
    <x v="2"/>
    <x v="0"/>
    <x v="4"/>
    <n v="0"/>
    <n v="58.64"/>
    <n v="58640000"/>
    <n v="146937"/>
    <x v="0"/>
    <x v="2"/>
    <x v="1"/>
    <n v="10"/>
  </r>
  <r>
    <x v="6"/>
    <n v="0"/>
    <x v="4"/>
    <x v="4"/>
    <x v="0"/>
    <x v="6"/>
    <n v="0"/>
    <n v="11.29"/>
    <n v="11290000"/>
    <n v="72191"/>
    <x v="3"/>
    <x v="1"/>
    <x v="3"/>
    <n v="3"/>
  </r>
  <r>
    <x v="5"/>
    <n v="0"/>
    <x v="6"/>
    <x v="6"/>
    <x v="2"/>
    <x v="4"/>
    <n v="0"/>
    <n v="90.65"/>
    <n v="90650000"/>
    <n v="898589"/>
    <x v="0"/>
    <x v="3"/>
    <x v="2"/>
    <n v="58"/>
  </r>
  <r>
    <x v="8"/>
    <n v="0"/>
    <x v="2"/>
    <x v="2"/>
    <x v="5"/>
    <x v="3"/>
    <n v="0"/>
    <n v="30.66"/>
    <n v="30660000"/>
    <n v="430306"/>
    <x v="1"/>
    <x v="1"/>
    <x v="0"/>
    <n v="67"/>
  </r>
  <r>
    <x v="5"/>
    <n v="0"/>
    <x v="6"/>
    <x v="6"/>
    <x v="3"/>
    <x v="2"/>
    <n v="0"/>
    <n v="27.02"/>
    <n v="27020000"/>
    <n v="835814"/>
    <x v="2"/>
    <x v="1"/>
    <x v="4"/>
    <n v="40"/>
  </r>
  <r>
    <x v="6"/>
    <n v="0"/>
    <x v="7"/>
    <x v="7"/>
    <x v="4"/>
    <x v="2"/>
    <n v="0"/>
    <n v="56.07"/>
    <n v="56070000"/>
    <n v="837322"/>
    <x v="2"/>
    <x v="3"/>
    <x v="2"/>
    <n v="25"/>
  </r>
  <r>
    <x v="6"/>
    <n v="0"/>
    <x v="0"/>
    <x v="0"/>
    <x v="4"/>
    <x v="3"/>
    <n v="0"/>
    <n v="10.88"/>
    <n v="10880000"/>
    <n v="299403"/>
    <x v="3"/>
    <x v="0"/>
    <x v="3"/>
    <n v="23"/>
  </r>
  <r>
    <x v="9"/>
    <n v="0"/>
    <x v="2"/>
    <x v="2"/>
    <x v="2"/>
    <x v="4"/>
    <n v="0"/>
    <n v="96.13"/>
    <n v="96130000"/>
    <n v="482492"/>
    <x v="3"/>
    <x v="2"/>
    <x v="4"/>
    <n v="17"/>
  </r>
  <r>
    <x v="0"/>
    <n v="0"/>
    <x v="6"/>
    <x v="6"/>
    <x v="3"/>
    <x v="2"/>
    <n v="0"/>
    <n v="88.61"/>
    <n v="88610000"/>
    <n v="777010"/>
    <x v="0"/>
    <x v="1"/>
    <x v="0"/>
    <n v="34"/>
  </r>
  <r>
    <x v="3"/>
    <n v="0"/>
    <x v="8"/>
    <x v="8"/>
    <x v="3"/>
    <x v="2"/>
    <n v="0"/>
    <n v="73.5"/>
    <n v="73500000"/>
    <n v="806210"/>
    <x v="3"/>
    <x v="1"/>
    <x v="3"/>
    <n v="5"/>
  </r>
  <r>
    <x v="0"/>
    <n v="0"/>
    <x v="2"/>
    <x v="2"/>
    <x v="5"/>
    <x v="4"/>
    <n v="0"/>
    <n v="1.17"/>
    <n v="1170000"/>
    <n v="281616"/>
    <x v="1"/>
    <x v="0"/>
    <x v="4"/>
    <n v="6"/>
  </r>
  <r>
    <x v="1"/>
    <n v="0"/>
    <x v="5"/>
    <x v="5"/>
    <x v="1"/>
    <x v="5"/>
    <n v="0"/>
    <n v="42.02"/>
    <n v="42020000"/>
    <n v="827952"/>
    <x v="0"/>
    <x v="0"/>
    <x v="2"/>
    <n v="21"/>
  </r>
  <r>
    <x v="9"/>
    <n v="0"/>
    <x v="9"/>
    <x v="9"/>
    <x v="5"/>
    <x v="1"/>
    <n v="0"/>
    <n v="59.15"/>
    <n v="59150000"/>
    <n v="179586"/>
    <x v="0"/>
    <x v="2"/>
    <x v="0"/>
    <n v="27"/>
  </r>
  <r>
    <x v="2"/>
    <n v="0"/>
    <x v="6"/>
    <x v="6"/>
    <x v="0"/>
    <x v="1"/>
    <n v="0"/>
    <n v="26.63"/>
    <n v="26630000"/>
    <n v="725905"/>
    <x v="0"/>
    <x v="3"/>
    <x v="0"/>
    <n v="54"/>
  </r>
  <r>
    <x v="9"/>
    <n v="0"/>
    <x v="4"/>
    <x v="4"/>
    <x v="3"/>
    <x v="6"/>
    <n v="0"/>
    <n v="30.49"/>
    <n v="30490000"/>
    <n v="723411"/>
    <x v="0"/>
    <x v="1"/>
    <x v="2"/>
    <n v="40"/>
  </r>
  <r>
    <x v="1"/>
    <n v="0"/>
    <x v="2"/>
    <x v="2"/>
    <x v="5"/>
    <x v="5"/>
    <n v="0"/>
    <n v="14.01"/>
    <n v="14010000"/>
    <n v="141437"/>
    <x v="1"/>
    <x v="1"/>
    <x v="1"/>
    <n v="10"/>
  </r>
  <r>
    <x v="9"/>
    <n v="0"/>
    <x v="0"/>
    <x v="0"/>
    <x v="3"/>
    <x v="4"/>
    <n v="0"/>
    <n v="49.88"/>
    <n v="49880000"/>
    <n v="441744"/>
    <x v="3"/>
    <x v="1"/>
    <x v="1"/>
    <n v="40"/>
  </r>
  <r>
    <x v="8"/>
    <n v="0"/>
    <x v="4"/>
    <x v="4"/>
    <x v="5"/>
    <x v="3"/>
    <n v="0"/>
    <n v="4.84"/>
    <n v="4840000"/>
    <n v="936738"/>
    <x v="2"/>
    <x v="1"/>
    <x v="3"/>
    <n v="8"/>
  </r>
  <r>
    <x v="9"/>
    <n v="0"/>
    <x v="2"/>
    <x v="2"/>
    <x v="5"/>
    <x v="0"/>
    <n v="0"/>
    <n v="75.510000000000005"/>
    <n v="75510000"/>
    <n v="822636"/>
    <x v="2"/>
    <x v="2"/>
    <x v="3"/>
    <n v="63"/>
  </r>
  <r>
    <x v="5"/>
    <n v="0"/>
    <x v="3"/>
    <x v="3"/>
    <x v="5"/>
    <x v="5"/>
    <n v="0"/>
    <n v="68.319999999999993"/>
    <n v="68320000"/>
    <n v="843891"/>
    <x v="3"/>
    <x v="1"/>
    <x v="3"/>
    <n v="31"/>
  </r>
  <r>
    <x v="6"/>
    <n v="0"/>
    <x v="9"/>
    <x v="9"/>
    <x v="3"/>
    <x v="6"/>
    <n v="0"/>
    <n v="6.37"/>
    <n v="6370000"/>
    <n v="82576"/>
    <x v="1"/>
    <x v="1"/>
    <x v="0"/>
    <n v="40"/>
  </r>
  <r>
    <x v="4"/>
    <n v="0"/>
    <x v="2"/>
    <x v="2"/>
    <x v="1"/>
    <x v="5"/>
    <n v="0"/>
    <n v="97.53"/>
    <n v="97530000"/>
    <n v="759522"/>
    <x v="3"/>
    <x v="1"/>
    <x v="0"/>
    <n v="39"/>
  </r>
  <r>
    <x v="2"/>
    <n v="0"/>
    <x v="2"/>
    <x v="2"/>
    <x v="1"/>
    <x v="5"/>
    <n v="0"/>
    <n v="12.22"/>
    <n v="12220000"/>
    <n v="860343"/>
    <x v="0"/>
    <x v="1"/>
    <x v="3"/>
    <n v="42"/>
  </r>
  <r>
    <x v="5"/>
    <n v="0"/>
    <x v="5"/>
    <x v="5"/>
    <x v="5"/>
    <x v="4"/>
    <n v="0"/>
    <n v="55.72"/>
    <n v="55720000"/>
    <n v="14483"/>
    <x v="1"/>
    <x v="1"/>
    <x v="1"/>
    <n v="36"/>
  </r>
  <r>
    <x v="8"/>
    <n v="0"/>
    <x v="5"/>
    <x v="5"/>
    <x v="5"/>
    <x v="3"/>
    <n v="0"/>
    <n v="67.77"/>
    <n v="67770000"/>
    <n v="871255"/>
    <x v="0"/>
    <x v="2"/>
    <x v="2"/>
    <n v="24"/>
  </r>
  <r>
    <x v="1"/>
    <n v="0"/>
    <x v="0"/>
    <x v="0"/>
    <x v="2"/>
    <x v="4"/>
    <n v="0"/>
    <n v="98.86"/>
    <n v="98860000"/>
    <n v="48647"/>
    <x v="3"/>
    <x v="3"/>
    <x v="4"/>
    <n v="48"/>
  </r>
  <r>
    <x v="5"/>
    <n v="0"/>
    <x v="2"/>
    <x v="2"/>
    <x v="0"/>
    <x v="0"/>
    <n v="0"/>
    <n v="74.75"/>
    <n v="74750000"/>
    <n v="109907"/>
    <x v="2"/>
    <x v="2"/>
    <x v="0"/>
    <n v="5"/>
  </r>
  <r>
    <x v="7"/>
    <n v="0"/>
    <x v="6"/>
    <x v="6"/>
    <x v="2"/>
    <x v="1"/>
    <n v="0"/>
    <n v="89.11"/>
    <n v="89110000"/>
    <n v="749386"/>
    <x v="3"/>
    <x v="0"/>
    <x v="1"/>
    <n v="16"/>
  </r>
  <r>
    <x v="6"/>
    <n v="0"/>
    <x v="3"/>
    <x v="3"/>
    <x v="5"/>
    <x v="3"/>
    <n v="0"/>
    <n v="89.79"/>
    <n v="89790000"/>
    <n v="900723"/>
    <x v="2"/>
    <x v="3"/>
    <x v="1"/>
    <n v="32"/>
  </r>
  <r>
    <x v="4"/>
    <n v="0"/>
    <x v="2"/>
    <x v="2"/>
    <x v="0"/>
    <x v="2"/>
    <n v="0"/>
    <n v="49.75"/>
    <n v="49750000"/>
    <n v="943151"/>
    <x v="1"/>
    <x v="3"/>
    <x v="0"/>
    <n v="66"/>
  </r>
  <r>
    <x v="9"/>
    <n v="0"/>
    <x v="0"/>
    <x v="0"/>
    <x v="5"/>
    <x v="0"/>
    <n v="0"/>
    <n v="1.05"/>
    <n v="1050000"/>
    <n v="93580"/>
    <x v="1"/>
    <x v="0"/>
    <x v="0"/>
    <n v="21"/>
  </r>
  <r>
    <x v="0"/>
    <n v="0"/>
    <x v="0"/>
    <x v="0"/>
    <x v="5"/>
    <x v="1"/>
    <n v="0"/>
    <n v="26.66"/>
    <n v="26660000"/>
    <n v="303469"/>
    <x v="2"/>
    <x v="2"/>
    <x v="0"/>
    <n v="60"/>
  </r>
  <r>
    <x v="9"/>
    <n v="0"/>
    <x v="2"/>
    <x v="2"/>
    <x v="5"/>
    <x v="3"/>
    <n v="0"/>
    <n v="0.71"/>
    <n v="710000"/>
    <n v="28436"/>
    <x v="3"/>
    <x v="0"/>
    <x v="4"/>
    <n v="66"/>
  </r>
  <r>
    <x v="4"/>
    <n v="0"/>
    <x v="7"/>
    <x v="7"/>
    <x v="0"/>
    <x v="6"/>
    <n v="0"/>
    <n v="41.92"/>
    <n v="41920000"/>
    <n v="383484"/>
    <x v="3"/>
    <x v="0"/>
    <x v="0"/>
    <n v="52"/>
  </r>
  <r>
    <x v="3"/>
    <n v="0"/>
    <x v="1"/>
    <x v="1"/>
    <x v="3"/>
    <x v="3"/>
    <n v="0"/>
    <n v="40.049999999999997"/>
    <n v="40050000"/>
    <n v="27446"/>
    <x v="2"/>
    <x v="2"/>
    <x v="2"/>
    <n v="13"/>
  </r>
  <r>
    <x v="8"/>
    <n v="0"/>
    <x v="9"/>
    <x v="9"/>
    <x v="0"/>
    <x v="6"/>
    <n v="0"/>
    <n v="73.13"/>
    <n v="73130000"/>
    <n v="39276"/>
    <x v="1"/>
    <x v="0"/>
    <x v="1"/>
    <n v="29"/>
  </r>
  <r>
    <x v="7"/>
    <n v="0"/>
    <x v="2"/>
    <x v="2"/>
    <x v="4"/>
    <x v="2"/>
    <n v="0"/>
    <n v="33.94"/>
    <n v="33940000"/>
    <n v="88304"/>
    <x v="1"/>
    <x v="3"/>
    <x v="4"/>
    <n v="41"/>
  </r>
  <r>
    <x v="7"/>
    <n v="0"/>
    <x v="0"/>
    <x v="0"/>
    <x v="5"/>
    <x v="4"/>
    <n v="0"/>
    <n v="4.95"/>
    <n v="4950000"/>
    <n v="281096"/>
    <x v="1"/>
    <x v="3"/>
    <x v="2"/>
    <n v="2"/>
  </r>
  <r>
    <x v="5"/>
    <n v="0"/>
    <x v="3"/>
    <x v="3"/>
    <x v="4"/>
    <x v="5"/>
    <n v="0"/>
    <n v="50.23"/>
    <n v="50230000"/>
    <n v="793612"/>
    <x v="1"/>
    <x v="3"/>
    <x v="1"/>
    <n v="12"/>
  </r>
  <r>
    <x v="2"/>
    <n v="0"/>
    <x v="4"/>
    <x v="4"/>
    <x v="5"/>
    <x v="5"/>
    <n v="0"/>
    <n v="49.92"/>
    <n v="49920000"/>
    <n v="848188"/>
    <x v="1"/>
    <x v="0"/>
    <x v="0"/>
    <n v="12"/>
  </r>
  <r>
    <x v="1"/>
    <n v="0"/>
    <x v="4"/>
    <x v="4"/>
    <x v="2"/>
    <x v="2"/>
    <n v="0"/>
    <n v="70.239999999999995"/>
    <n v="70240000"/>
    <n v="374767"/>
    <x v="3"/>
    <x v="0"/>
    <x v="3"/>
    <n v="67"/>
  </r>
  <r>
    <x v="4"/>
    <n v="0"/>
    <x v="0"/>
    <x v="0"/>
    <x v="3"/>
    <x v="3"/>
    <n v="0"/>
    <n v="85.65"/>
    <n v="85650000"/>
    <n v="835349"/>
    <x v="1"/>
    <x v="0"/>
    <x v="0"/>
    <n v="8"/>
  </r>
  <r>
    <x v="8"/>
    <n v="0"/>
    <x v="9"/>
    <x v="9"/>
    <x v="4"/>
    <x v="5"/>
    <n v="0"/>
    <n v="64.25"/>
    <n v="64250000"/>
    <n v="877560"/>
    <x v="1"/>
    <x v="1"/>
    <x v="4"/>
    <n v="61"/>
  </r>
  <r>
    <x v="3"/>
    <n v="0"/>
    <x v="4"/>
    <x v="4"/>
    <x v="2"/>
    <x v="4"/>
    <n v="0"/>
    <n v="58.93"/>
    <n v="58930000"/>
    <n v="249279"/>
    <x v="3"/>
    <x v="1"/>
    <x v="0"/>
    <n v="58"/>
  </r>
  <r>
    <x v="8"/>
    <n v="0"/>
    <x v="1"/>
    <x v="1"/>
    <x v="1"/>
    <x v="4"/>
    <n v="0"/>
    <n v="9.24"/>
    <n v="9240000"/>
    <n v="126143"/>
    <x v="3"/>
    <x v="1"/>
    <x v="3"/>
    <n v="35"/>
  </r>
  <r>
    <x v="4"/>
    <n v="0"/>
    <x v="8"/>
    <x v="8"/>
    <x v="5"/>
    <x v="4"/>
    <n v="0"/>
    <n v="50.84"/>
    <n v="50840000"/>
    <n v="7910"/>
    <x v="3"/>
    <x v="0"/>
    <x v="1"/>
    <n v="19"/>
  </r>
  <r>
    <x v="7"/>
    <n v="0"/>
    <x v="9"/>
    <x v="9"/>
    <x v="4"/>
    <x v="0"/>
    <n v="0"/>
    <n v="85.12"/>
    <n v="85120000"/>
    <n v="732802"/>
    <x v="1"/>
    <x v="1"/>
    <x v="3"/>
    <n v="62"/>
  </r>
  <r>
    <x v="9"/>
    <n v="0"/>
    <x v="0"/>
    <x v="0"/>
    <x v="3"/>
    <x v="3"/>
    <n v="0"/>
    <n v="12.13"/>
    <n v="12130000"/>
    <n v="426349"/>
    <x v="0"/>
    <x v="0"/>
    <x v="4"/>
    <n v="44"/>
  </r>
  <r>
    <x v="0"/>
    <n v="0"/>
    <x v="0"/>
    <x v="0"/>
    <x v="2"/>
    <x v="3"/>
    <n v="0"/>
    <n v="6.24"/>
    <n v="6240000"/>
    <n v="739538"/>
    <x v="1"/>
    <x v="3"/>
    <x v="4"/>
    <n v="5"/>
  </r>
  <r>
    <x v="2"/>
    <n v="0"/>
    <x v="4"/>
    <x v="4"/>
    <x v="4"/>
    <x v="1"/>
    <n v="0"/>
    <n v="17.98"/>
    <n v="17980000"/>
    <n v="251689"/>
    <x v="1"/>
    <x v="2"/>
    <x v="3"/>
    <n v="1"/>
  </r>
  <r>
    <x v="3"/>
    <n v="0"/>
    <x v="7"/>
    <x v="7"/>
    <x v="5"/>
    <x v="0"/>
    <n v="0"/>
    <n v="75.2"/>
    <n v="75200000"/>
    <n v="461291"/>
    <x v="2"/>
    <x v="2"/>
    <x v="2"/>
    <n v="5"/>
  </r>
  <r>
    <x v="2"/>
    <n v="0"/>
    <x v="8"/>
    <x v="8"/>
    <x v="2"/>
    <x v="5"/>
    <n v="0"/>
    <n v="71.88"/>
    <n v="71880000"/>
    <n v="757595"/>
    <x v="2"/>
    <x v="1"/>
    <x v="0"/>
    <n v="40"/>
  </r>
  <r>
    <x v="8"/>
    <n v="0"/>
    <x v="2"/>
    <x v="2"/>
    <x v="2"/>
    <x v="1"/>
    <n v="0"/>
    <n v="12.62"/>
    <n v="12620000"/>
    <n v="970866"/>
    <x v="0"/>
    <x v="1"/>
    <x v="1"/>
    <n v="13"/>
  </r>
  <r>
    <x v="7"/>
    <n v="0"/>
    <x v="8"/>
    <x v="8"/>
    <x v="5"/>
    <x v="4"/>
    <n v="0"/>
    <n v="79.56"/>
    <n v="79560000"/>
    <n v="334916"/>
    <x v="1"/>
    <x v="1"/>
    <x v="1"/>
    <n v="35"/>
  </r>
  <r>
    <x v="2"/>
    <n v="0"/>
    <x v="0"/>
    <x v="0"/>
    <x v="2"/>
    <x v="2"/>
    <n v="0"/>
    <n v="35.369999999999997"/>
    <n v="35370000"/>
    <n v="384185"/>
    <x v="2"/>
    <x v="1"/>
    <x v="1"/>
    <n v="71"/>
  </r>
  <r>
    <x v="5"/>
    <n v="0"/>
    <x v="4"/>
    <x v="4"/>
    <x v="0"/>
    <x v="0"/>
    <n v="0"/>
    <n v="98.72"/>
    <n v="98720000"/>
    <n v="6670"/>
    <x v="1"/>
    <x v="2"/>
    <x v="0"/>
    <n v="24"/>
  </r>
  <r>
    <x v="4"/>
    <n v="0"/>
    <x v="4"/>
    <x v="4"/>
    <x v="2"/>
    <x v="2"/>
    <n v="0"/>
    <n v="62.08"/>
    <n v="62080000"/>
    <n v="801177"/>
    <x v="1"/>
    <x v="2"/>
    <x v="4"/>
    <n v="11"/>
  </r>
  <r>
    <x v="6"/>
    <n v="0"/>
    <x v="4"/>
    <x v="4"/>
    <x v="1"/>
    <x v="5"/>
    <n v="0"/>
    <n v="28.79"/>
    <n v="28790000"/>
    <n v="183711"/>
    <x v="2"/>
    <x v="3"/>
    <x v="4"/>
    <n v="50"/>
  </r>
  <r>
    <x v="4"/>
    <n v="0"/>
    <x v="7"/>
    <x v="7"/>
    <x v="5"/>
    <x v="1"/>
    <n v="0"/>
    <n v="83.45"/>
    <n v="83450000"/>
    <n v="573985"/>
    <x v="2"/>
    <x v="1"/>
    <x v="2"/>
    <n v="45"/>
  </r>
  <r>
    <x v="8"/>
    <n v="0"/>
    <x v="3"/>
    <x v="3"/>
    <x v="3"/>
    <x v="6"/>
    <n v="0"/>
    <n v="88.04"/>
    <n v="88040000"/>
    <n v="675172"/>
    <x v="1"/>
    <x v="1"/>
    <x v="3"/>
    <n v="43"/>
  </r>
  <r>
    <x v="3"/>
    <n v="0"/>
    <x v="3"/>
    <x v="3"/>
    <x v="3"/>
    <x v="4"/>
    <n v="0"/>
    <n v="35.76"/>
    <n v="35760000"/>
    <n v="716770"/>
    <x v="2"/>
    <x v="0"/>
    <x v="4"/>
    <n v="2"/>
  </r>
  <r>
    <x v="5"/>
    <n v="0"/>
    <x v="4"/>
    <x v="4"/>
    <x v="3"/>
    <x v="2"/>
    <n v="0"/>
    <n v="43.19"/>
    <n v="43190000"/>
    <n v="825866"/>
    <x v="3"/>
    <x v="1"/>
    <x v="1"/>
    <n v="23"/>
  </r>
  <r>
    <x v="9"/>
    <n v="0"/>
    <x v="0"/>
    <x v="0"/>
    <x v="1"/>
    <x v="6"/>
    <n v="0"/>
    <n v="92.43"/>
    <n v="92430000"/>
    <n v="206631"/>
    <x v="3"/>
    <x v="3"/>
    <x v="2"/>
    <n v="64"/>
  </r>
  <r>
    <x v="3"/>
    <n v="0"/>
    <x v="4"/>
    <x v="4"/>
    <x v="0"/>
    <x v="5"/>
    <n v="0"/>
    <n v="40.18"/>
    <n v="40180000"/>
    <n v="153211"/>
    <x v="1"/>
    <x v="1"/>
    <x v="4"/>
    <n v="43"/>
  </r>
  <r>
    <x v="8"/>
    <n v="0"/>
    <x v="3"/>
    <x v="3"/>
    <x v="4"/>
    <x v="2"/>
    <n v="0"/>
    <n v="48.91"/>
    <n v="48910000"/>
    <n v="322255"/>
    <x v="1"/>
    <x v="3"/>
    <x v="2"/>
    <n v="41"/>
  </r>
  <r>
    <x v="0"/>
    <n v="0"/>
    <x v="8"/>
    <x v="8"/>
    <x v="1"/>
    <x v="3"/>
    <n v="0"/>
    <n v="44.84"/>
    <n v="44840000"/>
    <n v="16106"/>
    <x v="1"/>
    <x v="1"/>
    <x v="1"/>
    <n v="29"/>
  </r>
  <r>
    <x v="9"/>
    <n v="0"/>
    <x v="8"/>
    <x v="8"/>
    <x v="2"/>
    <x v="0"/>
    <n v="0"/>
    <n v="51.43"/>
    <n v="51430000"/>
    <n v="640851"/>
    <x v="3"/>
    <x v="3"/>
    <x v="0"/>
    <n v="11"/>
  </r>
  <r>
    <x v="8"/>
    <n v="0"/>
    <x v="6"/>
    <x v="6"/>
    <x v="0"/>
    <x v="5"/>
    <n v="0"/>
    <n v="12.42"/>
    <n v="12420000"/>
    <n v="570853"/>
    <x v="3"/>
    <x v="0"/>
    <x v="4"/>
    <n v="4"/>
  </r>
  <r>
    <x v="9"/>
    <n v="0"/>
    <x v="5"/>
    <x v="5"/>
    <x v="4"/>
    <x v="5"/>
    <n v="0"/>
    <n v="98.91"/>
    <n v="98910000"/>
    <n v="995462"/>
    <x v="3"/>
    <x v="0"/>
    <x v="1"/>
    <n v="33"/>
  </r>
  <r>
    <x v="6"/>
    <n v="0"/>
    <x v="7"/>
    <x v="7"/>
    <x v="1"/>
    <x v="3"/>
    <n v="0"/>
    <n v="64.680000000000007"/>
    <n v="64680000.000000007"/>
    <n v="716832"/>
    <x v="0"/>
    <x v="2"/>
    <x v="0"/>
    <n v="67"/>
  </r>
  <r>
    <x v="9"/>
    <n v="0"/>
    <x v="7"/>
    <x v="7"/>
    <x v="5"/>
    <x v="1"/>
    <n v="0"/>
    <n v="41.34"/>
    <n v="41340000"/>
    <n v="677462"/>
    <x v="3"/>
    <x v="0"/>
    <x v="2"/>
    <n v="45"/>
  </r>
  <r>
    <x v="4"/>
    <n v="0"/>
    <x v="9"/>
    <x v="9"/>
    <x v="3"/>
    <x v="2"/>
    <n v="0"/>
    <n v="52.09"/>
    <n v="52090000"/>
    <n v="362499"/>
    <x v="2"/>
    <x v="0"/>
    <x v="4"/>
    <n v="4"/>
  </r>
  <r>
    <x v="1"/>
    <n v="0"/>
    <x v="5"/>
    <x v="5"/>
    <x v="3"/>
    <x v="1"/>
    <n v="0"/>
    <n v="26.01"/>
    <n v="26010000"/>
    <n v="274512"/>
    <x v="2"/>
    <x v="1"/>
    <x v="2"/>
    <n v="69"/>
  </r>
  <r>
    <x v="3"/>
    <n v="0"/>
    <x v="1"/>
    <x v="1"/>
    <x v="5"/>
    <x v="4"/>
    <n v="0"/>
    <n v="63.97"/>
    <n v="63970000"/>
    <n v="590555"/>
    <x v="1"/>
    <x v="2"/>
    <x v="2"/>
    <n v="27"/>
  </r>
  <r>
    <x v="5"/>
    <n v="0"/>
    <x v="2"/>
    <x v="2"/>
    <x v="0"/>
    <x v="3"/>
    <n v="0"/>
    <n v="42.28"/>
    <n v="42280000"/>
    <n v="297456"/>
    <x v="1"/>
    <x v="3"/>
    <x v="0"/>
    <n v="20"/>
  </r>
  <r>
    <x v="6"/>
    <n v="0"/>
    <x v="7"/>
    <x v="7"/>
    <x v="1"/>
    <x v="4"/>
    <n v="0"/>
    <n v="2.73"/>
    <n v="2730000"/>
    <n v="465465"/>
    <x v="1"/>
    <x v="0"/>
    <x v="4"/>
    <n v="60"/>
  </r>
  <r>
    <x v="1"/>
    <n v="0"/>
    <x v="5"/>
    <x v="5"/>
    <x v="2"/>
    <x v="2"/>
    <n v="0"/>
    <n v="58.9"/>
    <n v="58900000"/>
    <n v="24387"/>
    <x v="0"/>
    <x v="0"/>
    <x v="4"/>
    <n v="29"/>
  </r>
  <r>
    <x v="4"/>
    <n v="0"/>
    <x v="9"/>
    <x v="9"/>
    <x v="2"/>
    <x v="0"/>
    <n v="0"/>
    <n v="35.119999999999997"/>
    <n v="35120000"/>
    <n v="871001"/>
    <x v="1"/>
    <x v="3"/>
    <x v="3"/>
    <n v="39"/>
  </r>
  <r>
    <x v="7"/>
    <n v="0"/>
    <x v="0"/>
    <x v="0"/>
    <x v="5"/>
    <x v="2"/>
    <n v="0"/>
    <n v="8.31"/>
    <n v="8310000.0000000009"/>
    <n v="989421"/>
    <x v="3"/>
    <x v="3"/>
    <x v="1"/>
    <n v="46"/>
  </r>
  <r>
    <x v="4"/>
    <n v="0"/>
    <x v="7"/>
    <x v="7"/>
    <x v="0"/>
    <x v="1"/>
    <n v="0"/>
    <n v="84.86"/>
    <n v="84860000"/>
    <n v="190100"/>
    <x v="1"/>
    <x v="3"/>
    <x v="2"/>
    <n v="69"/>
  </r>
  <r>
    <x v="4"/>
    <n v="0"/>
    <x v="3"/>
    <x v="3"/>
    <x v="4"/>
    <x v="2"/>
    <n v="0"/>
    <n v="63.56"/>
    <n v="63560000"/>
    <n v="3324"/>
    <x v="3"/>
    <x v="3"/>
    <x v="4"/>
    <n v="65"/>
  </r>
  <r>
    <x v="2"/>
    <n v="0"/>
    <x v="2"/>
    <x v="2"/>
    <x v="5"/>
    <x v="1"/>
    <n v="0"/>
    <n v="33.24"/>
    <n v="33240000.000000004"/>
    <n v="851177"/>
    <x v="2"/>
    <x v="0"/>
    <x v="4"/>
    <n v="53"/>
  </r>
  <r>
    <x v="6"/>
    <n v="0"/>
    <x v="7"/>
    <x v="7"/>
    <x v="5"/>
    <x v="6"/>
    <n v="0"/>
    <n v="35.11"/>
    <n v="35110000"/>
    <n v="477346"/>
    <x v="3"/>
    <x v="2"/>
    <x v="1"/>
    <n v="8"/>
  </r>
  <r>
    <x v="9"/>
    <n v="0"/>
    <x v="8"/>
    <x v="8"/>
    <x v="5"/>
    <x v="6"/>
    <n v="0"/>
    <n v="49.73"/>
    <n v="49730000"/>
    <n v="386686"/>
    <x v="2"/>
    <x v="3"/>
    <x v="2"/>
    <n v="7"/>
  </r>
  <r>
    <x v="6"/>
    <n v="0"/>
    <x v="4"/>
    <x v="4"/>
    <x v="3"/>
    <x v="5"/>
    <n v="0"/>
    <n v="87.62"/>
    <n v="87620000"/>
    <n v="922456"/>
    <x v="2"/>
    <x v="3"/>
    <x v="0"/>
    <n v="67"/>
  </r>
  <r>
    <x v="0"/>
    <n v="0"/>
    <x v="8"/>
    <x v="8"/>
    <x v="3"/>
    <x v="3"/>
    <n v="0"/>
    <n v="84.09"/>
    <n v="84090000"/>
    <n v="954379"/>
    <x v="2"/>
    <x v="2"/>
    <x v="0"/>
    <n v="59"/>
  </r>
  <r>
    <x v="3"/>
    <n v="0"/>
    <x v="2"/>
    <x v="2"/>
    <x v="0"/>
    <x v="3"/>
    <n v="0"/>
    <n v="36.340000000000003"/>
    <n v="36340000"/>
    <n v="887186"/>
    <x v="2"/>
    <x v="1"/>
    <x v="3"/>
    <n v="8"/>
  </r>
  <r>
    <x v="1"/>
    <n v="0"/>
    <x v="3"/>
    <x v="3"/>
    <x v="5"/>
    <x v="0"/>
    <n v="0"/>
    <n v="41.28"/>
    <n v="41280000"/>
    <n v="197323"/>
    <x v="0"/>
    <x v="2"/>
    <x v="3"/>
    <n v="47"/>
  </r>
  <r>
    <x v="1"/>
    <n v="0"/>
    <x v="4"/>
    <x v="4"/>
    <x v="5"/>
    <x v="2"/>
    <n v="0"/>
    <n v="34.78"/>
    <n v="34780000"/>
    <n v="294587"/>
    <x v="3"/>
    <x v="2"/>
    <x v="2"/>
    <n v="43"/>
  </r>
  <r>
    <x v="2"/>
    <n v="0"/>
    <x v="6"/>
    <x v="6"/>
    <x v="2"/>
    <x v="3"/>
    <n v="0"/>
    <n v="88.71"/>
    <n v="88710000"/>
    <n v="191263"/>
    <x v="0"/>
    <x v="0"/>
    <x v="4"/>
    <n v="68"/>
  </r>
  <r>
    <x v="4"/>
    <n v="0"/>
    <x v="1"/>
    <x v="1"/>
    <x v="1"/>
    <x v="6"/>
    <n v="0"/>
    <n v="88.79"/>
    <n v="88790000"/>
    <n v="332214"/>
    <x v="1"/>
    <x v="2"/>
    <x v="3"/>
    <n v="16"/>
  </r>
  <r>
    <x v="0"/>
    <n v="0"/>
    <x v="2"/>
    <x v="2"/>
    <x v="2"/>
    <x v="4"/>
    <n v="0"/>
    <n v="56.26"/>
    <n v="56260000"/>
    <n v="196531"/>
    <x v="0"/>
    <x v="3"/>
    <x v="1"/>
    <n v="45"/>
  </r>
  <r>
    <x v="7"/>
    <n v="0"/>
    <x v="8"/>
    <x v="8"/>
    <x v="4"/>
    <x v="5"/>
    <n v="0"/>
    <n v="4.34"/>
    <n v="4340000"/>
    <n v="258021"/>
    <x v="0"/>
    <x v="0"/>
    <x v="4"/>
    <n v="46"/>
  </r>
  <r>
    <x v="6"/>
    <n v="0"/>
    <x v="8"/>
    <x v="8"/>
    <x v="1"/>
    <x v="6"/>
    <n v="0"/>
    <n v="85.65"/>
    <n v="85650000"/>
    <n v="920121"/>
    <x v="3"/>
    <x v="2"/>
    <x v="3"/>
    <n v="21"/>
  </r>
  <r>
    <x v="5"/>
    <n v="0"/>
    <x v="8"/>
    <x v="8"/>
    <x v="4"/>
    <x v="2"/>
    <n v="0"/>
    <n v="4.5199999999999996"/>
    <n v="4520000"/>
    <n v="971908"/>
    <x v="3"/>
    <x v="3"/>
    <x v="2"/>
    <n v="16"/>
  </r>
  <r>
    <x v="4"/>
    <n v="0"/>
    <x v="1"/>
    <x v="1"/>
    <x v="1"/>
    <x v="2"/>
    <n v="0"/>
    <n v="27.19"/>
    <n v="27190000"/>
    <n v="760590"/>
    <x v="1"/>
    <x v="1"/>
    <x v="4"/>
    <n v="9"/>
  </r>
  <r>
    <x v="2"/>
    <n v="0"/>
    <x v="5"/>
    <x v="5"/>
    <x v="2"/>
    <x v="4"/>
    <n v="0"/>
    <n v="45.16"/>
    <n v="45160000"/>
    <n v="569044"/>
    <x v="0"/>
    <x v="2"/>
    <x v="3"/>
    <n v="27"/>
  </r>
  <r>
    <x v="4"/>
    <n v="0"/>
    <x v="8"/>
    <x v="8"/>
    <x v="4"/>
    <x v="4"/>
    <n v="0"/>
    <n v="2.2999999999999998"/>
    <n v="2300000"/>
    <n v="841324"/>
    <x v="3"/>
    <x v="1"/>
    <x v="4"/>
    <n v="8"/>
  </r>
  <r>
    <x v="8"/>
    <n v="0"/>
    <x v="6"/>
    <x v="6"/>
    <x v="5"/>
    <x v="4"/>
    <n v="0"/>
    <n v="71.540000000000006"/>
    <n v="71540000"/>
    <n v="668679"/>
    <x v="3"/>
    <x v="2"/>
    <x v="0"/>
    <n v="27"/>
  </r>
  <r>
    <x v="1"/>
    <n v="0"/>
    <x v="6"/>
    <x v="6"/>
    <x v="4"/>
    <x v="5"/>
    <n v="0"/>
    <n v="27.86"/>
    <n v="27860000"/>
    <n v="310150"/>
    <x v="3"/>
    <x v="0"/>
    <x v="2"/>
    <n v="21"/>
  </r>
  <r>
    <x v="3"/>
    <n v="0"/>
    <x v="4"/>
    <x v="4"/>
    <x v="2"/>
    <x v="2"/>
    <n v="0"/>
    <n v="13.21"/>
    <n v="13210000"/>
    <n v="549414"/>
    <x v="3"/>
    <x v="2"/>
    <x v="4"/>
    <n v="70"/>
  </r>
  <r>
    <x v="5"/>
    <n v="0"/>
    <x v="7"/>
    <x v="7"/>
    <x v="3"/>
    <x v="4"/>
    <n v="0"/>
    <n v="11.89"/>
    <n v="11890000"/>
    <n v="731839"/>
    <x v="3"/>
    <x v="3"/>
    <x v="2"/>
    <n v="14"/>
  </r>
  <r>
    <x v="7"/>
    <n v="0"/>
    <x v="5"/>
    <x v="5"/>
    <x v="4"/>
    <x v="6"/>
    <n v="0"/>
    <n v="76.58"/>
    <n v="76580000"/>
    <n v="626352"/>
    <x v="0"/>
    <x v="2"/>
    <x v="4"/>
    <n v="33"/>
  </r>
  <r>
    <x v="1"/>
    <n v="0"/>
    <x v="6"/>
    <x v="6"/>
    <x v="3"/>
    <x v="5"/>
    <n v="0"/>
    <n v="92.23"/>
    <n v="92230000"/>
    <n v="626017"/>
    <x v="3"/>
    <x v="0"/>
    <x v="3"/>
    <n v="1"/>
  </r>
  <r>
    <x v="5"/>
    <n v="0"/>
    <x v="0"/>
    <x v="0"/>
    <x v="3"/>
    <x v="3"/>
    <n v="0"/>
    <n v="70.7"/>
    <n v="70700000"/>
    <n v="172782"/>
    <x v="3"/>
    <x v="2"/>
    <x v="0"/>
    <n v="2"/>
  </r>
  <r>
    <x v="4"/>
    <n v="0"/>
    <x v="8"/>
    <x v="8"/>
    <x v="1"/>
    <x v="4"/>
    <n v="0"/>
    <n v="2.39"/>
    <n v="2390000"/>
    <n v="665023"/>
    <x v="2"/>
    <x v="0"/>
    <x v="1"/>
    <n v="49"/>
  </r>
  <r>
    <x v="3"/>
    <n v="0"/>
    <x v="3"/>
    <x v="3"/>
    <x v="2"/>
    <x v="5"/>
    <n v="0"/>
    <n v="89.87"/>
    <n v="89870000"/>
    <n v="15909"/>
    <x v="1"/>
    <x v="3"/>
    <x v="3"/>
    <n v="19"/>
  </r>
  <r>
    <x v="2"/>
    <n v="0"/>
    <x v="5"/>
    <x v="5"/>
    <x v="2"/>
    <x v="5"/>
    <n v="0"/>
    <n v="24.28"/>
    <n v="24280000"/>
    <n v="998547"/>
    <x v="3"/>
    <x v="1"/>
    <x v="3"/>
    <n v="46"/>
  </r>
  <r>
    <x v="5"/>
    <n v="0"/>
    <x v="0"/>
    <x v="0"/>
    <x v="3"/>
    <x v="2"/>
    <n v="0"/>
    <n v="58.3"/>
    <n v="58300000"/>
    <n v="76358"/>
    <x v="1"/>
    <x v="1"/>
    <x v="4"/>
    <n v="58"/>
  </r>
  <r>
    <x v="3"/>
    <n v="0"/>
    <x v="2"/>
    <x v="2"/>
    <x v="2"/>
    <x v="2"/>
    <n v="0"/>
    <n v="84.19"/>
    <n v="84190000"/>
    <n v="89704"/>
    <x v="0"/>
    <x v="2"/>
    <x v="3"/>
    <n v="26"/>
  </r>
  <r>
    <x v="6"/>
    <n v="0"/>
    <x v="2"/>
    <x v="2"/>
    <x v="2"/>
    <x v="0"/>
    <n v="0"/>
    <n v="72.02"/>
    <n v="72020000"/>
    <n v="191361"/>
    <x v="0"/>
    <x v="0"/>
    <x v="2"/>
    <n v="11"/>
  </r>
  <r>
    <x v="3"/>
    <n v="0"/>
    <x v="5"/>
    <x v="5"/>
    <x v="2"/>
    <x v="4"/>
    <n v="0"/>
    <n v="0.61"/>
    <n v="610000"/>
    <n v="200862"/>
    <x v="2"/>
    <x v="2"/>
    <x v="4"/>
    <n v="13"/>
  </r>
  <r>
    <x v="9"/>
    <n v="0"/>
    <x v="1"/>
    <x v="1"/>
    <x v="5"/>
    <x v="4"/>
    <n v="0"/>
    <n v="89.49"/>
    <n v="89490000"/>
    <n v="4966"/>
    <x v="0"/>
    <x v="2"/>
    <x v="2"/>
    <n v="41"/>
  </r>
  <r>
    <x v="8"/>
    <n v="0"/>
    <x v="3"/>
    <x v="3"/>
    <x v="0"/>
    <x v="0"/>
    <n v="0"/>
    <n v="34.06"/>
    <n v="34060000"/>
    <n v="344674"/>
    <x v="3"/>
    <x v="1"/>
    <x v="3"/>
    <n v="19"/>
  </r>
  <r>
    <x v="9"/>
    <n v="0"/>
    <x v="9"/>
    <x v="9"/>
    <x v="0"/>
    <x v="4"/>
    <n v="0"/>
    <n v="37.659999999999997"/>
    <n v="37660000"/>
    <n v="449424"/>
    <x v="3"/>
    <x v="0"/>
    <x v="1"/>
    <n v="3"/>
  </r>
  <r>
    <x v="3"/>
    <n v="0"/>
    <x v="9"/>
    <x v="9"/>
    <x v="0"/>
    <x v="6"/>
    <n v="0"/>
    <n v="69.2"/>
    <n v="69200000"/>
    <n v="162807"/>
    <x v="0"/>
    <x v="0"/>
    <x v="4"/>
    <n v="4"/>
  </r>
  <r>
    <x v="1"/>
    <n v="0"/>
    <x v="2"/>
    <x v="2"/>
    <x v="3"/>
    <x v="5"/>
    <n v="0"/>
    <n v="47.1"/>
    <n v="47100000"/>
    <n v="21292"/>
    <x v="2"/>
    <x v="2"/>
    <x v="3"/>
    <n v="10"/>
  </r>
  <r>
    <x v="5"/>
    <n v="0"/>
    <x v="5"/>
    <x v="5"/>
    <x v="5"/>
    <x v="5"/>
    <n v="0"/>
    <n v="25.7"/>
    <n v="25700000"/>
    <n v="993215"/>
    <x v="1"/>
    <x v="3"/>
    <x v="2"/>
    <n v="56"/>
  </r>
  <r>
    <x v="5"/>
    <n v="0"/>
    <x v="1"/>
    <x v="1"/>
    <x v="3"/>
    <x v="5"/>
    <n v="0"/>
    <n v="16.579999999999998"/>
    <n v="16579999.999999998"/>
    <n v="744201"/>
    <x v="0"/>
    <x v="3"/>
    <x v="0"/>
    <n v="7"/>
  </r>
  <r>
    <x v="8"/>
    <n v="0"/>
    <x v="1"/>
    <x v="1"/>
    <x v="0"/>
    <x v="5"/>
    <n v="0"/>
    <n v="61.33"/>
    <n v="61330000"/>
    <n v="762300"/>
    <x v="1"/>
    <x v="2"/>
    <x v="0"/>
    <n v="20"/>
  </r>
  <r>
    <x v="4"/>
    <n v="0"/>
    <x v="3"/>
    <x v="3"/>
    <x v="3"/>
    <x v="4"/>
    <n v="0"/>
    <n v="14.1"/>
    <n v="14100000"/>
    <n v="764003"/>
    <x v="2"/>
    <x v="3"/>
    <x v="2"/>
    <n v="43"/>
  </r>
  <r>
    <x v="0"/>
    <n v="0"/>
    <x v="0"/>
    <x v="0"/>
    <x v="3"/>
    <x v="5"/>
    <n v="0"/>
    <n v="33.880000000000003"/>
    <n v="33880000"/>
    <n v="761910"/>
    <x v="0"/>
    <x v="3"/>
    <x v="3"/>
    <n v="27"/>
  </r>
  <r>
    <x v="4"/>
    <n v="0"/>
    <x v="5"/>
    <x v="5"/>
    <x v="1"/>
    <x v="2"/>
    <n v="0"/>
    <n v="87.45"/>
    <n v="87450000"/>
    <n v="296050"/>
    <x v="2"/>
    <x v="1"/>
    <x v="0"/>
    <n v="30"/>
  </r>
  <r>
    <x v="4"/>
    <n v="0"/>
    <x v="9"/>
    <x v="9"/>
    <x v="5"/>
    <x v="4"/>
    <n v="0"/>
    <n v="27.43"/>
    <n v="27430000"/>
    <n v="82853"/>
    <x v="0"/>
    <x v="2"/>
    <x v="4"/>
    <n v="67"/>
  </r>
  <r>
    <x v="8"/>
    <n v="0"/>
    <x v="6"/>
    <x v="6"/>
    <x v="4"/>
    <x v="5"/>
    <n v="0"/>
    <n v="34.03"/>
    <n v="34030000"/>
    <n v="700439"/>
    <x v="2"/>
    <x v="3"/>
    <x v="4"/>
    <n v="41"/>
  </r>
  <r>
    <x v="6"/>
    <n v="0"/>
    <x v="6"/>
    <x v="6"/>
    <x v="4"/>
    <x v="1"/>
    <n v="0"/>
    <n v="6.61"/>
    <n v="6610000"/>
    <n v="351048"/>
    <x v="2"/>
    <x v="0"/>
    <x v="0"/>
    <n v="57"/>
  </r>
  <r>
    <x v="0"/>
    <n v="0"/>
    <x v="9"/>
    <x v="9"/>
    <x v="0"/>
    <x v="1"/>
    <n v="0"/>
    <n v="17.989999999999998"/>
    <n v="17990000"/>
    <n v="36963"/>
    <x v="2"/>
    <x v="3"/>
    <x v="0"/>
    <n v="54"/>
  </r>
  <r>
    <x v="4"/>
    <n v="0"/>
    <x v="8"/>
    <x v="8"/>
    <x v="1"/>
    <x v="2"/>
    <n v="0"/>
    <n v="99.77"/>
    <n v="99770000"/>
    <n v="533151"/>
    <x v="1"/>
    <x v="3"/>
    <x v="3"/>
    <n v="43"/>
  </r>
  <r>
    <x v="3"/>
    <n v="0"/>
    <x v="3"/>
    <x v="3"/>
    <x v="2"/>
    <x v="6"/>
    <n v="0"/>
    <n v="61.93"/>
    <n v="61930000"/>
    <n v="62185"/>
    <x v="1"/>
    <x v="2"/>
    <x v="4"/>
    <n v="32"/>
  </r>
  <r>
    <x v="9"/>
    <n v="0"/>
    <x v="4"/>
    <x v="4"/>
    <x v="3"/>
    <x v="0"/>
    <n v="0"/>
    <n v="48.83"/>
    <n v="48830000"/>
    <n v="231299"/>
    <x v="3"/>
    <x v="0"/>
    <x v="4"/>
    <n v="58"/>
  </r>
  <r>
    <x v="2"/>
    <n v="0"/>
    <x v="1"/>
    <x v="1"/>
    <x v="4"/>
    <x v="1"/>
    <n v="0"/>
    <n v="47.99"/>
    <n v="47990000"/>
    <n v="914365"/>
    <x v="2"/>
    <x v="1"/>
    <x v="1"/>
    <n v="52"/>
  </r>
  <r>
    <x v="8"/>
    <n v="0"/>
    <x v="2"/>
    <x v="2"/>
    <x v="1"/>
    <x v="1"/>
    <n v="0"/>
    <n v="47.44"/>
    <n v="47440000"/>
    <n v="696953"/>
    <x v="1"/>
    <x v="3"/>
    <x v="1"/>
    <n v="54"/>
  </r>
  <r>
    <x v="6"/>
    <n v="0"/>
    <x v="7"/>
    <x v="7"/>
    <x v="5"/>
    <x v="0"/>
    <n v="0"/>
    <n v="24.47"/>
    <n v="24470000"/>
    <n v="977607"/>
    <x v="0"/>
    <x v="3"/>
    <x v="2"/>
    <n v="62"/>
  </r>
  <r>
    <x v="5"/>
    <n v="0"/>
    <x v="9"/>
    <x v="9"/>
    <x v="1"/>
    <x v="1"/>
    <n v="0"/>
    <n v="71.03"/>
    <n v="71030000"/>
    <n v="91228"/>
    <x v="0"/>
    <x v="2"/>
    <x v="3"/>
    <n v="22"/>
  </r>
  <r>
    <x v="0"/>
    <n v="0"/>
    <x v="4"/>
    <x v="4"/>
    <x v="0"/>
    <x v="4"/>
    <n v="0"/>
    <n v="59.95"/>
    <n v="59950000"/>
    <n v="417253"/>
    <x v="2"/>
    <x v="1"/>
    <x v="0"/>
    <n v="16"/>
  </r>
  <r>
    <x v="4"/>
    <n v="0"/>
    <x v="8"/>
    <x v="8"/>
    <x v="2"/>
    <x v="4"/>
    <n v="0"/>
    <n v="44.03"/>
    <n v="44030000"/>
    <n v="60431"/>
    <x v="0"/>
    <x v="1"/>
    <x v="2"/>
    <n v="59"/>
  </r>
  <r>
    <x v="8"/>
    <n v="0"/>
    <x v="4"/>
    <x v="4"/>
    <x v="2"/>
    <x v="6"/>
    <n v="0"/>
    <n v="44.69"/>
    <n v="44690000"/>
    <n v="567209"/>
    <x v="0"/>
    <x v="2"/>
    <x v="3"/>
    <n v="1"/>
  </r>
  <r>
    <x v="4"/>
    <n v="0"/>
    <x v="7"/>
    <x v="7"/>
    <x v="4"/>
    <x v="2"/>
    <n v="0"/>
    <n v="70.180000000000007"/>
    <n v="70180000"/>
    <n v="596168"/>
    <x v="1"/>
    <x v="3"/>
    <x v="4"/>
    <n v="15"/>
  </r>
  <r>
    <x v="8"/>
    <n v="0"/>
    <x v="2"/>
    <x v="2"/>
    <x v="5"/>
    <x v="3"/>
    <n v="0"/>
    <n v="49.88"/>
    <n v="49880000"/>
    <n v="437357"/>
    <x v="3"/>
    <x v="1"/>
    <x v="2"/>
    <n v="56"/>
  </r>
  <r>
    <x v="5"/>
    <n v="0"/>
    <x v="4"/>
    <x v="4"/>
    <x v="1"/>
    <x v="2"/>
    <n v="0"/>
    <n v="43.88"/>
    <n v="43880000"/>
    <n v="588421"/>
    <x v="1"/>
    <x v="0"/>
    <x v="4"/>
    <n v="72"/>
  </r>
  <r>
    <x v="2"/>
    <n v="0"/>
    <x v="1"/>
    <x v="1"/>
    <x v="0"/>
    <x v="2"/>
    <n v="0"/>
    <n v="57.17"/>
    <n v="57170000"/>
    <n v="477292"/>
    <x v="1"/>
    <x v="2"/>
    <x v="2"/>
    <n v="18"/>
  </r>
  <r>
    <x v="3"/>
    <n v="0"/>
    <x v="3"/>
    <x v="3"/>
    <x v="0"/>
    <x v="0"/>
    <n v="0"/>
    <n v="16.760000000000002"/>
    <n v="16760000.000000002"/>
    <n v="163839"/>
    <x v="2"/>
    <x v="2"/>
    <x v="4"/>
    <n v="19"/>
  </r>
  <r>
    <x v="2"/>
    <n v="0"/>
    <x v="2"/>
    <x v="2"/>
    <x v="4"/>
    <x v="2"/>
    <n v="0"/>
    <n v="65.06"/>
    <n v="65060000"/>
    <n v="922676"/>
    <x v="3"/>
    <x v="3"/>
    <x v="0"/>
    <n v="6"/>
  </r>
  <r>
    <x v="2"/>
    <n v="0"/>
    <x v="5"/>
    <x v="5"/>
    <x v="5"/>
    <x v="0"/>
    <n v="0"/>
    <n v="34.659999999999997"/>
    <n v="34660000"/>
    <n v="941720"/>
    <x v="1"/>
    <x v="3"/>
    <x v="3"/>
    <n v="71"/>
  </r>
  <r>
    <x v="3"/>
    <n v="0"/>
    <x v="0"/>
    <x v="0"/>
    <x v="0"/>
    <x v="4"/>
    <n v="0"/>
    <n v="49.71"/>
    <n v="49710000"/>
    <n v="647613"/>
    <x v="3"/>
    <x v="2"/>
    <x v="3"/>
    <n v="53"/>
  </r>
  <r>
    <x v="5"/>
    <n v="0"/>
    <x v="4"/>
    <x v="4"/>
    <x v="1"/>
    <x v="3"/>
    <n v="0"/>
    <n v="27.17"/>
    <n v="27170000"/>
    <n v="429456"/>
    <x v="0"/>
    <x v="2"/>
    <x v="0"/>
    <n v="28"/>
  </r>
  <r>
    <x v="1"/>
    <n v="0"/>
    <x v="9"/>
    <x v="9"/>
    <x v="0"/>
    <x v="4"/>
    <n v="0"/>
    <n v="85.73"/>
    <n v="85730000"/>
    <n v="340643"/>
    <x v="3"/>
    <x v="3"/>
    <x v="1"/>
    <n v="72"/>
  </r>
  <r>
    <x v="4"/>
    <n v="0"/>
    <x v="8"/>
    <x v="8"/>
    <x v="5"/>
    <x v="0"/>
    <n v="0"/>
    <n v="55.66"/>
    <n v="55660000"/>
    <n v="21833"/>
    <x v="0"/>
    <x v="3"/>
    <x v="4"/>
    <n v="2"/>
  </r>
  <r>
    <x v="8"/>
    <n v="0"/>
    <x v="3"/>
    <x v="3"/>
    <x v="0"/>
    <x v="0"/>
    <n v="0"/>
    <n v="3.6"/>
    <n v="3600000"/>
    <n v="598297"/>
    <x v="2"/>
    <x v="2"/>
    <x v="0"/>
    <n v="49"/>
  </r>
  <r>
    <x v="5"/>
    <n v="0"/>
    <x v="5"/>
    <x v="5"/>
    <x v="0"/>
    <x v="1"/>
    <n v="0"/>
    <n v="78.28"/>
    <n v="78280000"/>
    <n v="92925"/>
    <x v="2"/>
    <x v="3"/>
    <x v="0"/>
    <n v="53"/>
  </r>
  <r>
    <x v="3"/>
    <n v="0"/>
    <x v="9"/>
    <x v="9"/>
    <x v="4"/>
    <x v="1"/>
    <n v="0"/>
    <n v="70.09"/>
    <n v="70090000"/>
    <n v="98500"/>
    <x v="0"/>
    <x v="0"/>
    <x v="3"/>
    <n v="30"/>
  </r>
  <r>
    <x v="8"/>
    <n v="0"/>
    <x v="9"/>
    <x v="9"/>
    <x v="4"/>
    <x v="2"/>
    <n v="0"/>
    <n v="64.56"/>
    <n v="64560000"/>
    <n v="820070"/>
    <x v="0"/>
    <x v="1"/>
    <x v="4"/>
    <n v="70"/>
  </r>
  <r>
    <x v="2"/>
    <n v="0"/>
    <x v="2"/>
    <x v="2"/>
    <x v="0"/>
    <x v="5"/>
    <n v="0"/>
    <n v="66.650000000000006"/>
    <n v="66650000.000000007"/>
    <n v="170892"/>
    <x v="3"/>
    <x v="3"/>
    <x v="2"/>
    <n v="47"/>
  </r>
  <r>
    <x v="7"/>
    <n v="0"/>
    <x v="2"/>
    <x v="2"/>
    <x v="1"/>
    <x v="6"/>
    <n v="0"/>
    <n v="60.13"/>
    <n v="60130000"/>
    <n v="887531"/>
    <x v="0"/>
    <x v="2"/>
    <x v="4"/>
    <n v="51"/>
  </r>
  <r>
    <x v="5"/>
    <n v="0"/>
    <x v="2"/>
    <x v="2"/>
    <x v="3"/>
    <x v="2"/>
    <n v="0"/>
    <n v="57.81"/>
    <n v="57810000"/>
    <n v="179507"/>
    <x v="2"/>
    <x v="1"/>
    <x v="0"/>
    <n v="8"/>
  </r>
  <r>
    <x v="6"/>
    <n v="0"/>
    <x v="5"/>
    <x v="5"/>
    <x v="3"/>
    <x v="5"/>
    <n v="0"/>
    <n v="78.709999999999994"/>
    <n v="78710000"/>
    <n v="315219"/>
    <x v="3"/>
    <x v="2"/>
    <x v="3"/>
    <n v="30"/>
  </r>
  <r>
    <x v="9"/>
    <n v="0"/>
    <x v="4"/>
    <x v="4"/>
    <x v="0"/>
    <x v="4"/>
    <n v="0"/>
    <n v="63.35"/>
    <n v="63350000"/>
    <n v="223827"/>
    <x v="2"/>
    <x v="3"/>
    <x v="3"/>
    <n v="21"/>
  </r>
  <r>
    <x v="4"/>
    <n v="0"/>
    <x v="4"/>
    <x v="4"/>
    <x v="3"/>
    <x v="6"/>
    <n v="0"/>
    <n v="47.01"/>
    <n v="47010000"/>
    <n v="254371"/>
    <x v="3"/>
    <x v="3"/>
    <x v="3"/>
    <n v="13"/>
  </r>
  <r>
    <x v="8"/>
    <n v="0"/>
    <x v="5"/>
    <x v="5"/>
    <x v="3"/>
    <x v="4"/>
    <n v="0"/>
    <n v="67.59"/>
    <n v="67590000"/>
    <n v="839088"/>
    <x v="3"/>
    <x v="0"/>
    <x v="0"/>
    <n v="62"/>
  </r>
  <r>
    <x v="0"/>
    <n v="0"/>
    <x v="1"/>
    <x v="1"/>
    <x v="3"/>
    <x v="2"/>
    <n v="0"/>
    <n v="17.489999999999998"/>
    <n v="17490000"/>
    <n v="394109"/>
    <x v="3"/>
    <x v="0"/>
    <x v="2"/>
    <n v="37"/>
  </r>
  <r>
    <x v="4"/>
    <n v="0"/>
    <x v="0"/>
    <x v="0"/>
    <x v="3"/>
    <x v="2"/>
    <n v="0"/>
    <n v="75.84"/>
    <n v="75840000"/>
    <n v="877224"/>
    <x v="3"/>
    <x v="0"/>
    <x v="4"/>
    <n v="57"/>
  </r>
  <r>
    <x v="8"/>
    <n v="0"/>
    <x v="9"/>
    <x v="9"/>
    <x v="0"/>
    <x v="3"/>
    <n v="0"/>
    <n v="91.52"/>
    <n v="91520000"/>
    <n v="846884"/>
    <x v="1"/>
    <x v="2"/>
    <x v="2"/>
    <n v="42"/>
  </r>
  <r>
    <x v="2"/>
    <n v="0"/>
    <x v="9"/>
    <x v="9"/>
    <x v="5"/>
    <x v="2"/>
    <n v="0"/>
    <n v="44.05"/>
    <n v="44050000"/>
    <n v="100972"/>
    <x v="1"/>
    <x v="0"/>
    <x v="3"/>
    <n v="54"/>
  </r>
  <r>
    <x v="2"/>
    <n v="0"/>
    <x v="1"/>
    <x v="1"/>
    <x v="3"/>
    <x v="0"/>
    <n v="0"/>
    <n v="40.18"/>
    <n v="40180000"/>
    <n v="148447"/>
    <x v="2"/>
    <x v="3"/>
    <x v="2"/>
    <n v="39"/>
  </r>
  <r>
    <x v="4"/>
    <n v="0"/>
    <x v="1"/>
    <x v="1"/>
    <x v="4"/>
    <x v="2"/>
    <n v="0"/>
    <n v="44.56"/>
    <n v="44560000"/>
    <n v="698908"/>
    <x v="1"/>
    <x v="3"/>
    <x v="3"/>
    <n v="32"/>
  </r>
  <r>
    <x v="1"/>
    <n v="0"/>
    <x v="6"/>
    <x v="6"/>
    <x v="4"/>
    <x v="4"/>
    <n v="0"/>
    <n v="53.89"/>
    <n v="53890000"/>
    <n v="633626"/>
    <x v="1"/>
    <x v="2"/>
    <x v="3"/>
    <n v="54"/>
  </r>
  <r>
    <x v="3"/>
    <n v="0"/>
    <x v="8"/>
    <x v="8"/>
    <x v="5"/>
    <x v="4"/>
    <n v="0"/>
    <n v="88.01"/>
    <n v="88010000"/>
    <n v="334748"/>
    <x v="3"/>
    <x v="3"/>
    <x v="4"/>
    <n v="5"/>
  </r>
  <r>
    <x v="0"/>
    <n v="0"/>
    <x v="5"/>
    <x v="5"/>
    <x v="0"/>
    <x v="5"/>
    <n v="0"/>
    <n v="55.94"/>
    <n v="55940000"/>
    <n v="383589"/>
    <x v="3"/>
    <x v="1"/>
    <x v="1"/>
    <n v="7"/>
  </r>
  <r>
    <x v="3"/>
    <n v="0"/>
    <x v="3"/>
    <x v="3"/>
    <x v="1"/>
    <x v="0"/>
    <n v="0"/>
    <n v="90.48"/>
    <n v="90480000"/>
    <n v="901880"/>
    <x v="3"/>
    <x v="2"/>
    <x v="0"/>
    <n v="16"/>
  </r>
  <r>
    <x v="6"/>
    <n v="0"/>
    <x v="3"/>
    <x v="3"/>
    <x v="4"/>
    <x v="0"/>
    <n v="0"/>
    <n v="40.590000000000003"/>
    <n v="40590000"/>
    <n v="598151"/>
    <x v="1"/>
    <x v="0"/>
    <x v="2"/>
    <n v="34"/>
  </r>
  <r>
    <x v="4"/>
    <n v="0"/>
    <x v="4"/>
    <x v="4"/>
    <x v="3"/>
    <x v="5"/>
    <n v="0"/>
    <n v="77.290000000000006"/>
    <n v="77290000"/>
    <n v="120341"/>
    <x v="1"/>
    <x v="3"/>
    <x v="0"/>
    <n v="45"/>
  </r>
  <r>
    <x v="5"/>
    <n v="0"/>
    <x v="5"/>
    <x v="5"/>
    <x v="0"/>
    <x v="4"/>
    <n v="0"/>
    <n v="91.02"/>
    <n v="91020000"/>
    <n v="305005"/>
    <x v="0"/>
    <x v="3"/>
    <x v="1"/>
    <n v="71"/>
  </r>
  <r>
    <x v="3"/>
    <n v="0"/>
    <x v="2"/>
    <x v="2"/>
    <x v="2"/>
    <x v="1"/>
    <n v="0"/>
    <n v="46.41"/>
    <n v="46410000"/>
    <n v="494622"/>
    <x v="0"/>
    <x v="2"/>
    <x v="0"/>
    <n v="37"/>
  </r>
  <r>
    <x v="3"/>
    <n v="0"/>
    <x v="8"/>
    <x v="8"/>
    <x v="4"/>
    <x v="5"/>
    <n v="0"/>
    <n v="69.069999999999993"/>
    <n v="69070000"/>
    <n v="264662"/>
    <x v="2"/>
    <x v="2"/>
    <x v="2"/>
    <n v="46"/>
  </r>
  <r>
    <x v="1"/>
    <n v="0"/>
    <x v="8"/>
    <x v="8"/>
    <x v="4"/>
    <x v="6"/>
    <n v="0"/>
    <n v="2.2999999999999998"/>
    <n v="2300000"/>
    <n v="942089"/>
    <x v="2"/>
    <x v="0"/>
    <x v="0"/>
    <n v="39"/>
  </r>
  <r>
    <x v="4"/>
    <n v="0"/>
    <x v="4"/>
    <x v="4"/>
    <x v="2"/>
    <x v="0"/>
    <n v="0"/>
    <n v="33.450000000000003"/>
    <n v="33450000.000000004"/>
    <n v="779870"/>
    <x v="1"/>
    <x v="3"/>
    <x v="1"/>
    <n v="6"/>
  </r>
  <r>
    <x v="2"/>
    <n v="0"/>
    <x v="7"/>
    <x v="7"/>
    <x v="0"/>
    <x v="2"/>
    <n v="0"/>
    <n v="15.27"/>
    <n v="15270000"/>
    <n v="407233"/>
    <x v="2"/>
    <x v="0"/>
    <x v="3"/>
    <n v="72"/>
  </r>
  <r>
    <x v="6"/>
    <n v="0"/>
    <x v="0"/>
    <x v="0"/>
    <x v="5"/>
    <x v="5"/>
    <n v="0"/>
    <n v="98.59"/>
    <n v="98590000"/>
    <n v="148622"/>
    <x v="1"/>
    <x v="1"/>
    <x v="1"/>
    <n v="6"/>
  </r>
  <r>
    <x v="7"/>
    <n v="0"/>
    <x v="5"/>
    <x v="5"/>
    <x v="1"/>
    <x v="6"/>
    <n v="0"/>
    <n v="30.45"/>
    <n v="30450000"/>
    <n v="480773"/>
    <x v="0"/>
    <x v="1"/>
    <x v="4"/>
    <n v="52"/>
  </r>
  <r>
    <x v="2"/>
    <n v="0"/>
    <x v="5"/>
    <x v="5"/>
    <x v="5"/>
    <x v="2"/>
    <n v="0"/>
    <n v="22.24"/>
    <n v="22240000"/>
    <n v="946994"/>
    <x v="3"/>
    <x v="3"/>
    <x v="0"/>
    <n v="13"/>
  </r>
  <r>
    <x v="8"/>
    <n v="0"/>
    <x v="7"/>
    <x v="7"/>
    <x v="5"/>
    <x v="1"/>
    <n v="0"/>
    <n v="9.75"/>
    <n v="9750000"/>
    <n v="559143"/>
    <x v="1"/>
    <x v="2"/>
    <x v="0"/>
    <n v="69"/>
  </r>
  <r>
    <x v="7"/>
    <n v="0"/>
    <x v="1"/>
    <x v="1"/>
    <x v="2"/>
    <x v="0"/>
    <n v="0"/>
    <n v="67.55"/>
    <n v="67550000"/>
    <n v="287646"/>
    <x v="1"/>
    <x v="2"/>
    <x v="0"/>
    <n v="68"/>
  </r>
  <r>
    <x v="0"/>
    <n v="0"/>
    <x v="0"/>
    <x v="0"/>
    <x v="4"/>
    <x v="1"/>
    <n v="0"/>
    <n v="26.97"/>
    <n v="26970000"/>
    <n v="19575"/>
    <x v="2"/>
    <x v="3"/>
    <x v="2"/>
    <n v="1"/>
  </r>
  <r>
    <x v="0"/>
    <n v="0"/>
    <x v="7"/>
    <x v="7"/>
    <x v="5"/>
    <x v="1"/>
    <n v="0"/>
    <n v="73.45"/>
    <n v="73450000"/>
    <n v="701505"/>
    <x v="0"/>
    <x v="2"/>
    <x v="3"/>
    <n v="36"/>
  </r>
  <r>
    <x v="0"/>
    <n v="0"/>
    <x v="8"/>
    <x v="8"/>
    <x v="1"/>
    <x v="1"/>
    <n v="0"/>
    <n v="40.01"/>
    <n v="40010000"/>
    <n v="998728"/>
    <x v="3"/>
    <x v="1"/>
    <x v="2"/>
    <n v="68"/>
  </r>
  <r>
    <x v="4"/>
    <n v="0"/>
    <x v="8"/>
    <x v="8"/>
    <x v="4"/>
    <x v="3"/>
    <n v="0"/>
    <n v="52.67"/>
    <n v="52670000"/>
    <n v="434504"/>
    <x v="3"/>
    <x v="2"/>
    <x v="2"/>
    <n v="46"/>
  </r>
  <r>
    <x v="5"/>
    <n v="0"/>
    <x v="8"/>
    <x v="8"/>
    <x v="1"/>
    <x v="1"/>
    <n v="0"/>
    <n v="61.46"/>
    <n v="61460000"/>
    <n v="860546"/>
    <x v="3"/>
    <x v="3"/>
    <x v="2"/>
    <n v="22"/>
  </r>
  <r>
    <x v="7"/>
    <n v="0"/>
    <x v="9"/>
    <x v="9"/>
    <x v="4"/>
    <x v="0"/>
    <n v="0"/>
    <n v="62.72"/>
    <n v="62720000"/>
    <n v="827349"/>
    <x v="1"/>
    <x v="0"/>
    <x v="0"/>
    <n v="68"/>
  </r>
  <r>
    <x v="8"/>
    <n v="0"/>
    <x v="3"/>
    <x v="3"/>
    <x v="3"/>
    <x v="2"/>
    <n v="0"/>
    <n v="2.65"/>
    <n v="2650000"/>
    <n v="145427"/>
    <x v="1"/>
    <x v="2"/>
    <x v="0"/>
    <n v="28"/>
  </r>
  <r>
    <x v="6"/>
    <n v="0"/>
    <x v="6"/>
    <x v="6"/>
    <x v="5"/>
    <x v="4"/>
    <n v="0"/>
    <n v="33.799999999999997"/>
    <n v="33800000"/>
    <n v="613718"/>
    <x v="3"/>
    <x v="0"/>
    <x v="2"/>
    <n v="60"/>
  </r>
  <r>
    <x v="5"/>
    <n v="0"/>
    <x v="3"/>
    <x v="3"/>
    <x v="0"/>
    <x v="2"/>
    <n v="0"/>
    <n v="61.47"/>
    <n v="61470000"/>
    <n v="239301"/>
    <x v="3"/>
    <x v="2"/>
    <x v="3"/>
    <n v="22"/>
  </r>
  <r>
    <x v="0"/>
    <n v="0"/>
    <x v="1"/>
    <x v="1"/>
    <x v="0"/>
    <x v="0"/>
    <n v="0"/>
    <n v="16.82"/>
    <n v="16820000"/>
    <n v="848597"/>
    <x v="0"/>
    <x v="1"/>
    <x v="2"/>
    <n v="11"/>
  </r>
  <r>
    <x v="8"/>
    <n v="0"/>
    <x v="9"/>
    <x v="9"/>
    <x v="2"/>
    <x v="5"/>
    <n v="0"/>
    <n v="73.849999999999994"/>
    <n v="73850000"/>
    <n v="278424"/>
    <x v="1"/>
    <x v="3"/>
    <x v="4"/>
    <n v="9"/>
  </r>
  <r>
    <x v="6"/>
    <n v="0"/>
    <x v="7"/>
    <x v="7"/>
    <x v="3"/>
    <x v="4"/>
    <n v="0"/>
    <n v="97.4"/>
    <n v="97400000"/>
    <n v="23096"/>
    <x v="3"/>
    <x v="1"/>
    <x v="1"/>
    <n v="38"/>
  </r>
  <r>
    <x v="6"/>
    <n v="0"/>
    <x v="6"/>
    <x v="6"/>
    <x v="0"/>
    <x v="0"/>
    <n v="0"/>
    <n v="33.49"/>
    <n v="33490000.000000004"/>
    <n v="68371"/>
    <x v="1"/>
    <x v="0"/>
    <x v="1"/>
    <n v="57"/>
  </r>
  <r>
    <x v="0"/>
    <n v="0"/>
    <x v="5"/>
    <x v="5"/>
    <x v="1"/>
    <x v="6"/>
    <n v="0"/>
    <n v="62.21"/>
    <n v="62210000"/>
    <n v="534686"/>
    <x v="2"/>
    <x v="0"/>
    <x v="2"/>
    <n v="44"/>
  </r>
  <r>
    <x v="0"/>
    <n v="0"/>
    <x v="0"/>
    <x v="0"/>
    <x v="2"/>
    <x v="0"/>
    <n v="0"/>
    <n v="75.86"/>
    <n v="75860000"/>
    <n v="985505"/>
    <x v="3"/>
    <x v="2"/>
    <x v="4"/>
    <n v="26"/>
  </r>
  <r>
    <x v="9"/>
    <n v="0"/>
    <x v="7"/>
    <x v="7"/>
    <x v="3"/>
    <x v="5"/>
    <n v="0"/>
    <n v="98.39"/>
    <n v="98390000"/>
    <n v="306320"/>
    <x v="2"/>
    <x v="0"/>
    <x v="2"/>
    <n v="41"/>
  </r>
  <r>
    <x v="8"/>
    <n v="0"/>
    <x v="5"/>
    <x v="5"/>
    <x v="3"/>
    <x v="4"/>
    <n v="0"/>
    <n v="17.690000000000001"/>
    <n v="17690000"/>
    <n v="799380"/>
    <x v="3"/>
    <x v="1"/>
    <x v="2"/>
    <n v="57"/>
  </r>
  <r>
    <x v="9"/>
    <n v="0"/>
    <x v="5"/>
    <x v="5"/>
    <x v="3"/>
    <x v="2"/>
    <n v="0"/>
    <n v="55.14"/>
    <n v="55140000"/>
    <n v="529551"/>
    <x v="3"/>
    <x v="3"/>
    <x v="0"/>
    <n v="61"/>
  </r>
  <r>
    <x v="5"/>
    <n v="0"/>
    <x v="2"/>
    <x v="2"/>
    <x v="3"/>
    <x v="2"/>
    <n v="0"/>
    <n v="82.49"/>
    <n v="82490000"/>
    <n v="102295"/>
    <x v="3"/>
    <x v="1"/>
    <x v="0"/>
    <n v="46"/>
  </r>
  <r>
    <x v="5"/>
    <n v="0"/>
    <x v="6"/>
    <x v="6"/>
    <x v="0"/>
    <x v="5"/>
    <n v="0"/>
    <n v="64.069999999999993"/>
    <n v="64069999.999999993"/>
    <n v="800131"/>
    <x v="3"/>
    <x v="3"/>
    <x v="2"/>
    <n v="69"/>
  </r>
  <r>
    <x v="2"/>
    <n v="0"/>
    <x v="7"/>
    <x v="7"/>
    <x v="1"/>
    <x v="5"/>
    <n v="0"/>
    <n v="32"/>
    <n v="32000000"/>
    <n v="712739"/>
    <x v="1"/>
    <x v="1"/>
    <x v="3"/>
    <n v="17"/>
  </r>
  <r>
    <x v="6"/>
    <n v="0"/>
    <x v="3"/>
    <x v="3"/>
    <x v="0"/>
    <x v="3"/>
    <n v="0"/>
    <n v="39.15"/>
    <n v="39150000"/>
    <n v="814119"/>
    <x v="0"/>
    <x v="1"/>
    <x v="1"/>
    <n v="64"/>
  </r>
  <r>
    <x v="1"/>
    <n v="0"/>
    <x v="3"/>
    <x v="3"/>
    <x v="4"/>
    <x v="0"/>
    <n v="0"/>
    <n v="12.44"/>
    <n v="12440000"/>
    <n v="599905"/>
    <x v="1"/>
    <x v="2"/>
    <x v="0"/>
    <n v="13"/>
  </r>
  <r>
    <x v="4"/>
    <n v="0"/>
    <x v="1"/>
    <x v="1"/>
    <x v="3"/>
    <x v="6"/>
    <n v="0"/>
    <n v="5.07"/>
    <n v="5070000"/>
    <n v="65117"/>
    <x v="3"/>
    <x v="2"/>
    <x v="1"/>
    <n v="3"/>
  </r>
  <r>
    <x v="9"/>
    <n v="0"/>
    <x v="5"/>
    <x v="5"/>
    <x v="0"/>
    <x v="3"/>
    <n v="0"/>
    <n v="6.18"/>
    <n v="6180000"/>
    <n v="591348"/>
    <x v="1"/>
    <x v="1"/>
    <x v="4"/>
    <n v="55"/>
  </r>
  <r>
    <x v="8"/>
    <n v="0"/>
    <x v="5"/>
    <x v="5"/>
    <x v="0"/>
    <x v="1"/>
    <n v="0"/>
    <n v="55.7"/>
    <n v="55700000"/>
    <n v="53447"/>
    <x v="2"/>
    <x v="0"/>
    <x v="2"/>
    <n v="43"/>
  </r>
  <r>
    <x v="3"/>
    <n v="0"/>
    <x v="2"/>
    <x v="2"/>
    <x v="5"/>
    <x v="2"/>
    <n v="0"/>
    <n v="47.13"/>
    <n v="47130000"/>
    <n v="471379"/>
    <x v="3"/>
    <x v="0"/>
    <x v="2"/>
    <n v="67"/>
  </r>
  <r>
    <x v="6"/>
    <n v="0"/>
    <x v="1"/>
    <x v="1"/>
    <x v="4"/>
    <x v="5"/>
    <n v="0"/>
    <n v="76.84"/>
    <n v="76840000"/>
    <n v="883919"/>
    <x v="0"/>
    <x v="2"/>
    <x v="0"/>
    <n v="8"/>
  </r>
  <r>
    <x v="3"/>
    <n v="0"/>
    <x v="8"/>
    <x v="8"/>
    <x v="5"/>
    <x v="3"/>
    <n v="0"/>
    <n v="78.459999999999994"/>
    <n v="78460000"/>
    <n v="606940"/>
    <x v="2"/>
    <x v="2"/>
    <x v="2"/>
    <n v="32"/>
  </r>
  <r>
    <x v="1"/>
    <n v="0"/>
    <x v="3"/>
    <x v="3"/>
    <x v="2"/>
    <x v="6"/>
    <n v="0"/>
    <n v="56.88"/>
    <n v="56880000"/>
    <n v="416331"/>
    <x v="0"/>
    <x v="0"/>
    <x v="4"/>
    <n v="62"/>
  </r>
  <r>
    <x v="6"/>
    <n v="0"/>
    <x v="0"/>
    <x v="0"/>
    <x v="0"/>
    <x v="5"/>
    <n v="0"/>
    <n v="58.38"/>
    <n v="58380000"/>
    <n v="826778"/>
    <x v="2"/>
    <x v="3"/>
    <x v="2"/>
    <n v="59"/>
  </r>
  <r>
    <x v="0"/>
    <n v="0"/>
    <x v="6"/>
    <x v="6"/>
    <x v="1"/>
    <x v="6"/>
    <n v="0"/>
    <n v="71.36"/>
    <n v="71360000"/>
    <n v="712697"/>
    <x v="2"/>
    <x v="0"/>
    <x v="2"/>
    <n v="39"/>
  </r>
  <r>
    <x v="2"/>
    <n v="0"/>
    <x v="5"/>
    <x v="5"/>
    <x v="2"/>
    <x v="4"/>
    <n v="0"/>
    <n v="48.19"/>
    <n v="48190000"/>
    <n v="450891"/>
    <x v="1"/>
    <x v="2"/>
    <x v="4"/>
    <n v="32"/>
  </r>
  <r>
    <x v="6"/>
    <n v="0"/>
    <x v="4"/>
    <x v="4"/>
    <x v="0"/>
    <x v="6"/>
    <n v="0"/>
    <n v="13.91"/>
    <n v="13910000"/>
    <n v="600700"/>
    <x v="0"/>
    <x v="3"/>
    <x v="1"/>
    <n v="28"/>
  </r>
  <r>
    <x v="7"/>
    <n v="0"/>
    <x v="0"/>
    <x v="0"/>
    <x v="3"/>
    <x v="0"/>
    <n v="0"/>
    <n v="44.51"/>
    <n v="44510000"/>
    <n v="119319"/>
    <x v="1"/>
    <x v="3"/>
    <x v="1"/>
    <n v="9"/>
  </r>
  <r>
    <x v="2"/>
    <n v="0"/>
    <x v="1"/>
    <x v="1"/>
    <x v="1"/>
    <x v="6"/>
    <n v="0"/>
    <n v="55.45"/>
    <n v="55450000"/>
    <n v="490818"/>
    <x v="0"/>
    <x v="0"/>
    <x v="0"/>
    <n v="65"/>
  </r>
  <r>
    <x v="3"/>
    <n v="0"/>
    <x v="2"/>
    <x v="2"/>
    <x v="1"/>
    <x v="3"/>
    <n v="0"/>
    <n v="17.920000000000002"/>
    <n v="17920000"/>
    <n v="155170"/>
    <x v="2"/>
    <x v="3"/>
    <x v="0"/>
    <n v="15"/>
  </r>
  <r>
    <x v="4"/>
    <n v="0"/>
    <x v="1"/>
    <x v="1"/>
    <x v="5"/>
    <x v="6"/>
    <n v="0"/>
    <n v="41.37"/>
    <n v="41370000"/>
    <n v="783899"/>
    <x v="0"/>
    <x v="2"/>
    <x v="2"/>
    <n v="29"/>
  </r>
  <r>
    <x v="0"/>
    <n v="0"/>
    <x v="9"/>
    <x v="9"/>
    <x v="5"/>
    <x v="6"/>
    <n v="0"/>
    <n v="24.78"/>
    <n v="24780000"/>
    <n v="275619"/>
    <x v="1"/>
    <x v="1"/>
    <x v="3"/>
    <n v="4"/>
  </r>
  <r>
    <x v="1"/>
    <n v="0"/>
    <x v="2"/>
    <x v="2"/>
    <x v="4"/>
    <x v="2"/>
    <n v="0"/>
    <n v="8.85"/>
    <n v="8850000"/>
    <n v="746862"/>
    <x v="1"/>
    <x v="0"/>
    <x v="4"/>
    <n v="51"/>
  </r>
  <r>
    <x v="1"/>
    <n v="0"/>
    <x v="2"/>
    <x v="2"/>
    <x v="4"/>
    <x v="4"/>
    <n v="0"/>
    <n v="28.13"/>
    <n v="28130000"/>
    <n v="244429"/>
    <x v="0"/>
    <x v="3"/>
    <x v="2"/>
    <n v="8"/>
  </r>
  <r>
    <x v="6"/>
    <n v="0"/>
    <x v="4"/>
    <x v="4"/>
    <x v="4"/>
    <x v="4"/>
    <n v="0"/>
    <n v="52.59"/>
    <n v="52590000"/>
    <n v="287446"/>
    <x v="0"/>
    <x v="0"/>
    <x v="4"/>
    <n v="56"/>
  </r>
  <r>
    <x v="4"/>
    <n v="0"/>
    <x v="5"/>
    <x v="5"/>
    <x v="3"/>
    <x v="1"/>
    <n v="0"/>
    <n v="79.86"/>
    <n v="79860000"/>
    <n v="966469"/>
    <x v="1"/>
    <x v="2"/>
    <x v="3"/>
    <n v="43"/>
  </r>
  <r>
    <x v="5"/>
    <n v="0"/>
    <x v="8"/>
    <x v="8"/>
    <x v="3"/>
    <x v="2"/>
    <n v="0"/>
    <n v="47.83"/>
    <n v="47830000"/>
    <n v="126709"/>
    <x v="3"/>
    <x v="1"/>
    <x v="3"/>
    <n v="45"/>
  </r>
  <r>
    <x v="7"/>
    <n v="0"/>
    <x v="0"/>
    <x v="0"/>
    <x v="5"/>
    <x v="2"/>
    <n v="0"/>
    <n v="54.26"/>
    <n v="54260000"/>
    <n v="883977"/>
    <x v="1"/>
    <x v="0"/>
    <x v="3"/>
    <n v="47"/>
  </r>
  <r>
    <x v="5"/>
    <n v="0"/>
    <x v="5"/>
    <x v="5"/>
    <x v="4"/>
    <x v="1"/>
    <n v="0"/>
    <n v="78.569999999999993"/>
    <n v="78570000"/>
    <n v="805183"/>
    <x v="3"/>
    <x v="1"/>
    <x v="0"/>
    <n v="37"/>
  </r>
  <r>
    <x v="5"/>
    <n v="0"/>
    <x v="8"/>
    <x v="8"/>
    <x v="5"/>
    <x v="3"/>
    <n v="0"/>
    <n v="77.63"/>
    <n v="77630000"/>
    <n v="434446"/>
    <x v="3"/>
    <x v="2"/>
    <x v="4"/>
    <n v="28"/>
  </r>
  <r>
    <x v="4"/>
    <n v="0"/>
    <x v="0"/>
    <x v="0"/>
    <x v="1"/>
    <x v="0"/>
    <n v="0"/>
    <n v="2.27"/>
    <n v="2270000"/>
    <n v="63872"/>
    <x v="1"/>
    <x v="0"/>
    <x v="1"/>
    <n v="55"/>
  </r>
  <r>
    <x v="4"/>
    <n v="0"/>
    <x v="6"/>
    <x v="6"/>
    <x v="1"/>
    <x v="0"/>
    <n v="0"/>
    <n v="59"/>
    <n v="59000000"/>
    <n v="131307"/>
    <x v="0"/>
    <x v="1"/>
    <x v="2"/>
    <n v="46"/>
  </r>
  <r>
    <x v="5"/>
    <n v="0"/>
    <x v="3"/>
    <x v="3"/>
    <x v="3"/>
    <x v="3"/>
    <n v="0"/>
    <n v="25.07"/>
    <n v="25070000"/>
    <n v="732072"/>
    <x v="0"/>
    <x v="2"/>
    <x v="1"/>
    <n v="35"/>
  </r>
  <r>
    <x v="1"/>
    <n v="0"/>
    <x v="4"/>
    <x v="4"/>
    <x v="1"/>
    <x v="2"/>
    <n v="0"/>
    <n v="43.65"/>
    <n v="43650000"/>
    <n v="340213"/>
    <x v="1"/>
    <x v="3"/>
    <x v="3"/>
    <n v="15"/>
  </r>
  <r>
    <x v="0"/>
    <n v="0"/>
    <x v="8"/>
    <x v="8"/>
    <x v="0"/>
    <x v="1"/>
    <n v="0"/>
    <n v="41.97"/>
    <n v="41970000"/>
    <n v="617987"/>
    <x v="2"/>
    <x v="2"/>
    <x v="3"/>
    <n v="23"/>
  </r>
  <r>
    <x v="1"/>
    <n v="0"/>
    <x v="2"/>
    <x v="2"/>
    <x v="5"/>
    <x v="4"/>
    <n v="0"/>
    <n v="56.13"/>
    <n v="56130000"/>
    <n v="629293"/>
    <x v="2"/>
    <x v="1"/>
    <x v="0"/>
    <n v="69"/>
  </r>
  <r>
    <x v="6"/>
    <n v="0"/>
    <x v="0"/>
    <x v="0"/>
    <x v="4"/>
    <x v="6"/>
    <n v="0"/>
    <n v="92.69"/>
    <n v="92690000"/>
    <n v="979308"/>
    <x v="1"/>
    <x v="2"/>
    <x v="1"/>
    <n v="10"/>
  </r>
  <r>
    <x v="4"/>
    <n v="0"/>
    <x v="2"/>
    <x v="2"/>
    <x v="0"/>
    <x v="6"/>
    <n v="0"/>
    <n v="14.38"/>
    <n v="14380000"/>
    <n v="278126"/>
    <x v="3"/>
    <x v="2"/>
    <x v="3"/>
    <n v="30"/>
  </r>
  <r>
    <x v="9"/>
    <n v="0"/>
    <x v="4"/>
    <x v="4"/>
    <x v="2"/>
    <x v="5"/>
    <n v="0"/>
    <n v="57.26"/>
    <n v="57260000"/>
    <n v="852868"/>
    <x v="3"/>
    <x v="0"/>
    <x v="1"/>
    <n v="8"/>
  </r>
  <r>
    <x v="7"/>
    <n v="0"/>
    <x v="0"/>
    <x v="0"/>
    <x v="0"/>
    <x v="1"/>
    <n v="0"/>
    <n v="35.61"/>
    <n v="35610000"/>
    <n v="43771"/>
    <x v="1"/>
    <x v="3"/>
    <x v="4"/>
    <n v="49"/>
  </r>
  <r>
    <x v="0"/>
    <n v="0"/>
    <x v="7"/>
    <x v="7"/>
    <x v="4"/>
    <x v="0"/>
    <n v="0"/>
    <n v="40.68"/>
    <n v="40680000"/>
    <n v="90689"/>
    <x v="1"/>
    <x v="1"/>
    <x v="3"/>
    <n v="40"/>
  </r>
  <r>
    <x v="4"/>
    <n v="0"/>
    <x v="2"/>
    <x v="2"/>
    <x v="4"/>
    <x v="6"/>
    <n v="0"/>
    <n v="31.91"/>
    <n v="31910000"/>
    <n v="931787"/>
    <x v="0"/>
    <x v="0"/>
    <x v="1"/>
    <n v="15"/>
  </r>
  <r>
    <x v="3"/>
    <n v="0"/>
    <x v="1"/>
    <x v="1"/>
    <x v="3"/>
    <x v="0"/>
    <n v="0"/>
    <n v="98.61"/>
    <n v="98610000"/>
    <n v="992029"/>
    <x v="1"/>
    <x v="0"/>
    <x v="0"/>
    <n v="26"/>
  </r>
  <r>
    <x v="9"/>
    <n v="0"/>
    <x v="8"/>
    <x v="8"/>
    <x v="1"/>
    <x v="4"/>
    <n v="0"/>
    <n v="72.239999999999995"/>
    <n v="72240000"/>
    <n v="283947"/>
    <x v="0"/>
    <x v="0"/>
    <x v="2"/>
    <n v="72"/>
  </r>
  <r>
    <x v="1"/>
    <n v="0"/>
    <x v="3"/>
    <x v="3"/>
    <x v="5"/>
    <x v="5"/>
    <n v="0"/>
    <n v="20.76"/>
    <n v="20760000"/>
    <n v="68718"/>
    <x v="2"/>
    <x v="2"/>
    <x v="4"/>
    <n v="47"/>
  </r>
  <r>
    <x v="5"/>
    <n v="0"/>
    <x v="4"/>
    <x v="4"/>
    <x v="3"/>
    <x v="0"/>
    <n v="0"/>
    <n v="93.39"/>
    <n v="93390000"/>
    <n v="630087"/>
    <x v="1"/>
    <x v="2"/>
    <x v="0"/>
    <n v="72"/>
  </r>
  <r>
    <x v="3"/>
    <n v="0"/>
    <x v="0"/>
    <x v="0"/>
    <x v="3"/>
    <x v="3"/>
    <n v="0"/>
    <n v="52.17"/>
    <n v="52170000"/>
    <n v="481252"/>
    <x v="0"/>
    <x v="1"/>
    <x v="3"/>
    <n v="48"/>
  </r>
  <r>
    <x v="4"/>
    <n v="0"/>
    <x v="8"/>
    <x v="8"/>
    <x v="1"/>
    <x v="2"/>
    <n v="0"/>
    <n v="58.86"/>
    <n v="58860000"/>
    <n v="935319"/>
    <x v="1"/>
    <x v="2"/>
    <x v="3"/>
    <n v="25"/>
  </r>
  <r>
    <x v="6"/>
    <n v="0"/>
    <x v="3"/>
    <x v="3"/>
    <x v="5"/>
    <x v="5"/>
    <n v="0"/>
    <n v="23.14"/>
    <n v="23140000"/>
    <n v="159475"/>
    <x v="2"/>
    <x v="3"/>
    <x v="4"/>
    <n v="19"/>
  </r>
  <r>
    <x v="8"/>
    <n v="0"/>
    <x v="1"/>
    <x v="1"/>
    <x v="3"/>
    <x v="6"/>
    <n v="0"/>
    <n v="90.38"/>
    <n v="90380000"/>
    <n v="316136"/>
    <x v="0"/>
    <x v="3"/>
    <x v="0"/>
    <n v="22"/>
  </r>
  <r>
    <x v="3"/>
    <n v="0"/>
    <x v="0"/>
    <x v="0"/>
    <x v="3"/>
    <x v="2"/>
    <n v="0"/>
    <n v="71.08"/>
    <n v="71080000"/>
    <n v="445129"/>
    <x v="2"/>
    <x v="0"/>
    <x v="3"/>
    <n v="19"/>
  </r>
  <r>
    <x v="7"/>
    <n v="0"/>
    <x v="9"/>
    <x v="9"/>
    <x v="3"/>
    <x v="6"/>
    <n v="0"/>
    <n v="53.42"/>
    <n v="53420000"/>
    <n v="545588"/>
    <x v="2"/>
    <x v="0"/>
    <x v="3"/>
    <n v="54"/>
  </r>
  <r>
    <x v="2"/>
    <n v="0"/>
    <x v="5"/>
    <x v="5"/>
    <x v="4"/>
    <x v="6"/>
    <n v="0"/>
    <n v="22.8"/>
    <n v="22800000"/>
    <n v="3315"/>
    <x v="1"/>
    <x v="0"/>
    <x v="3"/>
    <n v="41"/>
  </r>
  <r>
    <x v="3"/>
    <n v="0"/>
    <x v="5"/>
    <x v="5"/>
    <x v="1"/>
    <x v="1"/>
    <n v="0"/>
    <n v="89.71"/>
    <n v="89710000"/>
    <n v="919427"/>
    <x v="1"/>
    <x v="1"/>
    <x v="2"/>
    <n v="51"/>
  </r>
  <r>
    <x v="5"/>
    <n v="0"/>
    <x v="7"/>
    <x v="7"/>
    <x v="0"/>
    <x v="5"/>
    <n v="0"/>
    <n v="99.2"/>
    <n v="99200000"/>
    <n v="666877"/>
    <x v="1"/>
    <x v="1"/>
    <x v="3"/>
    <n v="28"/>
  </r>
  <r>
    <x v="8"/>
    <n v="0"/>
    <x v="1"/>
    <x v="1"/>
    <x v="1"/>
    <x v="3"/>
    <n v="0"/>
    <n v="49.72"/>
    <n v="49720000"/>
    <n v="578125"/>
    <x v="2"/>
    <x v="2"/>
    <x v="1"/>
    <n v="71"/>
  </r>
  <r>
    <x v="6"/>
    <n v="0"/>
    <x v="7"/>
    <x v="7"/>
    <x v="2"/>
    <x v="4"/>
    <n v="0"/>
    <n v="13.26"/>
    <n v="13260000"/>
    <n v="616547"/>
    <x v="0"/>
    <x v="3"/>
    <x v="2"/>
    <n v="22"/>
  </r>
  <r>
    <x v="3"/>
    <n v="0"/>
    <x v="4"/>
    <x v="4"/>
    <x v="3"/>
    <x v="4"/>
    <n v="0"/>
    <n v="26.97"/>
    <n v="26970000"/>
    <n v="976849"/>
    <x v="0"/>
    <x v="1"/>
    <x v="0"/>
    <n v="12"/>
  </r>
  <r>
    <x v="6"/>
    <n v="0"/>
    <x v="2"/>
    <x v="2"/>
    <x v="1"/>
    <x v="4"/>
    <n v="0"/>
    <n v="60.69"/>
    <n v="60690000"/>
    <n v="931196"/>
    <x v="3"/>
    <x v="2"/>
    <x v="2"/>
    <n v="27"/>
  </r>
  <r>
    <x v="0"/>
    <n v="0"/>
    <x v="1"/>
    <x v="1"/>
    <x v="0"/>
    <x v="5"/>
    <n v="0"/>
    <n v="38.69"/>
    <n v="38690000"/>
    <n v="240400"/>
    <x v="3"/>
    <x v="1"/>
    <x v="4"/>
    <n v="10"/>
  </r>
  <r>
    <x v="9"/>
    <n v="0"/>
    <x v="6"/>
    <x v="6"/>
    <x v="3"/>
    <x v="2"/>
    <n v="0"/>
    <n v="74.59"/>
    <n v="74590000"/>
    <n v="281698"/>
    <x v="2"/>
    <x v="2"/>
    <x v="4"/>
    <n v="18"/>
  </r>
  <r>
    <x v="2"/>
    <n v="0"/>
    <x v="7"/>
    <x v="7"/>
    <x v="3"/>
    <x v="1"/>
    <n v="0"/>
    <n v="94.19"/>
    <n v="94190000"/>
    <n v="145401"/>
    <x v="2"/>
    <x v="0"/>
    <x v="3"/>
    <n v="14"/>
  </r>
  <r>
    <x v="2"/>
    <n v="0"/>
    <x v="3"/>
    <x v="3"/>
    <x v="4"/>
    <x v="1"/>
    <n v="0"/>
    <n v="85.18"/>
    <n v="85180000"/>
    <n v="918201"/>
    <x v="2"/>
    <x v="3"/>
    <x v="4"/>
    <n v="35"/>
  </r>
  <r>
    <x v="6"/>
    <n v="0"/>
    <x v="1"/>
    <x v="1"/>
    <x v="5"/>
    <x v="6"/>
    <n v="0"/>
    <n v="42.4"/>
    <n v="42400000"/>
    <n v="71213"/>
    <x v="1"/>
    <x v="2"/>
    <x v="1"/>
    <n v="58"/>
  </r>
  <r>
    <x v="9"/>
    <n v="0"/>
    <x v="6"/>
    <x v="6"/>
    <x v="1"/>
    <x v="5"/>
    <n v="0"/>
    <n v="34.58"/>
    <n v="34580000"/>
    <n v="322611"/>
    <x v="3"/>
    <x v="0"/>
    <x v="0"/>
    <n v="16"/>
  </r>
  <r>
    <x v="6"/>
    <n v="0"/>
    <x v="5"/>
    <x v="5"/>
    <x v="4"/>
    <x v="3"/>
    <n v="0"/>
    <n v="48.84"/>
    <n v="48840000"/>
    <n v="680011"/>
    <x v="2"/>
    <x v="0"/>
    <x v="4"/>
    <n v="66"/>
  </r>
  <r>
    <x v="2"/>
    <n v="0"/>
    <x v="4"/>
    <x v="4"/>
    <x v="4"/>
    <x v="6"/>
    <n v="0"/>
    <n v="63.93"/>
    <n v="63930000"/>
    <n v="165204"/>
    <x v="0"/>
    <x v="2"/>
    <x v="4"/>
    <n v="18"/>
  </r>
  <r>
    <x v="3"/>
    <n v="0"/>
    <x v="8"/>
    <x v="8"/>
    <x v="4"/>
    <x v="0"/>
    <n v="0"/>
    <n v="55.5"/>
    <n v="55500000"/>
    <n v="693497"/>
    <x v="1"/>
    <x v="0"/>
    <x v="3"/>
    <n v="56"/>
  </r>
  <r>
    <x v="5"/>
    <n v="0"/>
    <x v="6"/>
    <x v="6"/>
    <x v="5"/>
    <x v="3"/>
    <n v="0"/>
    <n v="32.6"/>
    <n v="32600000"/>
    <n v="363166"/>
    <x v="3"/>
    <x v="0"/>
    <x v="3"/>
    <n v="38"/>
  </r>
  <r>
    <x v="6"/>
    <n v="0"/>
    <x v="1"/>
    <x v="1"/>
    <x v="1"/>
    <x v="1"/>
    <n v="0"/>
    <n v="52.79"/>
    <n v="52790000"/>
    <n v="942824"/>
    <x v="1"/>
    <x v="2"/>
    <x v="3"/>
    <n v="68"/>
  </r>
  <r>
    <x v="6"/>
    <n v="0"/>
    <x v="9"/>
    <x v="9"/>
    <x v="1"/>
    <x v="2"/>
    <n v="0"/>
    <n v="36.9"/>
    <n v="36900000"/>
    <n v="809153"/>
    <x v="1"/>
    <x v="2"/>
    <x v="2"/>
    <n v="48"/>
  </r>
  <r>
    <x v="7"/>
    <n v="0"/>
    <x v="4"/>
    <x v="4"/>
    <x v="1"/>
    <x v="0"/>
    <n v="0"/>
    <n v="5.51"/>
    <n v="5510000"/>
    <n v="740421"/>
    <x v="3"/>
    <x v="2"/>
    <x v="4"/>
    <n v="59"/>
  </r>
  <r>
    <x v="9"/>
    <n v="0"/>
    <x v="2"/>
    <x v="2"/>
    <x v="5"/>
    <x v="1"/>
    <n v="0"/>
    <n v="52.2"/>
    <n v="52200000"/>
    <n v="579778"/>
    <x v="1"/>
    <x v="3"/>
    <x v="1"/>
    <n v="57"/>
  </r>
  <r>
    <x v="6"/>
    <n v="0"/>
    <x v="1"/>
    <x v="1"/>
    <x v="5"/>
    <x v="2"/>
    <n v="0"/>
    <n v="68.12"/>
    <n v="68120000"/>
    <n v="627616"/>
    <x v="2"/>
    <x v="3"/>
    <x v="1"/>
    <n v="29"/>
  </r>
  <r>
    <x v="4"/>
    <n v="0"/>
    <x v="1"/>
    <x v="1"/>
    <x v="4"/>
    <x v="4"/>
    <n v="0"/>
    <n v="36.090000000000003"/>
    <n v="36090000"/>
    <n v="696801"/>
    <x v="2"/>
    <x v="3"/>
    <x v="0"/>
    <n v="32"/>
  </r>
  <r>
    <x v="6"/>
    <n v="0"/>
    <x v="0"/>
    <x v="0"/>
    <x v="3"/>
    <x v="6"/>
    <n v="0"/>
    <n v="68.099999999999994"/>
    <n v="68100000"/>
    <n v="819663"/>
    <x v="3"/>
    <x v="3"/>
    <x v="4"/>
    <n v="5"/>
  </r>
  <r>
    <x v="6"/>
    <n v="0"/>
    <x v="9"/>
    <x v="9"/>
    <x v="4"/>
    <x v="4"/>
    <n v="0"/>
    <n v="10.46"/>
    <n v="10460000"/>
    <n v="778573"/>
    <x v="3"/>
    <x v="3"/>
    <x v="4"/>
    <n v="62"/>
  </r>
  <r>
    <x v="7"/>
    <n v="0"/>
    <x v="9"/>
    <x v="9"/>
    <x v="5"/>
    <x v="3"/>
    <n v="0"/>
    <n v="23.21"/>
    <n v="23210000"/>
    <n v="850214"/>
    <x v="3"/>
    <x v="2"/>
    <x v="3"/>
    <n v="45"/>
  </r>
  <r>
    <x v="0"/>
    <n v="0"/>
    <x v="3"/>
    <x v="3"/>
    <x v="4"/>
    <x v="4"/>
    <n v="0"/>
    <n v="1.89"/>
    <n v="1890000"/>
    <n v="83376"/>
    <x v="2"/>
    <x v="0"/>
    <x v="1"/>
    <n v="62"/>
  </r>
  <r>
    <x v="6"/>
    <n v="0"/>
    <x v="9"/>
    <x v="9"/>
    <x v="1"/>
    <x v="3"/>
    <n v="0"/>
    <n v="48.68"/>
    <n v="48680000"/>
    <n v="459635"/>
    <x v="2"/>
    <x v="0"/>
    <x v="3"/>
    <n v="49"/>
  </r>
  <r>
    <x v="1"/>
    <n v="0"/>
    <x v="8"/>
    <x v="8"/>
    <x v="1"/>
    <x v="4"/>
    <n v="0"/>
    <n v="9.5399999999999991"/>
    <n v="9540000"/>
    <n v="386911"/>
    <x v="2"/>
    <x v="2"/>
    <x v="3"/>
    <n v="33"/>
  </r>
  <r>
    <x v="0"/>
    <n v="0"/>
    <x v="8"/>
    <x v="8"/>
    <x v="0"/>
    <x v="3"/>
    <n v="0"/>
    <n v="76.260000000000005"/>
    <n v="76260000"/>
    <n v="756305"/>
    <x v="1"/>
    <x v="1"/>
    <x v="0"/>
    <n v="45"/>
  </r>
  <r>
    <x v="0"/>
    <n v="0"/>
    <x v="9"/>
    <x v="9"/>
    <x v="0"/>
    <x v="2"/>
    <n v="0"/>
    <n v="55.06"/>
    <n v="55060000"/>
    <n v="743177"/>
    <x v="0"/>
    <x v="0"/>
    <x v="3"/>
    <n v="21"/>
  </r>
  <r>
    <x v="8"/>
    <n v="0"/>
    <x v="6"/>
    <x v="6"/>
    <x v="5"/>
    <x v="0"/>
    <n v="0"/>
    <n v="17.3"/>
    <n v="17300000"/>
    <n v="893060"/>
    <x v="3"/>
    <x v="2"/>
    <x v="4"/>
    <n v="19"/>
  </r>
  <r>
    <x v="3"/>
    <n v="0"/>
    <x v="5"/>
    <x v="5"/>
    <x v="5"/>
    <x v="4"/>
    <n v="0"/>
    <n v="69.39"/>
    <n v="69390000"/>
    <n v="358933"/>
    <x v="1"/>
    <x v="3"/>
    <x v="3"/>
    <n v="3"/>
  </r>
  <r>
    <x v="1"/>
    <n v="0"/>
    <x v="0"/>
    <x v="0"/>
    <x v="0"/>
    <x v="4"/>
    <n v="0"/>
    <n v="8.93"/>
    <n v="8930000"/>
    <n v="725325"/>
    <x v="2"/>
    <x v="3"/>
    <x v="1"/>
    <n v="16"/>
  </r>
  <r>
    <x v="4"/>
    <n v="0"/>
    <x v="7"/>
    <x v="7"/>
    <x v="1"/>
    <x v="2"/>
    <n v="0"/>
    <n v="74.03"/>
    <n v="74030000"/>
    <n v="597723"/>
    <x v="3"/>
    <x v="3"/>
    <x v="4"/>
    <n v="48"/>
  </r>
  <r>
    <x v="0"/>
    <n v="0"/>
    <x v="2"/>
    <x v="2"/>
    <x v="0"/>
    <x v="1"/>
    <n v="0"/>
    <n v="11.72"/>
    <n v="11720000"/>
    <n v="311675"/>
    <x v="3"/>
    <x v="1"/>
    <x v="1"/>
    <n v="18"/>
  </r>
  <r>
    <x v="8"/>
    <n v="0"/>
    <x v="9"/>
    <x v="9"/>
    <x v="1"/>
    <x v="4"/>
    <n v="0"/>
    <n v="21.92"/>
    <n v="21920000"/>
    <n v="74407"/>
    <x v="3"/>
    <x v="0"/>
    <x v="3"/>
    <n v="48"/>
  </r>
  <r>
    <x v="6"/>
    <n v="0"/>
    <x v="4"/>
    <x v="4"/>
    <x v="5"/>
    <x v="4"/>
    <n v="0"/>
    <n v="37.07"/>
    <n v="37070000"/>
    <n v="138915"/>
    <x v="0"/>
    <x v="1"/>
    <x v="0"/>
    <n v="44"/>
  </r>
  <r>
    <x v="6"/>
    <n v="0"/>
    <x v="6"/>
    <x v="6"/>
    <x v="3"/>
    <x v="5"/>
    <n v="0"/>
    <n v="84.09"/>
    <n v="84090000"/>
    <n v="153829"/>
    <x v="0"/>
    <x v="1"/>
    <x v="0"/>
    <n v="6"/>
  </r>
  <r>
    <x v="8"/>
    <n v="0"/>
    <x v="7"/>
    <x v="7"/>
    <x v="0"/>
    <x v="0"/>
    <n v="0"/>
    <n v="58.86"/>
    <n v="58860000"/>
    <n v="587851"/>
    <x v="1"/>
    <x v="2"/>
    <x v="4"/>
    <n v="6"/>
  </r>
  <r>
    <x v="6"/>
    <n v="0"/>
    <x v="7"/>
    <x v="7"/>
    <x v="5"/>
    <x v="4"/>
    <n v="0"/>
    <n v="54.59"/>
    <n v="54590000"/>
    <n v="728308"/>
    <x v="3"/>
    <x v="3"/>
    <x v="1"/>
    <n v="10"/>
  </r>
  <r>
    <x v="4"/>
    <n v="0"/>
    <x v="0"/>
    <x v="0"/>
    <x v="5"/>
    <x v="1"/>
    <n v="0"/>
    <n v="71.84"/>
    <n v="71840000"/>
    <n v="471898"/>
    <x v="0"/>
    <x v="2"/>
    <x v="0"/>
    <n v="55"/>
  </r>
  <r>
    <x v="6"/>
    <n v="0"/>
    <x v="0"/>
    <x v="0"/>
    <x v="4"/>
    <x v="3"/>
    <n v="0"/>
    <n v="14.15"/>
    <n v="14150000"/>
    <n v="639630"/>
    <x v="2"/>
    <x v="0"/>
    <x v="4"/>
    <n v="31"/>
  </r>
  <r>
    <x v="2"/>
    <n v="0"/>
    <x v="5"/>
    <x v="5"/>
    <x v="5"/>
    <x v="1"/>
    <n v="0"/>
    <n v="28.79"/>
    <n v="28790000"/>
    <n v="6691"/>
    <x v="0"/>
    <x v="3"/>
    <x v="0"/>
    <n v="57"/>
  </r>
  <r>
    <x v="6"/>
    <n v="0"/>
    <x v="7"/>
    <x v="7"/>
    <x v="1"/>
    <x v="1"/>
    <n v="0"/>
    <n v="46.96"/>
    <n v="46960000"/>
    <n v="672033"/>
    <x v="0"/>
    <x v="2"/>
    <x v="3"/>
    <n v="2"/>
  </r>
  <r>
    <x v="9"/>
    <n v="0"/>
    <x v="4"/>
    <x v="4"/>
    <x v="4"/>
    <x v="6"/>
    <n v="0"/>
    <n v="98.03"/>
    <n v="98030000"/>
    <n v="719415"/>
    <x v="1"/>
    <x v="0"/>
    <x v="1"/>
    <n v="56"/>
  </r>
  <r>
    <x v="3"/>
    <n v="0"/>
    <x v="6"/>
    <x v="6"/>
    <x v="5"/>
    <x v="3"/>
    <n v="0"/>
    <n v="92.53"/>
    <n v="92530000"/>
    <n v="727509"/>
    <x v="2"/>
    <x v="3"/>
    <x v="2"/>
    <n v="67"/>
  </r>
  <r>
    <x v="4"/>
    <n v="0"/>
    <x v="8"/>
    <x v="8"/>
    <x v="4"/>
    <x v="5"/>
    <n v="0"/>
    <n v="78.89"/>
    <n v="78890000"/>
    <n v="704427"/>
    <x v="0"/>
    <x v="3"/>
    <x v="0"/>
    <n v="30"/>
  </r>
  <r>
    <x v="1"/>
    <n v="0"/>
    <x v="3"/>
    <x v="3"/>
    <x v="4"/>
    <x v="4"/>
    <n v="0"/>
    <n v="80"/>
    <n v="80000000"/>
    <n v="147384"/>
    <x v="3"/>
    <x v="3"/>
    <x v="1"/>
    <n v="54"/>
  </r>
  <r>
    <x v="7"/>
    <n v="0"/>
    <x v="7"/>
    <x v="7"/>
    <x v="1"/>
    <x v="5"/>
    <n v="0"/>
    <n v="63.14"/>
    <n v="63140000"/>
    <n v="545908"/>
    <x v="2"/>
    <x v="2"/>
    <x v="2"/>
    <n v="2"/>
  </r>
  <r>
    <x v="6"/>
    <n v="0"/>
    <x v="6"/>
    <x v="6"/>
    <x v="4"/>
    <x v="2"/>
    <n v="0"/>
    <n v="2.1"/>
    <n v="2100000"/>
    <n v="354694"/>
    <x v="2"/>
    <x v="1"/>
    <x v="4"/>
    <n v="18"/>
  </r>
  <r>
    <x v="1"/>
    <n v="0"/>
    <x v="0"/>
    <x v="0"/>
    <x v="3"/>
    <x v="5"/>
    <n v="0"/>
    <n v="14.98"/>
    <n v="14980000"/>
    <n v="849664"/>
    <x v="3"/>
    <x v="2"/>
    <x v="3"/>
    <n v="40"/>
  </r>
  <r>
    <x v="4"/>
    <n v="0"/>
    <x v="2"/>
    <x v="2"/>
    <x v="4"/>
    <x v="4"/>
    <n v="0"/>
    <n v="9.91"/>
    <n v="9910000"/>
    <n v="248359"/>
    <x v="1"/>
    <x v="1"/>
    <x v="1"/>
    <n v="58"/>
  </r>
  <r>
    <x v="1"/>
    <n v="0"/>
    <x v="5"/>
    <x v="5"/>
    <x v="2"/>
    <x v="1"/>
    <n v="0"/>
    <n v="12.96"/>
    <n v="12960000"/>
    <n v="254903"/>
    <x v="3"/>
    <x v="2"/>
    <x v="1"/>
    <n v="4"/>
  </r>
  <r>
    <x v="7"/>
    <n v="0"/>
    <x v="4"/>
    <x v="4"/>
    <x v="2"/>
    <x v="0"/>
    <n v="0"/>
    <n v="19.59"/>
    <n v="19590000"/>
    <n v="647998"/>
    <x v="2"/>
    <x v="1"/>
    <x v="2"/>
    <n v="38"/>
  </r>
  <r>
    <x v="1"/>
    <n v="0"/>
    <x v="6"/>
    <x v="6"/>
    <x v="0"/>
    <x v="2"/>
    <n v="0"/>
    <n v="37.76"/>
    <n v="37760000"/>
    <n v="800909"/>
    <x v="1"/>
    <x v="3"/>
    <x v="3"/>
    <n v="53"/>
  </r>
  <r>
    <x v="8"/>
    <n v="0"/>
    <x v="7"/>
    <x v="7"/>
    <x v="2"/>
    <x v="3"/>
    <n v="0"/>
    <n v="95.8"/>
    <n v="95800000"/>
    <n v="23469"/>
    <x v="2"/>
    <x v="3"/>
    <x v="1"/>
    <n v="64"/>
  </r>
  <r>
    <x v="4"/>
    <n v="0"/>
    <x v="1"/>
    <x v="1"/>
    <x v="0"/>
    <x v="6"/>
    <n v="0"/>
    <n v="4.87"/>
    <n v="4870000"/>
    <n v="388325"/>
    <x v="1"/>
    <x v="2"/>
    <x v="2"/>
    <n v="39"/>
  </r>
  <r>
    <x v="6"/>
    <n v="0"/>
    <x v="3"/>
    <x v="3"/>
    <x v="3"/>
    <x v="1"/>
    <n v="0"/>
    <n v="64.39"/>
    <n v="64390000"/>
    <n v="359124"/>
    <x v="2"/>
    <x v="0"/>
    <x v="2"/>
    <n v="13"/>
  </r>
  <r>
    <x v="1"/>
    <n v="0"/>
    <x v="5"/>
    <x v="5"/>
    <x v="5"/>
    <x v="6"/>
    <n v="0"/>
    <n v="70.36"/>
    <n v="70360000"/>
    <n v="992014"/>
    <x v="2"/>
    <x v="2"/>
    <x v="4"/>
    <n v="62"/>
  </r>
  <r>
    <x v="0"/>
    <n v="0"/>
    <x v="6"/>
    <x v="6"/>
    <x v="5"/>
    <x v="0"/>
    <n v="0"/>
    <n v="35.049999999999997"/>
    <n v="35050000"/>
    <n v="596468"/>
    <x v="2"/>
    <x v="0"/>
    <x v="0"/>
    <n v="29"/>
  </r>
  <r>
    <x v="3"/>
    <n v="0"/>
    <x v="7"/>
    <x v="7"/>
    <x v="1"/>
    <x v="6"/>
    <n v="0"/>
    <n v="58.91"/>
    <n v="58910000"/>
    <n v="801948"/>
    <x v="2"/>
    <x v="3"/>
    <x v="0"/>
    <n v="55"/>
  </r>
  <r>
    <x v="0"/>
    <n v="0"/>
    <x v="7"/>
    <x v="7"/>
    <x v="4"/>
    <x v="6"/>
    <n v="0"/>
    <n v="24.07"/>
    <n v="24070000"/>
    <n v="950991"/>
    <x v="1"/>
    <x v="2"/>
    <x v="4"/>
    <n v="49"/>
  </r>
  <r>
    <x v="3"/>
    <n v="0"/>
    <x v="1"/>
    <x v="1"/>
    <x v="2"/>
    <x v="6"/>
    <n v="0"/>
    <n v="97.14"/>
    <n v="97140000"/>
    <n v="875912"/>
    <x v="2"/>
    <x v="0"/>
    <x v="1"/>
    <n v="33"/>
  </r>
  <r>
    <x v="5"/>
    <n v="0"/>
    <x v="2"/>
    <x v="2"/>
    <x v="3"/>
    <x v="3"/>
    <n v="0"/>
    <n v="36.49"/>
    <n v="36490000"/>
    <n v="35041"/>
    <x v="0"/>
    <x v="2"/>
    <x v="3"/>
    <n v="14"/>
  </r>
  <r>
    <x v="3"/>
    <n v="0"/>
    <x v="8"/>
    <x v="8"/>
    <x v="5"/>
    <x v="1"/>
    <n v="0"/>
    <n v="43.99"/>
    <n v="43990000"/>
    <n v="431678"/>
    <x v="2"/>
    <x v="0"/>
    <x v="4"/>
    <n v="60"/>
  </r>
  <r>
    <x v="6"/>
    <n v="0"/>
    <x v="5"/>
    <x v="5"/>
    <x v="4"/>
    <x v="3"/>
    <n v="0"/>
    <n v="79.709999999999994"/>
    <n v="79710000"/>
    <n v="358439"/>
    <x v="2"/>
    <x v="0"/>
    <x v="3"/>
    <n v="48"/>
  </r>
  <r>
    <x v="7"/>
    <n v="0"/>
    <x v="7"/>
    <x v="7"/>
    <x v="5"/>
    <x v="6"/>
    <n v="0"/>
    <n v="88.08"/>
    <n v="88080000"/>
    <n v="905770"/>
    <x v="1"/>
    <x v="3"/>
    <x v="0"/>
    <n v="9"/>
  </r>
  <r>
    <x v="5"/>
    <n v="0"/>
    <x v="8"/>
    <x v="8"/>
    <x v="1"/>
    <x v="6"/>
    <n v="0"/>
    <n v="37.89"/>
    <n v="37890000"/>
    <n v="843256"/>
    <x v="1"/>
    <x v="0"/>
    <x v="3"/>
    <n v="43"/>
  </r>
  <r>
    <x v="9"/>
    <n v="0"/>
    <x v="6"/>
    <x v="6"/>
    <x v="4"/>
    <x v="2"/>
    <n v="0"/>
    <n v="37.94"/>
    <n v="37940000"/>
    <n v="691377"/>
    <x v="0"/>
    <x v="2"/>
    <x v="3"/>
    <n v="44"/>
  </r>
  <r>
    <x v="7"/>
    <n v="0"/>
    <x v="8"/>
    <x v="8"/>
    <x v="1"/>
    <x v="0"/>
    <n v="0"/>
    <n v="18.11"/>
    <n v="18110000"/>
    <n v="849791"/>
    <x v="1"/>
    <x v="0"/>
    <x v="0"/>
    <n v="53"/>
  </r>
  <r>
    <x v="4"/>
    <n v="0"/>
    <x v="7"/>
    <x v="7"/>
    <x v="0"/>
    <x v="3"/>
    <n v="0"/>
    <n v="65.16"/>
    <n v="65160000"/>
    <n v="998011"/>
    <x v="3"/>
    <x v="3"/>
    <x v="4"/>
    <n v="14"/>
  </r>
  <r>
    <x v="6"/>
    <n v="0"/>
    <x v="0"/>
    <x v="0"/>
    <x v="1"/>
    <x v="5"/>
    <n v="0"/>
    <n v="28.14"/>
    <n v="28140000"/>
    <n v="594170"/>
    <x v="1"/>
    <x v="2"/>
    <x v="2"/>
    <n v="53"/>
  </r>
  <r>
    <x v="2"/>
    <n v="0"/>
    <x v="8"/>
    <x v="8"/>
    <x v="5"/>
    <x v="5"/>
    <n v="0"/>
    <n v="60.14"/>
    <n v="60140000"/>
    <n v="191427"/>
    <x v="1"/>
    <x v="3"/>
    <x v="4"/>
    <n v="56"/>
  </r>
  <r>
    <x v="3"/>
    <n v="0"/>
    <x v="1"/>
    <x v="1"/>
    <x v="4"/>
    <x v="0"/>
    <n v="0"/>
    <n v="54.98"/>
    <n v="54980000"/>
    <n v="786577"/>
    <x v="2"/>
    <x v="0"/>
    <x v="1"/>
    <n v="70"/>
  </r>
  <r>
    <x v="3"/>
    <n v="0"/>
    <x v="0"/>
    <x v="0"/>
    <x v="1"/>
    <x v="4"/>
    <n v="0"/>
    <n v="58.6"/>
    <n v="58600000"/>
    <n v="76066"/>
    <x v="2"/>
    <x v="0"/>
    <x v="2"/>
    <n v="8"/>
  </r>
  <r>
    <x v="2"/>
    <n v="0"/>
    <x v="8"/>
    <x v="8"/>
    <x v="1"/>
    <x v="4"/>
    <n v="0"/>
    <n v="51.42"/>
    <n v="51420000"/>
    <n v="190694"/>
    <x v="3"/>
    <x v="2"/>
    <x v="1"/>
    <n v="52"/>
  </r>
  <r>
    <x v="7"/>
    <n v="0"/>
    <x v="5"/>
    <x v="5"/>
    <x v="4"/>
    <x v="3"/>
    <n v="0"/>
    <n v="30.28"/>
    <n v="30280000"/>
    <n v="892843"/>
    <x v="0"/>
    <x v="3"/>
    <x v="0"/>
    <n v="26"/>
  </r>
  <r>
    <x v="7"/>
    <n v="0"/>
    <x v="1"/>
    <x v="1"/>
    <x v="4"/>
    <x v="2"/>
    <n v="0"/>
    <n v="32.97"/>
    <n v="32970000"/>
    <n v="734737"/>
    <x v="1"/>
    <x v="1"/>
    <x v="2"/>
    <n v="30"/>
  </r>
  <r>
    <x v="2"/>
    <n v="0"/>
    <x v="6"/>
    <x v="6"/>
    <x v="4"/>
    <x v="2"/>
    <n v="0"/>
    <n v="32.17"/>
    <n v="32170000"/>
    <n v="379954"/>
    <x v="2"/>
    <x v="0"/>
    <x v="1"/>
    <n v="9"/>
  </r>
  <r>
    <x v="3"/>
    <n v="0"/>
    <x v="8"/>
    <x v="8"/>
    <x v="4"/>
    <x v="1"/>
    <n v="0"/>
    <n v="48.2"/>
    <n v="48200000"/>
    <n v="480984"/>
    <x v="3"/>
    <x v="3"/>
    <x v="0"/>
    <n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86D97-DB07-4EDF-AAC8-064A3014E7A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6:B17" firstHeaderRow="1" firstDataRow="1" firstDataCol="0"/>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Items count="1">
    <i/>
  </rowItems>
  <colItems count="1">
    <i/>
  </colItems>
  <dataFields count="1">
    <dataField name="Sum of Number of Affected Users" fld="9" baseField="0" baseItem="0" numFmtId="164"/>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76CAA9-4B46-4AC6-8478-3FD7E3BCD6B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E19:L31" firstHeaderRow="1" firstDataRow="2" firstDataCol="1"/>
  <pivotFields count="15">
    <pivotField showAll="0">
      <items count="11">
        <item x="5"/>
        <item x="7"/>
        <item x="0"/>
        <item x="4"/>
        <item x="3"/>
        <item x="1"/>
        <item x="8"/>
        <item x="6"/>
        <item x="2"/>
        <item x="9"/>
        <item t="default"/>
      </items>
    </pivotField>
    <pivotField showAll="0"/>
    <pivotField axis="axisRow" showAll="0">
      <items count="11">
        <item x="7"/>
        <item x="4"/>
        <item x="1"/>
        <item x="3"/>
        <item x="0"/>
        <item x="9"/>
        <item x="8"/>
        <item x="6"/>
        <item x="5"/>
        <item x="2"/>
        <item t="default"/>
      </items>
    </pivotField>
    <pivotField numFmtId="14" showAll="0">
      <items count="11">
        <item x="7"/>
        <item x="4"/>
        <item x="1"/>
        <item x="3"/>
        <item x="0"/>
        <item x="9"/>
        <item x="8"/>
        <item x="6"/>
        <item x="5"/>
        <item x="2"/>
        <item t="default"/>
      </items>
    </pivotField>
    <pivotField axis="axisCol" showAll="0">
      <items count="7">
        <item x="3"/>
        <item x="5"/>
        <item x="2"/>
        <item x="0"/>
        <item x="1"/>
        <item x="4"/>
        <item t="default"/>
      </items>
    </pivotField>
    <pivotField showAll="0"/>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Fields count="1">
    <field x="2"/>
  </rowFields>
  <rowItems count="11">
    <i>
      <x/>
    </i>
    <i>
      <x v="1"/>
    </i>
    <i>
      <x v="2"/>
    </i>
    <i>
      <x v="3"/>
    </i>
    <i>
      <x v="4"/>
    </i>
    <i>
      <x v="5"/>
    </i>
    <i>
      <x v="6"/>
    </i>
    <i>
      <x v="7"/>
    </i>
    <i>
      <x v="8"/>
    </i>
    <i>
      <x v="9"/>
    </i>
    <i t="grand">
      <x/>
    </i>
  </rowItems>
  <colFields count="1">
    <field x="4"/>
  </colFields>
  <colItems count="7">
    <i>
      <x/>
    </i>
    <i>
      <x v="1"/>
    </i>
    <i>
      <x v="2"/>
    </i>
    <i>
      <x v="3"/>
    </i>
    <i>
      <x v="4"/>
    </i>
    <i>
      <x v="5"/>
    </i>
    <i t="grand">
      <x/>
    </i>
  </colItems>
  <dataFields count="1">
    <dataField name="Sum of Number of Affected Users" fld="9" baseField="0" baseItem="0" numFmtId="165"/>
  </dataFields>
  <chartFormats count="24">
    <chartFormat chart="5" format="18" series="1">
      <pivotArea type="data" outline="0" fieldPosition="0">
        <references count="1">
          <reference field="4" count="1" selected="0">
            <x v="0"/>
          </reference>
        </references>
      </pivotArea>
    </chartFormat>
    <chartFormat chart="5" format="19" series="1">
      <pivotArea type="data" outline="0" fieldPosition="0">
        <references count="1">
          <reference field="4" count="1" selected="0">
            <x v="1"/>
          </reference>
        </references>
      </pivotArea>
    </chartFormat>
    <chartFormat chart="5" format="20" series="1">
      <pivotArea type="data" outline="0" fieldPosition="0">
        <references count="1">
          <reference field="4" count="1" selected="0">
            <x v="2"/>
          </reference>
        </references>
      </pivotArea>
    </chartFormat>
    <chartFormat chart="5" format="21" series="1">
      <pivotArea type="data" outline="0" fieldPosition="0">
        <references count="1">
          <reference field="4" count="1" selected="0">
            <x v="3"/>
          </reference>
        </references>
      </pivotArea>
    </chartFormat>
    <chartFormat chart="5" format="22" series="1">
      <pivotArea type="data" outline="0" fieldPosition="0">
        <references count="1">
          <reference field="4" count="1" selected="0">
            <x v="4"/>
          </reference>
        </references>
      </pivotArea>
    </chartFormat>
    <chartFormat chart="5" format="23" series="1">
      <pivotArea type="data" outline="0" fieldPosition="0">
        <references count="1">
          <reference field="4" count="1" selected="0">
            <x v="5"/>
          </reference>
        </references>
      </pivotArea>
    </chartFormat>
    <chartFormat chart="0" format="6" series="1">
      <pivotArea type="data" outline="0" fieldPosition="0">
        <references count="1">
          <reference field="4" count="1" selected="0">
            <x v="0"/>
          </reference>
        </references>
      </pivotArea>
    </chartFormat>
    <chartFormat chart="0" format="7" series="1">
      <pivotArea type="data" outline="0" fieldPosition="0">
        <references count="1">
          <reference field="4" count="1" selected="0">
            <x v="1"/>
          </reference>
        </references>
      </pivotArea>
    </chartFormat>
    <chartFormat chart="0" format="8" series="1">
      <pivotArea type="data" outline="0" fieldPosition="0">
        <references count="1">
          <reference field="4" count="1" selected="0">
            <x v="2"/>
          </reference>
        </references>
      </pivotArea>
    </chartFormat>
    <chartFormat chart="0" format="9" series="1">
      <pivotArea type="data" outline="0" fieldPosition="0">
        <references count="1">
          <reference field="4" count="1" selected="0">
            <x v="3"/>
          </reference>
        </references>
      </pivotArea>
    </chartFormat>
    <chartFormat chart="0" format="10" series="1">
      <pivotArea type="data" outline="0" fieldPosition="0">
        <references count="1">
          <reference field="4" count="1" selected="0">
            <x v="4"/>
          </reference>
        </references>
      </pivotArea>
    </chartFormat>
    <chartFormat chart="0" format="11" series="1">
      <pivotArea type="data" outline="0" fieldPosition="0">
        <references count="1">
          <reference field="4" count="1" selected="0">
            <x v="5"/>
          </reference>
        </references>
      </pivotArea>
    </chartFormat>
    <chartFormat chart="14" format="0" series="1">
      <pivotArea type="data" outline="0" fieldPosition="0">
        <references count="2">
          <reference field="4294967294" count="1" selected="0">
            <x v="0"/>
          </reference>
          <reference field="4" count="1" selected="0">
            <x v="0"/>
          </reference>
        </references>
      </pivotArea>
    </chartFormat>
    <chartFormat chart="14" format="1" series="1">
      <pivotArea type="data" outline="0" fieldPosition="0">
        <references count="2">
          <reference field="4294967294" count="1" selected="0">
            <x v="0"/>
          </reference>
          <reference field="4" count="1" selected="0">
            <x v="1"/>
          </reference>
        </references>
      </pivotArea>
    </chartFormat>
    <chartFormat chart="14" format="2" series="1">
      <pivotArea type="data" outline="0" fieldPosition="0">
        <references count="2">
          <reference field="4294967294" count="1" selected="0">
            <x v="0"/>
          </reference>
          <reference field="4" count="1" selected="0">
            <x v="2"/>
          </reference>
        </references>
      </pivotArea>
    </chartFormat>
    <chartFormat chart="14" format="3" series="1">
      <pivotArea type="data" outline="0" fieldPosition="0">
        <references count="2">
          <reference field="4294967294" count="1" selected="0">
            <x v="0"/>
          </reference>
          <reference field="4" count="1" selected="0">
            <x v="3"/>
          </reference>
        </references>
      </pivotArea>
    </chartFormat>
    <chartFormat chart="14" format="4" series="1">
      <pivotArea type="data" outline="0" fieldPosition="0">
        <references count="2">
          <reference field="4294967294" count="1" selected="0">
            <x v="0"/>
          </reference>
          <reference field="4" count="1" selected="0">
            <x v="4"/>
          </reference>
        </references>
      </pivotArea>
    </chartFormat>
    <chartFormat chart="14" format="5" series="1">
      <pivotArea type="data" outline="0" fieldPosition="0">
        <references count="2">
          <reference field="4294967294" count="1" selected="0">
            <x v="0"/>
          </reference>
          <reference field="4" count="1" selected="0">
            <x v="5"/>
          </reference>
        </references>
      </pivotArea>
    </chartFormat>
    <chartFormat chart="18" format="12" series="1">
      <pivotArea type="data" outline="0" fieldPosition="0">
        <references count="2">
          <reference field="4294967294" count="1" selected="0">
            <x v="0"/>
          </reference>
          <reference field="4" count="1" selected="0">
            <x v="0"/>
          </reference>
        </references>
      </pivotArea>
    </chartFormat>
    <chartFormat chart="18" format="13" series="1">
      <pivotArea type="data" outline="0" fieldPosition="0">
        <references count="2">
          <reference field="4294967294" count="1" selected="0">
            <x v="0"/>
          </reference>
          <reference field="4" count="1" selected="0">
            <x v="1"/>
          </reference>
        </references>
      </pivotArea>
    </chartFormat>
    <chartFormat chart="18" format="14" series="1">
      <pivotArea type="data" outline="0" fieldPosition="0">
        <references count="2">
          <reference field="4294967294" count="1" selected="0">
            <x v="0"/>
          </reference>
          <reference field="4" count="1" selected="0">
            <x v="2"/>
          </reference>
        </references>
      </pivotArea>
    </chartFormat>
    <chartFormat chart="18" format="15" series="1">
      <pivotArea type="data" outline="0" fieldPosition="0">
        <references count="2">
          <reference field="4294967294" count="1" selected="0">
            <x v="0"/>
          </reference>
          <reference field="4" count="1" selected="0">
            <x v="3"/>
          </reference>
        </references>
      </pivotArea>
    </chartFormat>
    <chartFormat chart="18" format="16" series="1">
      <pivotArea type="data" outline="0" fieldPosition="0">
        <references count="2">
          <reference field="4294967294" count="1" selected="0">
            <x v="0"/>
          </reference>
          <reference field="4" count="1" selected="0">
            <x v="4"/>
          </reference>
        </references>
      </pivotArea>
    </chartFormat>
    <chartFormat chart="18"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FD8360-334D-4CC9-8AA0-59BB1BD03A83}"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E61:F67"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showAll="0"/>
    <pivotField showAll="0"/>
    <pivotField axis="axisRow" showAll="0">
      <items count="6">
        <item x="2"/>
        <item x="3"/>
        <item x="4"/>
        <item x="1"/>
        <item x="0"/>
        <item t="default"/>
      </items>
    </pivotField>
    <pivotField numFmtId="1" showAll="0"/>
    <pivotField dragToRow="0" dragToCol="0" dragToPage="0" showAll="0" defaultSubtotal="0"/>
  </pivotFields>
  <rowFields count="1">
    <field x="12"/>
  </rowFields>
  <rowItems count="6">
    <i>
      <x/>
    </i>
    <i>
      <x v="1"/>
    </i>
    <i>
      <x v="2"/>
    </i>
    <i>
      <x v="3"/>
    </i>
    <i>
      <x v="4"/>
    </i>
    <i t="grand">
      <x/>
    </i>
  </rowItems>
  <colItems count="1">
    <i/>
  </colItems>
  <dataFields count="1">
    <dataField name="Sum of Financial Loss (Actual $)" fld="8" baseField="0" baseItem="0" numFmtId="164"/>
  </dataFields>
  <formats count="2">
    <format dxfId="31">
      <pivotArea outline="0" collapsedLevelsAreSubtotals="1" fieldPosition="0"/>
    </format>
    <format dxfId="30">
      <pivotArea outline="0" fieldPosition="0">
        <references count="1">
          <reference field="4294967294" count="1">
            <x v="0"/>
          </reference>
        </references>
      </pivotArea>
    </format>
  </formats>
  <chartFormats count="8">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2" count="1" selected="0">
            <x v="0"/>
          </reference>
        </references>
      </pivotArea>
    </chartFormat>
    <chartFormat chart="7" format="4">
      <pivotArea type="data" outline="0" fieldPosition="0">
        <references count="2">
          <reference field="4294967294" count="1" selected="0">
            <x v="0"/>
          </reference>
          <reference field="12" count="1" selected="0">
            <x v="1"/>
          </reference>
        </references>
      </pivotArea>
    </chartFormat>
    <chartFormat chart="7" format="5">
      <pivotArea type="data" outline="0" fieldPosition="0">
        <references count="2">
          <reference field="4294967294" count="1" selected="0">
            <x v="0"/>
          </reference>
          <reference field="12" count="1" selected="0">
            <x v="2"/>
          </reference>
        </references>
      </pivotArea>
    </chartFormat>
    <chartFormat chart="7" format="6">
      <pivotArea type="data" outline="0" fieldPosition="0">
        <references count="2">
          <reference field="4294967294" count="1" selected="0">
            <x v="0"/>
          </reference>
          <reference field="12" count="1" selected="0">
            <x v="3"/>
          </reference>
        </references>
      </pivotArea>
    </chartFormat>
    <chartFormat chart="7" format="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53905D-834D-4614-A067-E60C04F1DCCB}"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49:C57"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axis="axisRow" showAll="0" sortType="ascending">
      <items count="8">
        <item x="5"/>
        <item x="0"/>
        <item x="4"/>
        <item x="6"/>
        <item x="2"/>
        <item x="1"/>
        <item x="3"/>
        <item t="default"/>
      </items>
      <autoSortScope>
        <pivotArea dataOnly="0" outline="0" fieldPosition="0">
          <references count="1">
            <reference field="4294967294" count="1" selected="0">
              <x v="0"/>
            </reference>
          </references>
        </pivotArea>
      </autoSortScope>
    </pivotField>
    <pivotField showAll="0"/>
    <pivotField numFmtId="2" showAll="0"/>
    <pivotField dataField="1" numFmtId="1" showAll="0"/>
    <pivotField numFmtId="1" showAll="0"/>
    <pivotField showAll="0"/>
    <pivotField showAll="0"/>
    <pivotField showAll="0"/>
    <pivotField numFmtId="1" showAll="0"/>
    <pivotField dragToRow="0" dragToCol="0" dragToPage="0" showAll="0" defaultSubtotal="0"/>
  </pivotFields>
  <rowFields count="1">
    <field x="5"/>
  </rowFields>
  <rowItems count="8">
    <i>
      <x v="1"/>
    </i>
    <i>
      <x v="6"/>
    </i>
    <i>
      <x v="3"/>
    </i>
    <i>
      <x v="5"/>
    </i>
    <i>
      <x v="2"/>
    </i>
    <i>
      <x/>
    </i>
    <i>
      <x v="4"/>
    </i>
    <i t="grand">
      <x/>
    </i>
  </rowItems>
  <colItems count="1">
    <i/>
  </colItems>
  <dataFields count="1">
    <dataField name="Sum of Financial Loss (Actual $)" fld="8" baseField="0" baseItem="0" numFmtId="164"/>
  </dataFields>
  <formats count="2">
    <format dxfId="33">
      <pivotArea outline="0" collapsedLevelsAreSubtotals="1" fieldPosition="0"/>
    </format>
    <format dxfId="32">
      <pivotArea outline="0" fieldPosition="0">
        <references count="1">
          <reference field="4294967294" count="1">
            <x v="0"/>
          </reference>
        </references>
      </pivotArea>
    </format>
  </formats>
  <chartFormats count="8">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5" count="1" selected="0">
            <x v="0"/>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5"/>
          </reference>
        </references>
      </pivotArea>
    </chartFormat>
    <chartFormat chart="3" format="7">
      <pivotArea type="data" outline="0" fieldPosition="0">
        <references count="2">
          <reference field="4294967294" count="1" selected="0">
            <x v="0"/>
          </reference>
          <reference field="5" count="1" selected="0">
            <x v="3"/>
          </reference>
        </references>
      </pivotArea>
    </chartFormat>
    <chartFormat chart="3" format="8">
      <pivotArea type="data" outline="0" fieldPosition="0">
        <references count="2">
          <reference field="4294967294" count="1" selected="0">
            <x v="0"/>
          </reference>
          <reference field="5" count="1" selected="0">
            <x v="6"/>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B1AE13-1F46-4A17-A02C-91C7C9544A35}" name="PivotTable1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H61:I66"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showAll="0"/>
    <pivotField axis="axisRow" showAll="0">
      <items count="5">
        <item x="2"/>
        <item x="0"/>
        <item x="1"/>
        <item x="3"/>
        <item t="default"/>
      </items>
    </pivotField>
    <pivotField showAll="0"/>
    <pivotField numFmtId="1" showAll="0"/>
    <pivotField dragToRow="0" dragToCol="0" dragToPage="0" showAll="0" defaultSubtotal="0"/>
  </pivotFields>
  <rowFields count="1">
    <field x="11"/>
  </rowFields>
  <rowItems count="5">
    <i>
      <x/>
    </i>
    <i>
      <x v="1"/>
    </i>
    <i>
      <x v="2"/>
    </i>
    <i>
      <x v="3"/>
    </i>
    <i t="grand">
      <x/>
    </i>
  </rowItems>
  <colItems count="1">
    <i/>
  </colItems>
  <dataFields count="1">
    <dataField name="Sum of Financial Loss (Actual $)" fld="8" baseField="0" baseItem="0" numFmtId="164"/>
  </dataFields>
  <formats count="2">
    <format dxfId="35">
      <pivotArea outline="0" collapsedLevelsAreSubtotals="1" fieldPosition="0"/>
    </format>
    <format dxfId="34">
      <pivotArea outline="0" fieldPosition="0">
        <references count="1">
          <reference field="4294967294" count="1">
            <x v="0"/>
          </reference>
        </references>
      </pivotArea>
    </format>
  </formats>
  <chartFormats count="6">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1" count="1" selected="0">
            <x v="0"/>
          </reference>
        </references>
      </pivotArea>
    </chartFormat>
    <chartFormat chart="6" format="4">
      <pivotArea type="data" outline="0" fieldPosition="0">
        <references count="2">
          <reference field="4294967294" count="1" selected="0">
            <x v="0"/>
          </reference>
          <reference field="11" count="1" selected="0">
            <x v="1"/>
          </reference>
        </references>
      </pivotArea>
    </chartFormat>
    <chartFormat chart="6" format="5">
      <pivotArea type="data" outline="0" fieldPosition="0">
        <references count="2">
          <reference field="4294967294" count="1" selected="0">
            <x v="0"/>
          </reference>
          <reference field="11" count="1" selected="0">
            <x v="2"/>
          </reference>
        </references>
      </pivotArea>
    </chartFormat>
    <chartFormat chart="6" format="6">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8D92447-31E3-408D-B390-DAC9C8C18D5A}"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B34:C45" firstHeaderRow="1" firstDataRow="1" firstDataCol="1"/>
  <pivotFields count="15">
    <pivotField axis="axisRow" showAll="0" sortType="ascending">
      <items count="11">
        <item x="5"/>
        <item x="7"/>
        <item x="0"/>
        <item x="4"/>
        <item x="3"/>
        <item x="1"/>
        <item x="8"/>
        <item x="6"/>
        <item x="2"/>
        <item x="9"/>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showAll="0"/>
    <pivotField showAll="0"/>
    <pivotField showAll="0"/>
    <pivotField numFmtId="1" showAll="0"/>
    <pivotField dragToRow="0" dragToCol="0" dragToPage="0" showAll="0" defaultSubtotal="0"/>
  </pivotFields>
  <rowFields count="1">
    <field x="0"/>
  </rowFields>
  <rowItems count="11">
    <i>
      <x v="2"/>
    </i>
    <i>
      <x v="5"/>
    </i>
    <i>
      <x v="7"/>
    </i>
    <i>
      <x v="9"/>
    </i>
    <i>
      <x v="3"/>
    </i>
    <i>
      <x v="6"/>
    </i>
    <i>
      <x/>
    </i>
    <i>
      <x v="1"/>
    </i>
    <i>
      <x v="4"/>
    </i>
    <i>
      <x v="8"/>
    </i>
    <i t="grand">
      <x/>
    </i>
  </rowItems>
  <colItems count="1">
    <i/>
  </colItems>
  <dataFields count="1">
    <dataField name="Sum of Financial Loss (Actual $)" fld="8" baseField="0" baseItem="0" numFmtId="1"/>
  </dataFields>
  <formats count="2">
    <format dxfId="37">
      <pivotArea collapsedLevelsAreSubtotals="1" fieldPosition="0">
        <references count="1">
          <reference field="0" count="0"/>
        </references>
      </pivotArea>
    </format>
    <format dxfId="36">
      <pivotArea grandRow="1" outline="0" collapsedLevelsAreSubtotals="1" fieldPosition="0"/>
    </format>
  </formats>
  <chartFormats count="1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8"/>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6"/>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9"/>
          </reference>
        </references>
      </pivotArea>
    </chartFormat>
    <chartFormat chart="3" format="14">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2C5A151-30AB-4227-82C0-878D333EA4B7}"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E34:F45" firstHeaderRow="1" firstDataRow="1" firstDataCol="1"/>
  <pivotFields count="15">
    <pivotField axis="axisRow" showAll="0" sortType="ascending">
      <items count="11">
        <item x="5"/>
        <item x="7"/>
        <item x="0"/>
        <item x="4"/>
        <item x="3"/>
        <item x="1"/>
        <item x="8"/>
        <item x="6"/>
        <item x="2"/>
        <item x="9"/>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Fields count="1">
    <field x="0"/>
  </rowFields>
  <rowItems count="11">
    <i>
      <x v="2"/>
    </i>
    <i>
      <x v="9"/>
    </i>
    <i>
      <x v="4"/>
    </i>
    <i>
      <x v="6"/>
    </i>
    <i>
      <x v="5"/>
    </i>
    <i>
      <x/>
    </i>
    <i>
      <x v="7"/>
    </i>
    <i>
      <x v="3"/>
    </i>
    <i>
      <x v="8"/>
    </i>
    <i>
      <x v="1"/>
    </i>
    <i t="grand">
      <x/>
    </i>
  </rowItems>
  <colItems count="1">
    <i/>
  </colItems>
  <dataFields count="1">
    <dataField name="Sum of Number of Affected Users" fld="9" baseField="0" baseItem="0" numFmtId="1"/>
  </dataFields>
  <formats count="3">
    <format dxfId="40">
      <pivotArea outline="0" collapsedLevelsAreSubtotals="1" fieldPosition="0"/>
    </format>
    <format dxfId="39">
      <pivotArea collapsedLevelsAreSubtotals="1" fieldPosition="0">
        <references count="1">
          <reference field="0" count="0"/>
        </references>
      </pivotArea>
    </format>
    <format dxfId="38">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9"/>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8"/>
          </reference>
        </references>
      </pivotArea>
    </chartFormat>
    <chartFormat chart="5" format="7">
      <pivotArea type="data" outline="0" fieldPosition="0">
        <references count="2">
          <reference field="4294967294" count="1" selected="0">
            <x v="0"/>
          </reference>
          <reference field="0" count="1" selected="0">
            <x v="3"/>
          </reference>
        </references>
      </pivotArea>
    </chartFormat>
    <chartFormat chart="5" format="8">
      <pivotArea type="data" outline="0" fieldPosition="0">
        <references count="2">
          <reference field="4294967294" count="1" selected="0">
            <x v="0"/>
          </reference>
          <reference field="0" count="1" selected="0">
            <x v="7"/>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5"/>
          </reference>
        </references>
      </pivotArea>
    </chartFormat>
    <chartFormat chart="5" format="11">
      <pivotArea type="data" outline="0" fieldPosition="0">
        <references count="2">
          <reference field="4294967294" count="1" selected="0">
            <x v="0"/>
          </reference>
          <reference field="0" count="1" selected="0">
            <x v="6"/>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CB1569F-0000-47A1-AB56-C52B45142729}" name="DfnseMechnism"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53:B59"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showAll="0"/>
    <pivotField showAll="0"/>
    <pivotField axis="axisRow" showAll="0">
      <items count="6">
        <item x="2"/>
        <item x="3"/>
        <item x="4"/>
        <item x="1"/>
        <item x="0"/>
        <item t="default"/>
      </items>
    </pivotField>
    <pivotField numFmtId="1" showAll="0"/>
    <pivotField dragToRow="0" dragToCol="0" dragToPage="0" showAll="0" defaultSubtotal="0"/>
  </pivotFields>
  <rowFields count="1">
    <field x="12"/>
  </rowFields>
  <rowItems count="6">
    <i>
      <x/>
    </i>
    <i>
      <x v="1"/>
    </i>
    <i>
      <x v="2"/>
    </i>
    <i>
      <x v="3"/>
    </i>
    <i>
      <x v="4"/>
    </i>
    <i t="grand">
      <x/>
    </i>
  </rowItems>
  <colItems count="1">
    <i/>
  </colItems>
  <dataFields count="1">
    <dataField name="Sum of Financial Loss (Actual $)" fld="8" baseField="0" baseItem="0" numFmtId="167"/>
  </dataFields>
  <formats count="2">
    <format dxfId="4">
      <pivotArea outline="0" fieldPosition="0">
        <references count="1">
          <reference field="4294967294" count="1">
            <x v="0"/>
          </reference>
        </references>
      </pivotArea>
    </format>
    <format dxfId="3">
      <pivotArea outline="0" collapsedLevelsAreSubtotals="1" fieldPosition="0"/>
    </format>
  </formats>
  <chartFormats count="7">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2" count="1" selected="0">
            <x v="0"/>
          </reference>
        </references>
      </pivotArea>
    </chartFormat>
    <chartFormat chart="7" format="4">
      <pivotArea type="data" outline="0" fieldPosition="0">
        <references count="2">
          <reference field="4294967294" count="1" selected="0">
            <x v="0"/>
          </reference>
          <reference field="12" count="1" selected="0">
            <x v="1"/>
          </reference>
        </references>
      </pivotArea>
    </chartFormat>
    <chartFormat chart="7" format="5">
      <pivotArea type="data" outline="0" fieldPosition="0">
        <references count="2">
          <reference field="4294967294" count="1" selected="0">
            <x v="0"/>
          </reference>
          <reference field="12" count="1" selected="0">
            <x v="2"/>
          </reference>
        </references>
      </pivotArea>
    </chartFormat>
    <chartFormat chart="7" format="6">
      <pivotArea type="data" outline="0" fieldPosition="0">
        <references count="2">
          <reference field="4294967294" count="1" selected="0">
            <x v="0"/>
          </reference>
          <reference field="12" count="1" selected="0">
            <x v="3"/>
          </reference>
        </references>
      </pivotArea>
    </chartFormat>
    <chartFormat chart="7" format="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9C3B73F-2930-4EF5-9B23-3B552E3FC49A}" name="CtryByTtlAmtL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20:B31" firstHeaderRow="1" firstDataRow="1" firstDataCol="1"/>
  <pivotFields count="15">
    <pivotField axis="axisRow" showAll="0" sortType="ascending">
      <items count="11">
        <item x="5"/>
        <item x="7"/>
        <item x="0"/>
        <item x="4"/>
        <item x="3"/>
        <item x="1"/>
        <item x="8"/>
        <item x="6"/>
        <item x="2"/>
        <item x="9"/>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showAll="0"/>
    <pivotField showAll="0"/>
    <pivotField showAll="0"/>
    <pivotField numFmtId="1" showAll="0"/>
    <pivotField dragToRow="0" dragToCol="0" dragToPage="0" showAll="0" defaultSubtotal="0"/>
  </pivotFields>
  <rowFields count="1">
    <field x="0"/>
  </rowFields>
  <rowItems count="11">
    <i>
      <x v="2"/>
    </i>
    <i>
      <x v="5"/>
    </i>
    <i>
      <x v="7"/>
    </i>
    <i>
      <x v="9"/>
    </i>
    <i>
      <x v="3"/>
    </i>
    <i>
      <x v="6"/>
    </i>
    <i>
      <x/>
    </i>
    <i>
      <x v="1"/>
    </i>
    <i>
      <x v="4"/>
    </i>
    <i>
      <x v="8"/>
    </i>
    <i t="grand">
      <x/>
    </i>
  </rowItems>
  <colItems count="1">
    <i/>
  </colItems>
  <dataFields count="1">
    <dataField name="Sum of Financial Loss (Actual $)" fld="8" baseField="0" baseItem="0" numFmtId="167"/>
  </dataFields>
  <formats count="3">
    <format dxfId="7">
      <pivotArea collapsedLevelsAreSubtotals="1" fieldPosition="0">
        <references count="1">
          <reference field="0" count="0"/>
        </references>
      </pivotArea>
    </format>
    <format dxfId="6">
      <pivotArea grandRow="1" outline="0" collapsedLevelsAreSubtotals="1" fieldPosition="0"/>
    </format>
    <format dxfId="5">
      <pivotArea outline="0" collapsedLevelsAreSubtotals="1" fieldPosition="0"/>
    </format>
  </formats>
  <chartFormats count="11">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8"/>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6"/>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9"/>
          </reference>
        </references>
      </pivotArea>
    </chartFormat>
    <chartFormat chart="3" format="14">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2D556BC-EED0-4910-82FA-D8D0376D5BA0}" name="YrlyTrndofThrtByAffcUs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100:H112" firstHeaderRow="1" firstDataRow="2" firstDataCol="1"/>
  <pivotFields count="15">
    <pivotField showAll="0">
      <items count="11">
        <item x="5"/>
        <item x="7"/>
        <item x="0"/>
        <item x="4"/>
        <item x="3"/>
        <item x="1"/>
        <item x="8"/>
        <item x="6"/>
        <item x="2"/>
        <item x="9"/>
        <item t="default"/>
      </items>
    </pivotField>
    <pivotField showAll="0"/>
    <pivotField axis="axisRow" showAll="0">
      <items count="11">
        <item x="7"/>
        <item x="4"/>
        <item x="1"/>
        <item x="3"/>
        <item x="0"/>
        <item x="9"/>
        <item x="8"/>
        <item x="6"/>
        <item x="5"/>
        <item x="2"/>
        <item t="default"/>
      </items>
    </pivotField>
    <pivotField numFmtId="14" showAll="0">
      <items count="11">
        <item x="7"/>
        <item x="4"/>
        <item x="1"/>
        <item x="3"/>
        <item x="0"/>
        <item x="9"/>
        <item x="8"/>
        <item x="6"/>
        <item x="5"/>
        <item x="2"/>
        <item t="default"/>
      </items>
    </pivotField>
    <pivotField axis="axisCol" showAll="0">
      <items count="7">
        <item x="3"/>
        <item x="5"/>
        <item x="2"/>
        <item x="0"/>
        <item x="1"/>
        <item x="4"/>
        <item t="default"/>
      </items>
    </pivotField>
    <pivotField showAll="0"/>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Fields count="1">
    <field x="2"/>
  </rowFields>
  <rowItems count="11">
    <i>
      <x/>
    </i>
    <i>
      <x v="1"/>
    </i>
    <i>
      <x v="2"/>
    </i>
    <i>
      <x v="3"/>
    </i>
    <i>
      <x v="4"/>
    </i>
    <i>
      <x v="5"/>
    </i>
    <i>
      <x v="6"/>
    </i>
    <i>
      <x v="7"/>
    </i>
    <i>
      <x v="8"/>
    </i>
    <i>
      <x v="9"/>
    </i>
    <i t="grand">
      <x/>
    </i>
  </rowItems>
  <colFields count="1">
    <field x="4"/>
  </colFields>
  <colItems count="7">
    <i>
      <x/>
    </i>
    <i>
      <x v="1"/>
    </i>
    <i>
      <x v="2"/>
    </i>
    <i>
      <x v="3"/>
    </i>
    <i>
      <x v="4"/>
    </i>
    <i>
      <x v="5"/>
    </i>
    <i t="grand">
      <x/>
    </i>
  </colItems>
  <dataFields count="1">
    <dataField name="Sum of Number of Affected Users" fld="9" baseField="0" baseItem="0" numFmtId="165"/>
  </dataFields>
  <chartFormats count="18">
    <chartFormat chart="5" format="18" series="1">
      <pivotArea type="data" outline="0" fieldPosition="0">
        <references count="1">
          <reference field="4" count="1" selected="0">
            <x v="0"/>
          </reference>
        </references>
      </pivotArea>
    </chartFormat>
    <chartFormat chart="5" format="19" series="1">
      <pivotArea type="data" outline="0" fieldPosition="0">
        <references count="1">
          <reference field="4" count="1" selected="0">
            <x v="1"/>
          </reference>
        </references>
      </pivotArea>
    </chartFormat>
    <chartFormat chart="5" format="20" series="1">
      <pivotArea type="data" outline="0" fieldPosition="0">
        <references count="1">
          <reference field="4" count="1" selected="0">
            <x v="2"/>
          </reference>
        </references>
      </pivotArea>
    </chartFormat>
    <chartFormat chart="5" format="21" series="1">
      <pivotArea type="data" outline="0" fieldPosition="0">
        <references count="1">
          <reference field="4" count="1" selected="0">
            <x v="3"/>
          </reference>
        </references>
      </pivotArea>
    </chartFormat>
    <chartFormat chart="5" format="22" series="1">
      <pivotArea type="data" outline="0" fieldPosition="0">
        <references count="1">
          <reference field="4" count="1" selected="0">
            <x v="4"/>
          </reference>
        </references>
      </pivotArea>
    </chartFormat>
    <chartFormat chart="5" format="23" series="1">
      <pivotArea type="data" outline="0" fieldPosition="0">
        <references count="1">
          <reference field="4" count="1" selected="0">
            <x v="5"/>
          </reference>
        </references>
      </pivotArea>
    </chartFormat>
    <chartFormat chart="0" format="6" series="1">
      <pivotArea type="data" outline="0" fieldPosition="0">
        <references count="1">
          <reference field="4" count="1" selected="0">
            <x v="0"/>
          </reference>
        </references>
      </pivotArea>
    </chartFormat>
    <chartFormat chart="0" format="7" series="1">
      <pivotArea type="data" outline="0" fieldPosition="0">
        <references count="1">
          <reference field="4" count="1" selected="0">
            <x v="1"/>
          </reference>
        </references>
      </pivotArea>
    </chartFormat>
    <chartFormat chart="0" format="8" series="1">
      <pivotArea type="data" outline="0" fieldPosition="0">
        <references count="1">
          <reference field="4" count="1" selected="0">
            <x v="2"/>
          </reference>
        </references>
      </pivotArea>
    </chartFormat>
    <chartFormat chart="0" format="9" series="1">
      <pivotArea type="data" outline="0" fieldPosition="0">
        <references count="1">
          <reference field="4" count="1" selected="0">
            <x v="3"/>
          </reference>
        </references>
      </pivotArea>
    </chartFormat>
    <chartFormat chart="0" format="10" series="1">
      <pivotArea type="data" outline="0" fieldPosition="0">
        <references count="1">
          <reference field="4" count="1" selected="0">
            <x v="4"/>
          </reference>
        </references>
      </pivotArea>
    </chartFormat>
    <chartFormat chart="0" format="11" series="1">
      <pivotArea type="data" outline="0" fieldPosition="0">
        <references count="1">
          <reference field="4" count="1" selected="0">
            <x v="5"/>
          </reference>
        </references>
      </pivotArea>
    </chartFormat>
    <chartFormat chart="18" format="12" series="1">
      <pivotArea type="data" outline="0" fieldPosition="0">
        <references count="2">
          <reference field="4294967294" count="1" selected="0">
            <x v="0"/>
          </reference>
          <reference field="4" count="1" selected="0">
            <x v="0"/>
          </reference>
        </references>
      </pivotArea>
    </chartFormat>
    <chartFormat chart="18" format="13" series="1">
      <pivotArea type="data" outline="0" fieldPosition="0">
        <references count="2">
          <reference field="4294967294" count="1" selected="0">
            <x v="0"/>
          </reference>
          <reference field="4" count="1" selected="0">
            <x v="1"/>
          </reference>
        </references>
      </pivotArea>
    </chartFormat>
    <chartFormat chart="18" format="14" series="1">
      <pivotArea type="data" outline="0" fieldPosition="0">
        <references count="2">
          <reference field="4294967294" count="1" selected="0">
            <x v="0"/>
          </reference>
          <reference field="4" count="1" selected="0">
            <x v="2"/>
          </reference>
        </references>
      </pivotArea>
    </chartFormat>
    <chartFormat chart="18" format="15" series="1">
      <pivotArea type="data" outline="0" fieldPosition="0">
        <references count="2">
          <reference field="4294967294" count="1" selected="0">
            <x v="0"/>
          </reference>
          <reference field="4" count="1" selected="0">
            <x v="3"/>
          </reference>
        </references>
      </pivotArea>
    </chartFormat>
    <chartFormat chart="18" format="16" series="1">
      <pivotArea type="data" outline="0" fieldPosition="0">
        <references count="2">
          <reference field="4294967294" count="1" selected="0">
            <x v="0"/>
          </reference>
          <reference field="4" count="1" selected="0">
            <x v="4"/>
          </reference>
        </references>
      </pivotArea>
    </chartFormat>
    <chartFormat chart="18"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74E1F17-5138-4DEE-A0FD-01B6FA0E1493}" name="IndtryByTtlUsrAffct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D34:E42"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axis="axisRow" showAll="0" sortType="ascending">
      <items count="8">
        <item x="5"/>
        <item x="0"/>
        <item x="4"/>
        <item x="6"/>
        <item x="2"/>
        <item x="1"/>
        <item x="3"/>
        <item t="default"/>
      </items>
      <autoSortScope>
        <pivotArea dataOnly="0" outline="0" fieldPosition="0">
          <references count="1">
            <reference field="4294967294" count="1" selected="0">
              <x v="0"/>
            </reference>
          </references>
        </pivotArea>
      </autoSortScope>
    </pivotField>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Fields count="1">
    <field x="5"/>
  </rowFields>
  <rowItems count="8">
    <i>
      <x v="6"/>
    </i>
    <i>
      <x v="2"/>
    </i>
    <i>
      <x v="5"/>
    </i>
    <i>
      <x v="1"/>
    </i>
    <i>
      <x v="3"/>
    </i>
    <i>
      <x/>
    </i>
    <i>
      <x v="4"/>
    </i>
    <i t="grand">
      <x/>
    </i>
  </rowItems>
  <colItems count="1">
    <i/>
  </colItems>
  <dataFields count="1">
    <dataField name="Sum of Number of Affected Users" fld="9" baseField="0" baseItem="0" numFmtId="1"/>
  </dataFields>
  <formats count="3">
    <format dxfId="10">
      <pivotArea outline="0" collapsedLevelsAreSubtotals="1" fieldPosition="0"/>
    </format>
    <format dxfId="9">
      <pivotArea collapsedLevelsAreSubtotals="1" fieldPosition="0">
        <references count="1">
          <reference field="5" count="0"/>
        </references>
      </pivotArea>
    </format>
    <format dxfId="8">
      <pivotArea grandRow="1" outline="0" collapsedLevelsAreSubtotals="1" fieldPosition="0"/>
    </format>
  </format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4"/>
          </reference>
        </references>
      </pivotArea>
    </chartFormat>
    <chartFormat chart="3" format="4">
      <pivotArea type="data" outline="0" fieldPosition="0">
        <references count="2">
          <reference field="4294967294" count="1" selected="0">
            <x v="0"/>
          </reference>
          <reference field="5" count="1" selected="0">
            <x v="0"/>
          </reference>
        </references>
      </pivotArea>
    </chartFormat>
    <chartFormat chart="3" format="5">
      <pivotArea type="data" outline="0" fieldPosition="0">
        <references count="2">
          <reference field="4294967294" count="1" selected="0">
            <x v="0"/>
          </reference>
          <reference field="5" count="1" selected="0">
            <x v="3"/>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 chart="3" format="7">
      <pivotArea type="data" outline="0" fieldPosition="0">
        <references count="2">
          <reference field="4294967294" count="1" selected="0">
            <x v="0"/>
          </reference>
          <reference field="5" count="1" selected="0">
            <x v="5"/>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3" format="9">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774F5A-08DD-4CE5-B52D-E7A6AA2D555B}"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B61:C66"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axis="axisRow" showAll="0">
      <items count="5">
        <item x="0"/>
        <item x="2"/>
        <item x="1"/>
        <item x="3"/>
        <item t="default"/>
      </items>
    </pivotField>
    <pivotField showAll="0"/>
    <pivotField showAll="0"/>
    <pivotField numFmtId="1" showAll="0"/>
    <pivotField dragToRow="0" dragToCol="0" dragToPage="0" showAll="0" defaultSubtotal="0"/>
  </pivotFields>
  <rowFields count="1">
    <field x="10"/>
  </rowFields>
  <rowItems count="5">
    <i>
      <x/>
    </i>
    <i>
      <x v="1"/>
    </i>
    <i>
      <x v="2"/>
    </i>
    <i>
      <x v="3"/>
    </i>
    <i t="grand">
      <x/>
    </i>
  </rowItems>
  <colItems count="1">
    <i/>
  </colItems>
  <dataFields count="1">
    <dataField name="Sum of Financial Loss (Actual $)" fld="8" baseField="0" baseItem="0" numFmtId="164"/>
  </dataFields>
  <formats count="2">
    <format dxfId="24">
      <pivotArea outline="0" collapsedLevelsAreSubtotals="1" fieldPosition="0"/>
    </format>
    <format dxfId="23">
      <pivotArea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D30026B-86C0-422B-B4E4-84DD592900EF}" name="SecurityVul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62:B67"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showAll="0"/>
    <pivotField axis="axisRow" showAll="0">
      <items count="5">
        <item x="2"/>
        <item x="0"/>
        <item x="1"/>
        <item x="3"/>
        <item t="default"/>
      </items>
    </pivotField>
    <pivotField showAll="0"/>
    <pivotField numFmtId="1" showAll="0"/>
    <pivotField dragToRow="0" dragToCol="0" dragToPage="0" showAll="0" defaultSubtotal="0"/>
  </pivotFields>
  <rowFields count="1">
    <field x="11"/>
  </rowFields>
  <rowItems count="5">
    <i>
      <x/>
    </i>
    <i>
      <x v="1"/>
    </i>
    <i>
      <x v="2"/>
    </i>
    <i>
      <x v="3"/>
    </i>
    <i t="grand">
      <x/>
    </i>
  </rowItems>
  <colItems count="1">
    <i/>
  </colItems>
  <dataFields count="1">
    <dataField name="Sum of Financial Loss (Actual $)" fld="8" baseField="0" baseItem="0" numFmtId="167"/>
  </dataFields>
  <formats count="2">
    <format dxfId="12">
      <pivotArea outline="0" fieldPosition="0">
        <references count="1">
          <reference field="4294967294" count="1">
            <x v="0"/>
          </reference>
        </references>
      </pivotArea>
    </format>
    <format dxfId="11">
      <pivotArea outline="0" collapsedLevelsAreSubtotals="1" fieldPosition="0"/>
    </format>
  </formats>
  <chartFormats count="5">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1" count="1" selected="0">
            <x v="0"/>
          </reference>
        </references>
      </pivotArea>
    </chartFormat>
    <chartFormat chart="6" format="4">
      <pivotArea type="data" outline="0" fieldPosition="0">
        <references count="2">
          <reference field="4294967294" count="1" selected="0">
            <x v="0"/>
          </reference>
          <reference field="11" count="1" selected="0">
            <x v="1"/>
          </reference>
        </references>
      </pivotArea>
    </chartFormat>
    <chartFormat chart="6" format="5">
      <pivotArea type="data" outline="0" fieldPosition="0">
        <references count="2">
          <reference field="4294967294" count="1" selected="0">
            <x v="0"/>
          </reference>
          <reference field="11" count="1" selected="0">
            <x v="2"/>
          </reference>
        </references>
      </pivotArea>
    </chartFormat>
    <chartFormat chart="6" format="6">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494BD8D-401B-4819-B3F6-433C50C66AA0}" name="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A5" firstHeaderRow="1" firstDataRow="1" firstDataCol="0"/>
  <pivotFields count="15">
    <pivotField showAll="0">
      <items count="11">
        <item x="5"/>
        <item x="7"/>
        <item x="0"/>
        <item x="4"/>
        <item x="3"/>
        <item x="1"/>
        <item x="8"/>
        <item x="6"/>
        <item x="2"/>
        <item x="9"/>
        <item t="default"/>
      </items>
    </pivotField>
    <pivotField dataField="1"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numFmtId="1" showAll="0"/>
    <pivotField showAll="0"/>
    <pivotField showAll="0"/>
    <pivotField showAll="0"/>
    <pivotField numFmtId="1" showAll="0"/>
    <pivotField dragToRow="0" dragToCol="0" dragToPage="0" showAll="0" defaultSubtotal="0"/>
  </pivotFields>
  <rowItems count="1">
    <i/>
  </rowItems>
  <colItems count="1">
    <i/>
  </colItems>
  <dataFields count="1">
    <dataField name="Sum of Distinct Countr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0BC9593-6CAC-43A7-BF1A-63ED2CBC7EEC}" name="AttackSourc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45:B50"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axis="axisRow" showAll="0">
      <items count="5">
        <item x="0"/>
        <item x="2"/>
        <item x="1"/>
        <item x="3"/>
        <item t="default"/>
      </items>
    </pivotField>
    <pivotField showAll="0"/>
    <pivotField showAll="0"/>
    <pivotField numFmtId="1" showAll="0"/>
    <pivotField dragToRow="0" dragToCol="0" dragToPage="0" showAll="0" defaultSubtotal="0"/>
  </pivotFields>
  <rowFields count="1">
    <field x="10"/>
  </rowFields>
  <rowItems count="5">
    <i>
      <x/>
    </i>
    <i>
      <x v="1"/>
    </i>
    <i>
      <x v="2"/>
    </i>
    <i>
      <x v="3"/>
    </i>
    <i t="grand">
      <x/>
    </i>
  </rowItems>
  <colItems count="1">
    <i/>
  </colItems>
  <dataFields count="1">
    <dataField name="Sum of Financial Loss (Actual $)" fld="8" baseField="0" baseItem="0" numFmtId="167"/>
  </dataFields>
  <formats count="2">
    <format dxfId="14">
      <pivotArea outline="0" fieldPosition="0">
        <references count="1">
          <reference field="4294967294" count="1">
            <x v="0"/>
          </reference>
        </references>
      </pivotArea>
    </format>
    <format dxfId="13">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9C30AAF-BBC2-479A-9C4F-D0468C2AEA8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8:C9" firstHeaderRow="1" firstDataRow="1" firstDataCol="0"/>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numFmtId="1" showAll="0"/>
    <pivotField showAll="0"/>
    <pivotField showAll="0"/>
    <pivotField showAll="0"/>
    <pivotField dataField="1" numFmtId="1" showAll="0"/>
    <pivotField dragToRow="0" dragToCol="0" dragToPage="0" showAll="0" defaultSubtotal="0"/>
  </pivotFields>
  <rowItems count="1">
    <i/>
  </rowItems>
  <colItems count="1">
    <i/>
  </colItems>
  <dataFields count="1">
    <dataField name="Average of Incident Resolution Time (in Hours)" fld="13"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06E6EB1-4350-41BA-9C36-4481ED75606C}" name="Total Threa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4:C5" firstHeaderRow="1" firstDataRow="1" firstDataCol="0"/>
  <pivotFields count="15">
    <pivotField dataField="1"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numFmtId="1" showAll="0"/>
    <pivotField showAll="0"/>
    <pivotField showAll="0"/>
    <pivotField showAll="0"/>
    <pivotField numFmtId="1" showAll="0"/>
    <pivotField dragToRow="0" dragToCol="0" dragToPage="0" showAll="0" defaultSubtotal="0"/>
  </pivotFields>
  <rowItems count="1">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73E4CE1-D98F-4BF9-B049-C7219C069060}" name="IndtryByTtlAmtL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4:B42"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axis="axisRow" showAll="0" sortType="ascending">
      <items count="8">
        <item x="5"/>
        <item x="0"/>
        <item x="4"/>
        <item x="6"/>
        <item x="2"/>
        <item x="1"/>
        <item x="3"/>
        <item t="default"/>
      </items>
      <autoSortScope>
        <pivotArea dataOnly="0" outline="0" fieldPosition="0">
          <references count="1">
            <reference field="4294967294" count="1" selected="0">
              <x v="0"/>
            </reference>
          </references>
        </pivotArea>
      </autoSortScope>
    </pivotField>
    <pivotField showAll="0"/>
    <pivotField numFmtId="2" showAll="0"/>
    <pivotField dataField="1" numFmtId="1" showAll="0"/>
    <pivotField numFmtId="1" showAll="0"/>
    <pivotField showAll="0"/>
    <pivotField showAll="0"/>
    <pivotField showAll="0"/>
    <pivotField numFmtId="1" showAll="0"/>
    <pivotField dragToRow="0" dragToCol="0" dragToPage="0" showAll="0" defaultSubtotal="0"/>
  </pivotFields>
  <rowFields count="1">
    <field x="5"/>
  </rowFields>
  <rowItems count="8">
    <i>
      <x v="1"/>
    </i>
    <i>
      <x v="6"/>
    </i>
    <i>
      <x v="3"/>
    </i>
    <i>
      <x v="5"/>
    </i>
    <i>
      <x v="2"/>
    </i>
    <i>
      <x/>
    </i>
    <i>
      <x v="4"/>
    </i>
    <i t="grand">
      <x/>
    </i>
  </rowItems>
  <colItems count="1">
    <i/>
  </colItems>
  <dataFields count="1">
    <dataField name="Sum of Financial Loss (Actual $)" fld="8" baseField="0" baseItem="0" numFmtId="167"/>
  </dataFields>
  <formats count="2">
    <format dxfId="16">
      <pivotArea outline="0" fieldPosition="0">
        <references count="1">
          <reference field="4294967294" count="1">
            <x v="0"/>
          </reference>
        </references>
      </pivotArea>
    </format>
    <format dxfId="15">
      <pivotArea outline="0" collapsedLevelsAreSubtotals="1" fieldPosition="0"/>
    </format>
  </formats>
  <chartFormats count="7">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5" count="1" selected="0">
            <x v="0"/>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5"/>
          </reference>
        </references>
      </pivotArea>
    </chartFormat>
    <chartFormat chart="3" format="7">
      <pivotArea type="data" outline="0" fieldPosition="0">
        <references count="2">
          <reference field="4294967294" count="1" selected="0">
            <x v="0"/>
          </reference>
          <reference field="5" count="1" selected="0">
            <x v="3"/>
          </reference>
        </references>
      </pivotArea>
    </chartFormat>
    <chartFormat chart="3" format="8">
      <pivotArea type="data" outline="0" fieldPosition="0">
        <references count="2">
          <reference field="4294967294" count="1" selected="0">
            <x v="0"/>
          </reference>
          <reference field="5" count="1" selected="0">
            <x v="6"/>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FF4CDAC-C623-44F9-8596-378C3A6A9ECD}" name="Num Afctd Us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6:A17" firstHeaderRow="1" firstDataRow="1" firstDataCol="0"/>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Items count="1">
    <i/>
  </rowItems>
  <colItems count="1">
    <i/>
  </colItems>
  <dataFields count="1">
    <dataField name="Sum of Number of Affected Users" fld="9" baseField="0" baseItem="0" numFmtId="164"/>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08A490B-BFFE-42E9-939D-851A25C58096}" name="CtryByTtlUsrAfct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D20:E31" firstHeaderRow="1" firstDataRow="1" firstDataCol="1"/>
  <pivotFields count="15">
    <pivotField axis="axisRow" showAll="0" sortType="ascending">
      <items count="11">
        <item x="5"/>
        <item x="7"/>
        <item x="0"/>
        <item x="4"/>
        <item x="3"/>
        <item x="1"/>
        <item x="8"/>
        <item x="6"/>
        <item x="2"/>
        <item x="9"/>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Fields count="1">
    <field x="0"/>
  </rowFields>
  <rowItems count="11">
    <i>
      <x v="2"/>
    </i>
    <i>
      <x v="9"/>
    </i>
    <i>
      <x v="4"/>
    </i>
    <i>
      <x v="6"/>
    </i>
    <i>
      <x v="5"/>
    </i>
    <i>
      <x/>
    </i>
    <i>
      <x v="7"/>
    </i>
    <i>
      <x v="3"/>
    </i>
    <i>
      <x v="8"/>
    </i>
    <i>
      <x v="1"/>
    </i>
    <i t="grand">
      <x/>
    </i>
  </rowItems>
  <colItems count="1">
    <i/>
  </colItems>
  <dataFields count="1">
    <dataField name="Sum of Number of Affected Users" fld="9" baseField="0" baseItem="0" numFmtId="1"/>
  </dataFields>
  <formats count="3">
    <format dxfId="20">
      <pivotArea outline="0" collapsedLevelsAreSubtotals="1" fieldPosition="0"/>
    </format>
    <format dxfId="19">
      <pivotArea collapsedLevelsAreSubtotals="1" fieldPosition="0">
        <references count="1">
          <reference field="0" count="0"/>
        </references>
      </pivotArea>
    </format>
    <format dxfId="18">
      <pivotArea grandRow="1" outline="0" collapsedLevelsAreSubtotals="1" fieldPosition="0"/>
    </format>
  </formats>
  <chartFormats count="11">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9"/>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8"/>
          </reference>
        </references>
      </pivotArea>
    </chartFormat>
    <chartFormat chart="5" format="7">
      <pivotArea type="data" outline="0" fieldPosition="0">
        <references count="2">
          <reference field="4294967294" count="1" selected="0">
            <x v="0"/>
          </reference>
          <reference field="0" count="1" selected="0">
            <x v="3"/>
          </reference>
        </references>
      </pivotArea>
    </chartFormat>
    <chartFormat chart="5" format="8">
      <pivotArea type="data" outline="0" fieldPosition="0">
        <references count="2">
          <reference field="4294967294" count="1" selected="0">
            <x v="0"/>
          </reference>
          <reference field="0" count="1" selected="0">
            <x v="7"/>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5"/>
          </reference>
        </references>
      </pivotArea>
    </chartFormat>
    <chartFormat chart="5" format="11">
      <pivotArea type="data" outline="0" fieldPosition="0">
        <references count="2">
          <reference field="4294967294" count="1" selected="0">
            <x v="0"/>
          </reference>
          <reference field="0" count="1" selected="0">
            <x v="6"/>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8FF71E1F-3B19-4CF4-B578-8EEBD9C67107}" name="AvgIncdnt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A9" firstHeaderRow="1" firstDataRow="1" firstDataCol="0"/>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numFmtId="1" showAll="0"/>
    <pivotField showAll="0"/>
    <pivotField showAll="0"/>
    <pivotField showAll="0"/>
    <pivotField dataField="1" numFmtId="1" showAll="0"/>
    <pivotField dragToRow="0" dragToCol="0" dragToPage="0" showAll="0" defaultSubtotal="0"/>
  </pivotFields>
  <rowItems count="1">
    <i/>
  </rowItems>
  <colItems count="1">
    <i/>
  </colItems>
  <dataFields count="1">
    <dataField name="Average of Incident Resolution Time (in Hours)" fld="13"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7431A72-5396-49F2-B48E-D652C60E4A4B}" name="YrlyTrndofThrtByFinLos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85:H97" firstHeaderRow="1" firstDataRow="2" firstDataCol="1"/>
  <pivotFields count="15">
    <pivotField showAll="0">
      <items count="11">
        <item x="5"/>
        <item x="7"/>
        <item x="0"/>
        <item x="4"/>
        <item x="3"/>
        <item x="1"/>
        <item x="8"/>
        <item x="6"/>
        <item x="2"/>
        <item x="9"/>
        <item t="default"/>
      </items>
    </pivotField>
    <pivotField showAll="0"/>
    <pivotField axis="axisRow" showAll="0">
      <items count="11">
        <item x="7"/>
        <item x="4"/>
        <item x="1"/>
        <item x="3"/>
        <item x="0"/>
        <item x="9"/>
        <item x="8"/>
        <item x="6"/>
        <item x="5"/>
        <item x="2"/>
        <item t="default"/>
      </items>
    </pivotField>
    <pivotField numFmtId="14" showAll="0">
      <items count="11">
        <item x="7"/>
        <item x="4"/>
        <item x="1"/>
        <item x="3"/>
        <item x="0"/>
        <item x="9"/>
        <item x="8"/>
        <item x="6"/>
        <item x="5"/>
        <item x="2"/>
        <item t="default"/>
      </items>
    </pivotField>
    <pivotField axis="axisCol" showAll="0">
      <items count="7">
        <item x="3"/>
        <item x="5"/>
        <item x="2"/>
        <item x="0"/>
        <item x="1"/>
        <item x="4"/>
        <item t="default"/>
      </items>
    </pivotField>
    <pivotField showAll="0"/>
    <pivotField showAll="0"/>
    <pivotField numFmtId="2" showAll="0"/>
    <pivotField dataField="1" numFmtId="1" showAll="0"/>
    <pivotField numFmtId="1" showAll="0"/>
    <pivotField showAll="0"/>
    <pivotField showAll="0"/>
    <pivotField showAll="0"/>
    <pivotField numFmtId="1" showAll="0"/>
    <pivotField dragToRow="0" dragToCol="0" dragToPage="0" showAll="0" defaultSubtotal="0"/>
  </pivotFields>
  <rowFields count="1">
    <field x="2"/>
  </rowFields>
  <rowItems count="11">
    <i>
      <x/>
    </i>
    <i>
      <x v="1"/>
    </i>
    <i>
      <x v="2"/>
    </i>
    <i>
      <x v="3"/>
    </i>
    <i>
      <x v="4"/>
    </i>
    <i>
      <x v="5"/>
    </i>
    <i>
      <x v="6"/>
    </i>
    <i>
      <x v="7"/>
    </i>
    <i>
      <x v="8"/>
    </i>
    <i>
      <x v="9"/>
    </i>
    <i t="grand">
      <x/>
    </i>
  </rowItems>
  <colFields count="1">
    <field x="4"/>
  </colFields>
  <colItems count="7">
    <i>
      <x/>
    </i>
    <i>
      <x v="1"/>
    </i>
    <i>
      <x v="2"/>
    </i>
    <i>
      <x v="3"/>
    </i>
    <i>
      <x v="4"/>
    </i>
    <i>
      <x v="5"/>
    </i>
    <i t="grand">
      <x/>
    </i>
  </colItems>
  <dataFields count="1">
    <dataField name="Sum of Financial Loss (Actual $)" fld="8" baseField="0" baseItem="0" numFmtId="167"/>
  </dataFields>
  <formats count="1">
    <format dxfId="21">
      <pivotArea outline="0" collapsedLevelsAreSubtotals="1" fieldPosition="0"/>
    </format>
  </formats>
  <chartFormats count="12">
    <chartFormat chart="5" format="18" series="1">
      <pivotArea type="data" outline="0" fieldPosition="0">
        <references count="1">
          <reference field="4" count="1" selected="0">
            <x v="0"/>
          </reference>
        </references>
      </pivotArea>
    </chartFormat>
    <chartFormat chart="5" format="19" series="1">
      <pivotArea type="data" outline="0" fieldPosition="0">
        <references count="1">
          <reference field="4" count="1" selected="0">
            <x v="1"/>
          </reference>
        </references>
      </pivotArea>
    </chartFormat>
    <chartFormat chart="5" format="20" series="1">
      <pivotArea type="data" outline="0" fieldPosition="0">
        <references count="1">
          <reference field="4" count="1" selected="0">
            <x v="2"/>
          </reference>
        </references>
      </pivotArea>
    </chartFormat>
    <chartFormat chart="5" format="21" series="1">
      <pivotArea type="data" outline="0" fieldPosition="0">
        <references count="1">
          <reference field="4" count="1" selected="0">
            <x v="3"/>
          </reference>
        </references>
      </pivotArea>
    </chartFormat>
    <chartFormat chart="5" format="22" series="1">
      <pivotArea type="data" outline="0" fieldPosition="0">
        <references count="1">
          <reference field="4" count="1" selected="0">
            <x v="4"/>
          </reference>
        </references>
      </pivotArea>
    </chartFormat>
    <chartFormat chart="5" format="23" series="1">
      <pivotArea type="data" outline="0" fieldPosition="0">
        <references count="1">
          <reference field="4" count="1" selected="0">
            <x v="5"/>
          </reference>
        </references>
      </pivotArea>
    </chartFormat>
    <chartFormat chart="5" format="24" series="1">
      <pivotArea type="data" outline="0" fieldPosition="0">
        <references count="2">
          <reference field="4294967294" count="1" selected="0">
            <x v="0"/>
          </reference>
          <reference field="4" count="1" selected="0">
            <x v="0"/>
          </reference>
        </references>
      </pivotArea>
    </chartFormat>
    <chartFormat chart="5" format="25" series="1">
      <pivotArea type="data" outline="0" fieldPosition="0">
        <references count="2">
          <reference field="4294967294" count="1" selected="0">
            <x v="0"/>
          </reference>
          <reference field="4" count="1" selected="0">
            <x v="1"/>
          </reference>
        </references>
      </pivotArea>
    </chartFormat>
    <chartFormat chart="5" format="26" series="1">
      <pivotArea type="data" outline="0" fieldPosition="0">
        <references count="2">
          <reference field="4294967294" count="1" selected="0">
            <x v="0"/>
          </reference>
          <reference field="4" count="1" selected="0">
            <x v="2"/>
          </reference>
        </references>
      </pivotArea>
    </chartFormat>
    <chartFormat chart="5" format="27" series="1">
      <pivotArea type="data" outline="0" fieldPosition="0">
        <references count="2">
          <reference field="4294967294" count="1" selected="0">
            <x v="0"/>
          </reference>
          <reference field="4" count="1" selected="0">
            <x v="3"/>
          </reference>
        </references>
      </pivotArea>
    </chartFormat>
    <chartFormat chart="5" format="28" series="1">
      <pivotArea type="data" outline="0" fieldPosition="0">
        <references count="2">
          <reference field="4294967294" count="1" selected="0">
            <x v="0"/>
          </reference>
          <reference field="4" count="1" selected="0">
            <x v="4"/>
          </reference>
        </references>
      </pivotArea>
    </chartFormat>
    <chartFormat chart="5" format="2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B3F61D-DBD2-4357-9E02-B79AC99EF695}"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E49:F57"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axis="axisRow" showAll="0" sortType="ascending">
      <items count="8">
        <item x="5"/>
        <item x="0"/>
        <item x="4"/>
        <item x="6"/>
        <item x="2"/>
        <item x="1"/>
        <item x="3"/>
        <item t="default"/>
      </items>
      <autoSortScope>
        <pivotArea dataOnly="0" outline="0" fieldPosition="0">
          <references count="1">
            <reference field="4294967294" count="1" selected="0">
              <x v="0"/>
            </reference>
          </references>
        </pivotArea>
      </autoSortScope>
    </pivotField>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Fields count="1">
    <field x="5"/>
  </rowFields>
  <rowItems count="8">
    <i>
      <x v="6"/>
    </i>
    <i>
      <x v="2"/>
    </i>
    <i>
      <x v="5"/>
    </i>
    <i>
      <x v="1"/>
    </i>
    <i>
      <x v="3"/>
    </i>
    <i>
      <x/>
    </i>
    <i>
      <x v="4"/>
    </i>
    <i t="grand">
      <x/>
    </i>
  </rowItems>
  <colItems count="1">
    <i/>
  </colItems>
  <dataFields count="1">
    <dataField name="Sum of Number of Affected Users" fld="9" baseField="0" baseItem="0" numFmtId="1"/>
  </dataFields>
  <formats count="3">
    <format dxfId="27">
      <pivotArea outline="0" collapsedLevelsAreSubtotals="1" fieldPosition="0"/>
    </format>
    <format dxfId="26">
      <pivotArea collapsedLevelsAreSubtotals="1" fieldPosition="0">
        <references count="1">
          <reference field="5" count="0"/>
        </references>
      </pivotArea>
    </format>
    <format dxfId="25">
      <pivotArea grandRow="1"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4"/>
          </reference>
        </references>
      </pivotArea>
    </chartFormat>
    <chartFormat chart="3" format="4">
      <pivotArea type="data" outline="0" fieldPosition="0">
        <references count="2">
          <reference field="4294967294" count="1" selected="0">
            <x v="0"/>
          </reference>
          <reference field="5" count="1" selected="0">
            <x v="0"/>
          </reference>
        </references>
      </pivotArea>
    </chartFormat>
    <chartFormat chart="3" format="5">
      <pivotArea type="data" outline="0" fieldPosition="0">
        <references count="2">
          <reference field="4294967294" count="1" selected="0">
            <x v="0"/>
          </reference>
          <reference field="5" count="1" selected="0">
            <x v="3"/>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 chart="3" format="7">
      <pivotArea type="data" outline="0" fieldPosition="0">
        <references count="2">
          <reference field="4294967294" count="1" selected="0">
            <x v="0"/>
          </reference>
          <reference field="5" count="1" selected="0">
            <x v="5"/>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3" format="9">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BC8BE71-0948-4860-9513-477DA3805921}" name="Total Amt Lo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2:A13" firstHeaderRow="1" firstDataRow="1" firstDataCol="0"/>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showAll="0"/>
    <pivotField showAll="0"/>
    <pivotField showAll="0"/>
    <pivotField numFmtId="1" showAll="0"/>
    <pivotField dragToRow="0" dragToCol="0" dragToPage="0" showAll="0" defaultSubtotal="0"/>
  </pivotFields>
  <rowItems count="1">
    <i/>
  </rowItems>
  <colItems count="1">
    <i/>
  </colItems>
  <dataFields count="1">
    <dataField name="Sum of Financial Loss (Actual $)" fld="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34E81042-3673-4A97-94A7-E1C32B45E16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4:B41" firstHeaderRow="1" firstDataRow="1" firstDataCol="1"/>
  <pivotFields count="15">
    <pivotField dataField="1"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axis="axisRow" showAll="0" sortType="descending">
      <items count="7">
        <item x="3"/>
        <item x="5"/>
        <item x="2"/>
        <item x="0"/>
        <item x="1"/>
        <item x="4"/>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numFmtId="1" showAll="0"/>
    <pivotField numFmtId="1" showAll="0"/>
    <pivotField showAll="0"/>
    <pivotField showAll="0"/>
    <pivotField showAll="0"/>
    <pivotField numFmtId="1" showAll="0"/>
    <pivotField dragToRow="0" dragToCol="0" dragToPage="0" showAll="0" defaultSubtotal="0"/>
  </pivotFields>
  <rowFields count="1">
    <field x="4"/>
  </rowFields>
  <rowItems count="7">
    <i>
      <x/>
    </i>
    <i>
      <x v="3"/>
    </i>
    <i>
      <x v="5"/>
    </i>
    <i>
      <x v="4"/>
    </i>
    <i>
      <x v="1"/>
    </i>
    <i>
      <x v="2"/>
    </i>
    <i t="grand">
      <x/>
    </i>
  </rowItems>
  <colItems count="1">
    <i/>
  </colItems>
  <dataFields count="1">
    <dataField name="Count of Country" fld="0"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3C2A583C-2984-47E5-A709-0E85AAE3258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2:B29"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axis="axisRow" showAll="0" sortType="ascending">
      <items count="7">
        <item x="3"/>
        <item x="5"/>
        <item x="2"/>
        <item x="0"/>
        <item x="1"/>
        <item x="4"/>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dataField="1" numFmtId="1" showAll="0"/>
    <pivotField numFmtId="1" showAll="0"/>
    <pivotField showAll="0"/>
    <pivotField showAll="0"/>
    <pivotField showAll="0"/>
    <pivotField numFmtId="1" showAll="0"/>
    <pivotField dragToRow="0" dragToCol="0" dragToPage="0" showAll="0" defaultSubtotal="0"/>
  </pivotFields>
  <rowFields count="1">
    <field x="4"/>
  </rowFields>
  <rowItems count="7">
    <i>
      <x v="2"/>
    </i>
    <i>
      <x v="1"/>
    </i>
    <i>
      <x v="4"/>
    </i>
    <i>
      <x v="5"/>
    </i>
    <i>
      <x v="3"/>
    </i>
    <i>
      <x/>
    </i>
    <i t="grand">
      <x/>
    </i>
  </rowItems>
  <colItems count="1">
    <i/>
  </colItems>
  <dataFields count="1">
    <dataField name="Sum of Financial Loss (Actual $)" fld="8"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17A1ED2-56A6-455E-8608-2059124AEC91}" name="AttckTypByAffcUs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0"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axis="axisRow" showAll="0">
      <items count="7">
        <item x="3"/>
        <item x="5"/>
        <item x="2"/>
        <item x="0"/>
        <item x="1"/>
        <item x="4"/>
        <item t="default"/>
      </items>
    </pivotField>
    <pivotField showAll="0"/>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Fields count="1">
    <field x="4"/>
  </rowFields>
  <rowItems count="7">
    <i>
      <x/>
    </i>
    <i>
      <x v="1"/>
    </i>
    <i>
      <x v="2"/>
    </i>
    <i>
      <x v="3"/>
    </i>
    <i>
      <x v="4"/>
    </i>
    <i>
      <x v="5"/>
    </i>
    <i t="grand">
      <x/>
    </i>
  </rowItems>
  <colItems count="1">
    <i/>
  </colItems>
  <dataFields count="1">
    <dataField name="Sum of Number of Affected Users" fld="9"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6B095F-C493-480D-A818-070099F5DF90}"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4:C31" firstHeaderRow="1" firstDataRow="1" firstDataCol="1"/>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axis="axisRow" showAll="0">
      <items count="7">
        <item x="3"/>
        <item x="5"/>
        <item x="2"/>
        <item x="0"/>
        <item x="1"/>
        <item x="4"/>
        <item t="default"/>
      </items>
    </pivotField>
    <pivotField showAll="0"/>
    <pivotField showAll="0"/>
    <pivotField numFmtId="2" showAll="0"/>
    <pivotField numFmtId="1" showAll="0"/>
    <pivotField dataField="1" numFmtId="1" showAll="0"/>
    <pivotField showAll="0"/>
    <pivotField showAll="0"/>
    <pivotField showAll="0"/>
    <pivotField numFmtId="1" showAll="0"/>
    <pivotField dragToRow="0" dragToCol="0" dragToPage="0" showAll="0" defaultSubtotal="0"/>
  </pivotFields>
  <rowFields count="1">
    <field x="4"/>
  </rowFields>
  <rowItems count="7">
    <i>
      <x/>
    </i>
    <i>
      <x v="1"/>
    </i>
    <i>
      <x v="2"/>
    </i>
    <i>
      <x v="3"/>
    </i>
    <i>
      <x v="4"/>
    </i>
    <i>
      <x v="5"/>
    </i>
    <i t="grand">
      <x/>
    </i>
  </rowItems>
  <colItems count="1">
    <i/>
  </colItems>
  <dataFields count="1">
    <dataField name="Sum of Number of Affected Users" fld="9" baseField="0" baseItem="0" numFmtId="1"/>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68C7C3-A7E7-464D-91EC-52594270FDF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2:B13" firstHeaderRow="1" firstDataRow="1" firstDataCol="0"/>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dataField="1" numFmtId="1" showAll="0"/>
    <pivotField numFmtId="1" showAll="0"/>
    <pivotField showAll="0"/>
    <pivotField showAll="0"/>
    <pivotField showAll="0"/>
    <pivotField numFmtId="1" showAll="0"/>
    <pivotField dragToRow="0" dragToCol="0" dragToPage="0" showAll="0" defaultSubtotal="0"/>
  </pivotFields>
  <rowItems count="1">
    <i/>
  </rowItems>
  <colItems count="1">
    <i/>
  </colItems>
  <dataFields count="1">
    <dataField name="Sum of Financial Loss (Actual $)" fld="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DE48E1-3923-481E-BECC-01BF03E0EFDA}"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E4:L16" firstHeaderRow="1" firstDataRow="2" firstDataCol="1"/>
  <pivotFields count="15">
    <pivotField showAll="0">
      <items count="11">
        <item x="5"/>
        <item x="7"/>
        <item x="0"/>
        <item x="4"/>
        <item x="3"/>
        <item x="1"/>
        <item x="8"/>
        <item x="6"/>
        <item x="2"/>
        <item x="9"/>
        <item t="default"/>
      </items>
    </pivotField>
    <pivotField showAll="0"/>
    <pivotField axis="axisRow" showAll="0">
      <items count="11">
        <item x="7"/>
        <item x="4"/>
        <item x="1"/>
        <item x="3"/>
        <item x="0"/>
        <item x="9"/>
        <item x="8"/>
        <item x="6"/>
        <item x="5"/>
        <item x="2"/>
        <item t="default"/>
      </items>
    </pivotField>
    <pivotField numFmtId="14" showAll="0">
      <items count="11">
        <item x="7"/>
        <item x="4"/>
        <item x="1"/>
        <item x="3"/>
        <item x="0"/>
        <item x="9"/>
        <item x="8"/>
        <item x="6"/>
        <item x="5"/>
        <item x="2"/>
        <item t="default"/>
      </items>
    </pivotField>
    <pivotField axis="axisCol" showAll="0">
      <items count="7">
        <item x="3"/>
        <item x="5"/>
        <item x="2"/>
        <item x="0"/>
        <item x="1"/>
        <item x="4"/>
        <item t="default"/>
      </items>
    </pivotField>
    <pivotField showAll="0"/>
    <pivotField showAll="0"/>
    <pivotField numFmtId="2" showAll="0"/>
    <pivotField dataField="1" numFmtId="1" showAll="0"/>
    <pivotField numFmtId="1" showAll="0"/>
    <pivotField showAll="0"/>
    <pivotField showAll="0"/>
    <pivotField showAll="0"/>
    <pivotField numFmtId="1" showAll="0"/>
    <pivotField dragToRow="0" dragToCol="0" dragToPage="0" showAll="0" defaultSubtotal="0"/>
  </pivotFields>
  <rowFields count="1">
    <field x="2"/>
  </rowFields>
  <rowItems count="11">
    <i>
      <x/>
    </i>
    <i>
      <x v="1"/>
    </i>
    <i>
      <x v="2"/>
    </i>
    <i>
      <x v="3"/>
    </i>
    <i>
      <x v="4"/>
    </i>
    <i>
      <x v="5"/>
    </i>
    <i>
      <x v="6"/>
    </i>
    <i>
      <x v="7"/>
    </i>
    <i>
      <x v="8"/>
    </i>
    <i>
      <x v="9"/>
    </i>
    <i t="grand">
      <x/>
    </i>
  </rowItems>
  <colFields count="1">
    <field x="4"/>
  </colFields>
  <colItems count="7">
    <i>
      <x/>
    </i>
    <i>
      <x v="1"/>
    </i>
    <i>
      <x v="2"/>
    </i>
    <i>
      <x v="3"/>
    </i>
    <i>
      <x v="4"/>
    </i>
    <i>
      <x v="5"/>
    </i>
    <i t="grand">
      <x/>
    </i>
  </colItems>
  <dataFields count="1">
    <dataField name="Sum of Financial Loss (Actual $)" fld="8" baseField="0" baseItem="0" numFmtId="164"/>
  </dataFields>
  <formats count="1">
    <format dxfId="29">
      <pivotArea outline="0" collapsedLevelsAreSubtotals="1" fieldPosition="0"/>
    </format>
  </formats>
  <chartFormats count="24">
    <chartFormat chart="5" format="18" series="1">
      <pivotArea type="data" outline="0" fieldPosition="0">
        <references count="1">
          <reference field="4" count="1" selected="0">
            <x v="0"/>
          </reference>
        </references>
      </pivotArea>
    </chartFormat>
    <chartFormat chart="5" format="19" series="1">
      <pivotArea type="data" outline="0" fieldPosition="0">
        <references count="1">
          <reference field="4" count="1" selected="0">
            <x v="1"/>
          </reference>
        </references>
      </pivotArea>
    </chartFormat>
    <chartFormat chart="5" format="20" series="1">
      <pivotArea type="data" outline="0" fieldPosition="0">
        <references count="1">
          <reference field="4" count="1" selected="0">
            <x v="2"/>
          </reference>
        </references>
      </pivotArea>
    </chartFormat>
    <chartFormat chart="5" format="21" series="1">
      <pivotArea type="data" outline="0" fieldPosition="0">
        <references count="1">
          <reference field="4" count="1" selected="0">
            <x v="3"/>
          </reference>
        </references>
      </pivotArea>
    </chartFormat>
    <chartFormat chart="5" format="22" series="1">
      <pivotArea type="data" outline="0" fieldPosition="0">
        <references count="1">
          <reference field="4" count="1" selected="0">
            <x v="4"/>
          </reference>
        </references>
      </pivotArea>
    </chartFormat>
    <chartFormat chart="5" format="23" series="1">
      <pivotArea type="data" outline="0" fieldPosition="0">
        <references count="1">
          <reference field="4" count="1" selected="0">
            <x v="5"/>
          </reference>
        </references>
      </pivotArea>
    </chartFormat>
    <chartFormat chart="0" format="6" series="1">
      <pivotArea type="data" outline="0" fieldPosition="0">
        <references count="1">
          <reference field="4" count="1" selected="0">
            <x v="0"/>
          </reference>
        </references>
      </pivotArea>
    </chartFormat>
    <chartFormat chart="0" format="7" series="1">
      <pivotArea type="data" outline="0" fieldPosition="0">
        <references count="1">
          <reference field="4" count="1" selected="0">
            <x v="1"/>
          </reference>
        </references>
      </pivotArea>
    </chartFormat>
    <chartFormat chart="0" format="8" series="1">
      <pivotArea type="data" outline="0" fieldPosition="0">
        <references count="1">
          <reference field="4" count="1" selected="0">
            <x v="2"/>
          </reference>
        </references>
      </pivotArea>
    </chartFormat>
    <chartFormat chart="0" format="9" series="1">
      <pivotArea type="data" outline="0" fieldPosition="0">
        <references count="1">
          <reference field="4" count="1" selected="0">
            <x v="3"/>
          </reference>
        </references>
      </pivotArea>
    </chartFormat>
    <chartFormat chart="0" format="10" series="1">
      <pivotArea type="data" outline="0" fieldPosition="0">
        <references count="1">
          <reference field="4" count="1" selected="0">
            <x v="4"/>
          </reference>
        </references>
      </pivotArea>
    </chartFormat>
    <chartFormat chart="0" format="11" series="1">
      <pivotArea type="data" outline="0" fieldPosition="0">
        <references count="1">
          <reference field="4" count="1" selected="0">
            <x v="5"/>
          </reference>
        </references>
      </pivotArea>
    </chartFormat>
    <chartFormat chart="0" format="12" series="1">
      <pivotArea type="data" outline="0" fieldPosition="0">
        <references count="2">
          <reference field="4294967294" count="1" selected="0">
            <x v="0"/>
          </reference>
          <reference field="4" count="1" selected="0">
            <x v="0"/>
          </reference>
        </references>
      </pivotArea>
    </chartFormat>
    <chartFormat chart="0" format="13" series="1">
      <pivotArea type="data" outline="0" fieldPosition="0">
        <references count="2">
          <reference field="4294967294" count="1" selected="0">
            <x v="0"/>
          </reference>
          <reference field="4" count="1" selected="0">
            <x v="1"/>
          </reference>
        </references>
      </pivotArea>
    </chartFormat>
    <chartFormat chart="0" format="14" series="1">
      <pivotArea type="data" outline="0" fieldPosition="0">
        <references count="2">
          <reference field="4294967294" count="1" selected="0">
            <x v="0"/>
          </reference>
          <reference field="4" count="1" selected="0">
            <x v="2"/>
          </reference>
        </references>
      </pivotArea>
    </chartFormat>
    <chartFormat chart="0" format="15" series="1">
      <pivotArea type="data" outline="0" fieldPosition="0">
        <references count="2">
          <reference field="4294967294" count="1" selected="0">
            <x v="0"/>
          </reference>
          <reference field="4" count="1" selected="0">
            <x v="3"/>
          </reference>
        </references>
      </pivotArea>
    </chartFormat>
    <chartFormat chart="0" format="16" series="1">
      <pivotArea type="data" outline="0" fieldPosition="0">
        <references count="2">
          <reference field="4294967294" count="1" selected="0">
            <x v="0"/>
          </reference>
          <reference field="4" count="1" selected="0">
            <x v="4"/>
          </reference>
        </references>
      </pivotArea>
    </chartFormat>
    <chartFormat chart="0" format="17" series="1">
      <pivotArea type="data" outline="0" fieldPosition="0">
        <references count="2">
          <reference field="4294967294" count="1" selected="0">
            <x v="0"/>
          </reference>
          <reference field="4" count="1" selected="0">
            <x v="5"/>
          </reference>
        </references>
      </pivotArea>
    </chartFormat>
    <chartFormat chart="5" format="24" series="1">
      <pivotArea type="data" outline="0" fieldPosition="0">
        <references count="2">
          <reference field="4294967294" count="1" selected="0">
            <x v="0"/>
          </reference>
          <reference field="4" count="1" selected="0">
            <x v="0"/>
          </reference>
        </references>
      </pivotArea>
    </chartFormat>
    <chartFormat chart="5" format="25" series="1">
      <pivotArea type="data" outline="0" fieldPosition="0">
        <references count="2">
          <reference field="4294967294" count="1" selected="0">
            <x v="0"/>
          </reference>
          <reference field="4" count="1" selected="0">
            <x v="1"/>
          </reference>
        </references>
      </pivotArea>
    </chartFormat>
    <chartFormat chart="5" format="26" series="1">
      <pivotArea type="data" outline="0" fieldPosition="0">
        <references count="2">
          <reference field="4294967294" count="1" selected="0">
            <x v="0"/>
          </reference>
          <reference field="4" count="1" selected="0">
            <x v="2"/>
          </reference>
        </references>
      </pivotArea>
    </chartFormat>
    <chartFormat chart="5" format="27" series="1">
      <pivotArea type="data" outline="0" fieldPosition="0">
        <references count="2">
          <reference field="4294967294" count="1" selected="0">
            <x v="0"/>
          </reference>
          <reference field="4" count="1" selected="0">
            <x v="3"/>
          </reference>
        </references>
      </pivotArea>
    </chartFormat>
    <chartFormat chart="5" format="28" series="1">
      <pivotArea type="data" outline="0" fieldPosition="0">
        <references count="2">
          <reference field="4294967294" count="1" selected="0">
            <x v="0"/>
          </reference>
          <reference field="4" count="1" selected="0">
            <x v="4"/>
          </reference>
        </references>
      </pivotArea>
    </chartFormat>
    <chartFormat chart="5" format="2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19AA64-2DA9-4982-9760-5A616CE0BF6B}"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0:B21" firstHeaderRow="1" firstDataRow="1" firstDataCol="0"/>
  <pivotFields count="15">
    <pivotField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numFmtId="1" showAll="0"/>
    <pivotField showAll="0"/>
    <pivotField showAll="0"/>
    <pivotField showAll="0"/>
    <pivotField dataField="1" numFmtId="1" showAll="0"/>
    <pivotField dragToRow="0" dragToCol="0" dragToPage="0" showAll="0" defaultSubtotal="0"/>
  </pivotFields>
  <rowItems count="1">
    <i/>
  </rowItems>
  <colItems count="1">
    <i/>
  </colItems>
  <dataFields count="1">
    <dataField name="Average of Incident Resolution Time (in Hours)" fld="13"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F34F75-26C3-49FB-B2D0-97E37B6FBB1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4:B5" firstHeaderRow="1" firstDataRow="1" firstDataCol="0"/>
  <pivotFields count="15">
    <pivotField dataField="1" showAll="0">
      <items count="11">
        <item x="5"/>
        <item x="7"/>
        <item x="0"/>
        <item x="4"/>
        <item x="3"/>
        <item x="1"/>
        <item x="8"/>
        <item x="6"/>
        <item x="2"/>
        <item x="9"/>
        <item t="default"/>
      </items>
    </pivotField>
    <pivotField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numFmtId="1" showAll="0"/>
    <pivotField showAll="0"/>
    <pivotField showAll="0"/>
    <pivotField showAll="0"/>
    <pivotField numFmtId="1" showAll="0"/>
    <pivotField dragToRow="0" dragToCol="0" dragToPage="0" showAll="0" defaultSubtotal="0"/>
  </pivotFields>
  <rowItems count="1">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EE035E-5BAE-4F37-87FC-F003C7301D1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8:B9" firstHeaderRow="1" firstDataRow="1" firstDataCol="0"/>
  <pivotFields count="15">
    <pivotField showAll="0">
      <items count="11">
        <item x="5"/>
        <item x="7"/>
        <item x="0"/>
        <item x="4"/>
        <item x="3"/>
        <item x="1"/>
        <item x="8"/>
        <item x="6"/>
        <item x="2"/>
        <item x="9"/>
        <item t="default"/>
      </items>
    </pivotField>
    <pivotField dataField="1" showAll="0"/>
    <pivotField showAll="0"/>
    <pivotField numFmtId="14"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numFmtId="2" showAll="0"/>
    <pivotField numFmtId="1" showAll="0"/>
    <pivotField numFmtId="1" showAll="0"/>
    <pivotField showAll="0"/>
    <pivotField showAll="0"/>
    <pivotField showAll="0"/>
    <pivotField numFmtId="1" showAll="0"/>
    <pivotField dragToRow="0" dragToCol="0" dragToPage="0" showAll="0" defaultSubtotal="0"/>
  </pivotFields>
  <rowItems count="1">
    <i/>
  </rowItems>
  <colItems count="1">
    <i/>
  </colItems>
  <dataFields count="1">
    <dataField name="Sum of Distinct Countr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28E09D1-6064-4835-82F1-585CC615B5B0}" sourceName="Country">
  <pivotTables>
    <pivotTable tabId="3" name="Country"/>
    <pivotTable tabId="5" name="AttckTypByAffcUsers"/>
    <pivotTable tabId="3" name="AttackSource"/>
    <pivotTable tabId="3" name="CtryByTtlAmtLst"/>
    <pivotTable tabId="3" name="CtryByTtlUsrAfctd"/>
    <pivotTable tabId="3" name="DfnseMechnism"/>
    <pivotTable tabId="3" name="IndtryByTtlAmtLst"/>
    <pivotTable tabId="3" name="IndtryByTtlUsrAffctd"/>
    <pivotTable tabId="3" name="Num Afctd Users"/>
    <pivotTable tabId="3" name="SecurityVuln"/>
    <pivotTable tabId="3" name="Total Amt Lost"/>
    <pivotTable tabId="3" name="Total Threat"/>
    <pivotTable tabId="3" name="YrlyTrndofThrtByAffcUsrs"/>
    <pivotTable tabId="3" name="YrlyTrndofThrtByFinLoss"/>
    <pivotTable tabId="3" name="PivotTable1"/>
    <pivotTable tabId="3" name="AvgIncdntRs"/>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 tabId="7" name="PivotTable11"/>
    <pivotTable tabId="7" name="PivotTable12"/>
    <pivotTable tabId="7" name="PivotTable13"/>
    <pivotTable tabId="7" name="PivotTable14"/>
    <pivotTable tabId="7" name="PivotTable15"/>
    <pivotTable tabId="7" name="PivotTable17"/>
    <pivotTable tabId="7" name="PivotTable19"/>
    <pivotTable tabId="5" name="PivotTable1"/>
    <pivotTable tabId="5" name="PivotTable2"/>
  </pivotTables>
  <data>
    <tabular pivotCacheId="159709673">
      <items count="10">
        <i x="5" s="1"/>
        <i x="7" s="1"/>
        <i x="0" s="1"/>
        <i x="4" s="1"/>
        <i x="3" s="1"/>
        <i x="1" s="1"/>
        <i x="8" s="1"/>
        <i x="6"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ck_Type" xr10:uid="{32030E23-A436-452B-8ADF-9C53D1AE6B3E}" sourceName="Attack Type">
  <pivotTables>
    <pivotTable tabId="3" name="Country"/>
    <pivotTable tabId="5" name="AttckTypByAffcUsers"/>
    <pivotTable tabId="3" name="AttackSource"/>
    <pivotTable tabId="3" name="CtryByTtlAmtLst"/>
    <pivotTable tabId="3" name="CtryByTtlUsrAfctd"/>
    <pivotTable tabId="3" name="DfnseMechnism"/>
    <pivotTable tabId="3" name="IndtryByTtlAmtLst"/>
    <pivotTable tabId="3" name="IndtryByTtlUsrAffctd"/>
    <pivotTable tabId="3" name="Num Afctd Users"/>
    <pivotTable tabId="3" name="SecurityVuln"/>
    <pivotTable tabId="3" name="Total Amt Lost"/>
    <pivotTable tabId="3" name="Total Threat"/>
    <pivotTable tabId="3" name="YrlyTrndofThrtByAffcUsrs"/>
    <pivotTable tabId="3" name="YrlyTrndofThrtByFinLoss"/>
    <pivotTable tabId="3" name="PivotTable1"/>
    <pivotTable tabId="3" name="AvgIncdntRs"/>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 tabId="7" name="PivotTable11"/>
    <pivotTable tabId="7" name="PivotTable12"/>
    <pivotTable tabId="7" name="PivotTable13"/>
    <pivotTable tabId="7" name="PivotTable14"/>
    <pivotTable tabId="7" name="PivotTable15"/>
    <pivotTable tabId="7" name="PivotTable17"/>
    <pivotTable tabId="7" name="PivotTable19"/>
    <pivotTable tabId="5" name="PivotTable1"/>
    <pivotTable tabId="5" name="PivotTable2"/>
  </pivotTables>
  <data>
    <tabular pivotCacheId="159709673">
      <items count="6">
        <i x="3" s="1"/>
        <i x="5"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9179E7C-17A8-4DE9-BC45-F98E30924AE4}" cache="Slicer_Country" caption="Country" style="Slicer Style 2" rowHeight="241300"/>
  <slicer name="Attack Type 1" xr10:uid="{82DA08B6-E399-40B5-ADAC-3C47E057A79E}" cache="Slicer_Attack_Type" caption="Attack Type"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615E486-F1A7-4E35-8CB5-8D1F562299D9}" sourceName="Date">
  <pivotTables>
    <pivotTable tabId="3" name="Country"/>
    <pivotTable tabId="5" name="AttckTypByAffcUsers"/>
    <pivotTable tabId="3" name="AttackSource"/>
    <pivotTable tabId="3" name="CtryByTtlAmtLst"/>
    <pivotTable tabId="3" name="CtryByTtlUsrAfctd"/>
    <pivotTable tabId="3" name="DfnseMechnism"/>
    <pivotTable tabId="3" name="IndtryByTtlAmtLst"/>
    <pivotTable tabId="3" name="IndtryByTtlUsrAffctd"/>
    <pivotTable tabId="3" name="Num Afctd Users"/>
    <pivotTable tabId="3" name="SecurityVuln"/>
    <pivotTable tabId="3" name="Total Amt Lost"/>
    <pivotTable tabId="3" name="Total Threat"/>
    <pivotTable tabId="3" name="YrlyTrndofThrtByAffcUsrs"/>
    <pivotTable tabId="3" name="YrlyTrndofThrtByFinLoss"/>
    <pivotTable tabId="3" name="PivotTable1"/>
    <pivotTable tabId="3" name="AvgIncdntRs"/>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 tabId="7" name="PivotTable11"/>
    <pivotTable tabId="7" name="PivotTable12"/>
    <pivotTable tabId="7" name="PivotTable13"/>
    <pivotTable tabId="7" name="PivotTable14"/>
    <pivotTable tabId="7" name="PivotTable15"/>
    <pivotTable tabId="7" name="PivotTable17"/>
    <pivotTable tabId="7" name="PivotTable19"/>
    <pivotTable tabId="5" name="PivotTable1"/>
    <pivotTable tabId="5" name="PivotTable2"/>
  </pivotTables>
  <state minimalRefreshVersion="6" lastRefreshVersion="6" pivotCacheId="159709673" filterType="unknown">
    <bounds startDate="2015-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61970C8-87B8-4158-AB88-6A076E1ABEEA}" cache="NativeTimeline_Date" caption="Date" level="0" selectionLevel="2" scrollPosition="2015-01-01T00:00:00" style="Timeline Style 1"/>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3.xml"/><Relationship Id="rId13" Type="http://schemas.openxmlformats.org/officeDocument/2006/relationships/pivotTable" Target="../pivotTables/pivotTable28.xml"/><Relationship Id="rId3" Type="http://schemas.openxmlformats.org/officeDocument/2006/relationships/pivotTable" Target="../pivotTables/pivotTable18.xml"/><Relationship Id="rId7" Type="http://schemas.openxmlformats.org/officeDocument/2006/relationships/pivotTable" Target="../pivotTables/pivotTable22.xml"/><Relationship Id="rId12" Type="http://schemas.openxmlformats.org/officeDocument/2006/relationships/pivotTable" Target="../pivotTables/pivotTable27.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11" Type="http://schemas.openxmlformats.org/officeDocument/2006/relationships/pivotTable" Target="../pivotTables/pivotTable26.xml"/><Relationship Id="rId5" Type="http://schemas.openxmlformats.org/officeDocument/2006/relationships/pivotTable" Target="../pivotTables/pivotTable20.xml"/><Relationship Id="rId15" Type="http://schemas.openxmlformats.org/officeDocument/2006/relationships/pivotTable" Target="../pivotTables/pivotTable30.xml"/><Relationship Id="rId10" Type="http://schemas.openxmlformats.org/officeDocument/2006/relationships/pivotTable" Target="../pivotTables/pivotTable25.xml"/><Relationship Id="rId4" Type="http://schemas.openxmlformats.org/officeDocument/2006/relationships/pivotTable" Target="../pivotTables/pivotTable19.xml"/><Relationship Id="rId9" Type="http://schemas.openxmlformats.org/officeDocument/2006/relationships/pivotTable" Target="../pivotTables/pivotTable24.xml"/><Relationship Id="rId14" Type="http://schemas.openxmlformats.org/officeDocument/2006/relationships/pivotTable" Target="../pivotTables/pivotTable29.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3.xml"/><Relationship Id="rId2" Type="http://schemas.openxmlformats.org/officeDocument/2006/relationships/pivotTable" Target="../pivotTables/pivotTable32.xml"/><Relationship Id="rId1" Type="http://schemas.openxmlformats.org/officeDocument/2006/relationships/pivotTable" Target="../pivotTables/pivotTable3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EFFC-0CC0-46F3-9F86-579C6310E277}">
  <dimension ref="A1:J3001"/>
  <sheetViews>
    <sheetView workbookViewId="0">
      <selection activeCell="D9" sqref="D9"/>
    </sheetView>
  </sheetViews>
  <sheetFormatPr defaultRowHeight="14.5" x14ac:dyDescent="0.35"/>
  <cols>
    <col min="1" max="1" width="8.453125" bestFit="1" customWidth="1"/>
    <col min="2" max="2" width="4.81640625" bestFit="1" customWidth="1"/>
    <col min="3" max="3" width="16.7265625" bestFit="1" customWidth="1"/>
    <col min="4" max="4" width="18.1796875" bestFit="1" customWidth="1"/>
    <col min="5" max="5" width="23.26953125" bestFit="1" customWidth="1"/>
    <col min="6" max="6" width="22.6328125" bestFit="1" customWidth="1"/>
    <col min="7" max="7" width="12.26953125" bestFit="1" customWidth="1"/>
    <col min="8" max="8" width="23" bestFit="1" customWidth="1"/>
    <col min="9" max="9" width="22.6328125" bestFit="1" customWidth="1"/>
    <col min="10" max="10" width="30.54296875" bestFit="1" customWidth="1"/>
  </cols>
  <sheetData>
    <row r="1" spans="1:10" x14ac:dyDescent="0.35">
      <c r="A1" t="s">
        <v>0</v>
      </c>
      <c r="B1" t="s">
        <v>1</v>
      </c>
      <c r="C1" t="s">
        <v>2</v>
      </c>
      <c r="D1" t="s">
        <v>3</v>
      </c>
      <c r="E1" t="s">
        <v>4</v>
      </c>
      <c r="F1" t="s">
        <v>5</v>
      </c>
      <c r="G1" t="s">
        <v>6</v>
      </c>
      <c r="H1" t="s">
        <v>7</v>
      </c>
      <c r="I1" t="s">
        <v>8</v>
      </c>
      <c r="J1" t="s">
        <v>9</v>
      </c>
    </row>
    <row r="2" spans="1:10" x14ac:dyDescent="0.35">
      <c r="A2" t="s">
        <v>10</v>
      </c>
      <c r="B2">
        <v>2019</v>
      </c>
      <c r="C2" t="s">
        <v>11</v>
      </c>
      <c r="D2" t="s">
        <v>12</v>
      </c>
      <c r="E2">
        <v>80.53</v>
      </c>
      <c r="F2">
        <v>773169</v>
      </c>
      <c r="G2" t="s">
        <v>13</v>
      </c>
      <c r="H2" t="s">
        <v>14</v>
      </c>
      <c r="I2" t="s">
        <v>15</v>
      </c>
      <c r="J2">
        <v>63</v>
      </c>
    </row>
    <row r="3" spans="1:10" x14ac:dyDescent="0.35">
      <c r="A3" t="s">
        <v>10</v>
      </c>
      <c r="B3">
        <v>2019</v>
      </c>
      <c r="C3" t="s">
        <v>16</v>
      </c>
      <c r="D3" t="s">
        <v>17</v>
      </c>
      <c r="E3">
        <v>62.19</v>
      </c>
      <c r="F3">
        <v>295961</v>
      </c>
      <c r="G3" t="s">
        <v>13</v>
      </c>
      <c r="H3" t="s">
        <v>14</v>
      </c>
      <c r="I3" t="s">
        <v>18</v>
      </c>
      <c r="J3">
        <v>71</v>
      </c>
    </row>
    <row r="4" spans="1:10" x14ac:dyDescent="0.35">
      <c r="A4" t="s">
        <v>19</v>
      </c>
      <c r="B4">
        <v>2017</v>
      </c>
      <c r="C4" t="s">
        <v>20</v>
      </c>
      <c r="D4" t="s">
        <v>21</v>
      </c>
      <c r="E4">
        <v>38.65</v>
      </c>
      <c r="F4">
        <v>605895</v>
      </c>
      <c r="G4" t="s">
        <v>13</v>
      </c>
      <c r="H4" t="s">
        <v>22</v>
      </c>
      <c r="I4" t="s">
        <v>15</v>
      </c>
      <c r="J4">
        <v>20</v>
      </c>
    </row>
    <row r="5" spans="1:10" x14ac:dyDescent="0.35">
      <c r="A5" t="s">
        <v>23</v>
      </c>
      <c r="B5">
        <v>2024</v>
      </c>
      <c r="C5" t="s">
        <v>16</v>
      </c>
      <c r="D5" t="s">
        <v>24</v>
      </c>
      <c r="E5">
        <v>41.44</v>
      </c>
      <c r="F5">
        <v>659320</v>
      </c>
      <c r="G5" t="s">
        <v>25</v>
      </c>
      <c r="H5" t="s">
        <v>26</v>
      </c>
      <c r="I5" t="s">
        <v>27</v>
      </c>
      <c r="J5">
        <v>7</v>
      </c>
    </row>
    <row r="6" spans="1:10" x14ac:dyDescent="0.35">
      <c r="A6" t="s">
        <v>28</v>
      </c>
      <c r="B6">
        <v>2018</v>
      </c>
      <c r="C6" t="s">
        <v>20</v>
      </c>
      <c r="D6" t="s">
        <v>21</v>
      </c>
      <c r="E6">
        <v>74.41</v>
      </c>
      <c r="F6">
        <v>810682</v>
      </c>
      <c r="G6" t="s">
        <v>29</v>
      </c>
      <c r="H6" t="s">
        <v>26</v>
      </c>
      <c r="I6" t="s">
        <v>15</v>
      </c>
      <c r="J6">
        <v>68</v>
      </c>
    </row>
    <row r="7" spans="1:10" x14ac:dyDescent="0.35">
      <c r="A7" t="s">
        <v>28</v>
      </c>
      <c r="B7">
        <v>2017</v>
      </c>
      <c r="C7" t="s">
        <v>20</v>
      </c>
      <c r="D7" t="s">
        <v>17</v>
      </c>
      <c r="E7">
        <v>98.24</v>
      </c>
      <c r="F7">
        <v>285201</v>
      </c>
      <c r="G7" t="s">
        <v>30</v>
      </c>
      <c r="H7" t="s">
        <v>26</v>
      </c>
      <c r="I7" t="s">
        <v>31</v>
      </c>
      <c r="J7">
        <v>25</v>
      </c>
    </row>
    <row r="8" spans="1:10" x14ac:dyDescent="0.35">
      <c r="A8" t="s">
        <v>28</v>
      </c>
      <c r="B8">
        <v>2016</v>
      </c>
      <c r="C8" t="s">
        <v>32</v>
      </c>
      <c r="D8" t="s">
        <v>24</v>
      </c>
      <c r="E8">
        <v>33.26</v>
      </c>
      <c r="F8">
        <v>431262</v>
      </c>
      <c r="G8" t="s">
        <v>29</v>
      </c>
      <c r="H8" t="s">
        <v>14</v>
      </c>
      <c r="I8" t="s">
        <v>15</v>
      </c>
      <c r="J8">
        <v>34</v>
      </c>
    </row>
    <row r="9" spans="1:10" x14ac:dyDescent="0.35">
      <c r="A9" t="s">
        <v>33</v>
      </c>
      <c r="B9">
        <v>2018</v>
      </c>
      <c r="C9" t="s">
        <v>34</v>
      </c>
      <c r="D9" t="s">
        <v>35</v>
      </c>
      <c r="E9">
        <v>59.23</v>
      </c>
      <c r="F9">
        <v>909991</v>
      </c>
      <c r="G9" t="s">
        <v>30</v>
      </c>
      <c r="H9" t="s">
        <v>26</v>
      </c>
      <c r="I9" t="s">
        <v>31</v>
      </c>
      <c r="J9">
        <v>66</v>
      </c>
    </row>
    <row r="10" spans="1:10" x14ac:dyDescent="0.35">
      <c r="A10" t="s">
        <v>19</v>
      </c>
      <c r="B10">
        <v>2016</v>
      </c>
      <c r="C10" t="s">
        <v>20</v>
      </c>
      <c r="D10" t="s">
        <v>36</v>
      </c>
      <c r="E10">
        <v>16.88</v>
      </c>
      <c r="F10">
        <v>698249</v>
      </c>
      <c r="G10" t="s">
        <v>30</v>
      </c>
      <c r="H10" t="s">
        <v>26</v>
      </c>
      <c r="I10" t="s">
        <v>15</v>
      </c>
      <c r="J10">
        <v>47</v>
      </c>
    </row>
    <row r="11" spans="1:10" x14ac:dyDescent="0.35">
      <c r="A11" t="s">
        <v>23</v>
      </c>
      <c r="B11">
        <v>2023</v>
      </c>
      <c r="C11" t="s">
        <v>32</v>
      </c>
      <c r="D11" t="s">
        <v>37</v>
      </c>
      <c r="E11">
        <v>69.14</v>
      </c>
      <c r="F11">
        <v>685927</v>
      </c>
      <c r="G11" t="s">
        <v>13</v>
      </c>
      <c r="H11" t="s">
        <v>14</v>
      </c>
      <c r="I11" t="s">
        <v>18</v>
      </c>
      <c r="J11">
        <v>58</v>
      </c>
    </row>
    <row r="12" spans="1:10" x14ac:dyDescent="0.35">
      <c r="A12" t="s">
        <v>10</v>
      </c>
      <c r="B12">
        <v>2019</v>
      </c>
      <c r="C12" t="s">
        <v>11</v>
      </c>
      <c r="D12" t="s">
        <v>24</v>
      </c>
      <c r="E12">
        <v>88.67</v>
      </c>
      <c r="F12">
        <v>493675</v>
      </c>
      <c r="G12" t="s">
        <v>30</v>
      </c>
      <c r="H12" t="s">
        <v>38</v>
      </c>
      <c r="I12" t="s">
        <v>15</v>
      </c>
      <c r="J12">
        <v>29</v>
      </c>
    </row>
    <row r="13" spans="1:10" x14ac:dyDescent="0.35">
      <c r="A13" t="s">
        <v>10</v>
      </c>
      <c r="B13">
        <v>2016</v>
      </c>
      <c r="C13" t="s">
        <v>34</v>
      </c>
      <c r="D13" t="s">
        <v>37</v>
      </c>
      <c r="E13">
        <v>38.81</v>
      </c>
      <c r="F13">
        <v>920768</v>
      </c>
      <c r="G13" t="s">
        <v>13</v>
      </c>
      <c r="H13" t="s">
        <v>14</v>
      </c>
      <c r="I13" t="s">
        <v>27</v>
      </c>
      <c r="J13">
        <v>27</v>
      </c>
    </row>
    <row r="14" spans="1:10" x14ac:dyDescent="0.35">
      <c r="A14" t="s">
        <v>19</v>
      </c>
      <c r="B14">
        <v>2019</v>
      </c>
      <c r="C14" t="s">
        <v>16</v>
      </c>
      <c r="D14" t="s">
        <v>12</v>
      </c>
      <c r="E14">
        <v>30.56</v>
      </c>
      <c r="F14">
        <v>583204</v>
      </c>
      <c r="G14" t="s">
        <v>29</v>
      </c>
      <c r="H14" t="s">
        <v>38</v>
      </c>
      <c r="I14" t="s">
        <v>18</v>
      </c>
      <c r="J14">
        <v>37</v>
      </c>
    </row>
    <row r="15" spans="1:10" x14ac:dyDescent="0.35">
      <c r="A15" t="s">
        <v>33</v>
      </c>
      <c r="B15">
        <v>2023</v>
      </c>
      <c r="C15" t="s">
        <v>32</v>
      </c>
      <c r="D15" t="s">
        <v>37</v>
      </c>
      <c r="E15">
        <v>58.37</v>
      </c>
      <c r="F15">
        <v>599797</v>
      </c>
      <c r="G15" t="s">
        <v>25</v>
      </c>
      <c r="H15" t="s">
        <v>14</v>
      </c>
      <c r="I15" t="s">
        <v>27</v>
      </c>
      <c r="J15">
        <v>35</v>
      </c>
    </row>
    <row r="16" spans="1:10" x14ac:dyDescent="0.35">
      <c r="A16" t="s">
        <v>33</v>
      </c>
      <c r="B16">
        <v>2024</v>
      </c>
      <c r="C16" t="s">
        <v>32</v>
      </c>
      <c r="D16" t="s">
        <v>21</v>
      </c>
      <c r="E16">
        <v>48.01</v>
      </c>
      <c r="F16">
        <v>922258</v>
      </c>
      <c r="G16" t="s">
        <v>30</v>
      </c>
      <c r="H16" t="s">
        <v>26</v>
      </c>
      <c r="I16" t="s">
        <v>39</v>
      </c>
      <c r="J16">
        <v>64</v>
      </c>
    </row>
    <row r="17" spans="1:10" x14ac:dyDescent="0.35">
      <c r="A17" t="s">
        <v>40</v>
      </c>
      <c r="B17">
        <v>2022</v>
      </c>
      <c r="C17" t="s">
        <v>11</v>
      </c>
      <c r="D17" t="s">
        <v>36</v>
      </c>
      <c r="E17">
        <v>64.31</v>
      </c>
      <c r="F17">
        <v>120789</v>
      </c>
      <c r="G17" t="s">
        <v>25</v>
      </c>
      <c r="H17" t="s">
        <v>38</v>
      </c>
      <c r="I17" t="s">
        <v>39</v>
      </c>
      <c r="J17">
        <v>36</v>
      </c>
    </row>
    <row r="18" spans="1:10" x14ac:dyDescent="0.35">
      <c r="A18" t="s">
        <v>41</v>
      </c>
      <c r="B18">
        <v>2017</v>
      </c>
      <c r="C18" t="s">
        <v>20</v>
      </c>
      <c r="D18" t="s">
        <v>37</v>
      </c>
      <c r="E18">
        <v>13.04</v>
      </c>
      <c r="F18">
        <v>850158</v>
      </c>
      <c r="G18" t="s">
        <v>13</v>
      </c>
      <c r="H18" t="s">
        <v>14</v>
      </c>
      <c r="I18" t="s">
        <v>27</v>
      </c>
      <c r="J18">
        <v>67</v>
      </c>
    </row>
    <row r="19" spans="1:10" x14ac:dyDescent="0.35">
      <c r="A19" t="s">
        <v>19</v>
      </c>
      <c r="B19">
        <v>2015</v>
      </c>
      <c r="C19" t="s">
        <v>32</v>
      </c>
      <c r="D19" t="s">
        <v>21</v>
      </c>
      <c r="E19">
        <v>93.14</v>
      </c>
      <c r="F19">
        <v>805278</v>
      </c>
      <c r="G19" t="s">
        <v>29</v>
      </c>
      <c r="H19" t="s">
        <v>26</v>
      </c>
      <c r="I19" t="s">
        <v>39</v>
      </c>
      <c r="J19">
        <v>56</v>
      </c>
    </row>
    <row r="20" spans="1:10" x14ac:dyDescent="0.35">
      <c r="A20" t="s">
        <v>23</v>
      </c>
      <c r="B20">
        <v>2019</v>
      </c>
      <c r="C20" t="s">
        <v>42</v>
      </c>
      <c r="D20" t="s">
        <v>24</v>
      </c>
      <c r="E20">
        <v>14.01</v>
      </c>
      <c r="F20">
        <v>578443</v>
      </c>
      <c r="G20" t="s">
        <v>29</v>
      </c>
      <c r="H20" t="s">
        <v>26</v>
      </c>
      <c r="I20" t="s">
        <v>18</v>
      </c>
      <c r="J20">
        <v>28</v>
      </c>
    </row>
    <row r="21" spans="1:10" x14ac:dyDescent="0.35">
      <c r="A21" t="s">
        <v>19</v>
      </c>
      <c r="B21">
        <v>2016</v>
      </c>
      <c r="C21" t="s">
        <v>32</v>
      </c>
      <c r="D21" t="s">
        <v>21</v>
      </c>
      <c r="E21">
        <v>36.450000000000003</v>
      </c>
      <c r="F21">
        <v>261808</v>
      </c>
      <c r="G21" t="s">
        <v>25</v>
      </c>
      <c r="H21" t="s">
        <v>26</v>
      </c>
      <c r="I21" t="s">
        <v>27</v>
      </c>
      <c r="J21">
        <v>6</v>
      </c>
    </row>
    <row r="22" spans="1:10" x14ac:dyDescent="0.35">
      <c r="A22" t="s">
        <v>43</v>
      </c>
      <c r="B22">
        <v>2015</v>
      </c>
      <c r="C22" t="s">
        <v>16</v>
      </c>
      <c r="D22" t="s">
        <v>17</v>
      </c>
      <c r="E22">
        <v>49.55</v>
      </c>
      <c r="F22">
        <v>920172</v>
      </c>
      <c r="G22" t="s">
        <v>13</v>
      </c>
      <c r="H22" t="s">
        <v>22</v>
      </c>
      <c r="I22" t="s">
        <v>31</v>
      </c>
      <c r="J22">
        <v>43</v>
      </c>
    </row>
    <row r="23" spans="1:10" x14ac:dyDescent="0.35">
      <c r="A23" t="s">
        <v>33</v>
      </c>
      <c r="B23">
        <v>2023</v>
      </c>
      <c r="C23" t="s">
        <v>16</v>
      </c>
      <c r="D23" t="s">
        <v>12</v>
      </c>
      <c r="E23">
        <v>17.72</v>
      </c>
      <c r="F23">
        <v>261661</v>
      </c>
      <c r="G23" t="s">
        <v>29</v>
      </c>
      <c r="H23" t="s">
        <v>26</v>
      </c>
      <c r="I23" t="s">
        <v>15</v>
      </c>
      <c r="J23">
        <v>11</v>
      </c>
    </row>
    <row r="24" spans="1:10" x14ac:dyDescent="0.35">
      <c r="A24" t="s">
        <v>19</v>
      </c>
      <c r="B24">
        <v>2017</v>
      </c>
      <c r="C24" t="s">
        <v>32</v>
      </c>
      <c r="D24" t="s">
        <v>35</v>
      </c>
      <c r="E24">
        <v>76.709999999999994</v>
      </c>
      <c r="F24">
        <v>246205</v>
      </c>
      <c r="G24" t="s">
        <v>25</v>
      </c>
      <c r="H24" t="s">
        <v>14</v>
      </c>
      <c r="I24" t="s">
        <v>18</v>
      </c>
      <c r="J24">
        <v>30</v>
      </c>
    </row>
    <row r="25" spans="1:10" x14ac:dyDescent="0.35">
      <c r="A25" t="s">
        <v>44</v>
      </c>
      <c r="B25">
        <v>2022</v>
      </c>
      <c r="C25" t="s">
        <v>11</v>
      </c>
      <c r="D25" t="s">
        <v>24</v>
      </c>
      <c r="E25">
        <v>20.420000000000002</v>
      </c>
      <c r="F25">
        <v>186148</v>
      </c>
      <c r="G25" t="s">
        <v>25</v>
      </c>
      <c r="H25" t="s">
        <v>22</v>
      </c>
      <c r="I25" t="s">
        <v>31</v>
      </c>
      <c r="J25">
        <v>32</v>
      </c>
    </row>
    <row r="26" spans="1:10" x14ac:dyDescent="0.35">
      <c r="A26" t="s">
        <v>43</v>
      </c>
      <c r="B26">
        <v>2023</v>
      </c>
      <c r="C26" t="s">
        <v>32</v>
      </c>
      <c r="D26" t="s">
        <v>24</v>
      </c>
      <c r="E26">
        <v>51.84</v>
      </c>
      <c r="F26">
        <v>699007</v>
      </c>
      <c r="G26" t="s">
        <v>13</v>
      </c>
      <c r="H26" t="s">
        <v>26</v>
      </c>
      <c r="I26" t="s">
        <v>15</v>
      </c>
      <c r="J26">
        <v>30</v>
      </c>
    </row>
    <row r="27" spans="1:10" x14ac:dyDescent="0.35">
      <c r="A27" t="s">
        <v>10</v>
      </c>
      <c r="B27">
        <v>2021</v>
      </c>
      <c r="C27" t="s">
        <v>11</v>
      </c>
      <c r="D27" t="s">
        <v>17</v>
      </c>
      <c r="E27">
        <v>51.06</v>
      </c>
      <c r="F27">
        <v>628562</v>
      </c>
      <c r="G27" t="s">
        <v>29</v>
      </c>
      <c r="H27" t="s">
        <v>38</v>
      </c>
      <c r="I27" t="s">
        <v>27</v>
      </c>
      <c r="J27">
        <v>52</v>
      </c>
    </row>
    <row r="28" spans="1:10" x14ac:dyDescent="0.35">
      <c r="A28" t="s">
        <v>44</v>
      </c>
      <c r="B28">
        <v>2022</v>
      </c>
      <c r="C28" t="s">
        <v>42</v>
      </c>
      <c r="D28" t="s">
        <v>12</v>
      </c>
      <c r="E28">
        <v>53.04</v>
      </c>
      <c r="F28">
        <v>570494</v>
      </c>
      <c r="G28" t="s">
        <v>25</v>
      </c>
      <c r="H28" t="s">
        <v>14</v>
      </c>
      <c r="I28" t="s">
        <v>15</v>
      </c>
      <c r="J28">
        <v>53</v>
      </c>
    </row>
    <row r="29" spans="1:10" x14ac:dyDescent="0.35">
      <c r="A29" t="s">
        <v>44</v>
      </c>
      <c r="B29">
        <v>2022</v>
      </c>
      <c r="C29" t="s">
        <v>16</v>
      </c>
      <c r="D29" t="s">
        <v>36</v>
      </c>
      <c r="E29">
        <v>26.17</v>
      </c>
      <c r="F29">
        <v>937653</v>
      </c>
      <c r="G29" t="s">
        <v>29</v>
      </c>
      <c r="H29" t="s">
        <v>14</v>
      </c>
      <c r="I29" t="s">
        <v>39</v>
      </c>
      <c r="J29">
        <v>24</v>
      </c>
    </row>
    <row r="30" spans="1:10" x14ac:dyDescent="0.35">
      <c r="A30" t="s">
        <v>33</v>
      </c>
      <c r="B30">
        <v>2020</v>
      </c>
      <c r="C30" t="s">
        <v>42</v>
      </c>
      <c r="D30" t="s">
        <v>21</v>
      </c>
      <c r="E30">
        <v>87.32</v>
      </c>
      <c r="F30">
        <v>599757</v>
      </c>
      <c r="G30" t="s">
        <v>30</v>
      </c>
      <c r="H30" t="s">
        <v>26</v>
      </c>
      <c r="I30" t="s">
        <v>31</v>
      </c>
      <c r="J30">
        <v>9</v>
      </c>
    </row>
    <row r="31" spans="1:10" x14ac:dyDescent="0.35">
      <c r="A31" t="s">
        <v>40</v>
      </c>
      <c r="B31">
        <v>2015</v>
      </c>
      <c r="C31" t="s">
        <v>32</v>
      </c>
      <c r="D31" t="s">
        <v>35</v>
      </c>
      <c r="E31">
        <v>82.7</v>
      </c>
      <c r="F31">
        <v>904805</v>
      </c>
      <c r="G31" t="s">
        <v>13</v>
      </c>
      <c r="H31" t="s">
        <v>38</v>
      </c>
      <c r="I31" t="s">
        <v>39</v>
      </c>
      <c r="J31">
        <v>61</v>
      </c>
    </row>
    <row r="32" spans="1:10" x14ac:dyDescent="0.35">
      <c r="A32" t="s">
        <v>23</v>
      </c>
      <c r="B32">
        <v>2022</v>
      </c>
      <c r="C32" t="s">
        <v>34</v>
      </c>
      <c r="D32" t="s">
        <v>12</v>
      </c>
      <c r="E32">
        <v>66.239999999999995</v>
      </c>
      <c r="F32">
        <v>678876</v>
      </c>
      <c r="G32" t="s">
        <v>13</v>
      </c>
      <c r="H32" t="s">
        <v>26</v>
      </c>
      <c r="I32" t="s">
        <v>27</v>
      </c>
      <c r="J32">
        <v>11</v>
      </c>
    </row>
    <row r="33" spans="1:10" x14ac:dyDescent="0.35">
      <c r="A33" t="s">
        <v>33</v>
      </c>
      <c r="B33">
        <v>2020</v>
      </c>
      <c r="C33" t="s">
        <v>42</v>
      </c>
      <c r="D33" t="s">
        <v>24</v>
      </c>
      <c r="E33">
        <v>18.38</v>
      </c>
      <c r="F33">
        <v>246900</v>
      </c>
      <c r="G33" t="s">
        <v>13</v>
      </c>
      <c r="H33" t="s">
        <v>38</v>
      </c>
      <c r="I33" t="s">
        <v>27</v>
      </c>
      <c r="J33">
        <v>34</v>
      </c>
    </row>
    <row r="34" spans="1:10" x14ac:dyDescent="0.35">
      <c r="A34" t="s">
        <v>19</v>
      </c>
      <c r="B34">
        <v>2015</v>
      </c>
      <c r="C34" t="s">
        <v>34</v>
      </c>
      <c r="D34" t="s">
        <v>21</v>
      </c>
      <c r="E34">
        <v>42.99</v>
      </c>
      <c r="F34">
        <v>85255</v>
      </c>
      <c r="G34" t="s">
        <v>30</v>
      </c>
      <c r="H34" t="s">
        <v>14</v>
      </c>
      <c r="I34" t="s">
        <v>39</v>
      </c>
      <c r="J34">
        <v>61</v>
      </c>
    </row>
    <row r="35" spans="1:10" x14ac:dyDescent="0.35">
      <c r="A35" t="s">
        <v>44</v>
      </c>
      <c r="B35">
        <v>2022</v>
      </c>
      <c r="C35" t="s">
        <v>11</v>
      </c>
      <c r="D35" t="s">
        <v>36</v>
      </c>
      <c r="E35">
        <v>98.47</v>
      </c>
      <c r="F35">
        <v>972469</v>
      </c>
      <c r="G35" t="s">
        <v>25</v>
      </c>
      <c r="H35" t="s">
        <v>38</v>
      </c>
      <c r="I35" t="s">
        <v>31</v>
      </c>
      <c r="J35">
        <v>21</v>
      </c>
    </row>
    <row r="36" spans="1:10" x14ac:dyDescent="0.35">
      <c r="A36" t="s">
        <v>43</v>
      </c>
      <c r="B36">
        <v>2023</v>
      </c>
      <c r="C36" t="s">
        <v>11</v>
      </c>
      <c r="D36" t="s">
        <v>37</v>
      </c>
      <c r="E36">
        <v>14.51</v>
      </c>
      <c r="F36">
        <v>113777</v>
      </c>
      <c r="G36" t="s">
        <v>25</v>
      </c>
      <c r="H36" t="s">
        <v>22</v>
      </c>
      <c r="I36" t="s">
        <v>15</v>
      </c>
      <c r="J36">
        <v>27</v>
      </c>
    </row>
    <row r="37" spans="1:10" x14ac:dyDescent="0.35">
      <c r="A37" t="s">
        <v>43</v>
      </c>
      <c r="B37">
        <v>2020</v>
      </c>
      <c r="C37" t="s">
        <v>11</v>
      </c>
      <c r="D37" t="s">
        <v>36</v>
      </c>
      <c r="E37">
        <v>17.75</v>
      </c>
      <c r="F37">
        <v>739540</v>
      </c>
      <c r="G37" t="s">
        <v>13</v>
      </c>
      <c r="H37" t="s">
        <v>38</v>
      </c>
      <c r="I37" t="s">
        <v>39</v>
      </c>
      <c r="J37">
        <v>31</v>
      </c>
    </row>
    <row r="38" spans="1:10" x14ac:dyDescent="0.35">
      <c r="A38" t="s">
        <v>10</v>
      </c>
      <c r="B38">
        <v>2020</v>
      </c>
      <c r="C38" t="s">
        <v>20</v>
      </c>
      <c r="D38" t="s">
        <v>12</v>
      </c>
      <c r="E38">
        <v>19.809999999999999</v>
      </c>
      <c r="F38">
        <v>722788</v>
      </c>
      <c r="G38" t="s">
        <v>25</v>
      </c>
      <c r="H38" t="s">
        <v>38</v>
      </c>
      <c r="I38" t="s">
        <v>18</v>
      </c>
      <c r="J38">
        <v>70</v>
      </c>
    </row>
    <row r="39" spans="1:10" x14ac:dyDescent="0.35">
      <c r="A39" t="s">
        <v>44</v>
      </c>
      <c r="B39">
        <v>2021</v>
      </c>
      <c r="C39" t="s">
        <v>34</v>
      </c>
      <c r="D39" t="s">
        <v>17</v>
      </c>
      <c r="E39">
        <v>82.52</v>
      </c>
      <c r="F39">
        <v>214372</v>
      </c>
      <c r="G39" t="s">
        <v>29</v>
      </c>
      <c r="H39" t="s">
        <v>14</v>
      </c>
      <c r="I39" t="s">
        <v>39</v>
      </c>
      <c r="J39">
        <v>12</v>
      </c>
    </row>
    <row r="40" spans="1:10" x14ac:dyDescent="0.35">
      <c r="A40" t="s">
        <v>45</v>
      </c>
      <c r="B40">
        <v>2022</v>
      </c>
      <c r="C40" t="s">
        <v>32</v>
      </c>
      <c r="D40" t="s">
        <v>17</v>
      </c>
      <c r="E40">
        <v>32.53</v>
      </c>
      <c r="F40">
        <v>235314</v>
      </c>
      <c r="G40" t="s">
        <v>29</v>
      </c>
      <c r="H40" t="s">
        <v>22</v>
      </c>
      <c r="I40" t="s">
        <v>27</v>
      </c>
      <c r="J40">
        <v>62</v>
      </c>
    </row>
    <row r="41" spans="1:10" x14ac:dyDescent="0.35">
      <c r="A41" t="s">
        <v>43</v>
      </c>
      <c r="B41">
        <v>2016</v>
      </c>
      <c r="C41" t="s">
        <v>32</v>
      </c>
      <c r="D41" t="s">
        <v>12</v>
      </c>
      <c r="E41">
        <v>96.98</v>
      </c>
      <c r="F41">
        <v>140812</v>
      </c>
      <c r="G41" t="s">
        <v>25</v>
      </c>
      <c r="H41" t="s">
        <v>14</v>
      </c>
      <c r="I41" t="s">
        <v>15</v>
      </c>
      <c r="J41">
        <v>71</v>
      </c>
    </row>
    <row r="42" spans="1:10" x14ac:dyDescent="0.35">
      <c r="A42" t="s">
        <v>41</v>
      </c>
      <c r="B42">
        <v>2015</v>
      </c>
      <c r="C42" t="s">
        <v>32</v>
      </c>
      <c r="D42" t="s">
        <v>24</v>
      </c>
      <c r="E42">
        <v>96.39</v>
      </c>
      <c r="F42">
        <v>238356</v>
      </c>
      <c r="G42" t="s">
        <v>30</v>
      </c>
      <c r="H42" t="s">
        <v>38</v>
      </c>
      <c r="I42" t="s">
        <v>27</v>
      </c>
      <c r="J42">
        <v>3</v>
      </c>
    </row>
    <row r="43" spans="1:10" x14ac:dyDescent="0.35">
      <c r="A43" t="s">
        <v>19</v>
      </c>
      <c r="B43">
        <v>2021</v>
      </c>
      <c r="C43" t="s">
        <v>34</v>
      </c>
      <c r="D43" t="s">
        <v>21</v>
      </c>
      <c r="E43">
        <v>98.09</v>
      </c>
      <c r="F43">
        <v>826976</v>
      </c>
      <c r="G43" t="s">
        <v>25</v>
      </c>
      <c r="H43" t="s">
        <v>38</v>
      </c>
      <c r="I43" t="s">
        <v>15</v>
      </c>
      <c r="J43">
        <v>57</v>
      </c>
    </row>
    <row r="44" spans="1:10" x14ac:dyDescent="0.35">
      <c r="A44" t="s">
        <v>23</v>
      </c>
      <c r="B44">
        <v>2019</v>
      </c>
      <c r="C44" t="s">
        <v>20</v>
      </c>
      <c r="D44" t="s">
        <v>17</v>
      </c>
      <c r="E44">
        <v>39.770000000000003</v>
      </c>
      <c r="F44">
        <v>757694</v>
      </c>
      <c r="G44" t="s">
        <v>25</v>
      </c>
      <c r="H44" t="s">
        <v>14</v>
      </c>
      <c r="I44" t="s">
        <v>39</v>
      </c>
      <c r="J44">
        <v>69</v>
      </c>
    </row>
    <row r="45" spans="1:10" x14ac:dyDescent="0.35">
      <c r="A45" t="s">
        <v>45</v>
      </c>
      <c r="B45">
        <v>2017</v>
      </c>
      <c r="C45" t="s">
        <v>32</v>
      </c>
      <c r="D45" t="s">
        <v>21</v>
      </c>
      <c r="E45">
        <v>74.12</v>
      </c>
      <c r="F45">
        <v>403108</v>
      </c>
      <c r="G45" t="s">
        <v>13</v>
      </c>
      <c r="H45" t="s">
        <v>38</v>
      </c>
      <c r="I45" t="s">
        <v>15</v>
      </c>
      <c r="J45">
        <v>64</v>
      </c>
    </row>
    <row r="46" spans="1:10" x14ac:dyDescent="0.35">
      <c r="A46" t="s">
        <v>40</v>
      </c>
      <c r="B46">
        <v>2020</v>
      </c>
      <c r="C46" t="s">
        <v>32</v>
      </c>
      <c r="D46" t="s">
        <v>36</v>
      </c>
      <c r="E46">
        <v>92.95</v>
      </c>
      <c r="F46">
        <v>942890</v>
      </c>
      <c r="G46" t="s">
        <v>29</v>
      </c>
      <c r="H46" t="s">
        <v>22</v>
      </c>
      <c r="I46" t="s">
        <v>31</v>
      </c>
      <c r="J46">
        <v>19</v>
      </c>
    </row>
    <row r="47" spans="1:10" x14ac:dyDescent="0.35">
      <c r="A47" t="s">
        <v>33</v>
      </c>
      <c r="B47">
        <v>2022</v>
      </c>
      <c r="C47" t="s">
        <v>42</v>
      </c>
      <c r="D47" t="s">
        <v>37</v>
      </c>
      <c r="E47">
        <v>20.329999999999998</v>
      </c>
      <c r="F47">
        <v>794906</v>
      </c>
      <c r="G47" t="s">
        <v>30</v>
      </c>
      <c r="H47" t="s">
        <v>22</v>
      </c>
      <c r="I47" t="s">
        <v>27</v>
      </c>
      <c r="J47">
        <v>36</v>
      </c>
    </row>
    <row r="48" spans="1:10" x14ac:dyDescent="0.35">
      <c r="A48" t="s">
        <v>40</v>
      </c>
      <c r="B48">
        <v>2016</v>
      </c>
      <c r="C48" t="s">
        <v>34</v>
      </c>
      <c r="D48" t="s">
        <v>35</v>
      </c>
      <c r="E48">
        <v>27.33</v>
      </c>
      <c r="F48">
        <v>481293</v>
      </c>
      <c r="G48" t="s">
        <v>13</v>
      </c>
      <c r="H48" t="s">
        <v>14</v>
      </c>
      <c r="I48" t="s">
        <v>31</v>
      </c>
      <c r="J48">
        <v>65</v>
      </c>
    </row>
    <row r="49" spans="1:10" x14ac:dyDescent="0.35">
      <c r="A49" t="s">
        <v>19</v>
      </c>
      <c r="B49">
        <v>2016</v>
      </c>
      <c r="C49" t="s">
        <v>32</v>
      </c>
      <c r="D49" t="s">
        <v>12</v>
      </c>
      <c r="E49">
        <v>21.01</v>
      </c>
      <c r="F49">
        <v>602692</v>
      </c>
      <c r="G49" t="s">
        <v>13</v>
      </c>
      <c r="H49" t="s">
        <v>14</v>
      </c>
      <c r="I49" t="s">
        <v>15</v>
      </c>
      <c r="J49">
        <v>29</v>
      </c>
    </row>
    <row r="50" spans="1:10" x14ac:dyDescent="0.35">
      <c r="A50" t="s">
        <v>23</v>
      </c>
      <c r="B50">
        <v>2018</v>
      </c>
      <c r="C50" t="s">
        <v>20</v>
      </c>
      <c r="D50" t="s">
        <v>17</v>
      </c>
      <c r="E50">
        <v>13.66</v>
      </c>
      <c r="F50">
        <v>455529</v>
      </c>
      <c r="G50" t="s">
        <v>13</v>
      </c>
      <c r="H50" t="s">
        <v>38</v>
      </c>
      <c r="I50" t="s">
        <v>18</v>
      </c>
      <c r="J50">
        <v>40</v>
      </c>
    </row>
    <row r="51" spans="1:10" x14ac:dyDescent="0.35">
      <c r="A51" t="s">
        <v>44</v>
      </c>
      <c r="B51">
        <v>2017</v>
      </c>
      <c r="C51" t="s">
        <v>11</v>
      </c>
      <c r="D51" t="s">
        <v>24</v>
      </c>
      <c r="E51">
        <v>75.84</v>
      </c>
      <c r="F51">
        <v>383395</v>
      </c>
      <c r="G51" t="s">
        <v>13</v>
      </c>
      <c r="H51" t="s">
        <v>38</v>
      </c>
      <c r="I51" t="s">
        <v>15</v>
      </c>
      <c r="J51">
        <v>31</v>
      </c>
    </row>
    <row r="52" spans="1:10" x14ac:dyDescent="0.35">
      <c r="A52" t="s">
        <v>45</v>
      </c>
      <c r="B52">
        <v>2023</v>
      </c>
      <c r="C52" t="s">
        <v>32</v>
      </c>
      <c r="D52" t="s">
        <v>17</v>
      </c>
      <c r="E52">
        <v>59.69</v>
      </c>
      <c r="F52">
        <v>113612</v>
      </c>
      <c r="G52" t="s">
        <v>13</v>
      </c>
      <c r="H52" t="s">
        <v>38</v>
      </c>
      <c r="I52" t="s">
        <v>15</v>
      </c>
      <c r="J52">
        <v>70</v>
      </c>
    </row>
    <row r="53" spans="1:10" x14ac:dyDescent="0.35">
      <c r="A53" t="s">
        <v>40</v>
      </c>
      <c r="B53">
        <v>2019</v>
      </c>
      <c r="C53" t="s">
        <v>42</v>
      </c>
      <c r="D53" t="s">
        <v>35</v>
      </c>
      <c r="E53">
        <v>21.72</v>
      </c>
      <c r="F53">
        <v>984411</v>
      </c>
      <c r="G53" t="s">
        <v>29</v>
      </c>
      <c r="H53" t="s">
        <v>14</v>
      </c>
      <c r="I53" t="s">
        <v>31</v>
      </c>
      <c r="J53">
        <v>17</v>
      </c>
    </row>
    <row r="54" spans="1:10" x14ac:dyDescent="0.35">
      <c r="A54" t="s">
        <v>23</v>
      </c>
      <c r="B54">
        <v>2015</v>
      </c>
      <c r="C54" t="s">
        <v>11</v>
      </c>
      <c r="D54" t="s">
        <v>21</v>
      </c>
      <c r="E54">
        <v>85.58</v>
      </c>
      <c r="F54">
        <v>17229</v>
      </c>
      <c r="G54" t="s">
        <v>13</v>
      </c>
      <c r="H54" t="s">
        <v>22</v>
      </c>
      <c r="I54" t="s">
        <v>27</v>
      </c>
      <c r="J54">
        <v>30</v>
      </c>
    </row>
    <row r="55" spans="1:10" x14ac:dyDescent="0.35">
      <c r="A55" t="s">
        <v>33</v>
      </c>
      <c r="B55">
        <v>2018</v>
      </c>
      <c r="C55" t="s">
        <v>11</v>
      </c>
      <c r="D55" t="s">
        <v>37</v>
      </c>
      <c r="E55">
        <v>75.11</v>
      </c>
      <c r="F55">
        <v>581303</v>
      </c>
      <c r="G55" t="s">
        <v>29</v>
      </c>
      <c r="H55" t="s">
        <v>26</v>
      </c>
      <c r="I55" t="s">
        <v>39</v>
      </c>
      <c r="J55">
        <v>51</v>
      </c>
    </row>
    <row r="56" spans="1:10" x14ac:dyDescent="0.35">
      <c r="A56" t="s">
        <v>19</v>
      </c>
      <c r="B56">
        <v>2019</v>
      </c>
      <c r="C56" t="s">
        <v>20</v>
      </c>
      <c r="D56" t="s">
        <v>12</v>
      </c>
      <c r="E56">
        <v>10.8</v>
      </c>
      <c r="F56">
        <v>799474</v>
      </c>
      <c r="G56" t="s">
        <v>25</v>
      </c>
      <c r="H56" t="s">
        <v>38</v>
      </c>
      <c r="I56" t="s">
        <v>27</v>
      </c>
      <c r="J56">
        <v>23</v>
      </c>
    </row>
    <row r="57" spans="1:10" x14ac:dyDescent="0.35">
      <c r="A57" t="s">
        <v>19</v>
      </c>
      <c r="B57">
        <v>2020</v>
      </c>
      <c r="C57" t="s">
        <v>32</v>
      </c>
      <c r="D57" t="s">
        <v>36</v>
      </c>
      <c r="E57">
        <v>86.27</v>
      </c>
      <c r="F57">
        <v>898655</v>
      </c>
      <c r="G57" t="s">
        <v>25</v>
      </c>
      <c r="H57" t="s">
        <v>14</v>
      </c>
      <c r="I57" t="s">
        <v>27</v>
      </c>
      <c r="J57">
        <v>10</v>
      </c>
    </row>
    <row r="58" spans="1:10" x14ac:dyDescent="0.35">
      <c r="A58" t="s">
        <v>23</v>
      </c>
      <c r="B58">
        <v>2021</v>
      </c>
      <c r="C58" t="s">
        <v>42</v>
      </c>
      <c r="D58" t="s">
        <v>37</v>
      </c>
      <c r="E58">
        <v>67.099999999999994</v>
      </c>
      <c r="F58">
        <v>698852</v>
      </c>
      <c r="G58" t="s">
        <v>30</v>
      </c>
      <c r="H58" t="s">
        <v>22</v>
      </c>
      <c r="I58" t="s">
        <v>31</v>
      </c>
      <c r="J58">
        <v>57</v>
      </c>
    </row>
    <row r="59" spans="1:10" x14ac:dyDescent="0.35">
      <c r="A59" t="s">
        <v>19</v>
      </c>
      <c r="B59">
        <v>2018</v>
      </c>
      <c r="C59" t="s">
        <v>32</v>
      </c>
      <c r="D59" t="s">
        <v>37</v>
      </c>
      <c r="E59">
        <v>76.430000000000007</v>
      </c>
      <c r="F59">
        <v>304162</v>
      </c>
      <c r="G59" t="s">
        <v>13</v>
      </c>
      <c r="H59" t="s">
        <v>14</v>
      </c>
      <c r="I59" t="s">
        <v>18</v>
      </c>
      <c r="J59">
        <v>56</v>
      </c>
    </row>
    <row r="60" spans="1:10" x14ac:dyDescent="0.35">
      <c r="A60" t="s">
        <v>43</v>
      </c>
      <c r="B60">
        <v>2015</v>
      </c>
      <c r="C60" t="s">
        <v>11</v>
      </c>
      <c r="D60" t="s">
        <v>36</v>
      </c>
      <c r="E60">
        <v>43.4</v>
      </c>
      <c r="F60">
        <v>191625</v>
      </c>
      <c r="G60" t="s">
        <v>13</v>
      </c>
      <c r="H60" t="s">
        <v>26</v>
      </c>
      <c r="I60" t="s">
        <v>15</v>
      </c>
      <c r="J60">
        <v>65</v>
      </c>
    </row>
    <row r="61" spans="1:10" x14ac:dyDescent="0.35">
      <c r="A61" t="s">
        <v>40</v>
      </c>
      <c r="B61">
        <v>2024</v>
      </c>
      <c r="C61" t="s">
        <v>11</v>
      </c>
      <c r="D61" t="s">
        <v>12</v>
      </c>
      <c r="E61">
        <v>93.32</v>
      </c>
      <c r="F61">
        <v>93185</v>
      </c>
      <c r="G61" t="s">
        <v>30</v>
      </c>
      <c r="H61" t="s">
        <v>14</v>
      </c>
      <c r="I61" t="s">
        <v>15</v>
      </c>
      <c r="J61">
        <v>14</v>
      </c>
    </row>
    <row r="62" spans="1:10" x14ac:dyDescent="0.35">
      <c r="A62" t="s">
        <v>19</v>
      </c>
      <c r="B62">
        <v>2019</v>
      </c>
      <c r="C62" t="s">
        <v>11</v>
      </c>
      <c r="D62" t="s">
        <v>37</v>
      </c>
      <c r="E62">
        <v>35.6</v>
      </c>
      <c r="F62">
        <v>40718</v>
      </c>
      <c r="G62" t="s">
        <v>25</v>
      </c>
      <c r="H62" t="s">
        <v>38</v>
      </c>
      <c r="I62" t="s">
        <v>15</v>
      </c>
      <c r="J62">
        <v>24</v>
      </c>
    </row>
    <row r="63" spans="1:10" x14ac:dyDescent="0.35">
      <c r="A63" t="s">
        <v>10</v>
      </c>
      <c r="B63">
        <v>2015</v>
      </c>
      <c r="C63" t="s">
        <v>11</v>
      </c>
      <c r="D63" t="s">
        <v>35</v>
      </c>
      <c r="E63">
        <v>42.73</v>
      </c>
      <c r="F63">
        <v>310574</v>
      </c>
      <c r="G63" t="s">
        <v>25</v>
      </c>
      <c r="H63" t="s">
        <v>38</v>
      </c>
      <c r="I63" t="s">
        <v>18</v>
      </c>
      <c r="J63">
        <v>65</v>
      </c>
    </row>
    <row r="64" spans="1:10" x14ac:dyDescent="0.35">
      <c r="A64" t="s">
        <v>19</v>
      </c>
      <c r="B64">
        <v>2024</v>
      </c>
      <c r="C64" t="s">
        <v>32</v>
      </c>
      <c r="D64" t="s">
        <v>12</v>
      </c>
      <c r="E64">
        <v>73.37</v>
      </c>
      <c r="F64">
        <v>475719</v>
      </c>
      <c r="G64" t="s">
        <v>25</v>
      </c>
      <c r="H64" t="s">
        <v>26</v>
      </c>
      <c r="I64" t="s">
        <v>18</v>
      </c>
      <c r="J64">
        <v>52</v>
      </c>
    </row>
    <row r="65" spans="1:10" x14ac:dyDescent="0.35">
      <c r="A65" t="s">
        <v>23</v>
      </c>
      <c r="B65">
        <v>2018</v>
      </c>
      <c r="C65" t="s">
        <v>42</v>
      </c>
      <c r="D65" t="s">
        <v>17</v>
      </c>
      <c r="E65">
        <v>73.180000000000007</v>
      </c>
      <c r="F65">
        <v>404060</v>
      </c>
      <c r="G65" t="s">
        <v>30</v>
      </c>
      <c r="H65" t="s">
        <v>22</v>
      </c>
      <c r="I65" t="s">
        <v>31</v>
      </c>
      <c r="J65">
        <v>32</v>
      </c>
    </row>
    <row r="66" spans="1:10" x14ac:dyDescent="0.35">
      <c r="A66" t="s">
        <v>10</v>
      </c>
      <c r="B66">
        <v>2024</v>
      </c>
      <c r="C66" t="s">
        <v>42</v>
      </c>
      <c r="D66" t="s">
        <v>12</v>
      </c>
      <c r="E66">
        <v>72.349999999999994</v>
      </c>
      <c r="F66">
        <v>132726</v>
      </c>
      <c r="G66" t="s">
        <v>13</v>
      </c>
      <c r="H66" t="s">
        <v>38</v>
      </c>
      <c r="I66" t="s">
        <v>18</v>
      </c>
      <c r="J66">
        <v>55</v>
      </c>
    </row>
    <row r="67" spans="1:10" x14ac:dyDescent="0.35">
      <c r="A67" t="s">
        <v>23</v>
      </c>
      <c r="B67">
        <v>2016</v>
      </c>
      <c r="C67" t="s">
        <v>32</v>
      </c>
      <c r="D67" t="s">
        <v>36</v>
      </c>
      <c r="E67">
        <v>87.68</v>
      </c>
      <c r="F67">
        <v>336376</v>
      </c>
      <c r="G67" t="s">
        <v>25</v>
      </c>
      <c r="H67" t="s">
        <v>26</v>
      </c>
      <c r="I67" t="s">
        <v>18</v>
      </c>
      <c r="J67">
        <v>11</v>
      </c>
    </row>
    <row r="68" spans="1:10" x14ac:dyDescent="0.35">
      <c r="A68" t="s">
        <v>40</v>
      </c>
      <c r="B68">
        <v>2022</v>
      </c>
      <c r="C68" t="s">
        <v>42</v>
      </c>
      <c r="D68" t="s">
        <v>37</v>
      </c>
      <c r="E68">
        <v>67.16</v>
      </c>
      <c r="F68">
        <v>566437</v>
      </c>
      <c r="G68" t="s">
        <v>30</v>
      </c>
      <c r="H68" t="s">
        <v>22</v>
      </c>
      <c r="I68" t="s">
        <v>39</v>
      </c>
      <c r="J68">
        <v>63</v>
      </c>
    </row>
    <row r="69" spans="1:10" x14ac:dyDescent="0.35">
      <c r="A69" t="s">
        <v>41</v>
      </c>
      <c r="B69">
        <v>2017</v>
      </c>
      <c r="C69" t="s">
        <v>20</v>
      </c>
      <c r="D69" t="s">
        <v>12</v>
      </c>
      <c r="E69">
        <v>83.43</v>
      </c>
      <c r="F69">
        <v>313631</v>
      </c>
      <c r="G69" t="s">
        <v>25</v>
      </c>
      <c r="H69" t="s">
        <v>22</v>
      </c>
      <c r="I69" t="s">
        <v>31</v>
      </c>
      <c r="J69">
        <v>16</v>
      </c>
    </row>
    <row r="70" spans="1:10" x14ac:dyDescent="0.35">
      <c r="A70" t="s">
        <v>33</v>
      </c>
      <c r="B70">
        <v>2016</v>
      </c>
      <c r="C70" t="s">
        <v>32</v>
      </c>
      <c r="D70" t="s">
        <v>36</v>
      </c>
      <c r="E70">
        <v>28.66</v>
      </c>
      <c r="F70">
        <v>996004</v>
      </c>
      <c r="G70" t="s">
        <v>30</v>
      </c>
      <c r="H70" t="s">
        <v>38</v>
      </c>
      <c r="I70" t="s">
        <v>15</v>
      </c>
      <c r="J70">
        <v>28</v>
      </c>
    </row>
    <row r="71" spans="1:10" x14ac:dyDescent="0.35">
      <c r="A71" t="s">
        <v>10</v>
      </c>
      <c r="B71">
        <v>2021</v>
      </c>
      <c r="C71" t="s">
        <v>11</v>
      </c>
      <c r="D71" t="s">
        <v>37</v>
      </c>
      <c r="E71">
        <v>55.04</v>
      </c>
      <c r="F71">
        <v>871600</v>
      </c>
      <c r="G71" t="s">
        <v>29</v>
      </c>
      <c r="H71" t="s">
        <v>14</v>
      </c>
      <c r="I71" t="s">
        <v>18</v>
      </c>
      <c r="J71">
        <v>29</v>
      </c>
    </row>
    <row r="72" spans="1:10" x14ac:dyDescent="0.35">
      <c r="A72" t="s">
        <v>43</v>
      </c>
      <c r="B72">
        <v>2015</v>
      </c>
      <c r="C72" t="s">
        <v>32</v>
      </c>
      <c r="D72" t="s">
        <v>21</v>
      </c>
      <c r="E72">
        <v>43.51</v>
      </c>
      <c r="F72">
        <v>940656</v>
      </c>
      <c r="G72" t="s">
        <v>30</v>
      </c>
      <c r="H72" t="s">
        <v>22</v>
      </c>
      <c r="I72" t="s">
        <v>27</v>
      </c>
      <c r="J72">
        <v>41</v>
      </c>
    </row>
    <row r="73" spans="1:10" x14ac:dyDescent="0.35">
      <c r="A73" t="s">
        <v>45</v>
      </c>
      <c r="B73">
        <v>2015</v>
      </c>
      <c r="C73" t="s">
        <v>16</v>
      </c>
      <c r="D73" t="s">
        <v>24</v>
      </c>
      <c r="E73">
        <v>20.73</v>
      </c>
      <c r="F73">
        <v>297209</v>
      </c>
      <c r="G73" t="s">
        <v>25</v>
      </c>
      <c r="H73" t="s">
        <v>26</v>
      </c>
      <c r="I73" t="s">
        <v>18</v>
      </c>
      <c r="J73">
        <v>66</v>
      </c>
    </row>
    <row r="74" spans="1:10" x14ac:dyDescent="0.35">
      <c r="A74" t="s">
        <v>23</v>
      </c>
      <c r="B74">
        <v>2019</v>
      </c>
      <c r="C74" t="s">
        <v>11</v>
      </c>
      <c r="D74" t="s">
        <v>21</v>
      </c>
      <c r="E74">
        <v>78.19</v>
      </c>
      <c r="F74">
        <v>28321</v>
      </c>
      <c r="G74" t="s">
        <v>29</v>
      </c>
      <c r="H74" t="s">
        <v>14</v>
      </c>
      <c r="I74" t="s">
        <v>31</v>
      </c>
      <c r="J74">
        <v>63</v>
      </c>
    </row>
    <row r="75" spans="1:10" x14ac:dyDescent="0.35">
      <c r="A75" t="s">
        <v>43</v>
      </c>
      <c r="B75">
        <v>2022</v>
      </c>
      <c r="C75" t="s">
        <v>11</v>
      </c>
      <c r="D75" t="s">
        <v>24</v>
      </c>
      <c r="E75">
        <v>29.02</v>
      </c>
      <c r="F75">
        <v>456783</v>
      </c>
      <c r="G75" t="s">
        <v>25</v>
      </c>
      <c r="H75" t="s">
        <v>38</v>
      </c>
      <c r="I75" t="s">
        <v>39</v>
      </c>
      <c r="J75">
        <v>10</v>
      </c>
    </row>
    <row r="76" spans="1:10" x14ac:dyDescent="0.35">
      <c r="A76" t="s">
        <v>28</v>
      </c>
      <c r="B76">
        <v>2018</v>
      </c>
      <c r="C76" t="s">
        <v>16</v>
      </c>
      <c r="D76" t="s">
        <v>36</v>
      </c>
      <c r="E76">
        <v>87.56</v>
      </c>
      <c r="F76">
        <v>933028</v>
      </c>
      <c r="G76" t="s">
        <v>25</v>
      </c>
      <c r="H76" t="s">
        <v>14</v>
      </c>
      <c r="I76" t="s">
        <v>15</v>
      </c>
      <c r="J76">
        <v>25</v>
      </c>
    </row>
    <row r="77" spans="1:10" x14ac:dyDescent="0.35">
      <c r="A77" t="s">
        <v>40</v>
      </c>
      <c r="B77">
        <v>2023</v>
      </c>
      <c r="C77" t="s">
        <v>11</v>
      </c>
      <c r="D77" t="s">
        <v>24</v>
      </c>
      <c r="E77">
        <v>24.65</v>
      </c>
      <c r="F77">
        <v>221512</v>
      </c>
      <c r="G77" t="s">
        <v>25</v>
      </c>
      <c r="H77" t="s">
        <v>38</v>
      </c>
      <c r="I77" t="s">
        <v>27</v>
      </c>
      <c r="J77">
        <v>56</v>
      </c>
    </row>
    <row r="78" spans="1:10" x14ac:dyDescent="0.35">
      <c r="A78" t="s">
        <v>33</v>
      </c>
      <c r="B78">
        <v>2017</v>
      </c>
      <c r="C78" t="s">
        <v>11</v>
      </c>
      <c r="D78" t="s">
        <v>36</v>
      </c>
      <c r="E78">
        <v>17.88</v>
      </c>
      <c r="F78">
        <v>16585</v>
      </c>
      <c r="G78" t="s">
        <v>13</v>
      </c>
      <c r="H78" t="s">
        <v>14</v>
      </c>
      <c r="I78" t="s">
        <v>39</v>
      </c>
      <c r="J78">
        <v>12</v>
      </c>
    </row>
    <row r="79" spans="1:10" x14ac:dyDescent="0.35">
      <c r="A79" t="s">
        <v>45</v>
      </c>
      <c r="B79">
        <v>2022</v>
      </c>
      <c r="C79" t="s">
        <v>16</v>
      </c>
      <c r="D79" t="s">
        <v>12</v>
      </c>
      <c r="E79">
        <v>21.01</v>
      </c>
      <c r="F79">
        <v>787752</v>
      </c>
      <c r="G79" t="s">
        <v>25</v>
      </c>
      <c r="H79" t="s">
        <v>22</v>
      </c>
      <c r="I79" t="s">
        <v>31</v>
      </c>
      <c r="J79">
        <v>9</v>
      </c>
    </row>
    <row r="80" spans="1:10" x14ac:dyDescent="0.35">
      <c r="A80" t="s">
        <v>41</v>
      </c>
      <c r="B80">
        <v>2022</v>
      </c>
      <c r="C80" t="s">
        <v>34</v>
      </c>
      <c r="D80" t="s">
        <v>36</v>
      </c>
      <c r="E80">
        <v>60.25</v>
      </c>
      <c r="F80">
        <v>662517</v>
      </c>
      <c r="G80" t="s">
        <v>30</v>
      </c>
      <c r="H80" t="s">
        <v>26</v>
      </c>
      <c r="I80" t="s">
        <v>18</v>
      </c>
      <c r="J80">
        <v>40</v>
      </c>
    </row>
    <row r="81" spans="1:10" x14ac:dyDescent="0.35">
      <c r="A81" t="s">
        <v>43</v>
      </c>
      <c r="B81">
        <v>2018</v>
      </c>
      <c r="C81" t="s">
        <v>42</v>
      </c>
      <c r="D81" t="s">
        <v>12</v>
      </c>
      <c r="E81">
        <v>6.63</v>
      </c>
      <c r="F81">
        <v>274509</v>
      </c>
      <c r="G81" t="s">
        <v>13</v>
      </c>
      <c r="H81" t="s">
        <v>38</v>
      </c>
      <c r="I81" t="s">
        <v>39</v>
      </c>
      <c r="J81">
        <v>20</v>
      </c>
    </row>
    <row r="82" spans="1:10" x14ac:dyDescent="0.35">
      <c r="A82" t="s">
        <v>33</v>
      </c>
      <c r="B82">
        <v>2024</v>
      </c>
      <c r="C82" t="s">
        <v>11</v>
      </c>
      <c r="D82" t="s">
        <v>35</v>
      </c>
      <c r="E82">
        <v>5.8</v>
      </c>
      <c r="F82">
        <v>508649</v>
      </c>
      <c r="G82" t="s">
        <v>13</v>
      </c>
      <c r="H82" t="s">
        <v>14</v>
      </c>
      <c r="I82" t="s">
        <v>18</v>
      </c>
      <c r="J82">
        <v>66</v>
      </c>
    </row>
    <row r="83" spans="1:10" x14ac:dyDescent="0.35">
      <c r="A83" t="s">
        <v>43</v>
      </c>
      <c r="B83">
        <v>2021</v>
      </c>
      <c r="C83" t="s">
        <v>32</v>
      </c>
      <c r="D83" t="s">
        <v>21</v>
      </c>
      <c r="E83">
        <v>70.260000000000005</v>
      </c>
      <c r="F83">
        <v>740257</v>
      </c>
      <c r="G83" t="s">
        <v>30</v>
      </c>
      <c r="H83" t="s">
        <v>22</v>
      </c>
      <c r="I83" t="s">
        <v>39</v>
      </c>
      <c r="J83">
        <v>70</v>
      </c>
    </row>
    <row r="84" spans="1:10" x14ac:dyDescent="0.35">
      <c r="A84" t="s">
        <v>40</v>
      </c>
      <c r="B84">
        <v>2024</v>
      </c>
      <c r="C84" t="s">
        <v>42</v>
      </c>
      <c r="D84" t="s">
        <v>37</v>
      </c>
      <c r="E84">
        <v>62.08</v>
      </c>
      <c r="F84">
        <v>969504</v>
      </c>
      <c r="G84" t="s">
        <v>13</v>
      </c>
      <c r="H84" t="s">
        <v>26</v>
      </c>
      <c r="I84" t="s">
        <v>27</v>
      </c>
      <c r="J84">
        <v>5</v>
      </c>
    </row>
    <row r="85" spans="1:10" x14ac:dyDescent="0.35">
      <c r="A85" t="s">
        <v>28</v>
      </c>
      <c r="B85">
        <v>2016</v>
      </c>
      <c r="C85" t="s">
        <v>20</v>
      </c>
      <c r="D85" t="s">
        <v>37</v>
      </c>
      <c r="E85">
        <v>90.2</v>
      </c>
      <c r="F85">
        <v>779494</v>
      </c>
      <c r="G85" t="s">
        <v>25</v>
      </c>
      <c r="H85" t="s">
        <v>26</v>
      </c>
      <c r="I85" t="s">
        <v>27</v>
      </c>
      <c r="J85">
        <v>54</v>
      </c>
    </row>
    <row r="86" spans="1:10" x14ac:dyDescent="0.35">
      <c r="A86" t="s">
        <v>44</v>
      </c>
      <c r="B86">
        <v>2019</v>
      </c>
      <c r="C86" t="s">
        <v>42</v>
      </c>
      <c r="D86" t="s">
        <v>36</v>
      </c>
      <c r="E86">
        <v>44.17</v>
      </c>
      <c r="F86">
        <v>605166</v>
      </c>
      <c r="G86" t="s">
        <v>29</v>
      </c>
      <c r="H86" t="s">
        <v>22</v>
      </c>
      <c r="I86" t="s">
        <v>39</v>
      </c>
      <c r="J86">
        <v>27</v>
      </c>
    </row>
    <row r="87" spans="1:10" x14ac:dyDescent="0.35">
      <c r="A87" t="s">
        <v>33</v>
      </c>
      <c r="B87">
        <v>2023</v>
      </c>
      <c r="C87" t="s">
        <v>42</v>
      </c>
      <c r="D87" t="s">
        <v>35</v>
      </c>
      <c r="E87">
        <v>55.18</v>
      </c>
      <c r="F87">
        <v>274946</v>
      </c>
      <c r="G87" t="s">
        <v>29</v>
      </c>
      <c r="H87" t="s">
        <v>38</v>
      </c>
      <c r="I87" t="s">
        <v>39</v>
      </c>
      <c r="J87">
        <v>66</v>
      </c>
    </row>
    <row r="88" spans="1:10" x14ac:dyDescent="0.35">
      <c r="A88" t="s">
        <v>44</v>
      </c>
      <c r="B88">
        <v>2019</v>
      </c>
      <c r="C88" t="s">
        <v>20</v>
      </c>
      <c r="D88" t="s">
        <v>36</v>
      </c>
      <c r="E88">
        <v>41.32</v>
      </c>
      <c r="F88">
        <v>645097</v>
      </c>
      <c r="G88" t="s">
        <v>25</v>
      </c>
      <c r="H88" t="s">
        <v>38</v>
      </c>
      <c r="I88" t="s">
        <v>18</v>
      </c>
      <c r="J88">
        <v>36</v>
      </c>
    </row>
    <row r="89" spans="1:10" x14ac:dyDescent="0.35">
      <c r="A89" t="s">
        <v>23</v>
      </c>
      <c r="B89">
        <v>2015</v>
      </c>
      <c r="C89" t="s">
        <v>32</v>
      </c>
      <c r="D89" t="s">
        <v>24</v>
      </c>
      <c r="E89">
        <v>32.92</v>
      </c>
      <c r="F89">
        <v>157678</v>
      </c>
      <c r="G89" t="s">
        <v>25</v>
      </c>
      <c r="H89" t="s">
        <v>14</v>
      </c>
      <c r="I89" t="s">
        <v>31</v>
      </c>
      <c r="J89">
        <v>68</v>
      </c>
    </row>
    <row r="90" spans="1:10" x14ac:dyDescent="0.35">
      <c r="A90" t="s">
        <v>43</v>
      </c>
      <c r="B90">
        <v>2022</v>
      </c>
      <c r="C90" t="s">
        <v>32</v>
      </c>
      <c r="D90" t="s">
        <v>17</v>
      </c>
      <c r="E90">
        <v>15.16</v>
      </c>
      <c r="F90">
        <v>157034</v>
      </c>
      <c r="G90" t="s">
        <v>25</v>
      </c>
      <c r="H90" t="s">
        <v>26</v>
      </c>
      <c r="I90" t="s">
        <v>27</v>
      </c>
      <c r="J90">
        <v>69</v>
      </c>
    </row>
    <row r="91" spans="1:10" x14ac:dyDescent="0.35">
      <c r="A91" t="s">
        <v>19</v>
      </c>
      <c r="B91">
        <v>2020</v>
      </c>
      <c r="C91" t="s">
        <v>34</v>
      </c>
      <c r="D91" t="s">
        <v>12</v>
      </c>
      <c r="E91">
        <v>62.5</v>
      </c>
      <c r="F91">
        <v>550656</v>
      </c>
      <c r="G91" t="s">
        <v>25</v>
      </c>
      <c r="H91" t="s">
        <v>22</v>
      </c>
      <c r="I91" t="s">
        <v>39</v>
      </c>
      <c r="J91">
        <v>4</v>
      </c>
    </row>
    <row r="92" spans="1:10" x14ac:dyDescent="0.35">
      <c r="A92" t="s">
        <v>40</v>
      </c>
      <c r="B92">
        <v>2017</v>
      </c>
      <c r="C92" t="s">
        <v>34</v>
      </c>
      <c r="D92" t="s">
        <v>37</v>
      </c>
      <c r="E92">
        <v>68.91</v>
      </c>
      <c r="F92">
        <v>634048</v>
      </c>
      <c r="G92" t="s">
        <v>13</v>
      </c>
      <c r="H92" t="s">
        <v>14</v>
      </c>
      <c r="I92" t="s">
        <v>18</v>
      </c>
      <c r="J92">
        <v>66</v>
      </c>
    </row>
    <row r="93" spans="1:10" x14ac:dyDescent="0.35">
      <c r="A93" t="s">
        <v>23</v>
      </c>
      <c r="B93">
        <v>2023</v>
      </c>
      <c r="C93" t="s">
        <v>32</v>
      </c>
      <c r="D93" t="s">
        <v>36</v>
      </c>
      <c r="E93">
        <v>81.260000000000005</v>
      </c>
      <c r="F93">
        <v>547495</v>
      </c>
      <c r="G93" t="s">
        <v>25</v>
      </c>
      <c r="H93" t="s">
        <v>22</v>
      </c>
      <c r="I93" t="s">
        <v>27</v>
      </c>
      <c r="J93">
        <v>3</v>
      </c>
    </row>
    <row r="94" spans="1:10" x14ac:dyDescent="0.35">
      <c r="A94" t="s">
        <v>23</v>
      </c>
      <c r="B94">
        <v>2024</v>
      </c>
      <c r="C94" t="s">
        <v>32</v>
      </c>
      <c r="D94" t="s">
        <v>37</v>
      </c>
      <c r="E94">
        <v>58.31</v>
      </c>
      <c r="F94">
        <v>487694</v>
      </c>
      <c r="G94" t="s">
        <v>13</v>
      </c>
      <c r="H94" t="s">
        <v>22</v>
      </c>
      <c r="I94" t="s">
        <v>31</v>
      </c>
      <c r="J94">
        <v>41</v>
      </c>
    </row>
    <row r="95" spans="1:10" x14ac:dyDescent="0.35">
      <c r="A95" t="s">
        <v>33</v>
      </c>
      <c r="B95">
        <v>2023</v>
      </c>
      <c r="C95" t="s">
        <v>20</v>
      </c>
      <c r="D95" t="s">
        <v>17</v>
      </c>
      <c r="E95">
        <v>88.65</v>
      </c>
      <c r="F95">
        <v>427067</v>
      </c>
      <c r="G95" t="s">
        <v>13</v>
      </c>
      <c r="H95" t="s">
        <v>14</v>
      </c>
      <c r="I95" t="s">
        <v>31</v>
      </c>
      <c r="J95">
        <v>42</v>
      </c>
    </row>
    <row r="96" spans="1:10" x14ac:dyDescent="0.35">
      <c r="A96" t="s">
        <v>40</v>
      </c>
      <c r="B96">
        <v>2023</v>
      </c>
      <c r="C96" t="s">
        <v>42</v>
      </c>
      <c r="D96" t="s">
        <v>24</v>
      </c>
      <c r="E96">
        <v>1.51</v>
      </c>
      <c r="F96">
        <v>954902</v>
      </c>
      <c r="G96" t="s">
        <v>13</v>
      </c>
      <c r="H96" t="s">
        <v>14</v>
      </c>
      <c r="I96" t="s">
        <v>27</v>
      </c>
      <c r="J96">
        <v>55</v>
      </c>
    </row>
    <row r="97" spans="1:10" x14ac:dyDescent="0.35">
      <c r="A97" t="s">
        <v>23</v>
      </c>
      <c r="B97">
        <v>2020</v>
      </c>
      <c r="C97" t="s">
        <v>16</v>
      </c>
      <c r="D97" t="s">
        <v>36</v>
      </c>
      <c r="E97">
        <v>49.23</v>
      </c>
      <c r="F97">
        <v>128594</v>
      </c>
      <c r="G97" t="s">
        <v>25</v>
      </c>
      <c r="H97" t="s">
        <v>22</v>
      </c>
      <c r="I97" t="s">
        <v>18</v>
      </c>
      <c r="J97">
        <v>53</v>
      </c>
    </row>
    <row r="98" spans="1:10" x14ac:dyDescent="0.35">
      <c r="A98" t="s">
        <v>28</v>
      </c>
      <c r="B98">
        <v>2024</v>
      </c>
      <c r="C98" t="s">
        <v>11</v>
      </c>
      <c r="D98" t="s">
        <v>37</v>
      </c>
      <c r="E98">
        <v>84.53</v>
      </c>
      <c r="F98">
        <v>189430</v>
      </c>
      <c r="G98" t="s">
        <v>25</v>
      </c>
      <c r="H98" t="s">
        <v>26</v>
      </c>
      <c r="I98" t="s">
        <v>18</v>
      </c>
      <c r="J98">
        <v>1</v>
      </c>
    </row>
    <row r="99" spans="1:10" x14ac:dyDescent="0.35">
      <c r="A99" t="s">
        <v>33</v>
      </c>
      <c r="B99">
        <v>2021</v>
      </c>
      <c r="C99" t="s">
        <v>32</v>
      </c>
      <c r="D99" t="s">
        <v>37</v>
      </c>
      <c r="E99">
        <v>90.63</v>
      </c>
      <c r="F99">
        <v>603327</v>
      </c>
      <c r="G99" t="s">
        <v>25</v>
      </c>
      <c r="H99" t="s">
        <v>14</v>
      </c>
      <c r="I99" t="s">
        <v>27</v>
      </c>
      <c r="J99">
        <v>15</v>
      </c>
    </row>
    <row r="100" spans="1:10" x14ac:dyDescent="0.35">
      <c r="A100" t="s">
        <v>23</v>
      </c>
      <c r="B100">
        <v>2021</v>
      </c>
      <c r="C100" t="s">
        <v>32</v>
      </c>
      <c r="D100" t="s">
        <v>12</v>
      </c>
      <c r="E100">
        <v>80.260000000000005</v>
      </c>
      <c r="F100">
        <v>276593</v>
      </c>
      <c r="G100" t="s">
        <v>25</v>
      </c>
      <c r="H100" t="s">
        <v>26</v>
      </c>
      <c r="I100" t="s">
        <v>39</v>
      </c>
      <c r="J100">
        <v>36</v>
      </c>
    </row>
    <row r="101" spans="1:10" x14ac:dyDescent="0.35">
      <c r="A101" t="s">
        <v>44</v>
      </c>
      <c r="B101">
        <v>2023</v>
      </c>
      <c r="C101" t="s">
        <v>42</v>
      </c>
      <c r="D101" t="s">
        <v>12</v>
      </c>
      <c r="E101">
        <v>22.87</v>
      </c>
      <c r="F101">
        <v>975282</v>
      </c>
      <c r="G101" t="s">
        <v>29</v>
      </c>
      <c r="H101" t="s">
        <v>14</v>
      </c>
      <c r="I101" t="s">
        <v>18</v>
      </c>
      <c r="J101">
        <v>49</v>
      </c>
    </row>
    <row r="102" spans="1:10" x14ac:dyDescent="0.35">
      <c r="A102" t="s">
        <v>19</v>
      </c>
      <c r="B102">
        <v>2018</v>
      </c>
      <c r="C102" t="s">
        <v>16</v>
      </c>
      <c r="D102" t="s">
        <v>17</v>
      </c>
      <c r="E102">
        <v>23.79</v>
      </c>
      <c r="F102">
        <v>486810</v>
      </c>
      <c r="G102" t="s">
        <v>13</v>
      </c>
      <c r="H102" t="s">
        <v>14</v>
      </c>
      <c r="I102" t="s">
        <v>31</v>
      </c>
      <c r="J102">
        <v>11</v>
      </c>
    </row>
    <row r="103" spans="1:10" x14ac:dyDescent="0.35">
      <c r="A103" t="s">
        <v>44</v>
      </c>
      <c r="B103">
        <v>2021</v>
      </c>
      <c r="C103" t="s">
        <v>16</v>
      </c>
      <c r="D103" t="s">
        <v>21</v>
      </c>
      <c r="E103">
        <v>35.43</v>
      </c>
      <c r="F103">
        <v>969517</v>
      </c>
      <c r="G103" t="s">
        <v>13</v>
      </c>
      <c r="H103" t="s">
        <v>22</v>
      </c>
      <c r="I103" t="s">
        <v>18</v>
      </c>
      <c r="J103">
        <v>25</v>
      </c>
    </row>
    <row r="104" spans="1:10" x14ac:dyDescent="0.35">
      <c r="A104" t="s">
        <v>40</v>
      </c>
      <c r="B104">
        <v>2022</v>
      </c>
      <c r="C104" t="s">
        <v>42</v>
      </c>
      <c r="D104" t="s">
        <v>36</v>
      </c>
      <c r="E104">
        <v>74.77</v>
      </c>
      <c r="F104">
        <v>151599</v>
      </c>
      <c r="G104" t="s">
        <v>29</v>
      </c>
      <c r="H104" t="s">
        <v>38</v>
      </c>
      <c r="I104" t="s">
        <v>39</v>
      </c>
      <c r="J104">
        <v>18</v>
      </c>
    </row>
    <row r="105" spans="1:10" x14ac:dyDescent="0.35">
      <c r="A105" t="s">
        <v>44</v>
      </c>
      <c r="B105">
        <v>2022</v>
      </c>
      <c r="C105" t="s">
        <v>34</v>
      </c>
      <c r="D105" t="s">
        <v>21</v>
      </c>
      <c r="E105">
        <v>66.66</v>
      </c>
      <c r="F105">
        <v>749545</v>
      </c>
      <c r="G105" t="s">
        <v>30</v>
      </c>
      <c r="H105" t="s">
        <v>26</v>
      </c>
      <c r="I105" t="s">
        <v>27</v>
      </c>
      <c r="J105">
        <v>30</v>
      </c>
    </row>
    <row r="106" spans="1:10" x14ac:dyDescent="0.35">
      <c r="A106" t="s">
        <v>43</v>
      </c>
      <c r="B106">
        <v>2015</v>
      </c>
      <c r="C106" t="s">
        <v>42</v>
      </c>
      <c r="D106" t="s">
        <v>17</v>
      </c>
      <c r="E106">
        <v>78.13</v>
      </c>
      <c r="F106">
        <v>71743</v>
      </c>
      <c r="G106" t="s">
        <v>13</v>
      </c>
      <c r="H106" t="s">
        <v>14</v>
      </c>
      <c r="I106" t="s">
        <v>15</v>
      </c>
      <c r="J106">
        <v>35</v>
      </c>
    </row>
    <row r="107" spans="1:10" x14ac:dyDescent="0.35">
      <c r="A107" t="s">
        <v>28</v>
      </c>
      <c r="B107">
        <v>2018</v>
      </c>
      <c r="C107" t="s">
        <v>11</v>
      </c>
      <c r="D107" t="s">
        <v>36</v>
      </c>
      <c r="E107">
        <v>11.39</v>
      </c>
      <c r="F107">
        <v>969684</v>
      </c>
      <c r="G107" t="s">
        <v>13</v>
      </c>
      <c r="H107" t="s">
        <v>22</v>
      </c>
      <c r="I107" t="s">
        <v>31</v>
      </c>
      <c r="J107">
        <v>41</v>
      </c>
    </row>
    <row r="108" spans="1:10" x14ac:dyDescent="0.35">
      <c r="A108" t="s">
        <v>28</v>
      </c>
      <c r="B108">
        <v>2020</v>
      </c>
      <c r="C108" t="s">
        <v>34</v>
      </c>
      <c r="D108" t="s">
        <v>12</v>
      </c>
      <c r="E108">
        <v>87.84</v>
      </c>
      <c r="F108">
        <v>842506</v>
      </c>
      <c r="G108" t="s">
        <v>30</v>
      </c>
      <c r="H108" t="s">
        <v>22</v>
      </c>
      <c r="I108" t="s">
        <v>31</v>
      </c>
      <c r="J108">
        <v>19</v>
      </c>
    </row>
    <row r="109" spans="1:10" x14ac:dyDescent="0.35">
      <c r="A109" t="s">
        <v>43</v>
      </c>
      <c r="B109">
        <v>2023</v>
      </c>
      <c r="C109" t="s">
        <v>20</v>
      </c>
      <c r="D109" t="s">
        <v>21</v>
      </c>
      <c r="E109">
        <v>10.18</v>
      </c>
      <c r="F109">
        <v>933883</v>
      </c>
      <c r="G109" t="s">
        <v>25</v>
      </c>
      <c r="H109" t="s">
        <v>26</v>
      </c>
      <c r="I109" t="s">
        <v>39</v>
      </c>
      <c r="J109">
        <v>41</v>
      </c>
    </row>
    <row r="110" spans="1:10" x14ac:dyDescent="0.35">
      <c r="A110" t="s">
        <v>23</v>
      </c>
      <c r="B110">
        <v>2019</v>
      </c>
      <c r="C110" t="s">
        <v>42</v>
      </c>
      <c r="D110" t="s">
        <v>12</v>
      </c>
      <c r="E110">
        <v>4.42</v>
      </c>
      <c r="F110">
        <v>393748</v>
      </c>
      <c r="G110" t="s">
        <v>25</v>
      </c>
      <c r="H110" t="s">
        <v>14</v>
      </c>
      <c r="I110" t="s">
        <v>27</v>
      </c>
      <c r="J110">
        <v>10</v>
      </c>
    </row>
    <row r="111" spans="1:10" x14ac:dyDescent="0.35">
      <c r="A111" t="s">
        <v>43</v>
      </c>
      <c r="B111">
        <v>2020</v>
      </c>
      <c r="C111" t="s">
        <v>32</v>
      </c>
      <c r="D111" t="s">
        <v>36</v>
      </c>
      <c r="E111">
        <v>76.98</v>
      </c>
      <c r="F111">
        <v>708549</v>
      </c>
      <c r="G111" t="s">
        <v>30</v>
      </c>
      <c r="H111" t="s">
        <v>22</v>
      </c>
      <c r="I111" t="s">
        <v>39</v>
      </c>
      <c r="J111">
        <v>37</v>
      </c>
    </row>
    <row r="112" spans="1:10" x14ac:dyDescent="0.35">
      <c r="A112" t="s">
        <v>44</v>
      </c>
      <c r="B112">
        <v>2020</v>
      </c>
      <c r="C112" t="s">
        <v>32</v>
      </c>
      <c r="D112" t="s">
        <v>37</v>
      </c>
      <c r="E112">
        <v>73.239999999999995</v>
      </c>
      <c r="F112">
        <v>136762</v>
      </c>
      <c r="G112" t="s">
        <v>30</v>
      </c>
      <c r="H112" t="s">
        <v>38</v>
      </c>
      <c r="I112" t="s">
        <v>15</v>
      </c>
      <c r="J112">
        <v>41</v>
      </c>
    </row>
    <row r="113" spans="1:10" x14ac:dyDescent="0.35">
      <c r="A113" t="s">
        <v>41</v>
      </c>
      <c r="B113">
        <v>2018</v>
      </c>
      <c r="C113" t="s">
        <v>42</v>
      </c>
      <c r="D113" t="s">
        <v>24</v>
      </c>
      <c r="E113">
        <v>8.11</v>
      </c>
      <c r="F113">
        <v>737958</v>
      </c>
      <c r="G113" t="s">
        <v>30</v>
      </c>
      <c r="H113" t="s">
        <v>26</v>
      </c>
      <c r="I113" t="s">
        <v>15</v>
      </c>
      <c r="J113">
        <v>35</v>
      </c>
    </row>
    <row r="114" spans="1:10" x14ac:dyDescent="0.35">
      <c r="A114" t="s">
        <v>44</v>
      </c>
      <c r="B114">
        <v>2020</v>
      </c>
      <c r="C114" t="s">
        <v>20</v>
      </c>
      <c r="D114" t="s">
        <v>36</v>
      </c>
      <c r="E114">
        <v>23.55</v>
      </c>
      <c r="F114">
        <v>108886</v>
      </c>
      <c r="G114" t="s">
        <v>29</v>
      </c>
      <c r="H114" t="s">
        <v>14</v>
      </c>
      <c r="I114" t="s">
        <v>31</v>
      </c>
      <c r="J114">
        <v>51</v>
      </c>
    </row>
    <row r="115" spans="1:10" x14ac:dyDescent="0.35">
      <c r="A115" t="s">
        <v>40</v>
      </c>
      <c r="B115">
        <v>2016</v>
      </c>
      <c r="C115" t="s">
        <v>11</v>
      </c>
      <c r="D115" t="s">
        <v>36</v>
      </c>
      <c r="E115">
        <v>92.79</v>
      </c>
      <c r="F115">
        <v>285311</v>
      </c>
      <c r="G115" t="s">
        <v>25</v>
      </c>
      <c r="H115" t="s">
        <v>14</v>
      </c>
      <c r="I115" t="s">
        <v>15</v>
      </c>
      <c r="J115">
        <v>55</v>
      </c>
    </row>
    <row r="116" spans="1:10" x14ac:dyDescent="0.35">
      <c r="A116" t="s">
        <v>45</v>
      </c>
      <c r="B116">
        <v>2021</v>
      </c>
      <c r="C116" t="s">
        <v>42</v>
      </c>
      <c r="D116" t="s">
        <v>17</v>
      </c>
      <c r="E116">
        <v>71.11</v>
      </c>
      <c r="F116">
        <v>961868</v>
      </c>
      <c r="G116" t="s">
        <v>13</v>
      </c>
      <c r="H116" t="s">
        <v>14</v>
      </c>
      <c r="I116" t="s">
        <v>31</v>
      </c>
      <c r="J116">
        <v>57</v>
      </c>
    </row>
    <row r="117" spans="1:10" x14ac:dyDescent="0.35">
      <c r="A117" t="s">
        <v>40</v>
      </c>
      <c r="B117">
        <v>2023</v>
      </c>
      <c r="C117" t="s">
        <v>20</v>
      </c>
      <c r="D117" t="s">
        <v>36</v>
      </c>
      <c r="E117">
        <v>57.34</v>
      </c>
      <c r="F117">
        <v>471743</v>
      </c>
      <c r="G117" t="s">
        <v>30</v>
      </c>
      <c r="H117" t="s">
        <v>38</v>
      </c>
      <c r="I117" t="s">
        <v>18</v>
      </c>
      <c r="J117">
        <v>29</v>
      </c>
    </row>
    <row r="118" spans="1:10" x14ac:dyDescent="0.35">
      <c r="A118" t="s">
        <v>23</v>
      </c>
      <c r="B118">
        <v>2024</v>
      </c>
      <c r="C118" t="s">
        <v>11</v>
      </c>
      <c r="D118" t="s">
        <v>35</v>
      </c>
      <c r="E118">
        <v>81.260000000000005</v>
      </c>
      <c r="F118">
        <v>993903</v>
      </c>
      <c r="G118" t="s">
        <v>30</v>
      </c>
      <c r="H118" t="s">
        <v>22</v>
      </c>
      <c r="I118" t="s">
        <v>18</v>
      </c>
      <c r="J118">
        <v>25</v>
      </c>
    </row>
    <row r="119" spans="1:10" x14ac:dyDescent="0.35">
      <c r="A119" t="s">
        <v>10</v>
      </c>
      <c r="B119">
        <v>2024</v>
      </c>
      <c r="C119" t="s">
        <v>16</v>
      </c>
      <c r="D119" t="s">
        <v>24</v>
      </c>
      <c r="E119">
        <v>7.32</v>
      </c>
      <c r="F119">
        <v>179156</v>
      </c>
      <c r="G119" t="s">
        <v>25</v>
      </c>
      <c r="H119" t="s">
        <v>26</v>
      </c>
      <c r="I119" t="s">
        <v>27</v>
      </c>
      <c r="J119">
        <v>34</v>
      </c>
    </row>
    <row r="120" spans="1:10" x14ac:dyDescent="0.35">
      <c r="A120" t="s">
        <v>28</v>
      </c>
      <c r="B120">
        <v>2022</v>
      </c>
      <c r="C120" t="s">
        <v>20</v>
      </c>
      <c r="D120" t="s">
        <v>37</v>
      </c>
      <c r="E120">
        <v>56.27</v>
      </c>
      <c r="F120">
        <v>699129</v>
      </c>
      <c r="G120" t="s">
        <v>25</v>
      </c>
      <c r="H120" t="s">
        <v>14</v>
      </c>
      <c r="I120" t="s">
        <v>39</v>
      </c>
      <c r="J120">
        <v>25</v>
      </c>
    </row>
    <row r="121" spans="1:10" x14ac:dyDescent="0.35">
      <c r="A121" t="s">
        <v>41</v>
      </c>
      <c r="B121">
        <v>2021</v>
      </c>
      <c r="C121" t="s">
        <v>42</v>
      </c>
      <c r="D121" t="s">
        <v>21</v>
      </c>
      <c r="E121">
        <v>83.76</v>
      </c>
      <c r="F121">
        <v>920983</v>
      </c>
      <c r="G121" t="s">
        <v>29</v>
      </c>
      <c r="H121" t="s">
        <v>26</v>
      </c>
      <c r="I121" t="s">
        <v>39</v>
      </c>
      <c r="J121">
        <v>24</v>
      </c>
    </row>
    <row r="122" spans="1:10" x14ac:dyDescent="0.35">
      <c r="A122" t="s">
        <v>23</v>
      </c>
      <c r="B122">
        <v>2023</v>
      </c>
      <c r="C122" t="s">
        <v>34</v>
      </c>
      <c r="D122" t="s">
        <v>36</v>
      </c>
      <c r="E122">
        <v>85.64</v>
      </c>
      <c r="F122">
        <v>875790</v>
      </c>
      <c r="G122" t="s">
        <v>25</v>
      </c>
      <c r="H122" t="s">
        <v>14</v>
      </c>
      <c r="I122" t="s">
        <v>18</v>
      </c>
      <c r="J122">
        <v>36</v>
      </c>
    </row>
    <row r="123" spans="1:10" x14ac:dyDescent="0.35">
      <c r="A123" t="s">
        <v>41</v>
      </c>
      <c r="B123">
        <v>2016</v>
      </c>
      <c r="C123" t="s">
        <v>42</v>
      </c>
      <c r="D123" t="s">
        <v>17</v>
      </c>
      <c r="E123">
        <v>61.39</v>
      </c>
      <c r="F123">
        <v>415274</v>
      </c>
      <c r="G123" t="s">
        <v>13</v>
      </c>
      <c r="H123" t="s">
        <v>22</v>
      </c>
      <c r="I123" t="s">
        <v>39</v>
      </c>
      <c r="J123">
        <v>40</v>
      </c>
    </row>
    <row r="124" spans="1:10" x14ac:dyDescent="0.35">
      <c r="A124" t="s">
        <v>41</v>
      </c>
      <c r="B124">
        <v>2023</v>
      </c>
      <c r="C124" t="s">
        <v>16</v>
      </c>
      <c r="D124" t="s">
        <v>36</v>
      </c>
      <c r="E124">
        <v>42.14</v>
      </c>
      <c r="F124">
        <v>222293</v>
      </c>
      <c r="G124" t="s">
        <v>13</v>
      </c>
      <c r="H124" t="s">
        <v>26</v>
      </c>
      <c r="I124" t="s">
        <v>15</v>
      </c>
      <c r="J124">
        <v>38</v>
      </c>
    </row>
    <row r="125" spans="1:10" x14ac:dyDescent="0.35">
      <c r="A125" t="s">
        <v>33</v>
      </c>
      <c r="B125">
        <v>2021</v>
      </c>
      <c r="C125" t="s">
        <v>20</v>
      </c>
      <c r="D125" t="s">
        <v>17</v>
      </c>
      <c r="E125">
        <v>94.4</v>
      </c>
      <c r="F125">
        <v>357092</v>
      </c>
      <c r="G125" t="s">
        <v>30</v>
      </c>
      <c r="H125" t="s">
        <v>14</v>
      </c>
      <c r="I125" t="s">
        <v>15</v>
      </c>
      <c r="J125">
        <v>71</v>
      </c>
    </row>
    <row r="126" spans="1:10" x14ac:dyDescent="0.35">
      <c r="A126" t="s">
        <v>40</v>
      </c>
      <c r="B126">
        <v>2021</v>
      </c>
      <c r="C126" t="s">
        <v>42</v>
      </c>
      <c r="D126" t="s">
        <v>24</v>
      </c>
      <c r="E126">
        <v>84.68</v>
      </c>
      <c r="F126">
        <v>708291</v>
      </c>
      <c r="G126" t="s">
        <v>13</v>
      </c>
      <c r="H126" t="s">
        <v>38</v>
      </c>
      <c r="I126" t="s">
        <v>27</v>
      </c>
      <c r="J126">
        <v>54</v>
      </c>
    </row>
    <row r="127" spans="1:10" x14ac:dyDescent="0.35">
      <c r="A127" t="s">
        <v>41</v>
      </c>
      <c r="B127">
        <v>2024</v>
      </c>
      <c r="C127" t="s">
        <v>42</v>
      </c>
      <c r="D127" t="s">
        <v>36</v>
      </c>
      <c r="E127">
        <v>93.33</v>
      </c>
      <c r="F127">
        <v>517610</v>
      </c>
      <c r="G127" t="s">
        <v>25</v>
      </c>
      <c r="H127" t="s">
        <v>26</v>
      </c>
      <c r="I127" t="s">
        <v>18</v>
      </c>
      <c r="J127">
        <v>35</v>
      </c>
    </row>
    <row r="128" spans="1:10" x14ac:dyDescent="0.35">
      <c r="A128" t="s">
        <v>28</v>
      </c>
      <c r="B128">
        <v>2023</v>
      </c>
      <c r="C128" t="s">
        <v>42</v>
      </c>
      <c r="D128" t="s">
        <v>35</v>
      </c>
      <c r="E128">
        <v>70.459999999999994</v>
      </c>
      <c r="F128">
        <v>368803</v>
      </c>
      <c r="G128" t="s">
        <v>13</v>
      </c>
      <c r="H128" t="s">
        <v>14</v>
      </c>
      <c r="I128" t="s">
        <v>15</v>
      </c>
      <c r="J128">
        <v>23</v>
      </c>
    </row>
    <row r="129" spans="1:10" x14ac:dyDescent="0.35">
      <c r="A129" t="s">
        <v>10</v>
      </c>
      <c r="B129">
        <v>2023</v>
      </c>
      <c r="C129" t="s">
        <v>20</v>
      </c>
      <c r="D129" t="s">
        <v>37</v>
      </c>
      <c r="E129">
        <v>48.71</v>
      </c>
      <c r="F129">
        <v>421191</v>
      </c>
      <c r="G129" t="s">
        <v>25</v>
      </c>
      <c r="H129" t="s">
        <v>14</v>
      </c>
      <c r="I129" t="s">
        <v>18</v>
      </c>
      <c r="J129">
        <v>62</v>
      </c>
    </row>
    <row r="130" spans="1:10" x14ac:dyDescent="0.35">
      <c r="A130" t="s">
        <v>19</v>
      </c>
      <c r="B130">
        <v>2018</v>
      </c>
      <c r="C130" t="s">
        <v>11</v>
      </c>
      <c r="D130" t="s">
        <v>21</v>
      </c>
      <c r="E130">
        <v>69.03</v>
      </c>
      <c r="F130">
        <v>282139</v>
      </c>
      <c r="G130" t="s">
        <v>13</v>
      </c>
      <c r="H130" t="s">
        <v>14</v>
      </c>
      <c r="I130" t="s">
        <v>39</v>
      </c>
      <c r="J130">
        <v>37</v>
      </c>
    </row>
    <row r="131" spans="1:10" x14ac:dyDescent="0.35">
      <c r="A131" t="s">
        <v>10</v>
      </c>
      <c r="B131">
        <v>2018</v>
      </c>
      <c r="C131" t="s">
        <v>42</v>
      </c>
      <c r="D131" t="s">
        <v>21</v>
      </c>
      <c r="E131">
        <v>49.19</v>
      </c>
      <c r="F131">
        <v>117543</v>
      </c>
      <c r="G131" t="s">
        <v>29</v>
      </c>
      <c r="H131" t="s">
        <v>26</v>
      </c>
      <c r="I131" t="s">
        <v>39</v>
      </c>
      <c r="J131">
        <v>22</v>
      </c>
    </row>
    <row r="132" spans="1:10" x14ac:dyDescent="0.35">
      <c r="A132" t="s">
        <v>33</v>
      </c>
      <c r="B132">
        <v>2016</v>
      </c>
      <c r="C132" t="s">
        <v>11</v>
      </c>
      <c r="D132" t="s">
        <v>35</v>
      </c>
      <c r="E132">
        <v>27.2</v>
      </c>
      <c r="F132">
        <v>536925</v>
      </c>
      <c r="G132" t="s">
        <v>30</v>
      </c>
      <c r="H132" t="s">
        <v>38</v>
      </c>
      <c r="I132" t="s">
        <v>39</v>
      </c>
      <c r="J132">
        <v>62</v>
      </c>
    </row>
    <row r="133" spans="1:10" x14ac:dyDescent="0.35">
      <c r="A133" t="s">
        <v>33</v>
      </c>
      <c r="B133">
        <v>2023</v>
      </c>
      <c r="C133" t="s">
        <v>16</v>
      </c>
      <c r="D133" t="s">
        <v>17</v>
      </c>
      <c r="E133">
        <v>64.08</v>
      </c>
      <c r="F133">
        <v>238068</v>
      </c>
      <c r="G133" t="s">
        <v>30</v>
      </c>
      <c r="H133" t="s">
        <v>14</v>
      </c>
      <c r="I133" t="s">
        <v>15</v>
      </c>
      <c r="J133">
        <v>61</v>
      </c>
    </row>
    <row r="134" spans="1:10" x14ac:dyDescent="0.35">
      <c r="A134" t="s">
        <v>44</v>
      </c>
      <c r="B134">
        <v>2022</v>
      </c>
      <c r="C134" t="s">
        <v>42</v>
      </c>
      <c r="D134" t="s">
        <v>24</v>
      </c>
      <c r="E134">
        <v>38.46</v>
      </c>
      <c r="F134">
        <v>39814</v>
      </c>
      <c r="G134" t="s">
        <v>29</v>
      </c>
      <c r="H134" t="s">
        <v>26</v>
      </c>
      <c r="I134" t="s">
        <v>15</v>
      </c>
      <c r="J134">
        <v>32</v>
      </c>
    </row>
    <row r="135" spans="1:10" x14ac:dyDescent="0.35">
      <c r="A135" t="s">
        <v>19</v>
      </c>
      <c r="B135">
        <v>2018</v>
      </c>
      <c r="C135" t="s">
        <v>32</v>
      </c>
      <c r="D135" t="s">
        <v>35</v>
      </c>
      <c r="E135">
        <v>80.89</v>
      </c>
      <c r="F135">
        <v>268956</v>
      </c>
      <c r="G135" t="s">
        <v>25</v>
      </c>
      <c r="H135" t="s">
        <v>38</v>
      </c>
      <c r="I135" t="s">
        <v>31</v>
      </c>
      <c r="J135">
        <v>47</v>
      </c>
    </row>
    <row r="136" spans="1:10" x14ac:dyDescent="0.35">
      <c r="A136" t="s">
        <v>33</v>
      </c>
      <c r="B136">
        <v>2015</v>
      </c>
      <c r="C136" t="s">
        <v>42</v>
      </c>
      <c r="D136" t="s">
        <v>12</v>
      </c>
      <c r="E136">
        <v>15.76</v>
      </c>
      <c r="F136">
        <v>424</v>
      </c>
      <c r="G136" t="s">
        <v>25</v>
      </c>
      <c r="H136" t="s">
        <v>14</v>
      </c>
      <c r="I136" t="s">
        <v>31</v>
      </c>
      <c r="J136">
        <v>58</v>
      </c>
    </row>
    <row r="137" spans="1:10" x14ac:dyDescent="0.35">
      <c r="A137" t="s">
        <v>45</v>
      </c>
      <c r="B137">
        <v>2021</v>
      </c>
      <c r="C137" t="s">
        <v>34</v>
      </c>
      <c r="D137" t="s">
        <v>24</v>
      </c>
      <c r="E137">
        <v>82.24</v>
      </c>
      <c r="F137">
        <v>982969</v>
      </c>
      <c r="G137" t="s">
        <v>30</v>
      </c>
      <c r="H137" t="s">
        <v>14</v>
      </c>
      <c r="I137" t="s">
        <v>39</v>
      </c>
      <c r="J137">
        <v>64</v>
      </c>
    </row>
    <row r="138" spans="1:10" x14ac:dyDescent="0.35">
      <c r="A138" t="s">
        <v>28</v>
      </c>
      <c r="B138">
        <v>2021</v>
      </c>
      <c r="C138" t="s">
        <v>42</v>
      </c>
      <c r="D138" t="s">
        <v>35</v>
      </c>
      <c r="E138">
        <v>82.72</v>
      </c>
      <c r="F138">
        <v>219703</v>
      </c>
      <c r="G138" t="s">
        <v>25</v>
      </c>
      <c r="H138" t="s">
        <v>26</v>
      </c>
      <c r="I138" t="s">
        <v>18</v>
      </c>
      <c r="J138">
        <v>33</v>
      </c>
    </row>
    <row r="139" spans="1:10" x14ac:dyDescent="0.35">
      <c r="A139" t="s">
        <v>44</v>
      </c>
      <c r="B139">
        <v>2016</v>
      </c>
      <c r="C139" t="s">
        <v>20</v>
      </c>
      <c r="D139" t="s">
        <v>17</v>
      </c>
      <c r="E139">
        <v>18.96</v>
      </c>
      <c r="F139">
        <v>530947</v>
      </c>
      <c r="G139" t="s">
        <v>25</v>
      </c>
      <c r="H139" t="s">
        <v>14</v>
      </c>
      <c r="I139" t="s">
        <v>15</v>
      </c>
      <c r="J139">
        <v>12</v>
      </c>
    </row>
    <row r="140" spans="1:10" x14ac:dyDescent="0.35">
      <c r="A140" t="s">
        <v>23</v>
      </c>
      <c r="B140">
        <v>2017</v>
      </c>
      <c r="C140" t="s">
        <v>34</v>
      </c>
      <c r="D140" t="s">
        <v>21</v>
      </c>
      <c r="E140">
        <v>53.39</v>
      </c>
      <c r="F140">
        <v>576110</v>
      </c>
      <c r="G140" t="s">
        <v>29</v>
      </c>
      <c r="H140" t="s">
        <v>14</v>
      </c>
      <c r="I140" t="s">
        <v>31</v>
      </c>
      <c r="J140">
        <v>37</v>
      </c>
    </row>
    <row r="141" spans="1:10" x14ac:dyDescent="0.35">
      <c r="A141" t="s">
        <v>23</v>
      </c>
      <c r="B141">
        <v>2017</v>
      </c>
      <c r="C141" t="s">
        <v>20</v>
      </c>
      <c r="D141" t="s">
        <v>35</v>
      </c>
      <c r="E141">
        <v>48.9</v>
      </c>
      <c r="F141">
        <v>177154</v>
      </c>
      <c r="G141" t="s">
        <v>30</v>
      </c>
      <c r="H141" t="s">
        <v>38</v>
      </c>
      <c r="I141" t="s">
        <v>31</v>
      </c>
      <c r="J141">
        <v>68</v>
      </c>
    </row>
    <row r="142" spans="1:10" x14ac:dyDescent="0.35">
      <c r="A142" t="s">
        <v>33</v>
      </c>
      <c r="B142">
        <v>2017</v>
      </c>
      <c r="C142" t="s">
        <v>34</v>
      </c>
      <c r="D142" t="s">
        <v>37</v>
      </c>
      <c r="E142">
        <v>60.77</v>
      </c>
      <c r="F142">
        <v>212177</v>
      </c>
      <c r="G142" t="s">
        <v>13</v>
      </c>
      <c r="H142" t="s">
        <v>26</v>
      </c>
      <c r="I142" t="s">
        <v>39</v>
      </c>
      <c r="J142">
        <v>2</v>
      </c>
    </row>
    <row r="143" spans="1:10" x14ac:dyDescent="0.35">
      <c r="A143" t="s">
        <v>28</v>
      </c>
      <c r="B143">
        <v>2021</v>
      </c>
      <c r="C143" t="s">
        <v>32</v>
      </c>
      <c r="D143" t="s">
        <v>36</v>
      </c>
      <c r="E143">
        <v>91.24</v>
      </c>
      <c r="F143">
        <v>8787</v>
      </c>
      <c r="G143" t="s">
        <v>13</v>
      </c>
      <c r="H143" t="s">
        <v>14</v>
      </c>
      <c r="I143" t="s">
        <v>39</v>
      </c>
      <c r="J143">
        <v>55</v>
      </c>
    </row>
    <row r="144" spans="1:10" x14ac:dyDescent="0.35">
      <c r="A144" t="s">
        <v>45</v>
      </c>
      <c r="B144">
        <v>2015</v>
      </c>
      <c r="C144" t="s">
        <v>11</v>
      </c>
      <c r="D144" t="s">
        <v>12</v>
      </c>
      <c r="E144">
        <v>41.36</v>
      </c>
      <c r="F144">
        <v>291727</v>
      </c>
      <c r="G144" t="s">
        <v>29</v>
      </c>
      <c r="H144" t="s">
        <v>26</v>
      </c>
      <c r="I144" t="s">
        <v>39</v>
      </c>
      <c r="J144">
        <v>31</v>
      </c>
    </row>
    <row r="145" spans="1:10" x14ac:dyDescent="0.35">
      <c r="A145" t="s">
        <v>28</v>
      </c>
      <c r="B145">
        <v>2022</v>
      </c>
      <c r="C145" t="s">
        <v>32</v>
      </c>
      <c r="D145" t="s">
        <v>21</v>
      </c>
      <c r="E145">
        <v>78.180000000000007</v>
      </c>
      <c r="F145">
        <v>987652</v>
      </c>
      <c r="G145" t="s">
        <v>13</v>
      </c>
      <c r="H145" t="s">
        <v>26</v>
      </c>
      <c r="I145" t="s">
        <v>15</v>
      </c>
      <c r="J145">
        <v>72</v>
      </c>
    </row>
    <row r="146" spans="1:10" x14ac:dyDescent="0.35">
      <c r="A146" t="s">
        <v>10</v>
      </c>
      <c r="B146">
        <v>2022</v>
      </c>
      <c r="C146" t="s">
        <v>16</v>
      </c>
      <c r="D146" t="s">
        <v>24</v>
      </c>
      <c r="E146">
        <v>16.16</v>
      </c>
      <c r="F146">
        <v>236284</v>
      </c>
      <c r="G146" t="s">
        <v>30</v>
      </c>
      <c r="H146" t="s">
        <v>26</v>
      </c>
      <c r="I146" t="s">
        <v>31</v>
      </c>
      <c r="J146">
        <v>38</v>
      </c>
    </row>
    <row r="147" spans="1:10" x14ac:dyDescent="0.35">
      <c r="A147" t="s">
        <v>45</v>
      </c>
      <c r="B147">
        <v>2020</v>
      </c>
      <c r="C147" t="s">
        <v>20</v>
      </c>
      <c r="D147" t="s">
        <v>24</v>
      </c>
      <c r="E147">
        <v>15.63</v>
      </c>
      <c r="F147">
        <v>209853</v>
      </c>
      <c r="G147" t="s">
        <v>25</v>
      </c>
      <c r="H147" t="s">
        <v>38</v>
      </c>
      <c r="I147" t="s">
        <v>15</v>
      </c>
      <c r="J147">
        <v>1</v>
      </c>
    </row>
    <row r="148" spans="1:10" x14ac:dyDescent="0.35">
      <c r="A148" t="s">
        <v>40</v>
      </c>
      <c r="B148">
        <v>2020</v>
      </c>
      <c r="C148" t="s">
        <v>32</v>
      </c>
      <c r="D148" t="s">
        <v>17</v>
      </c>
      <c r="E148">
        <v>36.29</v>
      </c>
      <c r="F148">
        <v>755621</v>
      </c>
      <c r="G148" t="s">
        <v>30</v>
      </c>
      <c r="H148" t="s">
        <v>38</v>
      </c>
      <c r="I148" t="s">
        <v>31</v>
      </c>
      <c r="J148">
        <v>50</v>
      </c>
    </row>
    <row r="149" spans="1:10" x14ac:dyDescent="0.35">
      <c r="A149" t="s">
        <v>33</v>
      </c>
      <c r="B149">
        <v>2015</v>
      </c>
      <c r="C149" t="s">
        <v>34</v>
      </c>
      <c r="D149" t="s">
        <v>17</v>
      </c>
      <c r="E149">
        <v>61.41</v>
      </c>
      <c r="F149">
        <v>694844</v>
      </c>
      <c r="G149" t="s">
        <v>29</v>
      </c>
      <c r="H149" t="s">
        <v>14</v>
      </c>
      <c r="I149" t="s">
        <v>31</v>
      </c>
      <c r="J149">
        <v>43</v>
      </c>
    </row>
    <row r="150" spans="1:10" x14ac:dyDescent="0.35">
      <c r="A150" t="s">
        <v>33</v>
      </c>
      <c r="B150">
        <v>2018</v>
      </c>
      <c r="C150" t="s">
        <v>34</v>
      </c>
      <c r="D150" t="s">
        <v>17</v>
      </c>
      <c r="E150">
        <v>53.72</v>
      </c>
      <c r="F150">
        <v>795831</v>
      </c>
      <c r="G150" t="s">
        <v>25</v>
      </c>
      <c r="H150" t="s">
        <v>14</v>
      </c>
      <c r="I150" t="s">
        <v>39</v>
      </c>
      <c r="J150">
        <v>61</v>
      </c>
    </row>
    <row r="151" spans="1:10" x14ac:dyDescent="0.35">
      <c r="A151" t="s">
        <v>43</v>
      </c>
      <c r="B151">
        <v>2020</v>
      </c>
      <c r="C151" t="s">
        <v>32</v>
      </c>
      <c r="D151" t="s">
        <v>17</v>
      </c>
      <c r="E151">
        <v>17.399999999999999</v>
      </c>
      <c r="F151">
        <v>342253</v>
      </c>
      <c r="G151" t="s">
        <v>30</v>
      </c>
      <c r="H151" t="s">
        <v>22</v>
      </c>
      <c r="I151" t="s">
        <v>39</v>
      </c>
      <c r="J151">
        <v>22</v>
      </c>
    </row>
    <row r="152" spans="1:10" x14ac:dyDescent="0.35">
      <c r="A152" t="s">
        <v>45</v>
      </c>
      <c r="B152">
        <v>2016</v>
      </c>
      <c r="C152" t="s">
        <v>11</v>
      </c>
      <c r="D152" t="s">
        <v>17</v>
      </c>
      <c r="E152">
        <v>75.94</v>
      </c>
      <c r="F152">
        <v>638693</v>
      </c>
      <c r="G152" t="s">
        <v>25</v>
      </c>
      <c r="H152" t="s">
        <v>22</v>
      </c>
      <c r="I152" t="s">
        <v>27</v>
      </c>
      <c r="J152">
        <v>35</v>
      </c>
    </row>
    <row r="153" spans="1:10" x14ac:dyDescent="0.35">
      <c r="A153" t="s">
        <v>45</v>
      </c>
      <c r="B153">
        <v>2018</v>
      </c>
      <c r="C153" t="s">
        <v>11</v>
      </c>
      <c r="D153" t="s">
        <v>36</v>
      </c>
      <c r="E153">
        <v>55.9</v>
      </c>
      <c r="F153">
        <v>618616</v>
      </c>
      <c r="G153" t="s">
        <v>29</v>
      </c>
      <c r="H153" t="s">
        <v>38</v>
      </c>
      <c r="I153" t="s">
        <v>15</v>
      </c>
      <c r="J153">
        <v>51</v>
      </c>
    </row>
    <row r="154" spans="1:10" x14ac:dyDescent="0.35">
      <c r="A154" t="s">
        <v>43</v>
      </c>
      <c r="B154">
        <v>2023</v>
      </c>
      <c r="C154" t="s">
        <v>34</v>
      </c>
      <c r="D154" t="s">
        <v>17</v>
      </c>
      <c r="E154">
        <v>56.76</v>
      </c>
      <c r="F154">
        <v>774426</v>
      </c>
      <c r="G154" t="s">
        <v>13</v>
      </c>
      <c r="H154" t="s">
        <v>26</v>
      </c>
      <c r="I154" t="s">
        <v>27</v>
      </c>
      <c r="J154">
        <v>21</v>
      </c>
    </row>
    <row r="155" spans="1:10" x14ac:dyDescent="0.35">
      <c r="A155" t="s">
        <v>40</v>
      </c>
      <c r="B155">
        <v>2023</v>
      </c>
      <c r="C155" t="s">
        <v>32</v>
      </c>
      <c r="D155" t="s">
        <v>35</v>
      </c>
      <c r="E155">
        <v>76.25</v>
      </c>
      <c r="F155">
        <v>900661</v>
      </c>
      <c r="G155" t="s">
        <v>29</v>
      </c>
      <c r="H155" t="s">
        <v>14</v>
      </c>
      <c r="I155" t="s">
        <v>39</v>
      </c>
      <c r="J155">
        <v>64</v>
      </c>
    </row>
    <row r="156" spans="1:10" x14ac:dyDescent="0.35">
      <c r="A156" t="s">
        <v>19</v>
      </c>
      <c r="B156">
        <v>2019</v>
      </c>
      <c r="C156" t="s">
        <v>11</v>
      </c>
      <c r="D156" t="s">
        <v>24</v>
      </c>
      <c r="E156">
        <v>75.23</v>
      </c>
      <c r="F156">
        <v>141627</v>
      </c>
      <c r="G156" t="s">
        <v>29</v>
      </c>
      <c r="H156" t="s">
        <v>14</v>
      </c>
      <c r="I156" t="s">
        <v>27</v>
      </c>
      <c r="J156">
        <v>64</v>
      </c>
    </row>
    <row r="157" spans="1:10" x14ac:dyDescent="0.35">
      <c r="A157" t="s">
        <v>28</v>
      </c>
      <c r="B157">
        <v>2024</v>
      </c>
      <c r="C157" t="s">
        <v>11</v>
      </c>
      <c r="D157" t="s">
        <v>21</v>
      </c>
      <c r="E157">
        <v>3.93</v>
      </c>
      <c r="F157">
        <v>845785</v>
      </c>
      <c r="G157" t="s">
        <v>30</v>
      </c>
      <c r="H157" t="s">
        <v>14</v>
      </c>
      <c r="I157" t="s">
        <v>15</v>
      </c>
      <c r="J157">
        <v>69</v>
      </c>
    </row>
    <row r="158" spans="1:10" x14ac:dyDescent="0.35">
      <c r="A158" t="s">
        <v>40</v>
      </c>
      <c r="B158">
        <v>2015</v>
      </c>
      <c r="C158" t="s">
        <v>42</v>
      </c>
      <c r="D158" t="s">
        <v>17</v>
      </c>
      <c r="E158">
        <v>99.41</v>
      </c>
      <c r="F158">
        <v>120048</v>
      </c>
      <c r="G158" t="s">
        <v>29</v>
      </c>
      <c r="H158" t="s">
        <v>38</v>
      </c>
      <c r="I158" t="s">
        <v>31</v>
      </c>
      <c r="J158">
        <v>12</v>
      </c>
    </row>
    <row r="159" spans="1:10" x14ac:dyDescent="0.35">
      <c r="A159" t="s">
        <v>45</v>
      </c>
      <c r="B159">
        <v>2016</v>
      </c>
      <c r="C159" t="s">
        <v>42</v>
      </c>
      <c r="D159" t="s">
        <v>17</v>
      </c>
      <c r="E159">
        <v>32.89</v>
      </c>
      <c r="F159">
        <v>894935</v>
      </c>
      <c r="G159" t="s">
        <v>30</v>
      </c>
      <c r="H159" t="s">
        <v>26</v>
      </c>
      <c r="I159" t="s">
        <v>27</v>
      </c>
      <c r="J159">
        <v>31</v>
      </c>
    </row>
    <row r="160" spans="1:10" x14ac:dyDescent="0.35">
      <c r="A160" t="s">
        <v>44</v>
      </c>
      <c r="B160">
        <v>2017</v>
      </c>
      <c r="C160" t="s">
        <v>34</v>
      </c>
      <c r="D160" t="s">
        <v>37</v>
      </c>
      <c r="E160">
        <v>21.66</v>
      </c>
      <c r="F160">
        <v>277555</v>
      </c>
      <c r="G160" t="s">
        <v>30</v>
      </c>
      <c r="H160" t="s">
        <v>26</v>
      </c>
      <c r="I160" t="s">
        <v>27</v>
      </c>
      <c r="J160">
        <v>45</v>
      </c>
    </row>
    <row r="161" spans="1:10" x14ac:dyDescent="0.35">
      <c r="A161" t="s">
        <v>40</v>
      </c>
      <c r="B161">
        <v>2024</v>
      </c>
      <c r="C161" t="s">
        <v>16</v>
      </c>
      <c r="D161" t="s">
        <v>12</v>
      </c>
      <c r="E161">
        <v>85.86</v>
      </c>
      <c r="F161">
        <v>461012</v>
      </c>
      <c r="G161" t="s">
        <v>29</v>
      </c>
      <c r="H161" t="s">
        <v>14</v>
      </c>
      <c r="I161" t="s">
        <v>27</v>
      </c>
      <c r="J161">
        <v>38</v>
      </c>
    </row>
    <row r="162" spans="1:10" x14ac:dyDescent="0.35">
      <c r="A162" t="s">
        <v>41</v>
      </c>
      <c r="B162">
        <v>2021</v>
      </c>
      <c r="C162" t="s">
        <v>34</v>
      </c>
      <c r="D162" t="s">
        <v>24</v>
      </c>
      <c r="E162">
        <v>80.23</v>
      </c>
      <c r="F162">
        <v>599291</v>
      </c>
      <c r="G162" t="s">
        <v>25</v>
      </c>
      <c r="H162" t="s">
        <v>26</v>
      </c>
      <c r="I162" t="s">
        <v>18</v>
      </c>
      <c r="J162">
        <v>55</v>
      </c>
    </row>
    <row r="163" spans="1:10" x14ac:dyDescent="0.35">
      <c r="A163" t="s">
        <v>40</v>
      </c>
      <c r="B163">
        <v>2016</v>
      </c>
      <c r="C163" t="s">
        <v>20</v>
      </c>
      <c r="D163" t="s">
        <v>35</v>
      </c>
      <c r="E163">
        <v>31.92</v>
      </c>
      <c r="F163">
        <v>163602</v>
      </c>
      <c r="G163" t="s">
        <v>13</v>
      </c>
      <c r="H163" t="s">
        <v>14</v>
      </c>
      <c r="I163" t="s">
        <v>15</v>
      </c>
      <c r="J163">
        <v>26</v>
      </c>
    </row>
    <row r="164" spans="1:10" x14ac:dyDescent="0.35">
      <c r="A164" t="s">
        <v>23</v>
      </c>
      <c r="B164">
        <v>2021</v>
      </c>
      <c r="C164" t="s">
        <v>34</v>
      </c>
      <c r="D164" t="s">
        <v>35</v>
      </c>
      <c r="E164">
        <v>39.03</v>
      </c>
      <c r="F164">
        <v>986196</v>
      </c>
      <c r="G164" t="s">
        <v>25</v>
      </c>
      <c r="H164" t="s">
        <v>22</v>
      </c>
      <c r="I164" t="s">
        <v>39</v>
      </c>
      <c r="J164">
        <v>11</v>
      </c>
    </row>
    <row r="165" spans="1:10" x14ac:dyDescent="0.35">
      <c r="A165" t="s">
        <v>33</v>
      </c>
      <c r="B165">
        <v>2024</v>
      </c>
      <c r="C165" t="s">
        <v>16</v>
      </c>
      <c r="D165" t="s">
        <v>17</v>
      </c>
      <c r="E165">
        <v>99.03</v>
      </c>
      <c r="F165">
        <v>349008</v>
      </c>
      <c r="G165" t="s">
        <v>25</v>
      </c>
      <c r="H165" t="s">
        <v>38</v>
      </c>
      <c r="I165" t="s">
        <v>39</v>
      </c>
      <c r="J165">
        <v>20</v>
      </c>
    </row>
    <row r="166" spans="1:10" x14ac:dyDescent="0.35">
      <c r="A166" t="s">
        <v>28</v>
      </c>
      <c r="B166">
        <v>2022</v>
      </c>
      <c r="C166" t="s">
        <v>34</v>
      </c>
      <c r="D166" t="s">
        <v>17</v>
      </c>
      <c r="E166">
        <v>25.1</v>
      </c>
      <c r="F166">
        <v>559667</v>
      </c>
      <c r="G166" t="s">
        <v>30</v>
      </c>
      <c r="H166" t="s">
        <v>38</v>
      </c>
      <c r="I166" t="s">
        <v>31</v>
      </c>
      <c r="J166">
        <v>69</v>
      </c>
    </row>
    <row r="167" spans="1:10" x14ac:dyDescent="0.35">
      <c r="A167" t="s">
        <v>41</v>
      </c>
      <c r="B167">
        <v>2018</v>
      </c>
      <c r="C167" t="s">
        <v>32</v>
      </c>
      <c r="D167" t="s">
        <v>37</v>
      </c>
      <c r="E167">
        <v>67.27</v>
      </c>
      <c r="F167">
        <v>335628</v>
      </c>
      <c r="G167" t="s">
        <v>13</v>
      </c>
      <c r="H167" t="s">
        <v>22</v>
      </c>
      <c r="I167" t="s">
        <v>31</v>
      </c>
      <c r="J167">
        <v>20</v>
      </c>
    </row>
    <row r="168" spans="1:10" x14ac:dyDescent="0.35">
      <c r="A168" t="s">
        <v>28</v>
      </c>
      <c r="B168">
        <v>2016</v>
      </c>
      <c r="C168" t="s">
        <v>16</v>
      </c>
      <c r="D168" t="s">
        <v>12</v>
      </c>
      <c r="E168">
        <v>29.89</v>
      </c>
      <c r="F168">
        <v>385363</v>
      </c>
      <c r="G168" t="s">
        <v>30</v>
      </c>
      <c r="H168" t="s">
        <v>14</v>
      </c>
      <c r="I168" t="s">
        <v>18</v>
      </c>
      <c r="J168">
        <v>22</v>
      </c>
    </row>
    <row r="169" spans="1:10" x14ac:dyDescent="0.35">
      <c r="A169" t="s">
        <v>45</v>
      </c>
      <c r="B169">
        <v>2021</v>
      </c>
      <c r="C169" t="s">
        <v>20</v>
      </c>
      <c r="D169" t="s">
        <v>12</v>
      </c>
      <c r="E169">
        <v>15.92</v>
      </c>
      <c r="F169">
        <v>945793</v>
      </c>
      <c r="G169" t="s">
        <v>29</v>
      </c>
      <c r="H169" t="s">
        <v>38</v>
      </c>
      <c r="I169" t="s">
        <v>18</v>
      </c>
      <c r="J169">
        <v>32</v>
      </c>
    </row>
    <row r="170" spans="1:10" x14ac:dyDescent="0.35">
      <c r="A170" t="s">
        <v>41</v>
      </c>
      <c r="B170">
        <v>2016</v>
      </c>
      <c r="C170" t="s">
        <v>34</v>
      </c>
      <c r="D170" t="s">
        <v>24</v>
      </c>
      <c r="E170">
        <v>95.93</v>
      </c>
      <c r="F170">
        <v>595950</v>
      </c>
      <c r="G170" t="s">
        <v>25</v>
      </c>
      <c r="H170" t="s">
        <v>26</v>
      </c>
      <c r="I170" t="s">
        <v>27</v>
      </c>
      <c r="J170">
        <v>11</v>
      </c>
    </row>
    <row r="171" spans="1:10" x14ac:dyDescent="0.35">
      <c r="A171" t="s">
        <v>44</v>
      </c>
      <c r="B171">
        <v>2022</v>
      </c>
      <c r="C171" t="s">
        <v>32</v>
      </c>
      <c r="D171" t="s">
        <v>12</v>
      </c>
      <c r="E171">
        <v>12.61</v>
      </c>
      <c r="F171">
        <v>756722</v>
      </c>
      <c r="G171" t="s">
        <v>25</v>
      </c>
      <c r="H171" t="s">
        <v>22</v>
      </c>
      <c r="I171" t="s">
        <v>15</v>
      </c>
      <c r="J171">
        <v>15</v>
      </c>
    </row>
    <row r="172" spans="1:10" x14ac:dyDescent="0.35">
      <c r="A172" t="s">
        <v>40</v>
      </c>
      <c r="B172">
        <v>2024</v>
      </c>
      <c r="C172" t="s">
        <v>16</v>
      </c>
      <c r="D172" t="s">
        <v>35</v>
      </c>
      <c r="E172">
        <v>39.92</v>
      </c>
      <c r="F172">
        <v>594424</v>
      </c>
      <c r="G172" t="s">
        <v>13</v>
      </c>
      <c r="H172" t="s">
        <v>26</v>
      </c>
      <c r="I172" t="s">
        <v>31</v>
      </c>
      <c r="J172">
        <v>54</v>
      </c>
    </row>
    <row r="173" spans="1:10" x14ac:dyDescent="0.35">
      <c r="A173" t="s">
        <v>10</v>
      </c>
      <c r="B173">
        <v>2015</v>
      </c>
      <c r="C173" t="s">
        <v>42</v>
      </c>
      <c r="D173" t="s">
        <v>17</v>
      </c>
      <c r="E173">
        <v>19.36</v>
      </c>
      <c r="F173">
        <v>457790</v>
      </c>
      <c r="G173" t="s">
        <v>13</v>
      </c>
      <c r="H173" t="s">
        <v>38</v>
      </c>
      <c r="I173" t="s">
        <v>39</v>
      </c>
      <c r="J173">
        <v>39</v>
      </c>
    </row>
    <row r="174" spans="1:10" x14ac:dyDescent="0.35">
      <c r="A174" t="s">
        <v>10</v>
      </c>
      <c r="B174">
        <v>2024</v>
      </c>
      <c r="C174" t="s">
        <v>16</v>
      </c>
      <c r="D174" t="s">
        <v>24</v>
      </c>
      <c r="E174">
        <v>70.47</v>
      </c>
      <c r="F174">
        <v>549337</v>
      </c>
      <c r="G174" t="s">
        <v>30</v>
      </c>
      <c r="H174" t="s">
        <v>26</v>
      </c>
      <c r="I174" t="s">
        <v>31</v>
      </c>
      <c r="J174">
        <v>63</v>
      </c>
    </row>
    <row r="175" spans="1:10" x14ac:dyDescent="0.35">
      <c r="A175" t="s">
        <v>33</v>
      </c>
      <c r="B175">
        <v>2023</v>
      </c>
      <c r="C175" t="s">
        <v>42</v>
      </c>
      <c r="D175" t="s">
        <v>37</v>
      </c>
      <c r="E175">
        <v>53.34</v>
      </c>
      <c r="F175">
        <v>714681</v>
      </c>
      <c r="G175" t="s">
        <v>30</v>
      </c>
      <c r="H175" t="s">
        <v>14</v>
      </c>
      <c r="I175" t="s">
        <v>18</v>
      </c>
      <c r="J175">
        <v>34</v>
      </c>
    </row>
    <row r="176" spans="1:10" x14ac:dyDescent="0.35">
      <c r="A176" t="s">
        <v>19</v>
      </c>
      <c r="B176">
        <v>2022</v>
      </c>
      <c r="C176" t="s">
        <v>42</v>
      </c>
      <c r="D176" t="s">
        <v>35</v>
      </c>
      <c r="E176">
        <v>84.15</v>
      </c>
      <c r="F176">
        <v>849745</v>
      </c>
      <c r="G176" t="s">
        <v>13</v>
      </c>
      <c r="H176" t="s">
        <v>26</v>
      </c>
      <c r="I176" t="s">
        <v>31</v>
      </c>
      <c r="J176">
        <v>51</v>
      </c>
    </row>
    <row r="177" spans="1:10" x14ac:dyDescent="0.35">
      <c r="A177" t="s">
        <v>43</v>
      </c>
      <c r="B177">
        <v>2019</v>
      </c>
      <c r="C177" t="s">
        <v>34</v>
      </c>
      <c r="D177" t="s">
        <v>36</v>
      </c>
      <c r="E177">
        <v>27.64</v>
      </c>
      <c r="F177">
        <v>826256</v>
      </c>
      <c r="G177" t="s">
        <v>25</v>
      </c>
      <c r="H177" t="s">
        <v>38</v>
      </c>
      <c r="I177" t="s">
        <v>15</v>
      </c>
      <c r="J177">
        <v>50</v>
      </c>
    </row>
    <row r="178" spans="1:10" x14ac:dyDescent="0.35">
      <c r="A178" t="s">
        <v>23</v>
      </c>
      <c r="B178">
        <v>2017</v>
      </c>
      <c r="C178" t="s">
        <v>32</v>
      </c>
      <c r="D178" t="s">
        <v>21</v>
      </c>
      <c r="E178">
        <v>9.01</v>
      </c>
      <c r="F178">
        <v>617543</v>
      </c>
      <c r="G178" t="s">
        <v>30</v>
      </c>
      <c r="H178" t="s">
        <v>38</v>
      </c>
      <c r="I178" t="s">
        <v>31</v>
      </c>
      <c r="J178">
        <v>43</v>
      </c>
    </row>
    <row r="179" spans="1:10" x14ac:dyDescent="0.35">
      <c r="A179" t="s">
        <v>45</v>
      </c>
      <c r="B179">
        <v>2017</v>
      </c>
      <c r="C179" t="s">
        <v>34</v>
      </c>
      <c r="D179" t="s">
        <v>36</v>
      </c>
      <c r="E179">
        <v>9.08</v>
      </c>
      <c r="F179">
        <v>895507</v>
      </c>
      <c r="G179" t="s">
        <v>30</v>
      </c>
      <c r="H179" t="s">
        <v>26</v>
      </c>
      <c r="I179" t="s">
        <v>27</v>
      </c>
      <c r="J179">
        <v>52</v>
      </c>
    </row>
    <row r="180" spans="1:10" x14ac:dyDescent="0.35">
      <c r="A180" t="s">
        <v>23</v>
      </c>
      <c r="B180">
        <v>2020</v>
      </c>
      <c r="C180" t="s">
        <v>34</v>
      </c>
      <c r="D180" t="s">
        <v>37</v>
      </c>
      <c r="E180">
        <v>67.900000000000006</v>
      </c>
      <c r="F180">
        <v>2233</v>
      </c>
      <c r="G180" t="s">
        <v>30</v>
      </c>
      <c r="H180" t="s">
        <v>26</v>
      </c>
      <c r="I180" t="s">
        <v>31</v>
      </c>
      <c r="J180">
        <v>45</v>
      </c>
    </row>
    <row r="181" spans="1:10" x14ac:dyDescent="0.35">
      <c r="A181" t="s">
        <v>44</v>
      </c>
      <c r="B181">
        <v>2022</v>
      </c>
      <c r="C181" t="s">
        <v>11</v>
      </c>
      <c r="D181" t="s">
        <v>35</v>
      </c>
      <c r="E181">
        <v>71.12</v>
      </c>
      <c r="F181">
        <v>76776</v>
      </c>
      <c r="G181" t="s">
        <v>30</v>
      </c>
      <c r="H181" t="s">
        <v>14</v>
      </c>
      <c r="I181" t="s">
        <v>18</v>
      </c>
      <c r="J181">
        <v>42</v>
      </c>
    </row>
    <row r="182" spans="1:10" x14ac:dyDescent="0.35">
      <c r="A182" t="s">
        <v>10</v>
      </c>
      <c r="B182">
        <v>2019</v>
      </c>
      <c r="C182" t="s">
        <v>16</v>
      </c>
      <c r="D182" t="s">
        <v>17</v>
      </c>
      <c r="E182">
        <v>6.08</v>
      </c>
      <c r="F182">
        <v>175261</v>
      </c>
      <c r="G182" t="s">
        <v>25</v>
      </c>
      <c r="H182" t="s">
        <v>38</v>
      </c>
      <c r="I182" t="s">
        <v>15</v>
      </c>
      <c r="J182">
        <v>64</v>
      </c>
    </row>
    <row r="183" spans="1:10" x14ac:dyDescent="0.35">
      <c r="A183" t="s">
        <v>40</v>
      </c>
      <c r="B183">
        <v>2016</v>
      </c>
      <c r="C183" t="s">
        <v>20</v>
      </c>
      <c r="D183" t="s">
        <v>37</v>
      </c>
      <c r="E183">
        <v>90.85</v>
      </c>
      <c r="F183">
        <v>746369</v>
      </c>
      <c r="G183" t="s">
        <v>29</v>
      </c>
      <c r="H183" t="s">
        <v>14</v>
      </c>
      <c r="I183" t="s">
        <v>31</v>
      </c>
      <c r="J183">
        <v>30</v>
      </c>
    </row>
    <row r="184" spans="1:10" x14ac:dyDescent="0.35">
      <c r="A184" t="s">
        <v>40</v>
      </c>
      <c r="B184">
        <v>2017</v>
      </c>
      <c r="C184" t="s">
        <v>42</v>
      </c>
      <c r="D184" t="s">
        <v>37</v>
      </c>
      <c r="E184">
        <v>77.319999999999993</v>
      </c>
      <c r="F184">
        <v>563706</v>
      </c>
      <c r="G184" t="s">
        <v>25</v>
      </c>
      <c r="H184" t="s">
        <v>14</v>
      </c>
      <c r="I184" t="s">
        <v>27</v>
      </c>
      <c r="J184">
        <v>35</v>
      </c>
    </row>
    <row r="185" spans="1:10" x14ac:dyDescent="0.35">
      <c r="A185" t="s">
        <v>19</v>
      </c>
      <c r="B185">
        <v>2022</v>
      </c>
      <c r="C185" t="s">
        <v>32</v>
      </c>
      <c r="D185" t="s">
        <v>37</v>
      </c>
      <c r="E185">
        <v>12.01</v>
      </c>
      <c r="F185">
        <v>254980</v>
      </c>
      <c r="G185" t="s">
        <v>29</v>
      </c>
      <c r="H185" t="s">
        <v>14</v>
      </c>
      <c r="I185" t="s">
        <v>27</v>
      </c>
      <c r="J185">
        <v>58</v>
      </c>
    </row>
    <row r="186" spans="1:10" x14ac:dyDescent="0.35">
      <c r="A186" t="s">
        <v>41</v>
      </c>
      <c r="B186">
        <v>2021</v>
      </c>
      <c r="C186" t="s">
        <v>42</v>
      </c>
      <c r="D186" t="s">
        <v>12</v>
      </c>
      <c r="E186">
        <v>0.54</v>
      </c>
      <c r="F186">
        <v>869574</v>
      </c>
      <c r="G186" t="s">
        <v>30</v>
      </c>
      <c r="H186" t="s">
        <v>14</v>
      </c>
      <c r="I186" t="s">
        <v>31</v>
      </c>
      <c r="J186">
        <v>16</v>
      </c>
    </row>
    <row r="187" spans="1:10" x14ac:dyDescent="0.35">
      <c r="A187" t="s">
        <v>41</v>
      </c>
      <c r="B187">
        <v>2015</v>
      </c>
      <c r="C187" t="s">
        <v>42</v>
      </c>
      <c r="D187" t="s">
        <v>21</v>
      </c>
      <c r="E187">
        <v>95.33</v>
      </c>
      <c r="F187">
        <v>282598</v>
      </c>
      <c r="G187" t="s">
        <v>30</v>
      </c>
      <c r="H187" t="s">
        <v>38</v>
      </c>
      <c r="I187" t="s">
        <v>15</v>
      </c>
      <c r="J187">
        <v>21</v>
      </c>
    </row>
    <row r="188" spans="1:10" x14ac:dyDescent="0.35">
      <c r="A188" t="s">
        <v>43</v>
      </c>
      <c r="B188">
        <v>2023</v>
      </c>
      <c r="C188" t="s">
        <v>42</v>
      </c>
      <c r="D188" t="s">
        <v>24</v>
      </c>
      <c r="E188">
        <v>62.77</v>
      </c>
      <c r="F188">
        <v>422623</v>
      </c>
      <c r="G188" t="s">
        <v>25</v>
      </c>
      <c r="H188" t="s">
        <v>38</v>
      </c>
      <c r="I188" t="s">
        <v>27</v>
      </c>
      <c r="J188">
        <v>55</v>
      </c>
    </row>
    <row r="189" spans="1:10" x14ac:dyDescent="0.35">
      <c r="A189" t="s">
        <v>43</v>
      </c>
      <c r="B189">
        <v>2021</v>
      </c>
      <c r="C189" t="s">
        <v>42</v>
      </c>
      <c r="D189" t="s">
        <v>37</v>
      </c>
      <c r="E189">
        <v>83.06</v>
      </c>
      <c r="F189">
        <v>937717</v>
      </c>
      <c r="G189" t="s">
        <v>30</v>
      </c>
      <c r="H189" t="s">
        <v>14</v>
      </c>
      <c r="I189" t="s">
        <v>39</v>
      </c>
      <c r="J189">
        <v>56</v>
      </c>
    </row>
    <row r="190" spans="1:10" x14ac:dyDescent="0.35">
      <c r="A190" t="s">
        <v>19</v>
      </c>
      <c r="B190">
        <v>2021</v>
      </c>
      <c r="C190" t="s">
        <v>20</v>
      </c>
      <c r="D190" t="s">
        <v>24</v>
      </c>
      <c r="E190">
        <v>71.64</v>
      </c>
      <c r="F190">
        <v>416077</v>
      </c>
      <c r="G190" t="s">
        <v>29</v>
      </c>
      <c r="H190" t="s">
        <v>26</v>
      </c>
      <c r="I190" t="s">
        <v>15</v>
      </c>
      <c r="J190">
        <v>39</v>
      </c>
    </row>
    <row r="191" spans="1:10" x14ac:dyDescent="0.35">
      <c r="A191" t="s">
        <v>40</v>
      </c>
      <c r="B191">
        <v>2019</v>
      </c>
      <c r="C191" t="s">
        <v>20</v>
      </c>
      <c r="D191" t="s">
        <v>36</v>
      </c>
      <c r="E191">
        <v>47.67</v>
      </c>
      <c r="F191">
        <v>112313</v>
      </c>
      <c r="G191" t="s">
        <v>29</v>
      </c>
      <c r="H191" t="s">
        <v>26</v>
      </c>
      <c r="I191" t="s">
        <v>18</v>
      </c>
      <c r="J191">
        <v>63</v>
      </c>
    </row>
    <row r="192" spans="1:10" x14ac:dyDescent="0.35">
      <c r="A192" t="s">
        <v>40</v>
      </c>
      <c r="B192">
        <v>2017</v>
      </c>
      <c r="C192" t="s">
        <v>20</v>
      </c>
      <c r="D192" t="s">
        <v>24</v>
      </c>
      <c r="E192">
        <v>79.72</v>
      </c>
      <c r="F192">
        <v>799971</v>
      </c>
      <c r="G192" t="s">
        <v>29</v>
      </c>
      <c r="H192" t="s">
        <v>38</v>
      </c>
      <c r="I192" t="s">
        <v>18</v>
      </c>
      <c r="J192">
        <v>63</v>
      </c>
    </row>
    <row r="193" spans="1:10" x14ac:dyDescent="0.35">
      <c r="A193" t="s">
        <v>44</v>
      </c>
      <c r="B193">
        <v>2018</v>
      </c>
      <c r="C193" t="s">
        <v>20</v>
      </c>
      <c r="D193" t="s">
        <v>17</v>
      </c>
      <c r="E193">
        <v>47.11</v>
      </c>
      <c r="F193">
        <v>690595</v>
      </c>
      <c r="G193" t="s">
        <v>13</v>
      </c>
      <c r="H193" t="s">
        <v>26</v>
      </c>
      <c r="I193" t="s">
        <v>31</v>
      </c>
      <c r="J193">
        <v>71</v>
      </c>
    </row>
    <row r="194" spans="1:10" x14ac:dyDescent="0.35">
      <c r="A194" t="s">
        <v>19</v>
      </c>
      <c r="B194">
        <v>2017</v>
      </c>
      <c r="C194" t="s">
        <v>20</v>
      </c>
      <c r="D194" t="s">
        <v>35</v>
      </c>
      <c r="E194">
        <v>69.69</v>
      </c>
      <c r="F194">
        <v>713419</v>
      </c>
      <c r="G194" t="s">
        <v>13</v>
      </c>
      <c r="H194" t="s">
        <v>14</v>
      </c>
      <c r="I194" t="s">
        <v>27</v>
      </c>
      <c r="J194">
        <v>70</v>
      </c>
    </row>
    <row r="195" spans="1:10" x14ac:dyDescent="0.35">
      <c r="A195" t="s">
        <v>40</v>
      </c>
      <c r="B195">
        <v>2022</v>
      </c>
      <c r="C195" t="s">
        <v>20</v>
      </c>
      <c r="D195" t="s">
        <v>37</v>
      </c>
      <c r="E195">
        <v>81.31</v>
      </c>
      <c r="F195">
        <v>707365</v>
      </c>
      <c r="G195" t="s">
        <v>13</v>
      </c>
      <c r="H195" t="s">
        <v>38</v>
      </c>
      <c r="I195" t="s">
        <v>31</v>
      </c>
      <c r="J195">
        <v>38</v>
      </c>
    </row>
    <row r="196" spans="1:10" x14ac:dyDescent="0.35">
      <c r="A196" t="s">
        <v>43</v>
      </c>
      <c r="B196">
        <v>2016</v>
      </c>
      <c r="C196" t="s">
        <v>42</v>
      </c>
      <c r="D196" t="s">
        <v>37</v>
      </c>
      <c r="E196">
        <v>83.88</v>
      </c>
      <c r="F196">
        <v>155059</v>
      </c>
      <c r="G196" t="s">
        <v>30</v>
      </c>
      <c r="H196" t="s">
        <v>14</v>
      </c>
      <c r="I196" t="s">
        <v>31</v>
      </c>
      <c r="J196">
        <v>29</v>
      </c>
    </row>
    <row r="197" spans="1:10" x14ac:dyDescent="0.35">
      <c r="A197" t="s">
        <v>41</v>
      </c>
      <c r="B197">
        <v>2022</v>
      </c>
      <c r="C197" t="s">
        <v>11</v>
      </c>
      <c r="D197" t="s">
        <v>36</v>
      </c>
      <c r="E197">
        <v>85.01</v>
      </c>
      <c r="F197">
        <v>923558</v>
      </c>
      <c r="G197" t="s">
        <v>29</v>
      </c>
      <c r="H197" t="s">
        <v>22</v>
      </c>
      <c r="I197" t="s">
        <v>39</v>
      </c>
      <c r="J197">
        <v>41</v>
      </c>
    </row>
    <row r="198" spans="1:10" x14ac:dyDescent="0.35">
      <c r="A198" t="s">
        <v>28</v>
      </c>
      <c r="B198">
        <v>2022</v>
      </c>
      <c r="C198" t="s">
        <v>32</v>
      </c>
      <c r="D198" t="s">
        <v>24</v>
      </c>
      <c r="E198">
        <v>20.55</v>
      </c>
      <c r="F198">
        <v>239313</v>
      </c>
      <c r="G198" t="s">
        <v>25</v>
      </c>
      <c r="H198" t="s">
        <v>26</v>
      </c>
      <c r="I198" t="s">
        <v>27</v>
      </c>
      <c r="J198">
        <v>6</v>
      </c>
    </row>
    <row r="199" spans="1:10" x14ac:dyDescent="0.35">
      <c r="A199" t="s">
        <v>41</v>
      </c>
      <c r="B199">
        <v>2023</v>
      </c>
      <c r="C199" t="s">
        <v>16</v>
      </c>
      <c r="D199" t="s">
        <v>24</v>
      </c>
      <c r="E199">
        <v>60.08</v>
      </c>
      <c r="F199">
        <v>874485</v>
      </c>
      <c r="G199" t="s">
        <v>13</v>
      </c>
      <c r="H199" t="s">
        <v>22</v>
      </c>
      <c r="I199" t="s">
        <v>31</v>
      </c>
      <c r="J199">
        <v>48</v>
      </c>
    </row>
    <row r="200" spans="1:10" x14ac:dyDescent="0.35">
      <c r="A200" t="s">
        <v>41</v>
      </c>
      <c r="B200">
        <v>2016</v>
      </c>
      <c r="C200" t="s">
        <v>34</v>
      </c>
      <c r="D200" t="s">
        <v>37</v>
      </c>
      <c r="E200">
        <v>46.95</v>
      </c>
      <c r="F200">
        <v>90895</v>
      </c>
      <c r="G200" t="s">
        <v>30</v>
      </c>
      <c r="H200" t="s">
        <v>26</v>
      </c>
      <c r="I200" t="s">
        <v>15</v>
      </c>
      <c r="J200">
        <v>29</v>
      </c>
    </row>
    <row r="201" spans="1:10" x14ac:dyDescent="0.35">
      <c r="A201" t="s">
        <v>10</v>
      </c>
      <c r="B201">
        <v>2015</v>
      </c>
      <c r="C201" t="s">
        <v>20</v>
      </c>
      <c r="D201" t="s">
        <v>17</v>
      </c>
      <c r="E201">
        <v>47.2</v>
      </c>
      <c r="F201">
        <v>529593</v>
      </c>
      <c r="G201" t="s">
        <v>13</v>
      </c>
      <c r="H201" t="s">
        <v>38</v>
      </c>
      <c r="I201" t="s">
        <v>15</v>
      </c>
      <c r="J201">
        <v>64</v>
      </c>
    </row>
    <row r="202" spans="1:10" x14ac:dyDescent="0.35">
      <c r="A202" t="s">
        <v>28</v>
      </c>
      <c r="B202">
        <v>2018</v>
      </c>
      <c r="C202" t="s">
        <v>11</v>
      </c>
      <c r="D202" t="s">
        <v>35</v>
      </c>
      <c r="E202">
        <v>46.92</v>
      </c>
      <c r="F202">
        <v>610201</v>
      </c>
      <c r="G202" t="s">
        <v>25</v>
      </c>
      <c r="H202" t="s">
        <v>22</v>
      </c>
      <c r="I202" t="s">
        <v>15</v>
      </c>
      <c r="J202">
        <v>72</v>
      </c>
    </row>
    <row r="203" spans="1:10" x14ac:dyDescent="0.35">
      <c r="A203" t="s">
        <v>45</v>
      </c>
      <c r="B203">
        <v>2021</v>
      </c>
      <c r="C203" t="s">
        <v>32</v>
      </c>
      <c r="D203" t="s">
        <v>24</v>
      </c>
      <c r="E203">
        <v>1.98</v>
      </c>
      <c r="F203">
        <v>863623</v>
      </c>
      <c r="G203" t="s">
        <v>13</v>
      </c>
      <c r="H203" t="s">
        <v>22</v>
      </c>
      <c r="I203" t="s">
        <v>18</v>
      </c>
      <c r="J203">
        <v>24</v>
      </c>
    </row>
    <row r="204" spans="1:10" x14ac:dyDescent="0.35">
      <c r="A204" t="s">
        <v>45</v>
      </c>
      <c r="B204">
        <v>2018</v>
      </c>
      <c r="C204" t="s">
        <v>42</v>
      </c>
      <c r="D204" t="s">
        <v>37</v>
      </c>
      <c r="E204">
        <v>14.28</v>
      </c>
      <c r="F204">
        <v>755771</v>
      </c>
      <c r="G204" t="s">
        <v>29</v>
      </c>
      <c r="H204" t="s">
        <v>22</v>
      </c>
      <c r="I204" t="s">
        <v>31</v>
      </c>
      <c r="J204">
        <v>44</v>
      </c>
    </row>
    <row r="205" spans="1:10" x14ac:dyDescent="0.35">
      <c r="A205" t="s">
        <v>44</v>
      </c>
      <c r="B205">
        <v>2021</v>
      </c>
      <c r="C205" t="s">
        <v>34</v>
      </c>
      <c r="D205" t="s">
        <v>24</v>
      </c>
      <c r="E205">
        <v>66.23</v>
      </c>
      <c r="F205">
        <v>164032</v>
      </c>
      <c r="G205" t="s">
        <v>30</v>
      </c>
      <c r="H205" t="s">
        <v>26</v>
      </c>
      <c r="I205" t="s">
        <v>18</v>
      </c>
      <c r="J205">
        <v>5</v>
      </c>
    </row>
    <row r="206" spans="1:10" x14ac:dyDescent="0.35">
      <c r="A206" t="s">
        <v>41</v>
      </c>
      <c r="B206">
        <v>2019</v>
      </c>
      <c r="C206" t="s">
        <v>20</v>
      </c>
      <c r="D206" t="s">
        <v>24</v>
      </c>
      <c r="E206">
        <v>95.66</v>
      </c>
      <c r="F206">
        <v>259993</v>
      </c>
      <c r="G206" t="s">
        <v>25</v>
      </c>
      <c r="H206" t="s">
        <v>22</v>
      </c>
      <c r="I206" t="s">
        <v>31</v>
      </c>
      <c r="J206">
        <v>58</v>
      </c>
    </row>
    <row r="207" spans="1:10" x14ac:dyDescent="0.35">
      <c r="A207" t="s">
        <v>23</v>
      </c>
      <c r="B207">
        <v>2019</v>
      </c>
      <c r="C207" t="s">
        <v>11</v>
      </c>
      <c r="D207" t="s">
        <v>17</v>
      </c>
      <c r="E207">
        <v>90.13</v>
      </c>
      <c r="F207">
        <v>232359</v>
      </c>
      <c r="G207" t="s">
        <v>30</v>
      </c>
      <c r="H207" t="s">
        <v>26</v>
      </c>
      <c r="I207" t="s">
        <v>18</v>
      </c>
      <c r="J207">
        <v>17</v>
      </c>
    </row>
    <row r="208" spans="1:10" x14ac:dyDescent="0.35">
      <c r="A208" t="s">
        <v>28</v>
      </c>
      <c r="B208">
        <v>2018</v>
      </c>
      <c r="C208" t="s">
        <v>11</v>
      </c>
      <c r="D208" t="s">
        <v>24</v>
      </c>
      <c r="E208">
        <v>84.9</v>
      </c>
      <c r="F208">
        <v>800031</v>
      </c>
      <c r="G208" t="s">
        <v>30</v>
      </c>
      <c r="H208" t="s">
        <v>14</v>
      </c>
      <c r="I208" t="s">
        <v>39</v>
      </c>
      <c r="J208">
        <v>10</v>
      </c>
    </row>
    <row r="209" spans="1:10" x14ac:dyDescent="0.35">
      <c r="A209" t="s">
        <v>23</v>
      </c>
      <c r="B209">
        <v>2016</v>
      </c>
      <c r="C209" t="s">
        <v>11</v>
      </c>
      <c r="D209" t="s">
        <v>37</v>
      </c>
      <c r="E209">
        <v>71.19</v>
      </c>
      <c r="F209">
        <v>925040</v>
      </c>
      <c r="G209" t="s">
        <v>30</v>
      </c>
      <c r="H209" t="s">
        <v>14</v>
      </c>
      <c r="I209" t="s">
        <v>39</v>
      </c>
      <c r="J209">
        <v>48</v>
      </c>
    </row>
    <row r="210" spans="1:10" x14ac:dyDescent="0.35">
      <c r="A210" t="s">
        <v>43</v>
      </c>
      <c r="B210">
        <v>2016</v>
      </c>
      <c r="C210" t="s">
        <v>42</v>
      </c>
      <c r="D210" t="s">
        <v>21</v>
      </c>
      <c r="E210">
        <v>99.29</v>
      </c>
      <c r="F210">
        <v>273469</v>
      </c>
      <c r="G210" t="s">
        <v>29</v>
      </c>
      <c r="H210" t="s">
        <v>26</v>
      </c>
      <c r="I210" t="s">
        <v>27</v>
      </c>
      <c r="J210">
        <v>67</v>
      </c>
    </row>
    <row r="211" spans="1:10" x14ac:dyDescent="0.35">
      <c r="A211" t="s">
        <v>28</v>
      </c>
      <c r="B211">
        <v>2024</v>
      </c>
      <c r="C211" t="s">
        <v>42</v>
      </c>
      <c r="D211" t="s">
        <v>36</v>
      </c>
      <c r="E211">
        <v>22.84</v>
      </c>
      <c r="F211">
        <v>797768</v>
      </c>
      <c r="G211" t="s">
        <v>29</v>
      </c>
      <c r="H211" t="s">
        <v>38</v>
      </c>
      <c r="I211" t="s">
        <v>18</v>
      </c>
      <c r="J211">
        <v>58</v>
      </c>
    </row>
    <row r="212" spans="1:10" x14ac:dyDescent="0.35">
      <c r="A212" t="s">
        <v>44</v>
      </c>
      <c r="B212">
        <v>2022</v>
      </c>
      <c r="C212" t="s">
        <v>32</v>
      </c>
      <c r="D212" t="s">
        <v>12</v>
      </c>
      <c r="E212">
        <v>82.19</v>
      </c>
      <c r="F212">
        <v>905203</v>
      </c>
      <c r="G212" t="s">
        <v>13</v>
      </c>
      <c r="H212" t="s">
        <v>22</v>
      </c>
      <c r="I212" t="s">
        <v>31</v>
      </c>
      <c r="J212">
        <v>37</v>
      </c>
    </row>
    <row r="213" spans="1:10" x14ac:dyDescent="0.35">
      <c r="A213" t="s">
        <v>19</v>
      </c>
      <c r="B213">
        <v>2023</v>
      </c>
      <c r="C213" t="s">
        <v>11</v>
      </c>
      <c r="D213" t="s">
        <v>24</v>
      </c>
      <c r="E213">
        <v>11.72</v>
      </c>
      <c r="F213">
        <v>512291</v>
      </c>
      <c r="G213" t="s">
        <v>29</v>
      </c>
      <c r="H213" t="s">
        <v>38</v>
      </c>
      <c r="I213" t="s">
        <v>27</v>
      </c>
      <c r="J213">
        <v>51</v>
      </c>
    </row>
    <row r="214" spans="1:10" x14ac:dyDescent="0.35">
      <c r="A214" t="s">
        <v>23</v>
      </c>
      <c r="B214">
        <v>2017</v>
      </c>
      <c r="C214" t="s">
        <v>11</v>
      </c>
      <c r="D214" t="s">
        <v>24</v>
      </c>
      <c r="E214">
        <v>27.08</v>
      </c>
      <c r="F214">
        <v>416833</v>
      </c>
      <c r="G214" t="s">
        <v>29</v>
      </c>
      <c r="H214" t="s">
        <v>26</v>
      </c>
      <c r="I214" t="s">
        <v>15</v>
      </c>
      <c r="J214">
        <v>9</v>
      </c>
    </row>
    <row r="215" spans="1:10" x14ac:dyDescent="0.35">
      <c r="A215" t="s">
        <v>23</v>
      </c>
      <c r="B215">
        <v>2015</v>
      </c>
      <c r="C215" t="s">
        <v>16</v>
      </c>
      <c r="D215" t="s">
        <v>35</v>
      </c>
      <c r="E215">
        <v>30.74</v>
      </c>
      <c r="F215">
        <v>744505</v>
      </c>
      <c r="G215" t="s">
        <v>25</v>
      </c>
      <c r="H215" t="s">
        <v>14</v>
      </c>
      <c r="I215" t="s">
        <v>31</v>
      </c>
      <c r="J215">
        <v>43</v>
      </c>
    </row>
    <row r="216" spans="1:10" x14ac:dyDescent="0.35">
      <c r="A216" t="s">
        <v>43</v>
      </c>
      <c r="B216">
        <v>2020</v>
      </c>
      <c r="C216" t="s">
        <v>42</v>
      </c>
      <c r="D216" t="s">
        <v>36</v>
      </c>
      <c r="E216">
        <v>79.61</v>
      </c>
      <c r="F216">
        <v>755029</v>
      </c>
      <c r="G216" t="s">
        <v>25</v>
      </c>
      <c r="H216" t="s">
        <v>22</v>
      </c>
      <c r="I216" t="s">
        <v>18</v>
      </c>
      <c r="J216">
        <v>27</v>
      </c>
    </row>
    <row r="217" spans="1:10" x14ac:dyDescent="0.35">
      <c r="A217" t="s">
        <v>43</v>
      </c>
      <c r="B217">
        <v>2017</v>
      </c>
      <c r="C217" t="s">
        <v>42</v>
      </c>
      <c r="D217" t="s">
        <v>36</v>
      </c>
      <c r="E217">
        <v>99.22</v>
      </c>
      <c r="F217">
        <v>660182</v>
      </c>
      <c r="G217" t="s">
        <v>29</v>
      </c>
      <c r="H217" t="s">
        <v>22</v>
      </c>
      <c r="I217" t="s">
        <v>27</v>
      </c>
      <c r="J217">
        <v>21</v>
      </c>
    </row>
    <row r="218" spans="1:10" x14ac:dyDescent="0.35">
      <c r="A218" t="s">
        <v>19</v>
      </c>
      <c r="B218">
        <v>2016</v>
      </c>
      <c r="C218" t="s">
        <v>16</v>
      </c>
      <c r="D218" t="s">
        <v>17</v>
      </c>
      <c r="E218">
        <v>29.48</v>
      </c>
      <c r="F218">
        <v>403737</v>
      </c>
      <c r="G218" t="s">
        <v>29</v>
      </c>
      <c r="H218" t="s">
        <v>38</v>
      </c>
      <c r="I218" t="s">
        <v>18</v>
      </c>
      <c r="J218">
        <v>26</v>
      </c>
    </row>
    <row r="219" spans="1:10" x14ac:dyDescent="0.35">
      <c r="A219" t="s">
        <v>10</v>
      </c>
      <c r="B219">
        <v>2019</v>
      </c>
      <c r="C219" t="s">
        <v>32</v>
      </c>
      <c r="D219" t="s">
        <v>17</v>
      </c>
      <c r="E219">
        <v>7.87</v>
      </c>
      <c r="F219">
        <v>86783</v>
      </c>
      <c r="G219" t="s">
        <v>25</v>
      </c>
      <c r="H219" t="s">
        <v>22</v>
      </c>
      <c r="I219" t="s">
        <v>31</v>
      </c>
      <c r="J219">
        <v>12</v>
      </c>
    </row>
    <row r="220" spans="1:10" x14ac:dyDescent="0.35">
      <c r="A220" t="s">
        <v>40</v>
      </c>
      <c r="B220">
        <v>2022</v>
      </c>
      <c r="C220" t="s">
        <v>32</v>
      </c>
      <c r="D220" t="s">
        <v>24</v>
      </c>
      <c r="E220">
        <v>86.77</v>
      </c>
      <c r="F220">
        <v>390083</v>
      </c>
      <c r="G220" t="s">
        <v>25</v>
      </c>
      <c r="H220" t="s">
        <v>26</v>
      </c>
      <c r="I220" t="s">
        <v>15</v>
      </c>
      <c r="J220">
        <v>72</v>
      </c>
    </row>
    <row r="221" spans="1:10" x14ac:dyDescent="0.35">
      <c r="A221" t="s">
        <v>43</v>
      </c>
      <c r="B221">
        <v>2023</v>
      </c>
      <c r="C221" t="s">
        <v>20</v>
      </c>
      <c r="D221" t="s">
        <v>36</v>
      </c>
      <c r="E221">
        <v>20.149999999999999</v>
      </c>
      <c r="F221">
        <v>376174</v>
      </c>
      <c r="G221" t="s">
        <v>30</v>
      </c>
      <c r="H221" t="s">
        <v>26</v>
      </c>
      <c r="I221" t="s">
        <v>18</v>
      </c>
      <c r="J221">
        <v>43</v>
      </c>
    </row>
    <row r="222" spans="1:10" x14ac:dyDescent="0.35">
      <c r="A222" t="s">
        <v>23</v>
      </c>
      <c r="B222">
        <v>2022</v>
      </c>
      <c r="C222" t="s">
        <v>16</v>
      </c>
      <c r="D222" t="s">
        <v>35</v>
      </c>
      <c r="E222">
        <v>31.94</v>
      </c>
      <c r="F222">
        <v>485080</v>
      </c>
      <c r="G222" t="s">
        <v>29</v>
      </c>
      <c r="H222" t="s">
        <v>22</v>
      </c>
      <c r="I222" t="s">
        <v>31</v>
      </c>
      <c r="J222">
        <v>61</v>
      </c>
    </row>
    <row r="223" spans="1:10" x14ac:dyDescent="0.35">
      <c r="A223" t="s">
        <v>33</v>
      </c>
      <c r="B223">
        <v>2024</v>
      </c>
      <c r="C223" t="s">
        <v>16</v>
      </c>
      <c r="D223" t="s">
        <v>36</v>
      </c>
      <c r="E223">
        <v>78.819999999999993</v>
      </c>
      <c r="F223">
        <v>759804</v>
      </c>
      <c r="G223" t="s">
        <v>30</v>
      </c>
      <c r="H223" t="s">
        <v>14</v>
      </c>
      <c r="I223" t="s">
        <v>27</v>
      </c>
      <c r="J223">
        <v>47</v>
      </c>
    </row>
    <row r="224" spans="1:10" x14ac:dyDescent="0.35">
      <c r="A224" t="s">
        <v>44</v>
      </c>
      <c r="B224">
        <v>2017</v>
      </c>
      <c r="C224" t="s">
        <v>11</v>
      </c>
      <c r="D224" t="s">
        <v>21</v>
      </c>
      <c r="E224">
        <v>65.62</v>
      </c>
      <c r="F224">
        <v>286208</v>
      </c>
      <c r="G224" t="s">
        <v>13</v>
      </c>
      <c r="H224" t="s">
        <v>38</v>
      </c>
      <c r="I224" t="s">
        <v>18</v>
      </c>
      <c r="J224">
        <v>57</v>
      </c>
    </row>
    <row r="225" spans="1:10" x14ac:dyDescent="0.35">
      <c r="A225" t="s">
        <v>45</v>
      </c>
      <c r="B225">
        <v>2017</v>
      </c>
      <c r="C225" t="s">
        <v>42</v>
      </c>
      <c r="D225" t="s">
        <v>21</v>
      </c>
      <c r="E225">
        <v>75.53</v>
      </c>
      <c r="F225">
        <v>992377</v>
      </c>
      <c r="G225" t="s">
        <v>25</v>
      </c>
      <c r="H225" t="s">
        <v>14</v>
      </c>
      <c r="I225" t="s">
        <v>31</v>
      </c>
      <c r="J225">
        <v>33</v>
      </c>
    </row>
    <row r="226" spans="1:10" x14ac:dyDescent="0.35">
      <c r="A226" t="s">
        <v>45</v>
      </c>
      <c r="B226">
        <v>2021</v>
      </c>
      <c r="C226" t="s">
        <v>20</v>
      </c>
      <c r="D226" t="s">
        <v>12</v>
      </c>
      <c r="E226">
        <v>36.06</v>
      </c>
      <c r="F226">
        <v>48987</v>
      </c>
      <c r="G226" t="s">
        <v>30</v>
      </c>
      <c r="H226" t="s">
        <v>38</v>
      </c>
      <c r="I226" t="s">
        <v>15</v>
      </c>
      <c r="J226">
        <v>58</v>
      </c>
    </row>
    <row r="227" spans="1:10" x14ac:dyDescent="0.35">
      <c r="A227" t="s">
        <v>41</v>
      </c>
      <c r="B227">
        <v>2021</v>
      </c>
      <c r="C227" t="s">
        <v>34</v>
      </c>
      <c r="D227" t="s">
        <v>24</v>
      </c>
      <c r="E227">
        <v>68.069999999999993</v>
      </c>
      <c r="F227">
        <v>538602</v>
      </c>
      <c r="G227" t="s">
        <v>29</v>
      </c>
      <c r="H227" t="s">
        <v>14</v>
      </c>
      <c r="I227" t="s">
        <v>15</v>
      </c>
      <c r="J227">
        <v>19</v>
      </c>
    </row>
    <row r="228" spans="1:10" x14ac:dyDescent="0.35">
      <c r="A228" t="s">
        <v>44</v>
      </c>
      <c r="B228">
        <v>2015</v>
      </c>
      <c r="C228" t="s">
        <v>42</v>
      </c>
      <c r="D228" t="s">
        <v>37</v>
      </c>
      <c r="E228">
        <v>26.29</v>
      </c>
      <c r="F228">
        <v>808392</v>
      </c>
      <c r="G228" t="s">
        <v>13</v>
      </c>
      <c r="H228" t="s">
        <v>22</v>
      </c>
      <c r="I228" t="s">
        <v>27</v>
      </c>
      <c r="J228">
        <v>4</v>
      </c>
    </row>
    <row r="229" spans="1:10" x14ac:dyDescent="0.35">
      <c r="A229" t="s">
        <v>23</v>
      </c>
      <c r="B229">
        <v>2015</v>
      </c>
      <c r="C229" t="s">
        <v>16</v>
      </c>
      <c r="D229" t="s">
        <v>21</v>
      </c>
      <c r="E229">
        <v>26.12</v>
      </c>
      <c r="F229">
        <v>21580</v>
      </c>
      <c r="G229" t="s">
        <v>30</v>
      </c>
      <c r="H229" t="s">
        <v>22</v>
      </c>
      <c r="I229" t="s">
        <v>27</v>
      </c>
      <c r="J229">
        <v>14</v>
      </c>
    </row>
    <row r="230" spans="1:10" x14ac:dyDescent="0.35">
      <c r="A230" t="s">
        <v>33</v>
      </c>
      <c r="B230">
        <v>2020</v>
      </c>
      <c r="C230" t="s">
        <v>11</v>
      </c>
      <c r="D230" t="s">
        <v>35</v>
      </c>
      <c r="E230">
        <v>94.44</v>
      </c>
      <c r="F230">
        <v>209658</v>
      </c>
      <c r="G230" t="s">
        <v>29</v>
      </c>
      <c r="H230" t="s">
        <v>38</v>
      </c>
      <c r="I230" t="s">
        <v>15</v>
      </c>
      <c r="J230">
        <v>11</v>
      </c>
    </row>
    <row r="231" spans="1:10" x14ac:dyDescent="0.35">
      <c r="A231" t="s">
        <v>44</v>
      </c>
      <c r="B231">
        <v>2017</v>
      </c>
      <c r="C231" t="s">
        <v>20</v>
      </c>
      <c r="D231" t="s">
        <v>17</v>
      </c>
      <c r="E231">
        <v>74.12</v>
      </c>
      <c r="F231">
        <v>559889</v>
      </c>
      <c r="G231" t="s">
        <v>25</v>
      </c>
      <c r="H231" t="s">
        <v>38</v>
      </c>
      <c r="I231" t="s">
        <v>15</v>
      </c>
      <c r="J231">
        <v>10</v>
      </c>
    </row>
    <row r="232" spans="1:10" x14ac:dyDescent="0.35">
      <c r="A232" t="s">
        <v>33</v>
      </c>
      <c r="B232">
        <v>2015</v>
      </c>
      <c r="C232" t="s">
        <v>34</v>
      </c>
      <c r="D232" t="s">
        <v>35</v>
      </c>
      <c r="E232">
        <v>12.92</v>
      </c>
      <c r="F232">
        <v>344516</v>
      </c>
      <c r="G232" t="s">
        <v>29</v>
      </c>
      <c r="H232" t="s">
        <v>38</v>
      </c>
      <c r="I232" t="s">
        <v>15</v>
      </c>
      <c r="J232">
        <v>28</v>
      </c>
    </row>
    <row r="233" spans="1:10" x14ac:dyDescent="0.35">
      <c r="A233" t="s">
        <v>40</v>
      </c>
      <c r="B233">
        <v>2024</v>
      </c>
      <c r="C233" t="s">
        <v>11</v>
      </c>
      <c r="D233" t="s">
        <v>17</v>
      </c>
      <c r="E233">
        <v>73.430000000000007</v>
      </c>
      <c r="F233">
        <v>897569</v>
      </c>
      <c r="G233" t="s">
        <v>13</v>
      </c>
      <c r="H233" t="s">
        <v>26</v>
      </c>
      <c r="I233" t="s">
        <v>27</v>
      </c>
      <c r="J233">
        <v>66</v>
      </c>
    </row>
    <row r="234" spans="1:10" x14ac:dyDescent="0.35">
      <c r="A234" t="s">
        <v>40</v>
      </c>
      <c r="B234">
        <v>2023</v>
      </c>
      <c r="C234" t="s">
        <v>34</v>
      </c>
      <c r="D234" t="s">
        <v>37</v>
      </c>
      <c r="E234">
        <v>99.19</v>
      </c>
      <c r="F234">
        <v>538688</v>
      </c>
      <c r="G234" t="s">
        <v>25</v>
      </c>
      <c r="H234" t="s">
        <v>38</v>
      </c>
      <c r="I234" t="s">
        <v>39</v>
      </c>
      <c r="J234">
        <v>36</v>
      </c>
    </row>
    <row r="235" spans="1:10" x14ac:dyDescent="0.35">
      <c r="A235" t="s">
        <v>10</v>
      </c>
      <c r="B235">
        <v>2015</v>
      </c>
      <c r="C235" t="s">
        <v>32</v>
      </c>
      <c r="D235" t="s">
        <v>35</v>
      </c>
      <c r="E235">
        <v>22.71</v>
      </c>
      <c r="F235">
        <v>303975</v>
      </c>
      <c r="G235" t="s">
        <v>25</v>
      </c>
      <c r="H235" t="s">
        <v>26</v>
      </c>
      <c r="I235" t="s">
        <v>18</v>
      </c>
      <c r="J235">
        <v>2</v>
      </c>
    </row>
    <row r="236" spans="1:10" x14ac:dyDescent="0.35">
      <c r="A236" t="s">
        <v>44</v>
      </c>
      <c r="B236">
        <v>2022</v>
      </c>
      <c r="C236" t="s">
        <v>34</v>
      </c>
      <c r="D236" t="s">
        <v>24</v>
      </c>
      <c r="E236">
        <v>67.62</v>
      </c>
      <c r="F236">
        <v>822256</v>
      </c>
      <c r="G236" t="s">
        <v>29</v>
      </c>
      <c r="H236" t="s">
        <v>14</v>
      </c>
      <c r="I236" t="s">
        <v>18</v>
      </c>
      <c r="J236">
        <v>60</v>
      </c>
    </row>
    <row r="237" spans="1:10" x14ac:dyDescent="0.35">
      <c r="A237" t="s">
        <v>41</v>
      </c>
      <c r="B237">
        <v>2019</v>
      </c>
      <c r="C237" t="s">
        <v>20</v>
      </c>
      <c r="D237" t="s">
        <v>37</v>
      </c>
      <c r="E237">
        <v>53.82</v>
      </c>
      <c r="F237">
        <v>521877</v>
      </c>
      <c r="G237" t="s">
        <v>30</v>
      </c>
      <c r="H237" t="s">
        <v>38</v>
      </c>
      <c r="I237" t="s">
        <v>39</v>
      </c>
      <c r="J237">
        <v>66</v>
      </c>
    </row>
    <row r="238" spans="1:10" x14ac:dyDescent="0.35">
      <c r="A238" t="s">
        <v>43</v>
      </c>
      <c r="B238">
        <v>2016</v>
      </c>
      <c r="C238" t="s">
        <v>34</v>
      </c>
      <c r="D238" t="s">
        <v>12</v>
      </c>
      <c r="E238">
        <v>55.83</v>
      </c>
      <c r="F238">
        <v>758258</v>
      </c>
      <c r="G238" t="s">
        <v>30</v>
      </c>
      <c r="H238" t="s">
        <v>38</v>
      </c>
      <c r="I238" t="s">
        <v>39</v>
      </c>
      <c r="J238">
        <v>44</v>
      </c>
    </row>
    <row r="239" spans="1:10" x14ac:dyDescent="0.35">
      <c r="A239" t="s">
        <v>43</v>
      </c>
      <c r="B239">
        <v>2016</v>
      </c>
      <c r="C239" t="s">
        <v>32</v>
      </c>
      <c r="D239" t="s">
        <v>21</v>
      </c>
      <c r="E239">
        <v>17.12</v>
      </c>
      <c r="F239">
        <v>988369</v>
      </c>
      <c r="G239" t="s">
        <v>13</v>
      </c>
      <c r="H239" t="s">
        <v>22</v>
      </c>
      <c r="I239" t="s">
        <v>27</v>
      </c>
      <c r="J239">
        <v>26</v>
      </c>
    </row>
    <row r="240" spans="1:10" x14ac:dyDescent="0.35">
      <c r="A240" t="s">
        <v>33</v>
      </c>
      <c r="B240">
        <v>2022</v>
      </c>
      <c r="C240" t="s">
        <v>42</v>
      </c>
      <c r="D240" t="s">
        <v>37</v>
      </c>
      <c r="E240">
        <v>67.89</v>
      </c>
      <c r="F240">
        <v>325521</v>
      </c>
      <c r="G240" t="s">
        <v>13</v>
      </c>
      <c r="H240" t="s">
        <v>26</v>
      </c>
      <c r="I240" t="s">
        <v>15</v>
      </c>
      <c r="J240">
        <v>69</v>
      </c>
    </row>
    <row r="241" spans="1:10" x14ac:dyDescent="0.35">
      <c r="A241" t="s">
        <v>28</v>
      </c>
      <c r="B241">
        <v>2021</v>
      </c>
      <c r="C241" t="s">
        <v>16</v>
      </c>
      <c r="D241" t="s">
        <v>21</v>
      </c>
      <c r="E241">
        <v>5.54</v>
      </c>
      <c r="F241">
        <v>254933</v>
      </c>
      <c r="G241" t="s">
        <v>25</v>
      </c>
      <c r="H241" t="s">
        <v>26</v>
      </c>
      <c r="I241" t="s">
        <v>27</v>
      </c>
      <c r="J241">
        <v>41</v>
      </c>
    </row>
    <row r="242" spans="1:10" x14ac:dyDescent="0.35">
      <c r="A242" t="s">
        <v>23</v>
      </c>
      <c r="B242">
        <v>2023</v>
      </c>
      <c r="C242" t="s">
        <v>32</v>
      </c>
      <c r="D242" t="s">
        <v>35</v>
      </c>
      <c r="E242">
        <v>55.28</v>
      </c>
      <c r="F242">
        <v>339144</v>
      </c>
      <c r="G242" t="s">
        <v>13</v>
      </c>
      <c r="H242" t="s">
        <v>14</v>
      </c>
      <c r="I242" t="s">
        <v>15</v>
      </c>
      <c r="J242">
        <v>26</v>
      </c>
    </row>
    <row r="243" spans="1:10" x14ac:dyDescent="0.35">
      <c r="A243" t="s">
        <v>19</v>
      </c>
      <c r="B243">
        <v>2022</v>
      </c>
      <c r="C243" t="s">
        <v>16</v>
      </c>
      <c r="D243" t="s">
        <v>12</v>
      </c>
      <c r="E243">
        <v>57.52</v>
      </c>
      <c r="F243">
        <v>170002</v>
      </c>
      <c r="G243" t="s">
        <v>30</v>
      </c>
      <c r="H243" t="s">
        <v>14</v>
      </c>
      <c r="I243" t="s">
        <v>27</v>
      </c>
      <c r="J243">
        <v>54</v>
      </c>
    </row>
    <row r="244" spans="1:10" x14ac:dyDescent="0.35">
      <c r="A244" t="s">
        <v>44</v>
      </c>
      <c r="B244">
        <v>2019</v>
      </c>
      <c r="C244" t="s">
        <v>32</v>
      </c>
      <c r="D244" t="s">
        <v>35</v>
      </c>
      <c r="E244">
        <v>74.650000000000006</v>
      </c>
      <c r="F244">
        <v>491269</v>
      </c>
      <c r="G244" t="s">
        <v>25</v>
      </c>
      <c r="H244" t="s">
        <v>38</v>
      </c>
      <c r="I244" t="s">
        <v>18</v>
      </c>
      <c r="J244">
        <v>67</v>
      </c>
    </row>
    <row r="245" spans="1:10" x14ac:dyDescent="0.35">
      <c r="A245" t="s">
        <v>10</v>
      </c>
      <c r="B245">
        <v>2019</v>
      </c>
      <c r="C245" t="s">
        <v>11</v>
      </c>
      <c r="D245" t="s">
        <v>36</v>
      </c>
      <c r="E245">
        <v>49.14</v>
      </c>
      <c r="F245">
        <v>341100</v>
      </c>
      <c r="G245" t="s">
        <v>29</v>
      </c>
      <c r="H245" t="s">
        <v>26</v>
      </c>
      <c r="I245" t="s">
        <v>18</v>
      </c>
      <c r="J245">
        <v>37</v>
      </c>
    </row>
    <row r="246" spans="1:10" x14ac:dyDescent="0.35">
      <c r="A246" t="s">
        <v>19</v>
      </c>
      <c r="B246">
        <v>2018</v>
      </c>
      <c r="C246" t="s">
        <v>32</v>
      </c>
      <c r="D246" t="s">
        <v>35</v>
      </c>
      <c r="E246">
        <v>36.04</v>
      </c>
      <c r="F246">
        <v>446170</v>
      </c>
      <c r="G246" t="s">
        <v>29</v>
      </c>
      <c r="H246" t="s">
        <v>14</v>
      </c>
      <c r="I246" t="s">
        <v>15</v>
      </c>
      <c r="J246">
        <v>72</v>
      </c>
    </row>
    <row r="247" spans="1:10" x14ac:dyDescent="0.35">
      <c r="A247" t="s">
        <v>19</v>
      </c>
      <c r="B247">
        <v>2015</v>
      </c>
      <c r="C247" t="s">
        <v>42</v>
      </c>
      <c r="D247" t="s">
        <v>24</v>
      </c>
      <c r="E247">
        <v>14.09</v>
      </c>
      <c r="F247">
        <v>28398</v>
      </c>
      <c r="G247" t="s">
        <v>29</v>
      </c>
      <c r="H247" t="s">
        <v>38</v>
      </c>
      <c r="I247" t="s">
        <v>39</v>
      </c>
      <c r="J247">
        <v>22</v>
      </c>
    </row>
    <row r="248" spans="1:10" x14ac:dyDescent="0.35">
      <c r="A248" t="s">
        <v>33</v>
      </c>
      <c r="B248">
        <v>2017</v>
      </c>
      <c r="C248" t="s">
        <v>16</v>
      </c>
      <c r="D248" t="s">
        <v>24</v>
      </c>
      <c r="E248">
        <v>66.36</v>
      </c>
      <c r="F248">
        <v>180698</v>
      </c>
      <c r="G248" t="s">
        <v>13</v>
      </c>
      <c r="H248" t="s">
        <v>38</v>
      </c>
      <c r="I248" t="s">
        <v>39</v>
      </c>
      <c r="J248">
        <v>53</v>
      </c>
    </row>
    <row r="249" spans="1:10" x14ac:dyDescent="0.35">
      <c r="A249" t="s">
        <v>28</v>
      </c>
      <c r="B249">
        <v>2017</v>
      </c>
      <c r="C249" t="s">
        <v>42</v>
      </c>
      <c r="D249" t="s">
        <v>37</v>
      </c>
      <c r="E249">
        <v>8.5299999999999994</v>
      </c>
      <c r="F249">
        <v>676384</v>
      </c>
      <c r="G249" t="s">
        <v>30</v>
      </c>
      <c r="H249" t="s">
        <v>26</v>
      </c>
      <c r="I249" t="s">
        <v>15</v>
      </c>
      <c r="J249">
        <v>44</v>
      </c>
    </row>
    <row r="250" spans="1:10" x14ac:dyDescent="0.35">
      <c r="A250" t="s">
        <v>43</v>
      </c>
      <c r="B250">
        <v>2015</v>
      </c>
      <c r="C250" t="s">
        <v>16</v>
      </c>
      <c r="D250" t="s">
        <v>37</v>
      </c>
      <c r="E250">
        <v>61.91</v>
      </c>
      <c r="F250">
        <v>961557</v>
      </c>
      <c r="G250" t="s">
        <v>29</v>
      </c>
      <c r="H250" t="s">
        <v>14</v>
      </c>
      <c r="I250" t="s">
        <v>18</v>
      </c>
      <c r="J250">
        <v>64</v>
      </c>
    </row>
    <row r="251" spans="1:10" x14ac:dyDescent="0.35">
      <c r="A251" t="s">
        <v>44</v>
      </c>
      <c r="B251">
        <v>2020</v>
      </c>
      <c r="C251" t="s">
        <v>11</v>
      </c>
      <c r="D251" t="s">
        <v>12</v>
      </c>
      <c r="E251">
        <v>54.47</v>
      </c>
      <c r="F251">
        <v>345334</v>
      </c>
      <c r="G251" t="s">
        <v>13</v>
      </c>
      <c r="H251" t="s">
        <v>22</v>
      </c>
      <c r="I251" t="s">
        <v>31</v>
      </c>
      <c r="J251">
        <v>25</v>
      </c>
    </row>
    <row r="252" spans="1:10" x14ac:dyDescent="0.35">
      <c r="A252" t="s">
        <v>41</v>
      </c>
      <c r="B252">
        <v>2024</v>
      </c>
      <c r="C252" t="s">
        <v>11</v>
      </c>
      <c r="D252" t="s">
        <v>12</v>
      </c>
      <c r="E252">
        <v>87.88</v>
      </c>
      <c r="F252">
        <v>263407</v>
      </c>
      <c r="G252" t="s">
        <v>25</v>
      </c>
      <c r="H252" t="s">
        <v>38</v>
      </c>
      <c r="I252" t="s">
        <v>31</v>
      </c>
      <c r="J252">
        <v>8</v>
      </c>
    </row>
    <row r="253" spans="1:10" x14ac:dyDescent="0.35">
      <c r="A253" t="s">
        <v>41</v>
      </c>
      <c r="B253">
        <v>2017</v>
      </c>
      <c r="C253" t="s">
        <v>11</v>
      </c>
      <c r="D253" t="s">
        <v>21</v>
      </c>
      <c r="E253">
        <v>89.22</v>
      </c>
      <c r="F253">
        <v>791350</v>
      </c>
      <c r="G253" t="s">
        <v>25</v>
      </c>
      <c r="H253" t="s">
        <v>26</v>
      </c>
      <c r="I253" t="s">
        <v>31</v>
      </c>
      <c r="J253">
        <v>32</v>
      </c>
    </row>
    <row r="254" spans="1:10" x14ac:dyDescent="0.35">
      <c r="A254" t="s">
        <v>10</v>
      </c>
      <c r="B254">
        <v>2022</v>
      </c>
      <c r="C254" t="s">
        <v>16</v>
      </c>
      <c r="D254" t="s">
        <v>24</v>
      </c>
      <c r="E254">
        <v>64.92</v>
      </c>
      <c r="F254">
        <v>591819</v>
      </c>
      <c r="G254" t="s">
        <v>30</v>
      </c>
      <c r="H254" t="s">
        <v>38</v>
      </c>
      <c r="I254" t="s">
        <v>31</v>
      </c>
      <c r="J254">
        <v>49</v>
      </c>
    </row>
    <row r="255" spans="1:10" x14ac:dyDescent="0.35">
      <c r="A255" t="s">
        <v>23</v>
      </c>
      <c r="B255">
        <v>2016</v>
      </c>
      <c r="C255" t="s">
        <v>34</v>
      </c>
      <c r="D255" t="s">
        <v>21</v>
      </c>
      <c r="E255">
        <v>6.59</v>
      </c>
      <c r="F255">
        <v>186612</v>
      </c>
      <c r="G255" t="s">
        <v>30</v>
      </c>
      <c r="H255" t="s">
        <v>14</v>
      </c>
      <c r="I255" t="s">
        <v>31</v>
      </c>
      <c r="J255">
        <v>30</v>
      </c>
    </row>
    <row r="256" spans="1:10" x14ac:dyDescent="0.35">
      <c r="A256" t="s">
        <v>44</v>
      </c>
      <c r="B256">
        <v>2018</v>
      </c>
      <c r="C256" t="s">
        <v>16</v>
      </c>
      <c r="D256" t="s">
        <v>17</v>
      </c>
      <c r="E256">
        <v>48</v>
      </c>
      <c r="F256">
        <v>187730</v>
      </c>
      <c r="G256" t="s">
        <v>25</v>
      </c>
      <c r="H256" t="s">
        <v>22</v>
      </c>
      <c r="I256" t="s">
        <v>27</v>
      </c>
      <c r="J256">
        <v>26</v>
      </c>
    </row>
    <row r="257" spans="1:10" x14ac:dyDescent="0.35">
      <c r="A257" t="s">
        <v>33</v>
      </c>
      <c r="B257">
        <v>2015</v>
      </c>
      <c r="C257" t="s">
        <v>34</v>
      </c>
      <c r="D257" t="s">
        <v>21</v>
      </c>
      <c r="E257">
        <v>87.78</v>
      </c>
      <c r="F257">
        <v>6456</v>
      </c>
      <c r="G257" t="s">
        <v>13</v>
      </c>
      <c r="H257" t="s">
        <v>26</v>
      </c>
      <c r="I257" t="s">
        <v>18</v>
      </c>
      <c r="J257">
        <v>69</v>
      </c>
    </row>
    <row r="258" spans="1:10" x14ac:dyDescent="0.35">
      <c r="A258" t="s">
        <v>44</v>
      </c>
      <c r="B258">
        <v>2020</v>
      </c>
      <c r="C258" t="s">
        <v>42</v>
      </c>
      <c r="D258" t="s">
        <v>36</v>
      </c>
      <c r="E258">
        <v>15.73</v>
      </c>
      <c r="F258">
        <v>762662</v>
      </c>
      <c r="G258" t="s">
        <v>13</v>
      </c>
      <c r="H258" t="s">
        <v>38</v>
      </c>
      <c r="I258" t="s">
        <v>18</v>
      </c>
      <c r="J258">
        <v>56</v>
      </c>
    </row>
    <row r="259" spans="1:10" x14ac:dyDescent="0.35">
      <c r="A259" t="s">
        <v>23</v>
      </c>
      <c r="B259">
        <v>2015</v>
      </c>
      <c r="C259" t="s">
        <v>11</v>
      </c>
      <c r="D259" t="s">
        <v>21</v>
      </c>
      <c r="E259">
        <v>30.26</v>
      </c>
      <c r="F259">
        <v>256396</v>
      </c>
      <c r="G259" t="s">
        <v>13</v>
      </c>
      <c r="H259" t="s">
        <v>38</v>
      </c>
      <c r="I259" t="s">
        <v>39</v>
      </c>
      <c r="J259">
        <v>29</v>
      </c>
    </row>
    <row r="260" spans="1:10" x14ac:dyDescent="0.35">
      <c r="A260" t="s">
        <v>43</v>
      </c>
      <c r="B260">
        <v>2021</v>
      </c>
      <c r="C260" t="s">
        <v>34</v>
      </c>
      <c r="D260" t="s">
        <v>37</v>
      </c>
      <c r="E260">
        <v>54.59</v>
      </c>
      <c r="F260">
        <v>437634</v>
      </c>
      <c r="G260" t="s">
        <v>30</v>
      </c>
      <c r="H260" t="s">
        <v>22</v>
      </c>
      <c r="I260" t="s">
        <v>27</v>
      </c>
      <c r="J260">
        <v>29</v>
      </c>
    </row>
    <row r="261" spans="1:10" x14ac:dyDescent="0.35">
      <c r="A261" t="s">
        <v>41</v>
      </c>
      <c r="B261">
        <v>2015</v>
      </c>
      <c r="C261" t="s">
        <v>42</v>
      </c>
      <c r="D261" t="s">
        <v>37</v>
      </c>
      <c r="E261">
        <v>63.09</v>
      </c>
      <c r="F261">
        <v>80855</v>
      </c>
      <c r="G261" t="s">
        <v>25</v>
      </c>
      <c r="H261" t="s">
        <v>38</v>
      </c>
      <c r="I261" t="s">
        <v>27</v>
      </c>
      <c r="J261">
        <v>53</v>
      </c>
    </row>
    <row r="262" spans="1:10" x14ac:dyDescent="0.35">
      <c r="A262" t="s">
        <v>19</v>
      </c>
      <c r="B262">
        <v>2016</v>
      </c>
      <c r="C262" t="s">
        <v>11</v>
      </c>
      <c r="D262" t="s">
        <v>17</v>
      </c>
      <c r="E262">
        <v>59.36</v>
      </c>
      <c r="F262">
        <v>967614</v>
      </c>
      <c r="G262" t="s">
        <v>25</v>
      </c>
      <c r="H262" t="s">
        <v>14</v>
      </c>
      <c r="I262" t="s">
        <v>27</v>
      </c>
      <c r="J262">
        <v>71</v>
      </c>
    </row>
    <row r="263" spans="1:10" x14ac:dyDescent="0.35">
      <c r="A263" t="s">
        <v>44</v>
      </c>
      <c r="B263">
        <v>2020</v>
      </c>
      <c r="C263" t="s">
        <v>16</v>
      </c>
      <c r="D263" t="s">
        <v>21</v>
      </c>
      <c r="E263">
        <v>79.52</v>
      </c>
      <c r="F263">
        <v>934400</v>
      </c>
      <c r="G263" t="s">
        <v>30</v>
      </c>
      <c r="H263" t="s">
        <v>26</v>
      </c>
      <c r="I263" t="s">
        <v>15</v>
      </c>
      <c r="J263">
        <v>4</v>
      </c>
    </row>
    <row r="264" spans="1:10" x14ac:dyDescent="0.35">
      <c r="A264" t="s">
        <v>28</v>
      </c>
      <c r="B264">
        <v>2023</v>
      </c>
      <c r="C264" t="s">
        <v>20</v>
      </c>
      <c r="D264" t="s">
        <v>24</v>
      </c>
      <c r="E264">
        <v>87.83</v>
      </c>
      <c r="F264">
        <v>547719</v>
      </c>
      <c r="G264" t="s">
        <v>30</v>
      </c>
      <c r="H264" t="s">
        <v>22</v>
      </c>
      <c r="I264" t="s">
        <v>27</v>
      </c>
      <c r="J264">
        <v>22</v>
      </c>
    </row>
    <row r="265" spans="1:10" x14ac:dyDescent="0.35">
      <c r="A265" t="s">
        <v>10</v>
      </c>
      <c r="B265">
        <v>2016</v>
      </c>
      <c r="C265" t="s">
        <v>42</v>
      </c>
      <c r="D265" t="s">
        <v>37</v>
      </c>
      <c r="E265">
        <v>96.63</v>
      </c>
      <c r="F265">
        <v>808984</v>
      </c>
      <c r="G265" t="s">
        <v>30</v>
      </c>
      <c r="H265" t="s">
        <v>22</v>
      </c>
      <c r="I265" t="s">
        <v>18</v>
      </c>
      <c r="J265">
        <v>26</v>
      </c>
    </row>
    <row r="266" spans="1:10" x14ac:dyDescent="0.35">
      <c r="A266" t="s">
        <v>44</v>
      </c>
      <c r="B266">
        <v>2023</v>
      </c>
      <c r="C266" t="s">
        <v>16</v>
      </c>
      <c r="D266" t="s">
        <v>36</v>
      </c>
      <c r="E266">
        <v>52.86</v>
      </c>
      <c r="F266">
        <v>261038</v>
      </c>
      <c r="G266" t="s">
        <v>25</v>
      </c>
      <c r="H266" t="s">
        <v>26</v>
      </c>
      <c r="I266" t="s">
        <v>39</v>
      </c>
      <c r="J266">
        <v>48</v>
      </c>
    </row>
    <row r="267" spans="1:10" x14ac:dyDescent="0.35">
      <c r="A267" t="s">
        <v>10</v>
      </c>
      <c r="B267">
        <v>2024</v>
      </c>
      <c r="C267" t="s">
        <v>11</v>
      </c>
      <c r="D267" t="s">
        <v>12</v>
      </c>
      <c r="E267">
        <v>4.01</v>
      </c>
      <c r="F267">
        <v>841054</v>
      </c>
      <c r="G267" t="s">
        <v>29</v>
      </c>
      <c r="H267" t="s">
        <v>38</v>
      </c>
      <c r="I267" t="s">
        <v>31</v>
      </c>
      <c r="J267">
        <v>49</v>
      </c>
    </row>
    <row r="268" spans="1:10" x14ac:dyDescent="0.35">
      <c r="A268" t="s">
        <v>10</v>
      </c>
      <c r="B268">
        <v>2019</v>
      </c>
      <c r="C268" t="s">
        <v>16</v>
      </c>
      <c r="D268" t="s">
        <v>21</v>
      </c>
      <c r="E268">
        <v>68.02</v>
      </c>
      <c r="F268">
        <v>175038</v>
      </c>
      <c r="G268" t="s">
        <v>13</v>
      </c>
      <c r="H268" t="s">
        <v>22</v>
      </c>
      <c r="I268" t="s">
        <v>15</v>
      </c>
      <c r="J268">
        <v>67</v>
      </c>
    </row>
    <row r="269" spans="1:10" x14ac:dyDescent="0.35">
      <c r="A269" t="s">
        <v>41</v>
      </c>
      <c r="B269">
        <v>2022</v>
      </c>
      <c r="C269" t="s">
        <v>11</v>
      </c>
      <c r="D269" t="s">
        <v>17</v>
      </c>
      <c r="E269">
        <v>67.17</v>
      </c>
      <c r="F269">
        <v>774613</v>
      </c>
      <c r="G269" t="s">
        <v>13</v>
      </c>
      <c r="H269" t="s">
        <v>22</v>
      </c>
      <c r="I269" t="s">
        <v>39</v>
      </c>
      <c r="J269">
        <v>53</v>
      </c>
    </row>
    <row r="270" spans="1:10" x14ac:dyDescent="0.35">
      <c r="A270" t="s">
        <v>44</v>
      </c>
      <c r="B270">
        <v>2021</v>
      </c>
      <c r="C270" t="s">
        <v>11</v>
      </c>
      <c r="D270" t="s">
        <v>37</v>
      </c>
      <c r="E270">
        <v>37.450000000000003</v>
      </c>
      <c r="F270">
        <v>558357</v>
      </c>
      <c r="G270" t="s">
        <v>13</v>
      </c>
      <c r="H270" t="s">
        <v>22</v>
      </c>
      <c r="I270" t="s">
        <v>15</v>
      </c>
      <c r="J270">
        <v>49</v>
      </c>
    </row>
    <row r="271" spans="1:10" x14ac:dyDescent="0.35">
      <c r="A271" t="s">
        <v>19</v>
      </c>
      <c r="B271">
        <v>2017</v>
      </c>
      <c r="C271" t="s">
        <v>11</v>
      </c>
      <c r="D271" t="s">
        <v>17</v>
      </c>
      <c r="E271">
        <v>36.78</v>
      </c>
      <c r="F271">
        <v>620056</v>
      </c>
      <c r="G271" t="s">
        <v>25</v>
      </c>
      <c r="H271" t="s">
        <v>22</v>
      </c>
      <c r="I271" t="s">
        <v>18</v>
      </c>
      <c r="J271">
        <v>14</v>
      </c>
    </row>
    <row r="272" spans="1:10" x14ac:dyDescent="0.35">
      <c r="A272" t="s">
        <v>41</v>
      </c>
      <c r="B272">
        <v>2018</v>
      </c>
      <c r="C272" t="s">
        <v>42</v>
      </c>
      <c r="D272" t="s">
        <v>37</v>
      </c>
      <c r="E272">
        <v>40.659999999999997</v>
      </c>
      <c r="F272">
        <v>90640</v>
      </c>
      <c r="G272" t="s">
        <v>30</v>
      </c>
      <c r="H272" t="s">
        <v>26</v>
      </c>
      <c r="I272" t="s">
        <v>39</v>
      </c>
      <c r="J272">
        <v>56</v>
      </c>
    </row>
    <row r="273" spans="1:10" x14ac:dyDescent="0.35">
      <c r="A273" t="s">
        <v>41</v>
      </c>
      <c r="B273">
        <v>2022</v>
      </c>
      <c r="C273" t="s">
        <v>16</v>
      </c>
      <c r="D273" t="s">
        <v>17</v>
      </c>
      <c r="E273">
        <v>76.930000000000007</v>
      </c>
      <c r="F273">
        <v>449596</v>
      </c>
      <c r="G273" t="s">
        <v>30</v>
      </c>
      <c r="H273" t="s">
        <v>14</v>
      </c>
      <c r="I273" t="s">
        <v>27</v>
      </c>
      <c r="J273">
        <v>3</v>
      </c>
    </row>
    <row r="274" spans="1:10" x14ac:dyDescent="0.35">
      <c r="A274" t="s">
        <v>40</v>
      </c>
      <c r="B274">
        <v>2020</v>
      </c>
      <c r="C274" t="s">
        <v>16</v>
      </c>
      <c r="D274" t="s">
        <v>37</v>
      </c>
      <c r="E274">
        <v>58.91</v>
      </c>
      <c r="F274">
        <v>207842</v>
      </c>
      <c r="G274" t="s">
        <v>25</v>
      </c>
      <c r="H274" t="s">
        <v>26</v>
      </c>
      <c r="I274" t="s">
        <v>31</v>
      </c>
      <c r="J274">
        <v>40</v>
      </c>
    </row>
    <row r="275" spans="1:10" x14ac:dyDescent="0.35">
      <c r="A275" t="s">
        <v>28</v>
      </c>
      <c r="B275">
        <v>2017</v>
      </c>
      <c r="C275" t="s">
        <v>11</v>
      </c>
      <c r="D275" t="s">
        <v>17</v>
      </c>
      <c r="E275">
        <v>93.6</v>
      </c>
      <c r="F275">
        <v>908249</v>
      </c>
      <c r="G275" t="s">
        <v>25</v>
      </c>
      <c r="H275" t="s">
        <v>38</v>
      </c>
      <c r="I275" t="s">
        <v>27</v>
      </c>
      <c r="J275">
        <v>53</v>
      </c>
    </row>
    <row r="276" spans="1:10" x14ac:dyDescent="0.35">
      <c r="A276" t="s">
        <v>44</v>
      </c>
      <c r="B276">
        <v>2017</v>
      </c>
      <c r="C276" t="s">
        <v>11</v>
      </c>
      <c r="D276" t="s">
        <v>37</v>
      </c>
      <c r="E276">
        <v>47.39</v>
      </c>
      <c r="F276">
        <v>470895</v>
      </c>
      <c r="G276" t="s">
        <v>25</v>
      </c>
      <c r="H276" t="s">
        <v>26</v>
      </c>
      <c r="I276" t="s">
        <v>39</v>
      </c>
      <c r="J276">
        <v>63</v>
      </c>
    </row>
    <row r="277" spans="1:10" x14ac:dyDescent="0.35">
      <c r="A277" t="s">
        <v>33</v>
      </c>
      <c r="B277">
        <v>2017</v>
      </c>
      <c r="C277" t="s">
        <v>42</v>
      </c>
      <c r="D277" t="s">
        <v>12</v>
      </c>
      <c r="E277">
        <v>3.21</v>
      </c>
      <c r="F277">
        <v>342049</v>
      </c>
      <c r="G277" t="s">
        <v>25</v>
      </c>
      <c r="H277" t="s">
        <v>14</v>
      </c>
      <c r="I277" t="s">
        <v>27</v>
      </c>
      <c r="J277">
        <v>31</v>
      </c>
    </row>
    <row r="278" spans="1:10" x14ac:dyDescent="0.35">
      <c r="A278" t="s">
        <v>43</v>
      </c>
      <c r="B278">
        <v>2018</v>
      </c>
      <c r="C278" t="s">
        <v>11</v>
      </c>
      <c r="D278" t="s">
        <v>36</v>
      </c>
      <c r="E278">
        <v>98.75</v>
      </c>
      <c r="F278">
        <v>316891</v>
      </c>
      <c r="G278" t="s">
        <v>13</v>
      </c>
      <c r="H278" t="s">
        <v>26</v>
      </c>
      <c r="I278" t="s">
        <v>31</v>
      </c>
      <c r="J278">
        <v>55</v>
      </c>
    </row>
    <row r="279" spans="1:10" x14ac:dyDescent="0.35">
      <c r="A279" t="s">
        <v>19</v>
      </c>
      <c r="B279">
        <v>2019</v>
      </c>
      <c r="C279" t="s">
        <v>20</v>
      </c>
      <c r="D279" t="s">
        <v>12</v>
      </c>
      <c r="E279">
        <v>27.45</v>
      </c>
      <c r="F279">
        <v>633466</v>
      </c>
      <c r="G279" t="s">
        <v>30</v>
      </c>
      <c r="H279" t="s">
        <v>38</v>
      </c>
      <c r="I279" t="s">
        <v>27</v>
      </c>
      <c r="J279">
        <v>16</v>
      </c>
    </row>
    <row r="280" spans="1:10" x14ac:dyDescent="0.35">
      <c r="A280" t="s">
        <v>45</v>
      </c>
      <c r="B280">
        <v>2023</v>
      </c>
      <c r="C280" t="s">
        <v>42</v>
      </c>
      <c r="D280" t="s">
        <v>24</v>
      </c>
      <c r="E280">
        <v>23.98</v>
      </c>
      <c r="F280">
        <v>123866</v>
      </c>
      <c r="G280" t="s">
        <v>25</v>
      </c>
      <c r="H280" t="s">
        <v>38</v>
      </c>
      <c r="I280" t="s">
        <v>18</v>
      </c>
      <c r="J280">
        <v>43</v>
      </c>
    </row>
    <row r="281" spans="1:10" x14ac:dyDescent="0.35">
      <c r="A281" t="s">
        <v>33</v>
      </c>
      <c r="B281">
        <v>2017</v>
      </c>
      <c r="C281" t="s">
        <v>32</v>
      </c>
      <c r="D281" t="s">
        <v>24</v>
      </c>
      <c r="E281">
        <v>79.930000000000007</v>
      </c>
      <c r="F281">
        <v>305905</v>
      </c>
      <c r="G281" t="s">
        <v>30</v>
      </c>
      <c r="H281" t="s">
        <v>14</v>
      </c>
      <c r="I281" t="s">
        <v>39</v>
      </c>
      <c r="J281">
        <v>44</v>
      </c>
    </row>
    <row r="282" spans="1:10" x14ac:dyDescent="0.35">
      <c r="A282" t="s">
        <v>41</v>
      </c>
      <c r="B282">
        <v>2023</v>
      </c>
      <c r="C282" t="s">
        <v>34</v>
      </c>
      <c r="D282" t="s">
        <v>24</v>
      </c>
      <c r="E282">
        <v>3.66</v>
      </c>
      <c r="F282">
        <v>702942</v>
      </c>
      <c r="G282" t="s">
        <v>25</v>
      </c>
      <c r="H282" t="s">
        <v>14</v>
      </c>
      <c r="I282" t="s">
        <v>27</v>
      </c>
      <c r="J282">
        <v>34</v>
      </c>
    </row>
    <row r="283" spans="1:10" x14ac:dyDescent="0.35">
      <c r="A283" t="s">
        <v>43</v>
      </c>
      <c r="B283">
        <v>2016</v>
      </c>
      <c r="C283" t="s">
        <v>20</v>
      </c>
      <c r="D283" t="s">
        <v>17</v>
      </c>
      <c r="E283">
        <v>72.78</v>
      </c>
      <c r="F283">
        <v>11339</v>
      </c>
      <c r="G283" t="s">
        <v>13</v>
      </c>
      <c r="H283" t="s">
        <v>26</v>
      </c>
      <c r="I283" t="s">
        <v>27</v>
      </c>
      <c r="J283">
        <v>34</v>
      </c>
    </row>
    <row r="284" spans="1:10" x14ac:dyDescent="0.35">
      <c r="A284" t="s">
        <v>23</v>
      </c>
      <c r="B284">
        <v>2017</v>
      </c>
      <c r="C284" t="s">
        <v>34</v>
      </c>
      <c r="D284" t="s">
        <v>36</v>
      </c>
      <c r="E284">
        <v>73.88</v>
      </c>
      <c r="F284">
        <v>8385</v>
      </c>
      <c r="G284" t="s">
        <v>25</v>
      </c>
      <c r="H284" t="s">
        <v>26</v>
      </c>
      <c r="I284" t="s">
        <v>27</v>
      </c>
      <c r="J284">
        <v>69</v>
      </c>
    </row>
    <row r="285" spans="1:10" x14ac:dyDescent="0.35">
      <c r="A285" t="s">
        <v>41</v>
      </c>
      <c r="B285">
        <v>2024</v>
      </c>
      <c r="C285" t="s">
        <v>16</v>
      </c>
      <c r="D285" t="s">
        <v>36</v>
      </c>
      <c r="E285">
        <v>52.8</v>
      </c>
      <c r="F285">
        <v>21810</v>
      </c>
      <c r="G285" t="s">
        <v>29</v>
      </c>
      <c r="H285" t="s">
        <v>38</v>
      </c>
      <c r="I285" t="s">
        <v>15</v>
      </c>
      <c r="J285">
        <v>48</v>
      </c>
    </row>
    <row r="286" spans="1:10" x14ac:dyDescent="0.35">
      <c r="A286" t="s">
        <v>19</v>
      </c>
      <c r="B286">
        <v>2018</v>
      </c>
      <c r="C286" t="s">
        <v>20</v>
      </c>
      <c r="D286" t="s">
        <v>37</v>
      </c>
      <c r="E286">
        <v>94.6</v>
      </c>
      <c r="F286">
        <v>7347</v>
      </c>
      <c r="G286" t="s">
        <v>29</v>
      </c>
      <c r="H286" t="s">
        <v>38</v>
      </c>
      <c r="I286" t="s">
        <v>27</v>
      </c>
      <c r="J286">
        <v>7</v>
      </c>
    </row>
    <row r="287" spans="1:10" x14ac:dyDescent="0.35">
      <c r="A287" t="s">
        <v>28</v>
      </c>
      <c r="B287">
        <v>2021</v>
      </c>
      <c r="C287" t="s">
        <v>34</v>
      </c>
      <c r="D287" t="s">
        <v>12</v>
      </c>
      <c r="E287">
        <v>1.62</v>
      </c>
      <c r="F287">
        <v>61463</v>
      </c>
      <c r="G287" t="s">
        <v>13</v>
      </c>
      <c r="H287" t="s">
        <v>22</v>
      </c>
      <c r="I287" t="s">
        <v>31</v>
      </c>
      <c r="J287">
        <v>58</v>
      </c>
    </row>
    <row r="288" spans="1:10" x14ac:dyDescent="0.35">
      <c r="A288" t="s">
        <v>41</v>
      </c>
      <c r="B288">
        <v>2020</v>
      </c>
      <c r="C288" t="s">
        <v>32</v>
      </c>
      <c r="D288" t="s">
        <v>37</v>
      </c>
      <c r="E288">
        <v>0.82</v>
      </c>
      <c r="F288">
        <v>683572</v>
      </c>
      <c r="G288" t="s">
        <v>29</v>
      </c>
      <c r="H288" t="s">
        <v>38</v>
      </c>
      <c r="I288" t="s">
        <v>31</v>
      </c>
      <c r="J288">
        <v>69</v>
      </c>
    </row>
    <row r="289" spans="1:10" x14ac:dyDescent="0.35">
      <c r="A289" t="s">
        <v>28</v>
      </c>
      <c r="B289">
        <v>2015</v>
      </c>
      <c r="C289" t="s">
        <v>42</v>
      </c>
      <c r="D289" t="s">
        <v>37</v>
      </c>
      <c r="E289">
        <v>90.91</v>
      </c>
      <c r="F289">
        <v>654633</v>
      </c>
      <c r="G289" t="s">
        <v>25</v>
      </c>
      <c r="H289" t="s">
        <v>22</v>
      </c>
      <c r="I289" t="s">
        <v>31</v>
      </c>
      <c r="J289">
        <v>43</v>
      </c>
    </row>
    <row r="290" spans="1:10" x14ac:dyDescent="0.35">
      <c r="A290" t="s">
        <v>44</v>
      </c>
      <c r="B290">
        <v>2021</v>
      </c>
      <c r="C290" t="s">
        <v>32</v>
      </c>
      <c r="D290" t="s">
        <v>36</v>
      </c>
      <c r="E290">
        <v>32.840000000000003</v>
      </c>
      <c r="F290">
        <v>311274</v>
      </c>
      <c r="G290" t="s">
        <v>13</v>
      </c>
      <c r="H290" t="s">
        <v>38</v>
      </c>
      <c r="I290" t="s">
        <v>39</v>
      </c>
      <c r="J290">
        <v>67</v>
      </c>
    </row>
    <row r="291" spans="1:10" x14ac:dyDescent="0.35">
      <c r="A291" t="s">
        <v>41</v>
      </c>
      <c r="B291">
        <v>2017</v>
      </c>
      <c r="C291" t="s">
        <v>42</v>
      </c>
      <c r="D291" t="s">
        <v>12</v>
      </c>
      <c r="E291">
        <v>63.33</v>
      </c>
      <c r="F291">
        <v>185208</v>
      </c>
      <c r="G291" t="s">
        <v>30</v>
      </c>
      <c r="H291" t="s">
        <v>38</v>
      </c>
      <c r="I291" t="s">
        <v>18</v>
      </c>
      <c r="J291">
        <v>3</v>
      </c>
    </row>
    <row r="292" spans="1:10" x14ac:dyDescent="0.35">
      <c r="A292" t="s">
        <v>41</v>
      </c>
      <c r="B292">
        <v>2022</v>
      </c>
      <c r="C292" t="s">
        <v>20</v>
      </c>
      <c r="D292" t="s">
        <v>37</v>
      </c>
      <c r="E292">
        <v>27.82</v>
      </c>
      <c r="F292">
        <v>182378</v>
      </c>
      <c r="G292" t="s">
        <v>29</v>
      </c>
      <c r="H292" t="s">
        <v>26</v>
      </c>
      <c r="I292" t="s">
        <v>27</v>
      </c>
      <c r="J292">
        <v>10</v>
      </c>
    </row>
    <row r="293" spans="1:10" x14ac:dyDescent="0.35">
      <c r="A293" t="s">
        <v>10</v>
      </c>
      <c r="B293">
        <v>2016</v>
      </c>
      <c r="C293" t="s">
        <v>11</v>
      </c>
      <c r="D293" t="s">
        <v>21</v>
      </c>
      <c r="E293">
        <v>7.73</v>
      </c>
      <c r="F293">
        <v>800480</v>
      </c>
      <c r="G293" t="s">
        <v>30</v>
      </c>
      <c r="H293" t="s">
        <v>38</v>
      </c>
      <c r="I293" t="s">
        <v>15</v>
      </c>
      <c r="J293">
        <v>31</v>
      </c>
    </row>
    <row r="294" spans="1:10" x14ac:dyDescent="0.35">
      <c r="A294" t="s">
        <v>19</v>
      </c>
      <c r="B294">
        <v>2019</v>
      </c>
      <c r="C294" t="s">
        <v>32</v>
      </c>
      <c r="D294" t="s">
        <v>36</v>
      </c>
      <c r="E294">
        <v>46.98</v>
      </c>
      <c r="F294">
        <v>147761</v>
      </c>
      <c r="G294" t="s">
        <v>30</v>
      </c>
      <c r="H294" t="s">
        <v>14</v>
      </c>
      <c r="I294" t="s">
        <v>27</v>
      </c>
      <c r="J294">
        <v>68</v>
      </c>
    </row>
    <row r="295" spans="1:10" x14ac:dyDescent="0.35">
      <c r="A295" t="s">
        <v>41</v>
      </c>
      <c r="B295">
        <v>2024</v>
      </c>
      <c r="C295" t="s">
        <v>16</v>
      </c>
      <c r="D295" t="s">
        <v>36</v>
      </c>
      <c r="E295">
        <v>80.11</v>
      </c>
      <c r="F295">
        <v>923911</v>
      </c>
      <c r="G295" t="s">
        <v>29</v>
      </c>
      <c r="H295" t="s">
        <v>14</v>
      </c>
      <c r="I295" t="s">
        <v>18</v>
      </c>
      <c r="J295">
        <v>60</v>
      </c>
    </row>
    <row r="296" spans="1:10" x14ac:dyDescent="0.35">
      <c r="A296" t="s">
        <v>28</v>
      </c>
      <c r="B296">
        <v>2024</v>
      </c>
      <c r="C296" t="s">
        <v>16</v>
      </c>
      <c r="D296" t="s">
        <v>12</v>
      </c>
      <c r="E296">
        <v>11.81</v>
      </c>
      <c r="F296">
        <v>418893</v>
      </c>
      <c r="G296" t="s">
        <v>29</v>
      </c>
      <c r="H296" t="s">
        <v>26</v>
      </c>
      <c r="I296" t="s">
        <v>18</v>
      </c>
      <c r="J296">
        <v>31</v>
      </c>
    </row>
    <row r="297" spans="1:10" x14ac:dyDescent="0.35">
      <c r="A297" t="s">
        <v>28</v>
      </c>
      <c r="B297">
        <v>2016</v>
      </c>
      <c r="C297" t="s">
        <v>16</v>
      </c>
      <c r="D297" t="s">
        <v>12</v>
      </c>
      <c r="E297">
        <v>15.09</v>
      </c>
      <c r="F297">
        <v>914593</v>
      </c>
      <c r="G297" t="s">
        <v>30</v>
      </c>
      <c r="H297" t="s">
        <v>22</v>
      </c>
      <c r="I297" t="s">
        <v>27</v>
      </c>
      <c r="J297">
        <v>1</v>
      </c>
    </row>
    <row r="298" spans="1:10" x14ac:dyDescent="0.35">
      <c r="A298" t="s">
        <v>44</v>
      </c>
      <c r="B298">
        <v>2015</v>
      </c>
      <c r="C298" t="s">
        <v>34</v>
      </c>
      <c r="D298" t="s">
        <v>36</v>
      </c>
      <c r="E298">
        <v>20.69</v>
      </c>
      <c r="F298">
        <v>344789</v>
      </c>
      <c r="G298" t="s">
        <v>30</v>
      </c>
      <c r="H298" t="s">
        <v>38</v>
      </c>
      <c r="I298" t="s">
        <v>27</v>
      </c>
      <c r="J298">
        <v>69</v>
      </c>
    </row>
    <row r="299" spans="1:10" x14ac:dyDescent="0.35">
      <c r="A299" t="s">
        <v>19</v>
      </c>
      <c r="B299">
        <v>2019</v>
      </c>
      <c r="C299" t="s">
        <v>32</v>
      </c>
      <c r="D299" t="s">
        <v>24</v>
      </c>
      <c r="E299">
        <v>36.86</v>
      </c>
      <c r="F299">
        <v>116906</v>
      </c>
      <c r="G299" t="s">
        <v>29</v>
      </c>
      <c r="H299" t="s">
        <v>26</v>
      </c>
      <c r="I299" t="s">
        <v>15</v>
      </c>
      <c r="J299">
        <v>7</v>
      </c>
    </row>
    <row r="300" spans="1:10" x14ac:dyDescent="0.35">
      <c r="A300" t="s">
        <v>40</v>
      </c>
      <c r="B300">
        <v>2019</v>
      </c>
      <c r="C300" t="s">
        <v>11</v>
      </c>
      <c r="D300" t="s">
        <v>12</v>
      </c>
      <c r="E300">
        <v>10.87</v>
      </c>
      <c r="F300">
        <v>812343</v>
      </c>
      <c r="G300" t="s">
        <v>29</v>
      </c>
      <c r="H300" t="s">
        <v>26</v>
      </c>
      <c r="I300" t="s">
        <v>31</v>
      </c>
      <c r="J300">
        <v>16</v>
      </c>
    </row>
    <row r="301" spans="1:10" x14ac:dyDescent="0.35">
      <c r="A301" t="s">
        <v>10</v>
      </c>
      <c r="B301">
        <v>2017</v>
      </c>
      <c r="C301" t="s">
        <v>42</v>
      </c>
      <c r="D301" t="s">
        <v>21</v>
      </c>
      <c r="E301">
        <v>18.170000000000002</v>
      </c>
      <c r="F301">
        <v>346390</v>
      </c>
      <c r="G301" t="s">
        <v>13</v>
      </c>
      <c r="H301" t="s">
        <v>22</v>
      </c>
      <c r="I301" t="s">
        <v>18</v>
      </c>
      <c r="J301">
        <v>36</v>
      </c>
    </row>
    <row r="302" spans="1:10" x14ac:dyDescent="0.35">
      <c r="A302" t="s">
        <v>43</v>
      </c>
      <c r="B302">
        <v>2018</v>
      </c>
      <c r="C302" t="s">
        <v>11</v>
      </c>
      <c r="D302" t="s">
        <v>21</v>
      </c>
      <c r="E302">
        <v>13.89</v>
      </c>
      <c r="F302">
        <v>30925</v>
      </c>
      <c r="G302" t="s">
        <v>29</v>
      </c>
      <c r="H302" t="s">
        <v>38</v>
      </c>
      <c r="I302" t="s">
        <v>39</v>
      </c>
      <c r="J302">
        <v>43</v>
      </c>
    </row>
    <row r="303" spans="1:10" x14ac:dyDescent="0.35">
      <c r="A303" t="s">
        <v>23</v>
      </c>
      <c r="B303">
        <v>2017</v>
      </c>
      <c r="C303" t="s">
        <v>32</v>
      </c>
      <c r="D303" t="s">
        <v>35</v>
      </c>
      <c r="E303">
        <v>15.63</v>
      </c>
      <c r="F303">
        <v>663812</v>
      </c>
      <c r="G303" t="s">
        <v>25</v>
      </c>
      <c r="H303" t="s">
        <v>38</v>
      </c>
      <c r="I303" t="s">
        <v>31</v>
      </c>
      <c r="J303">
        <v>57</v>
      </c>
    </row>
    <row r="304" spans="1:10" x14ac:dyDescent="0.35">
      <c r="A304" t="s">
        <v>43</v>
      </c>
      <c r="B304">
        <v>2020</v>
      </c>
      <c r="C304" t="s">
        <v>20</v>
      </c>
      <c r="D304" t="s">
        <v>35</v>
      </c>
      <c r="E304">
        <v>32.72</v>
      </c>
      <c r="F304">
        <v>220978</v>
      </c>
      <c r="G304" t="s">
        <v>25</v>
      </c>
      <c r="H304" t="s">
        <v>38</v>
      </c>
      <c r="I304" t="s">
        <v>15</v>
      </c>
      <c r="J304">
        <v>47</v>
      </c>
    </row>
    <row r="305" spans="1:10" x14ac:dyDescent="0.35">
      <c r="A305" t="s">
        <v>23</v>
      </c>
      <c r="B305">
        <v>2021</v>
      </c>
      <c r="C305" t="s">
        <v>32</v>
      </c>
      <c r="D305" t="s">
        <v>36</v>
      </c>
      <c r="E305">
        <v>97.03</v>
      </c>
      <c r="F305">
        <v>100486</v>
      </c>
      <c r="G305" t="s">
        <v>25</v>
      </c>
      <c r="H305" t="s">
        <v>14</v>
      </c>
      <c r="I305" t="s">
        <v>18</v>
      </c>
      <c r="J305">
        <v>31</v>
      </c>
    </row>
    <row r="306" spans="1:10" x14ac:dyDescent="0.35">
      <c r="A306" t="s">
        <v>41</v>
      </c>
      <c r="B306">
        <v>2023</v>
      </c>
      <c r="C306" t="s">
        <v>34</v>
      </c>
      <c r="D306" t="s">
        <v>12</v>
      </c>
      <c r="E306">
        <v>75.63</v>
      </c>
      <c r="F306">
        <v>195733</v>
      </c>
      <c r="G306" t="s">
        <v>25</v>
      </c>
      <c r="H306" t="s">
        <v>22</v>
      </c>
      <c r="I306" t="s">
        <v>31</v>
      </c>
      <c r="J306">
        <v>70</v>
      </c>
    </row>
    <row r="307" spans="1:10" x14ac:dyDescent="0.35">
      <c r="A307" t="s">
        <v>44</v>
      </c>
      <c r="B307">
        <v>2023</v>
      </c>
      <c r="C307" t="s">
        <v>20</v>
      </c>
      <c r="D307" t="s">
        <v>37</v>
      </c>
      <c r="E307">
        <v>64.209999999999994</v>
      </c>
      <c r="F307">
        <v>707978</v>
      </c>
      <c r="G307" t="s">
        <v>25</v>
      </c>
      <c r="H307" t="s">
        <v>22</v>
      </c>
      <c r="I307" t="s">
        <v>15</v>
      </c>
      <c r="J307">
        <v>41</v>
      </c>
    </row>
    <row r="308" spans="1:10" x14ac:dyDescent="0.35">
      <c r="A308" t="s">
        <v>43</v>
      </c>
      <c r="B308">
        <v>2018</v>
      </c>
      <c r="C308" t="s">
        <v>11</v>
      </c>
      <c r="D308" t="s">
        <v>37</v>
      </c>
      <c r="E308">
        <v>99.14</v>
      </c>
      <c r="F308">
        <v>456432</v>
      </c>
      <c r="G308" t="s">
        <v>29</v>
      </c>
      <c r="H308" t="s">
        <v>22</v>
      </c>
      <c r="I308" t="s">
        <v>31</v>
      </c>
      <c r="J308">
        <v>66</v>
      </c>
    </row>
    <row r="309" spans="1:10" x14ac:dyDescent="0.35">
      <c r="A309" t="s">
        <v>43</v>
      </c>
      <c r="B309">
        <v>2016</v>
      </c>
      <c r="C309" t="s">
        <v>20</v>
      </c>
      <c r="D309" t="s">
        <v>21</v>
      </c>
      <c r="E309">
        <v>75.510000000000005</v>
      </c>
      <c r="F309">
        <v>37230</v>
      </c>
      <c r="G309" t="s">
        <v>30</v>
      </c>
      <c r="H309" t="s">
        <v>26</v>
      </c>
      <c r="I309" t="s">
        <v>27</v>
      </c>
      <c r="J309">
        <v>52</v>
      </c>
    </row>
    <row r="310" spans="1:10" x14ac:dyDescent="0.35">
      <c r="A310" t="s">
        <v>23</v>
      </c>
      <c r="B310">
        <v>2015</v>
      </c>
      <c r="C310" t="s">
        <v>32</v>
      </c>
      <c r="D310" t="s">
        <v>35</v>
      </c>
      <c r="E310">
        <v>11.68</v>
      </c>
      <c r="F310">
        <v>890414</v>
      </c>
      <c r="G310" t="s">
        <v>25</v>
      </c>
      <c r="H310" t="s">
        <v>14</v>
      </c>
      <c r="I310" t="s">
        <v>27</v>
      </c>
      <c r="J310">
        <v>28</v>
      </c>
    </row>
    <row r="311" spans="1:10" x14ac:dyDescent="0.35">
      <c r="A311" t="s">
        <v>33</v>
      </c>
      <c r="B311">
        <v>2021</v>
      </c>
      <c r="C311" t="s">
        <v>42</v>
      </c>
      <c r="D311" t="s">
        <v>21</v>
      </c>
      <c r="E311">
        <v>33.840000000000003</v>
      </c>
      <c r="F311">
        <v>440358</v>
      </c>
      <c r="G311" t="s">
        <v>25</v>
      </c>
      <c r="H311" t="s">
        <v>26</v>
      </c>
      <c r="I311" t="s">
        <v>31</v>
      </c>
      <c r="J311">
        <v>5</v>
      </c>
    </row>
    <row r="312" spans="1:10" x14ac:dyDescent="0.35">
      <c r="A312" t="s">
        <v>19</v>
      </c>
      <c r="B312">
        <v>2022</v>
      </c>
      <c r="C312" t="s">
        <v>42</v>
      </c>
      <c r="D312" t="s">
        <v>37</v>
      </c>
      <c r="E312">
        <v>38.89</v>
      </c>
      <c r="F312">
        <v>400752</v>
      </c>
      <c r="G312" t="s">
        <v>29</v>
      </c>
      <c r="H312" t="s">
        <v>14</v>
      </c>
      <c r="I312" t="s">
        <v>31</v>
      </c>
      <c r="J312">
        <v>36</v>
      </c>
    </row>
    <row r="313" spans="1:10" x14ac:dyDescent="0.35">
      <c r="A313" t="s">
        <v>33</v>
      </c>
      <c r="B313">
        <v>2018</v>
      </c>
      <c r="C313" t="s">
        <v>11</v>
      </c>
      <c r="D313" t="s">
        <v>36</v>
      </c>
      <c r="E313">
        <v>89.77</v>
      </c>
      <c r="F313">
        <v>134364</v>
      </c>
      <c r="G313" t="s">
        <v>25</v>
      </c>
      <c r="H313" t="s">
        <v>38</v>
      </c>
      <c r="I313" t="s">
        <v>31</v>
      </c>
      <c r="J313">
        <v>63</v>
      </c>
    </row>
    <row r="314" spans="1:10" x14ac:dyDescent="0.35">
      <c r="A314" t="s">
        <v>28</v>
      </c>
      <c r="B314">
        <v>2017</v>
      </c>
      <c r="C314" t="s">
        <v>32</v>
      </c>
      <c r="D314" t="s">
        <v>24</v>
      </c>
      <c r="E314">
        <v>15.01</v>
      </c>
      <c r="F314">
        <v>406483</v>
      </c>
      <c r="G314" t="s">
        <v>29</v>
      </c>
      <c r="H314" t="s">
        <v>22</v>
      </c>
      <c r="I314" t="s">
        <v>31</v>
      </c>
      <c r="J314">
        <v>62</v>
      </c>
    </row>
    <row r="315" spans="1:10" x14ac:dyDescent="0.35">
      <c r="A315" t="s">
        <v>43</v>
      </c>
      <c r="B315">
        <v>2018</v>
      </c>
      <c r="C315" t="s">
        <v>34</v>
      </c>
      <c r="D315" t="s">
        <v>21</v>
      </c>
      <c r="E315">
        <v>98.38</v>
      </c>
      <c r="F315">
        <v>661583</v>
      </c>
      <c r="G315" t="s">
        <v>29</v>
      </c>
      <c r="H315" t="s">
        <v>26</v>
      </c>
      <c r="I315" t="s">
        <v>39</v>
      </c>
      <c r="J315">
        <v>30</v>
      </c>
    </row>
    <row r="316" spans="1:10" x14ac:dyDescent="0.35">
      <c r="A316" t="s">
        <v>41</v>
      </c>
      <c r="B316">
        <v>2015</v>
      </c>
      <c r="C316" t="s">
        <v>34</v>
      </c>
      <c r="D316" t="s">
        <v>12</v>
      </c>
      <c r="E316">
        <v>23.49</v>
      </c>
      <c r="F316">
        <v>642834</v>
      </c>
      <c r="G316" t="s">
        <v>30</v>
      </c>
      <c r="H316" t="s">
        <v>22</v>
      </c>
      <c r="I316" t="s">
        <v>31</v>
      </c>
      <c r="J316">
        <v>34</v>
      </c>
    </row>
    <row r="317" spans="1:10" x14ac:dyDescent="0.35">
      <c r="A317" t="s">
        <v>43</v>
      </c>
      <c r="B317">
        <v>2017</v>
      </c>
      <c r="C317" t="s">
        <v>16</v>
      </c>
      <c r="D317" t="s">
        <v>21</v>
      </c>
      <c r="E317">
        <v>9.43</v>
      </c>
      <c r="F317">
        <v>493087</v>
      </c>
      <c r="G317" t="s">
        <v>13</v>
      </c>
      <c r="H317" t="s">
        <v>14</v>
      </c>
      <c r="I317" t="s">
        <v>39</v>
      </c>
      <c r="J317">
        <v>44</v>
      </c>
    </row>
    <row r="318" spans="1:10" x14ac:dyDescent="0.35">
      <c r="A318" t="s">
        <v>43</v>
      </c>
      <c r="B318">
        <v>2021</v>
      </c>
      <c r="C318" t="s">
        <v>20</v>
      </c>
      <c r="D318" t="s">
        <v>21</v>
      </c>
      <c r="E318">
        <v>97.37</v>
      </c>
      <c r="F318">
        <v>966570</v>
      </c>
      <c r="G318" t="s">
        <v>25</v>
      </c>
      <c r="H318" t="s">
        <v>22</v>
      </c>
      <c r="I318" t="s">
        <v>31</v>
      </c>
      <c r="J318">
        <v>32</v>
      </c>
    </row>
    <row r="319" spans="1:10" x14ac:dyDescent="0.35">
      <c r="A319" t="s">
        <v>41</v>
      </c>
      <c r="B319">
        <v>2022</v>
      </c>
      <c r="C319" t="s">
        <v>11</v>
      </c>
      <c r="D319" t="s">
        <v>24</v>
      </c>
      <c r="E319">
        <v>73.260000000000005</v>
      </c>
      <c r="F319">
        <v>687383</v>
      </c>
      <c r="G319" t="s">
        <v>25</v>
      </c>
      <c r="H319" t="s">
        <v>22</v>
      </c>
      <c r="I319" t="s">
        <v>15</v>
      </c>
      <c r="J319">
        <v>8</v>
      </c>
    </row>
    <row r="320" spans="1:10" x14ac:dyDescent="0.35">
      <c r="A320" t="s">
        <v>28</v>
      </c>
      <c r="B320">
        <v>2020</v>
      </c>
      <c r="C320" t="s">
        <v>11</v>
      </c>
      <c r="D320" t="s">
        <v>17</v>
      </c>
      <c r="E320">
        <v>78.84</v>
      </c>
      <c r="F320">
        <v>733304</v>
      </c>
      <c r="G320" t="s">
        <v>30</v>
      </c>
      <c r="H320" t="s">
        <v>22</v>
      </c>
      <c r="I320" t="s">
        <v>15</v>
      </c>
      <c r="J320">
        <v>19</v>
      </c>
    </row>
    <row r="321" spans="1:10" x14ac:dyDescent="0.35">
      <c r="A321" t="s">
        <v>19</v>
      </c>
      <c r="B321">
        <v>2023</v>
      </c>
      <c r="C321" t="s">
        <v>16</v>
      </c>
      <c r="D321" t="s">
        <v>24</v>
      </c>
      <c r="E321">
        <v>3.51</v>
      </c>
      <c r="F321">
        <v>661681</v>
      </c>
      <c r="G321" t="s">
        <v>13</v>
      </c>
      <c r="H321" t="s">
        <v>22</v>
      </c>
      <c r="I321" t="s">
        <v>27</v>
      </c>
      <c r="J321">
        <v>14</v>
      </c>
    </row>
    <row r="322" spans="1:10" x14ac:dyDescent="0.35">
      <c r="A322" t="s">
        <v>33</v>
      </c>
      <c r="B322">
        <v>2020</v>
      </c>
      <c r="C322" t="s">
        <v>34</v>
      </c>
      <c r="D322" t="s">
        <v>21</v>
      </c>
      <c r="E322">
        <v>25.32</v>
      </c>
      <c r="F322">
        <v>644538</v>
      </c>
      <c r="G322" t="s">
        <v>30</v>
      </c>
      <c r="H322" t="s">
        <v>26</v>
      </c>
      <c r="I322" t="s">
        <v>31</v>
      </c>
      <c r="J322">
        <v>57</v>
      </c>
    </row>
    <row r="323" spans="1:10" x14ac:dyDescent="0.35">
      <c r="A323" t="s">
        <v>28</v>
      </c>
      <c r="B323">
        <v>2015</v>
      </c>
      <c r="C323" t="s">
        <v>11</v>
      </c>
      <c r="D323" t="s">
        <v>36</v>
      </c>
      <c r="E323">
        <v>58.78</v>
      </c>
      <c r="F323">
        <v>861637</v>
      </c>
      <c r="G323" t="s">
        <v>30</v>
      </c>
      <c r="H323" t="s">
        <v>26</v>
      </c>
      <c r="I323" t="s">
        <v>15</v>
      </c>
      <c r="J323">
        <v>15</v>
      </c>
    </row>
    <row r="324" spans="1:10" x14ac:dyDescent="0.35">
      <c r="A324" t="s">
        <v>43</v>
      </c>
      <c r="B324">
        <v>2016</v>
      </c>
      <c r="C324" t="s">
        <v>34</v>
      </c>
      <c r="D324" t="s">
        <v>24</v>
      </c>
      <c r="E324">
        <v>73.760000000000005</v>
      </c>
      <c r="F324">
        <v>393189</v>
      </c>
      <c r="G324" t="s">
        <v>30</v>
      </c>
      <c r="H324" t="s">
        <v>38</v>
      </c>
      <c r="I324" t="s">
        <v>31</v>
      </c>
      <c r="J324">
        <v>37</v>
      </c>
    </row>
    <row r="325" spans="1:10" x14ac:dyDescent="0.35">
      <c r="A325" t="s">
        <v>33</v>
      </c>
      <c r="B325">
        <v>2022</v>
      </c>
      <c r="C325" t="s">
        <v>34</v>
      </c>
      <c r="D325" t="s">
        <v>37</v>
      </c>
      <c r="E325">
        <v>27.06</v>
      </c>
      <c r="F325">
        <v>999545</v>
      </c>
      <c r="G325" t="s">
        <v>13</v>
      </c>
      <c r="H325" t="s">
        <v>26</v>
      </c>
      <c r="I325" t="s">
        <v>39</v>
      </c>
      <c r="J325">
        <v>47</v>
      </c>
    </row>
    <row r="326" spans="1:10" x14ac:dyDescent="0.35">
      <c r="A326" t="s">
        <v>23</v>
      </c>
      <c r="B326">
        <v>2021</v>
      </c>
      <c r="C326" t="s">
        <v>34</v>
      </c>
      <c r="D326" t="s">
        <v>21</v>
      </c>
      <c r="E326">
        <v>77.819999999999993</v>
      </c>
      <c r="F326">
        <v>935572</v>
      </c>
      <c r="G326" t="s">
        <v>13</v>
      </c>
      <c r="H326" t="s">
        <v>26</v>
      </c>
      <c r="I326" t="s">
        <v>39</v>
      </c>
      <c r="J326">
        <v>61</v>
      </c>
    </row>
    <row r="327" spans="1:10" x14ac:dyDescent="0.35">
      <c r="A327" t="s">
        <v>33</v>
      </c>
      <c r="B327">
        <v>2016</v>
      </c>
      <c r="C327" t="s">
        <v>16</v>
      </c>
      <c r="D327" t="s">
        <v>21</v>
      </c>
      <c r="E327">
        <v>55.99</v>
      </c>
      <c r="F327">
        <v>724608</v>
      </c>
      <c r="G327" t="s">
        <v>13</v>
      </c>
      <c r="H327" t="s">
        <v>26</v>
      </c>
      <c r="I327" t="s">
        <v>31</v>
      </c>
      <c r="J327">
        <v>21</v>
      </c>
    </row>
    <row r="328" spans="1:10" x14ac:dyDescent="0.35">
      <c r="A328" t="s">
        <v>43</v>
      </c>
      <c r="B328">
        <v>2024</v>
      </c>
      <c r="C328" t="s">
        <v>32</v>
      </c>
      <c r="D328" t="s">
        <v>36</v>
      </c>
      <c r="E328">
        <v>55.73</v>
      </c>
      <c r="F328">
        <v>750979</v>
      </c>
      <c r="G328" t="s">
        <v>30</v>
      </c>
      <c r="H328" t="s">
        <v>26</v>
      </c>
      <c r="I328" t="s">
        <v>27</v>
      </c>
      <c r="J328">
        <v>30</v>
      </c>
    </row>
    <row r="329" spans="1:10" x14ac:dyDescent="0.35">
      <c r="A329" t="s">
        <v>19</v>
      </c>
      <c r="B329">
        <v>2017</v>
      </c>
      <c r="C329" t="s">
        <v>42</v>
      </c>
      <c r="D329" t="s">
        <v>24</v>
      </c>
      <c r="E329">
        <v>7.44</v>
      </c>
      <c r="F329">
        <v>552358</v>
      </c>
      <c r="G329" t="s">
        <v>25</v>
      </c>
      <c r="H329" t="s">
        <v>22</v>
      </c>
      <c r="I329" t="s">
        <v>27</v>
      </c>
      <c r="J329">
        <v>42</v>
      </c>
    </row>
    <row r="330" spans="1:10" x14ac:dyDescent="0.35">
      <c r="A330" t="s">
        <v>40</v>
      </c>
      <c r="B330">
        <v>2019</v>
      </c>
      <c r="C330" t="s">
        <v>11</v>
      </c>
      <c r="D330" t="s">
        <v>36</v>
      </c>
      <c r="E330">
        <v>37.07</v>
      </c>
      <c r="F330">
        <v>902654</v>
      </c>
      <c r="G330" t="s">
        <v>29</v>
      </c>
      <c r="H330" t="s">
        <v>26</v>
      </c>
      <c r="I330" t="s">
        <v>31</v>
      </c>
      <c r="J330">
        <v>9</v>
      </c>
    </row>
    <row r="331" spans="1:10" x14ac:dyDescent="0.35">
      <c r="A331" t="s">
        <v>23</v>
      </c>
      <c r="B331">
        <v>2022</v>
      </c>
      <c r="C331" t="s">
        <v>16</v>
      </c>
      <c r="D331" t="s">
        <v>37</v>
      </c>
      <c r="E331">
        <v>75.67</v>
      </c>
      <c r="F331">
        <v>413293</v>
      </c>
      <c r="G331" t="s">
        <v>13</v>
      </c>
      <c r="H331" t="s">
        <v>38</v>
      </c>
      <c r="I331" t="s">
        <v>31</v>
      </c>
      <c r="J331">
        <v>27</v>
      </c>
    </row>
    <row r="332" spans="1:10" x14ac:dyDescent="0.35">
      <c r="A332" t="s">
        <v>19</v>
      </c>
      <c r="B332">
        <v>2024</v>
      </c>
      <c r="C332" t="s">
        <v>42</v>
      </c>
      <c r="D332" t="s">
        <v>17</v>
      </c>
      <c r="E332">
        <v>56.19</v>
      </c>
      <c r="F332">
        <v>114357</v>
      </c>
      <c r="G332" t="s">
        <v>29</v>
      </c>
      <c r="H332" t="s">
        <v>38</v>
      </c>
      <c r="I332" t="s">
        <v>27</v>
      </c>
      <c r="J332">
        <v>58</v>
      </c>
    </row>
    <row r="333" spans="1:10" x14ac:dyDescent="0.35">
      <c r="A333" t="s">
        <v>45</v>
      </c>
      <c r="B333">
        <v>2018</v>
      </c>
      <c r="C333" t="s">
        <v>42</v>
      </c>
      <c r="D333" t="s">
        <v>35</v>
      </c>
      <c r="E333">
        <v>70.53</v>
      </c>
      <c r="F333">
        <v>363432</v>
      </c>
      <c r="G333" t="s">
        <v>13</v>
      </c>
      <c r="H333" t="s">
        <v>38</v>
      </c>
      <c r="I333" t="s">
        <v>27</v>
      </c>
      <c r="J333">
        <v>40</v>
      </c>
    </row>
    <row r="334" spans="1:10" x14ac:dyDescent="0.35">
      <c r="A334" t="s">
        <v>44</v>
      </c>
      <c r="B334">
        <v>2016</v>
      </c>
      <c r="C334" t="s">
        <v>34</v>
      </c>
      <c r="D334" t="s">
        <v>24</v>
      </c>
      <c r="E334">
        <v>63.77</v>
      </c>
      <c r="F334">
        <v>304618</v>
      </c>
      <c r="G334" t="s">
        <v>30</v>
      </c>
      <c r="H334" t="s">
        <v>14</v>
      </c>
      <c r="I334" t="s">
        <v>31</v>
      </c>
      <c r="J334">
        <v>54</v>
      </c>
    </row>
    <row r="335" spans="1:10" x14ac:dyDescent="0.35">
      <c r="A335" t="s">
        <v>19</v>
      </c>
      <c r="B335">
        <v>2022</v>
      </c>
      <c r="C335" t="s">
        <v>34</v>
      </c>
      <c r="D335" t="s">
        <v>21</v>
      </c>
      <c r="E335">
        <v>32.729999999999997</v>
      </c>
      <c r="F335">
        <v>153154</v>
      </c>
      <c r="G335" t="s">
        <v>13</v>
      </c>
      <c r="H335" t="s">
        <v>38</v>
      </c>
      <c r="I335" t="s">
        <v>15</v>
      </c>
      <c r="J335">
        <v>37</v>
      </c>
    </row>
    <row r="336" spans="1:10" x14ac:dyDescent="0.35">
      <c r="A336" t="s">
        <v>10</v>
      </c>
      <c r="B336">
        <v>2022</v>
      </c>
      <c r="C336" t="s">
        <v>42</v>
      </c>
      <c r="D336" t="s">
        <v>36</v>
      </c>
      <c r="E336">
        <v>21.87</v>
      </c>
      <c r="F336">
        <v>741153</v>
      </c>
      <c r="G336" t="s">
        <v>29</v>
      </c>
      <c r="H336" t="s">
        <v>26</v>
      </c>
      <c r="I336" t="s">
        <v>39</v>
      </c>
      <c r="J336">
        <v>66</v>
      </c>
    </row>
    <row r="337" spans="1:10" x14ac:dyDescent="0.35">
      <c r="A337" t="s">
        <v>44</v>
      </c>
      <c r="B337">
        <v>2024</v>
      </c>
      <c r="C337" t="s">
        <v>20</v>
      </c>
      <c r="D337" t="s">
        <v>37</v>
      </c>
      <c r="E337">
        <v>72.08</v>
      </c>
      <c r="F337">
        <v>261230</v>
      </c>
      <c r="G337" t="s">
        <v>29</v>
      </c>
      <c r="H337" t="s">
        <v>26</v>
      </c>
      <c r="I337" t="s">
        <v>15</v>
      </c>
      <c r="J337">
        <v>19</v>
      </c>
    </row>
    <row r="338" spans="1:10" x14ac:dyDescent="0.35">
      <c r="A338" t="s">
        <v>23</v>
      </c>
      <c r="B338">
        <v>2023</v>
      </c>
      <c r="C338" t="s">
        <v>34</v>
      </c>
      <c r="D338" t="s">
        <v>24</v>
      </c>
      <c r="E338">
        <v>53.82</v>
      </c>
      <c r="F338">
        <v>688014</v>
      </c>
      <c r="G338" t="s">
        <v>30</v>
      </c>
      <c r="H338" t="s">
        <v>38</v>
      </c>
      <c r="I338" t="s">
        <v>39</v>
      </c>
      <c r="J338">
        <v>18</v>
      </c>
    </row>
    <row r="339" spans="1:10" x14ac:dyDescent="0.35">
      <c r="A339" t="s">
        <v>40</v>
      </c>
      <c r="B339">
        <v>2018</v>
      </c>
      <c r="C339" t="s">
        <v>32</v>
      </c>
      <c r="D339" t="s">
        <v>12</v>
      </c>
      <c r="E339">
        <v>3.3</v>
      </c>
      <c r="F339">
        <v>45027</v>
      </c>
      <c r="G339" t="s">
        <v>30</v>
      </c>
      <c r="H339" t="s">
        <v>26</v>
      </c>
      <c r="I339" t="s">
        <v>31</v>
      </c>
      <c r="J339">
        <v>68</v>
      </c>
    </row>
    <row r="340" spans="1:10" x14ac:dyDescent="0.35">
      <c r="A340" t="s">
        <v>40</v>
      </c>
      <c r="B340">
        <v>2021</v>
      </c>
      <c r="C340" t="s">
        <v>42</v>
      </c>
      <c r="D340" t="s">
        <v>36</v>
      </c>
      <c r="E340">
        <v>13.99</v>
      </c>
      <c r="F340">
        <v>689681</v>
      </c>
      <c r="G340" t="s">
        <v>25</v>
      </c>
      <c r="H340" t="s">
        <v>22</v>
      </c>
      <c r="I340" t="s">
        <v>27</v>
      </c>
      <c r="J340">
        <v>62</v>
      </c>
    </row>
    <row r="341" spans="1:10" x14ac:dyDescent="0.35">
      <c r="A341" t="s">
        <v>28</v>
      </c>
      <c r="B341">
        <v>2024</v>
      </c>
      <c r="C341" t="s">
        <v>42</v>
      </c>
      <c r="D341" t="s">
        <v>35</v>
      </c>
      <c r="E341">
        <v>93.49</v>
      </c>
      <c r="F341">
        <v>702688</v>
      </c>
      <c r="G341" t="s">
        <v>13</v>
      </c>
      <c r="H341" t="s">
        <v>14</v>
      </c>
      <c r="I341" t="s">
        <v>31</v>
      </c>
      <c r="J341">
        <v>39</v>
      </c>
    </row>
    <row r="342" spans="1:10" x14ac:dyDescent="0.35">
      <c r="A342" t="s">
        <v>10</v>
      </c>
      <c r="B342">
        <v>2016</v>
      </c>
      <c r="C342" t="s">
        <v>20</v>
      </c>
      <c r="D342" t="s">
        <v>36</v>
      </c>
      <c r="E342">
        <v>97.28</v>
      </c>
      <c r="F342">
        <v>86038</v>
      </c>
      <c r="G342" t="s">
        <v>29</v>
      </c>
      <c r="H342" t="s">
        <v>22</v>
      </c>
      <c r="I342" t="s">
        <v>39</v>
      </c>
      <c r="J342">
        <v>19</v>
      </c>
    </row>
    <row r="343" spans="1:10" x14ac:dyDescent="0.35">
      <c r="A343" t="s">
        <v>44</v>
      </c>
      <c r="B343">
        <v>2015</v>
      </c>
      <c r="C343" t="s">
        <v>42</v>
      </c>
      <c r="D343" t="s">
        <v>12</v>
      </c>
      <c r="E343">
        <v>17.190000000000001</v>
      </c>
      <c r="F343">
        <v>899381</v>
      </c>
      <c r="G343" t="s">
        <v>29</v>
      </c>
      <c r="H343" t="s">
        <v>14</v>
      </c>
      <c r="I343" t="s">
        <v>18</v>
      </c>
      <c r="J343">
        <v>66</v>
      </c>
    </row>
    <row r="344" spans="1:10" x14ac:dyDescent="0.35">
      <c r="A344" t="s">
        <v>19</v>
      </c>
      <c r="B344">
        <v>2023</v>
      </c>
      <c r="C344" t="s">
        <v>42</v>
      </c>
      <c r="D344" t="s">
        <v>21</v>
      </c>
      <c r="E344">
        <v>54.21</v>
      </c>
      <c r="F344">
        <v>157667</v>
      </c>
      <c r="G344" t="s">
        <v>29</v>
      </c>
      <c r="H344" t="s">
        <v>22</v>
      </c>
      <c r="I344" t="s">
        <v>15</v>
      </c>
      <c r="J344">
        <v>34</v>
      </c>
    </row>
    <row r="345" spans="1:10" x14ac:dyDescent="0.35">
      <c r="A345" t="s">
        <v>23</v>
      </c>
      <c r="B345">
        <v>2021</v>
      </c>
      <c r="C345" t="s">
        <v>42</v>
      </c>
      <c r="D345" t="s">
        <v>35</v>
      </c>
      <c r="E345">
        <v>64.28</v>
      </c>
      <c r="F345">
        <v>643714</v>
      </c>
      <c r="G345" t="s">
        <v>25</v>
      </c>
      <c r="H345" t="s">
        <v>22</v>
      </c>
      <c r="I345" t="s">
        <v>15</v>
      </c>
      <c r="J345">
        <v>25</v>
      </c>
    </row>
    <row r="346" spans="1:10" x14ac:dyDescent="0.35">
      <c r="A346" t="s">
        <v>45</v>
      </c>
      <c r="B346">
        <v>2023</v>
      </c>
      <c r="C346" t="s">
        <v>16</v>
      </c>
      <c r="D346" t="s">
        <v>12</v>
      </c>
      <c r="E346">
        <v>71.31</v>
      </c>
      <c r="F346">
        <v>3607</v>
      </c>
      <c r="G346" t="s">
        <v>29</v>
      </c>
      <c r="H346" t="s">
        <v>38</v>
      </c>
      <c r="I346" t="s">
        <v>27</v>
      </c>
      <c r="J346">
        <v>7</v>
      </c>
    </row>
    <row r="347" spans="1:10" x14ac:dyDescent="0.35">
      <c r="A347" t="s">
        <v>23</v>
      </c>
      <c r="B347">
        <v>2017</v>
      </c>
      <c r="C347" t="s">
        <v>11</v>
      </c>
      <c r="D347" t="s">
        <v>36</v>
      </c>
      <c r="E347">
        <v>52.31</v>
      </c>
      <c r="F347">
        <v>259706</v>
      </c>
      <c r="G347" t="s">
        <v>13</v>
      </c>
      <c r="H347" t="s">
        <v>26</v>
      </c>
      <c r="I347" t="s">
        <v>31</v>
      </c>
      <c r="J347">
        <v>2</v>
      </c>
    </row>
    <row r="348" spans="1:10" x14ac:dyDescent="0.35">
      <c r="A348" t="s">
        <v>19</v>
      </c>
      <c r="B348">
        <v>2021</v>
      </c>
      <c r="C348" t="s">
        <v>20</v>
      </c>
      <c r="D348" t="s">
        <v>17</v>
      </c>
      <c r="E348">
        <v>40.94</v>
      </c>
      <c r="F348">
        <v>698921</v>
      </c>
      <c r="G348" t="s">
        <v>29</v>
      </c>
      <c r="H348" t="s">
        <v>22</v>
      </c>
      <c r="I348" t="s">
        <v>18</v>
      </c>
      <c r="J348">
        <v>72</v>
      </c>
    </row>
    <row r="349" spans="1:10" x14ac:dyDescent="0.35">
      <c r="A349" t="s">
        <v>43</v>
      </c>
      <c r="B349">
        <v>2024</v>
      </c>
      <c r="C349" t="s">
        <v>16</v>
      </c>
      <c r="D349" t="s">
        <v>35</v>
      </c>
      <c r="E349">
        <v>32.21</v>
      </c>
      <c r="F349">
        <v>482574</v>
      </c>
      <c r="G349" t="s">
        <v>25</v>
      </c>
      <c r="H349" t="s">
        <v>14</v>
      </c>
      <c r="I349" t="s">
        <v>18</v>
      </c>
      <c r="J349">
        <v>22</v>
      </c>
    </row>
    <row r="350" spans="1:10" x14ac:dyDescent="0.35">
      <c r="A350" t="s">
        <v>33</v>
      </c>
      <c r="B350">
        <v>2017</v>
      </c>
      <c r="C350" t="s">
        <v>32</v>
      </c>
      <c r="D350" t="s">
        <v>21</v>
      </c>
      <c r="E350">
        <v>20.440000000000001</v>
      </c>
      <c r="F350">
        <v>618269</v>
      </c>
      <c r="G350" t="s">
        <v>25</v>
      </c>
      <c r="H350" t="s">
        <v>22</v>
      </c>
      <c r="I350" t="s">
        <v>15</v>
      </c>
      <c r="J350">
        <v>48</v>
      </c>
    </row>
    <row r="351" spans="1:10" x14ac:dyDescent="0.35">
      <c r="A351" t="s">
        <v>41</v>
      </c>
      <c r="B351">
        <v>2016</v>
      </c>
      <c r="C351" t="s">
        <v>16</v>
      </c>
      <c r="D351" t="s">
        <v>35</v>
      </c>
      <c r="E351">
        <v>59.66</v>
      </c>
      <c r="F351">
        <v>854961</v>
      </c>
      <c r="G351" t="s">
        <v>30</v>
      </c>
      <c r="H351" t="s">
        <v>14</v>
      </c>
      <c r="I351" t="s">
        <v>27</v>
      </c>
      <c r="J351">
        <v>7</v>
      </c>
    </row>
    <row r="352" spans="1:10" x14ac:dyDescent="0.35">
      <c r="A352" t="s">
        <v>43</v>
      </c>
      <c r="B352">
        <v>2019</v>
      </c>
      <c r="C352" t="s">
        <v>34</v>
      </c>
      <c r="D352" t="s">
        <v>12</v>
      </c>
      <c r="E352">
        <v>56.33</v>
      </c>
      <c r="F352">
        <v>595157</v>
      </c>
      <c r="G352" t="s">
        <v>30</v>
      </c>
      <c r="H352" t="s">
        <v>38</v>
      </c>
      <c r="I352" t="s">
        <v>39</v>
      </c>
      <c r="J352">
        <v>41</v>
      </c>
    </row>
    <row r="353" spans="1:10" x14ac:dyDescent="0.35">
      <c r="A353" t="s">
        <v>33</v>
      </c>
      <c r="B353">
        <v>2016</v>
      </c>
      <c r="C353" t="s">
        <v>34</v>
      </c>
      <c r="D353" t="s">
        <v>35</v>
      </c>
      <c r="E353">
        <v>2.2400000000000002</v>
      </c>
      <c r="F353">
        <v>813706</v>
      </c>
      <c r="G353" t="s">
        <v>13</v>
      </c>
      <c r="H353" t="s">
        <v>22</v>
      </c>
      <c r="I353" t="s">
        <v>15</v>
      </c>
      <c r="J353">
        <v>54</v>
      </c>
    </row>
    <row r="354" spans="1:10" x14ac:dyDescent="0.35">
      <c r="A354" t="s">
        <v>43</v>
      </c>
      <c r="B354">
        <v>2018</v>
      </c>
      <c r="C354" t="s">
        <v>32</v>
      </c>
      <c r="D354" t="s">
        <v>24</v>
      </c>
      <c r="E354">
        <v>82.05</v>
      </c>
      <c r="F354">
        <v>322527</v>
      </c>
      <c r="G354" t="s">
        <v>25</v>
      </c>
      <c r="H354" t="s">
        <v>22</v>
      </c>
      <c r="I354" t="s">
        <v>18</v>
      </c>
      <c r="J354">
        <v>46</v>
      </c>
    </row>
    <row r="355" spans="1:10" x14ac:dyDescent="0.35">
      <c r="A355" t="s">
        <v>10</v>
      </c>
      <c r="B355">
        <v>2024</v>
      </c>
      <c r="C355" t="s">
        <v>32</v>
      </c>
      <c r="D355" t="s">
        <v>37</v>
      </c>
      <c r="E355">
        <v>11.92</v>
      </c>
      <c r="F355">
        <v>557016</v>
      </c>
      <c r="G355" t="s">
        <v>30</v>
      </c>
      <c r="H355" t="s">
        <v>38</v>
      </c>
      <c r="I355" t="s">
        <v>18</v>
      </c>
      <c r="J355">
        <v>34</v>
      </c>
    </row>
    <row r="356" spans="1:10" x14ac:dyDescent="0.35">
      <c r="A356" t="s">
        <v>23</v>
      </c>
      <c r="B356">
        <v>2017</v>
      </c>
      <c r="C356" t="s">
        <v>32</v>
      </c>
      <c r="D356" t="s">
        <v>37</v>
      </c>
      <c r="E356">
        <v>54.83</v>
      </c>
      <c r="F356">
        <v>966668</v>
      </c>
      <c r="G356" t="s">
        <v>13</v>
      </c>
      <c r="H356" t="s">
        <v>22</v>
      </c>
      <c r="I356" t="s">
        <v>27</v>
      </c>
      <c r="J356">
        <v>15</v>
      </c>
    </row>
    <row r="357" spans="1:10" x14ac:dyDescent="0.35">
      <c r="A357" t="s">
        <v>33</v>
      </c>
      <c r="B357">
        <v>2020</v>
      </c>
      <c r="C357" t="s">
        <v>34</v>
      </c>
      <c r="D357" t="s">
        <v>17</v>
      </c>
      <c r="E357">
        <v>36.17</v>
      </c>
      <c r="F357">
        <v>813165</v>
      </c>
      <c r="G357" t="s">
        <v>25</v>
      </c>
      <c r="H357" t="s">
        <v>14</v>
      </c>
      <c r="I357" t="s">
        <v>31</v>
      </c>
      <c r="J357">
        <v>44</v>
      </c>
    </row>
    <row r="358" spans="1:10" x14ac:dyDescent="0.35">
      <c r="A358" t="s">
        <v>33</v>
      </c>
      <c r="B358">
        <v>2018</v>
      </c>
      <c r="C358" t="s">
        <v>34</v>
      </c>
      <c r="D358" t="s">
        <v>35</v>
      </c>
      <c r="E358">
        <v>80.06</v>
      </c>
      <c r="F358">
        <v>400807</v>
      </c>
      <c r="G358" t="s">
        <v>30</v>
      </c>
      <c r="H358" t="s">
        <v>22</v>
      </c>
      <c r="I358" t="s">
        <v>18</v>
      </c>
      <c r="J358">
        <v>67</v>
      </c>
    </row>
    <row r="359" spans="1:10" x14ac:dyDescent="0.35">
      <c r="A359" t="s">
        <v>43</v>
      </c>
      <c r="B359">
        <v>2023</v>
      </c>
      <c r="C359" t="s">
        <v>20</v>
      </c>
      <c r="D359" t="s">
        <v>17</v>
      </c>
      <c r="E359">
        <v>74.849999999999994</v>
      </c>
      <c r="F359">
        <v>549300</v>
      </c>
      <c r="G359" t="s">
        <v>13</v>
      </c>
      <c r="H359" t="s">
        <v>22</v>
      </c>
      <c r="I359" t="s">
        <v>31</v>
      </c>
      <c r="J359">
        <v>26</v>
      </c>
    </row>
    <row r="360" spans="1:10" x14ac:dyDescent="0.35">
      <c r="A360" t="s">
        <v>43</v>
      </c>
      <c r="B360">
        <v>2021</v>
      </c>
      <c r="C360" t="s">
        <v>16</v>
      </c>
      <c r="D360" t="s">
        <v>35</v>
      </c>
      <c r="E360">
        <v>74.010000000000005</v>
      </c>
      <c r="F360">
        <v>956893</v>
      </c>
      <c r="G360" t="s">
        <v>30</v>
      </c>
      <c r="H360" t="s">
        <v>26</v>
      </c>
      <c r="I360" t="s">
        <v>31</v>
      </c>
      <c r="J360">
        <v>49</v>
      </c>
    </row>
    <row r="361" spans="1:10" x14ac:dyDescent="0.35">
      <c r="A361" t="s">
        <v>19</v>
      </c>
      <c r="B361">
        <v>2015</v>
      </c>
      <c r="C361" t="s">
        <v>34</v>
      </c>
      <c r="D361" t="s">
        <v>35</v>
      </c>
      <c r="E361">
        <v>46.2</v>
      </c>
      <c r="F361">
        <v>245370</v>
      </c>
      <c r="G361" t="s">
        <v>29</v>
      </c>
      <c r="H361" t="s">
        <v>26</v>
      </c>
      <c r="I361" t="s">
        <v>27</v>
      </c>
      <c r="J361">
        <v>57</v>
      </c>
    </row>
    <row r="362" spans="1:10" x14ac:dyDescent="0.35">
      <c r="A362" t="s">
        <v>43</v>
      </c>
      <c r="B362">
        <v>2017</v>
      </c>
      <c r="C362" t="s">
        <v>42</v>
      </c>
      <c r="D362" t="s">
        <v>21</v>
      </c>
      <c r="E362">
        <v>9.59</v>
      </c>
      <c r="F362">
        <v>912731</v>
      </c>
      <c r="G362" t="s">
        <v>25</v>
      </c>
      <c r="H362" t="s">
        <v>38</v>
      </c>
      <c r="I362" t="s">
        <v>18</v>
      </c>
      <c r="J362">
        <v>4</v>
      </c>
    </row>
    <row r="363" spans="1:10" x14ac:dyDescent="0.35">
      <c r="A363" t="s">
        <v>45</v>
      </c>
      <c r="B363">
        <v>2017</v>
      </c>
      <c r="C363" t="s">
        <v>42</v>
      </c>
      <c r="D363" t="s">
        <v>24</v>
      </c>
      <c r="E363">
        <v>81.19</v>
      </c>
      <c r="F363">
        <v>362085</v>
      </c>
      <c r="G363" t="s">
        <v>29</v>
      </c>
      <c r="H363" t="s">
        <v>22</v>
      </c>
      <c r="I363" t="s">
        <v>15</v>
      </c>
      <c r="J363">
        <v>5</v>
      </c>
    </row>
    <row r="364" spans="1:10" x14ac:dyDescent="0.35">
      <c r="A364" t="s">
        <v>28</v>
      </c>
      <c r="B364">
        <v>2022</v>
      </c>
      <c r="C364" t="s">
        <v>34</v>
      </c>
      <c r="D364" t="s">
        <v>24</v>
      </c>
      <c r="E364">
        <v>42.8</v>
      </c>
      <c r="F364">
        <v>862664</v>
      </c>
      <c r="G364" t="s">
        <v>13</v>
      </c>
      <c r="H364" t="s">
        <v>38</v>
      </c>
      <c r="I364" t="s">
        <v>18</v>
      </c>
      <c r="J364">
        <v>44</v>
      </c>
    </row>
    <row r="365" spans="1:10" x14ac:dyDescent="0.35">
      <c r="A365" t="s">
        <v>10</v>
      </c>
      <c r="B365">
        <v>2015</v>
      </c>
      <c r="C365" t="s">
        <v>16</v>
      </c>
      <c r="D365" t="s">
        <v>24</v>
      </c>
      <c r="E365">
        <v>32.65</v>
      </c>
      <c r="F365">
        <v>313384</v>
      </c>
      <c r="G365" t="s">
        <v>29</v>
      </c>
      <c r="H365" t="s">
        <v>26</v>
      </c>
      <c r="I365" t="s">
        <v>31</v>
      </c>
      <c r="J365">
        <v>51</v>
      </c>
    </row>
    <row r="366" spans="1:10" x14ac:dyDescent="0.35">
      <c r="A366" t="s">
        <v>41</v>
      </c>
      <c r="B366">
        <v>2018</v>
      </c>
      <c r="C366" t="s">
        <v>42</v>
      </c>
      <c r="D366" t="s">
        <v>36</v>
      </c>
      <c r="E366">
        <v>17.989999999999998</v>
      </c>
      <c r="F366">
        <v>593009</v>
      </c>
      <c r="G366" t="s">
        <v>30</v>
      </c>
      <c r="H366" t="s">
        <v>26</v>
      </c>
      <c r="I366" t="s">
        <v>18</v>
      </c>
      <c r="J366">
        <v>27</v>
      </c>
    </row>
    <row r="367" spans="1:10" x14ac:dyDescent="0.35">
      <c r="A367" t="s">
        <v>28</v>
      </c>
      <c r="B367">
        <v>2023</v>
      </c>
      <c r="C367" t="s">
        <v>34</v>
      </c>
      <c r="D367" t="s">
        <v>36</v>
      </c>
      <c r="E367">
        <v>30.68</v>
      </c>
      <c r="F367">
        <v>933754</v>
      </c>
      <c r="G367" t="s">
        <v>29</v>
      </c>
      <c r="H367" t="s">
        <v>26</v>
      </c>
      <c r="I367" t="s">
        <v>18</v>
      </c>
      <c r="J367">
        <v>36</v>
      </c>
    </row>
    <row r="368" spans="1:10" x14ac:dyDescent="0.35">
      <c r="A368" t="s">
        <v>44</v>
      </c>
      <c r="B368">
        <v>2015</v>
      </c>
      <c r="C368" t="s">
        <v>32</v>
      </c>
      <c r="D368" t="s">
        <v>35</v>
      </c>
      <c r="E368">
        <v>82.12</v>
      </c>
      <c r="F368">
        <v>55055</v>
      </c>
      <c r="G368" t="s">
        <v>13</v>
      </c>
      <c r="H368" t="s">
        <v>14</v>
      </c>
      <c r="I368" t="s">
        <v>15</v>
      </c>
      <c r="J368">
        <v>44</v>
      </c>
    </row>
    <row r="369" spans="1:10" x14ac:dyDescent="0.35">
      <c r="A369" t="s">
        <v>33</v>
      </c>
      <c r="B369">
        <v>2020</v>
      </c>
      <c r="C369" t="s">
        <v>34</v>
      </c>
      <c r="D369" t="s">
        <v>12</v>
      </c>
      <c r="E369">
        <v>94.63</v>
      </c>
      <c r="F369">
        <v>481180</v>
      </c>
      <c r="G369" t="s">
        <v>13</v>
      </c>
      <c r="H369" t="s">
        <v>22</v>
      </c>
      <c r="I369" t="s">
        <v>27</v>
      </c>
      <c r="J369">
        <v>10</v>
      </c>
    </row>
    <row r="370" spans="1:10" x14ac:dyDescent="0.35">
      <c r="A370" t="s">
        <v>41</v>
      </c>
      <c r="B370">
        <v>2020</v>
      </c>
      <c r="C370" t="s">
        <v>20</v>
      </c>
      <c r="D370" t="s">
        <v>36</v>
      </c>
      <c r="E370">
        <v>54.03</v>
      </c>
      <c r="F370">
        <v>110260</v>
      </c>
      <c r="G370" t="s">
        <v>30</v>
      </c>
      <c r="H370" t="s">
        <v>22</v>
      </c>
      <c r="I370" t="s">
        <v>15</v>
      </c>
      <c r="J370">
        <v>66</v>
      </c>
    </row>
    <row r="371" spans="1:10" x14ac:dyDescent="0.35">
      <c r="A371" t="s">
        <v>45</v>
      </c>
      <c r="B371">
        <v>2020</v>
      </c>
      <c r="C371" t="s">
        <v>32</v>
      </c>
      <c r="D371" t="s">
        <v>35</v>
      </c>
      <c r="E371">
        <v>10.54</v>
      </c>
      <c r="F371">
        <v>741592</v>
      </c>
      <c r="G371" t="s">
        <v>29</v>
      </c>
      <c r="H371" t="s">
        <v>26</v>
      </c>
      <c r="I371" t="s">
        <v>15</v>
      </c>
      <c r="J371">
        <v>69</v>
      </c>
    </row>
    <row r="372" spans="1:10" x14ac:dyDescent="0.35">
      <c r="A372" t="s">
        <v>41</v>
      </c>
      <c r="B372">
        <v>2020</v>
      </c>
      <c r="C372" t="s">
        <v>11</v>
      </c>
      <c r="D372" t="s">
        <v>12</v>
      </c>
      <c r="E372">
        <v>34.409999999999997</v>
      </c>
      <c r="F372">
        <v>928026</v>
      </c>
      <c r="G372" t="s">
        <v>30</v>
      </c>
      <c r="H372" t="s">
        <v>26</v>
      </c>
      <c r="I372" t="s">
        <v>15</v>
      </c>
      <c r="J372">
        <v>5</v>
      </c>
    </row>
    <row r="373" spans="1:10" x14ac:dyDescent="0.35">
      <c r="A373" t="s">
        <v>28</v>
      </c>
      <c r="B373">
        <v>2018</v>
      </c>
      <c r="C373" t="s">
        <v>34</v>
      </c>
      <c r="D373" t="s">
        <v>12</v>
      </c>
      <c r="E373">
        <v>84.27</v>
      </c>
      <c r="F373">
        <v>399014</v>
      </c>
      <c r="G373" t="s">
        <v>25</v>
      </c>
      <c r="H373" t="s">
        <v>38</v>
      </c>
      <c r="I373" t="s">
        <v>18</v>
      </c>
      <c r="J373">
        <v>52</v>
      </c>
    </row>
    <row r="374" spans="1:10" x14ac:dyDescent="0.35">
      <c r="A374" t="s">
        <v>10</v>
      </c>
      <c r="B374">
        <v>2018</v>
      </c>
      <c r="C374" t="s">
        <v>16</v>
      </c>
      <c r="D374" t="s">
        <v>17</v>
      </c>
      <c r="E374">
        <v>35.08</v>
      </c>
      <c r="F374">
        <v>42831</v>
      </c>
      <c r="G374" t="s">
        <v>13</v>
      </c>
      <c r="H374" t="s">
        <v>26</v>
      </c>
      <c r="I374" t="s">
        <v>31</v>
      </c>
      <c r="J374">
        <v>42</v>
      </c>
    </row>
    <row r="375" spans="1:10" x14ac:dyDescent="0.35">
      <c r="A375" t="s">
        <v>23</v>
      </c>
      <c r="B375">
        <v>2018</v>
      </c>
      <c r="C375" t="s">
        <v>20</v>
      </c>
      <c r="D375" t="s">
        <v>37</v>
      </c>
      <c r="E375">
        <v>45.11</v>
      </c>
      <c r="F375">
        <v>545613</v>
      </c>
      <c r="G375" t="s">
        <v>29</v>
      </c>
      <c r="H375" t="s">
        <v>14</v>
      </c>
      <c r="I375" t="s">
        <v>15</v>
      </c>
      <c r="J375">
        <v>25</v>
      </c>
    </row>
    <row r="376" spans="1:10" x14ac:dyDescent="0.35">
      <c r="A376" t="s">
        <v>40</v>
      </c>
      <c r="B376">
        <v>2023</v>
      </c>
      <c r="C376" t="s">
        <v>20</v>
      </c>
      <c r="D376" t="s">
        <v>17</v>
      </c>
      <c r="E376">
        <v>92.57</v>
      </c>
      <c r="F376">
        <v>813789</v>
      </c>
      <c r="G376" t="s">
        <v>25</v>
      </c>
      <c r="H376" t="s">
        <v>14</v>
      </c>
      <c r="I376" t="s">
        <v>31</v>
      </c>
      <c r="J376">
        <v>27</v>
      </c>
    </row>
    <row r="377" spans="1:10" x14ac:dyDescent="0.35">
      <c r="A377" t="s">
        <v>23</v>
      </c>
      <c r="B377">
        <v>2015</v>
      </c>
      <c r="C377" t="s">
        <v>16</v>
      </c>
      <c r="D377" t="s">
        <v>36</v>
      </c>
      <c r="E377">
        <v>13.49</v>
      </c>
      <c r="F377">
        <v>345825</v>
      </c>
      <c r="G377" t="s">
        <v>13</v>
      </c>
      <c r="H377" t="s">
        <v>38</v>
      </c>
      <c r="I377" t="s">
        <v>27</v>
      </c>
      <c r="J377">
        <v>6</v>
      </c>
    </row>
    <row r="378" spans="1:10" x14ac:dyDescent="0.35">
      <c r="A378" t="s">
        <v>23</v>
      </c>
      <c r="B378">
        <v>2016</v>
      </c>
      <c r="C378" t="s">
        <v>11</v>
      </c>
      <c r="D378" t="s">
        <v>12</v>
      </c>
      <c r="E378">
        <v>8.42</v>
      </c>
      <c r="F378">
        <v>29671</v>
      </c>
      <c r="G378" t="s">
        <v>29</v>
      </c>
      <c r="H378" t="s">
        <v>14</v>
      </c>
      <c r="I378" t="s">
        <v>39</v>
      </c>
      <c r="J378">
        <v>61</v>
      </c>
    </row>
    <row r="379" spans="1:10" x14ac:dyDescent="0.35">
      <c r="A379" t="s">
        <v>40</v>
      </c>
      <c r="B379">
        <v>2020</v>
      </c>
      <c r="C379" t="s">
        <v>11</v>
      </c>
      <c r="D379" t="s">
        <v>35</v>
      </c>
      <c r="E379">
        <v>92.5</v>
      </c>
      <c r="F379">
        <v>34011</v>
      </c>
      <c r="G379" t="s">
        <v>29</v>
      </c>
      <c r="H379" t="s">
        <v>14</v>
      </c>
      <c r="I379" t="s">
        <v>18</v>
      </c>
      <c r="J379">
        <v>9</v>
      </c>
    </row>
    <row r="380" spans="1:10" x14ac:dyDescent="0.35">
      <c r="A380" t="s">
        <v>45</v>
      </c>
      <c r="B380">
        <v>2018</v>
      </c>
      <c r="C380" t="s">
        <v>34</v>
      </c>
      <c r="D380" t="s">
        <v>36</v>
      </c>
      <c r="E380">
        <v>63.8</v>
      </c>
      <c r="F380">
        <v>341383</v>
      </c>
      <c r="G380" t="s">
        <v>25</v>
      </c>
      <c r="H380" t="s">
        <v>22</v>
      </c>
      <c r="I380" t="s">
        <v>31</v>
      </c>
      <c r="J380">
        <v>9</v>
      </c>
    </row>
    <row r="381" spans="1:10" x14ac:dyDescent="0.35">
      <c r="A381" t="s">
        <v>44</v>
      </c>
      <c r="B381">
        <v>2020</v>
      </c>
      <c r="C381" t="s">
        <v>16</v>
      </c>
      <c r="D381" t="s">
        <v>36</v>
      </c>
      <c r="E381">
        <v>40.86</v>
      </c>
      <c r="F381">
        <v>565080</v>
      </c>
      <c r="G381" t="s">
        <v>30</v>
      </c>
      <c r="H381" t="s">
        <v>38</v>
      </c>
      <c r="I381" t="s">
        <v>39</v>
      </c>
      <c r="J381">
        <v>6</v>
      </c>
    </row>
    <row r="382" spans="1:10" x14ac:dyDescent="0.35">
      <c r="A382" t="s">
        <v>28</v>
      </c>
      <c r="B382">
        <v>2019</v>
      </c>
      <c r="C382" t="s">
        <v>42</v>
      </c>
      <c r="D382" t="s">
        <v>36</v>
      </c>
      <c r="E382">
        <v>79.239999999999995</v>
      </c>
      <c r="F382">
        <v>862136</v>
      </c>
      <c r="G382" t="s">
        <v>13</v>
      </c>
      <c r="H382" t="s">
        <v>38</v>
      </c>
      <c r="I382" t="s">
        <v>15</v>
      </c>
      <c r="J382">
        <v>44</v>
      </c>
    </row>
    <row r="383" spans="1:10" x14ac:dyDescent="0.35">
      <c r="A383" t="s">
        <v>44</v>
      </c>
      <c r="B383">
        <v>2022</v>
      </c>
      <c r="C383" t="s">
        <v>20</v>
      </c>
      <c r="D383" t="s">
        <v>17</v>
      </c>
      <c r="E383">
        <v>37.15</v>
      </c>
      <c r="F383">
        <v>241151</v>
      </c>
      <c r="G383" t="s">
        <v>13</v>
      </c>
      <c r="H383" t="s">
        <v>26</v>
      </c>
      <c r="I383" t="s">
        <v>31</v>
      </c>
      <c r="J383">
        <v>56</v>
      </c>
    </row>
    <row r="384" spans="1:10" x14ac:dyDescent="0.35">
      <c r="A384" t="s">
        <v>19</v>
      </c>
      <c r="B384">
        <v>2024</v>
      </c>
      <c r="C384" t="s">
        <v>20</v>
      </c>
      <c r="D384" t="s">
        <v>35</v>
      </c>
      <c r="E384">
        <v>62.06</v>
      </c>
      <c r="F384">
        <v>321158</v>
      </c>
      <c r="G384" t="s">
        <v>29</v>
      </c>
      <c r="H384" t="s">
        <v>38</v>
      </c>
      <c r="I384" t="s">
        <v>15</v>
      </c>
      <c r="J384">
        <v>37</v>
      </c>
    </row>
    <row r="385" spans="1:10" x14ac:dyDescent="0.35">
      <c r="A385" t="s">
        <v>33</v>
      </c>
      <c r="B385">
        <v>2023</v>
      </c>
      <c r="C385" t="s">
        <v>11</v>
      </c>
      <c r="D385" t="s">
        <v>12</v>
      </c>
      <c r="E385">
        <v>31.03</v>
      </c>
      <c r="F385">
        <v>472386</v>
      </c>
      <c r="G385" t="s">
        <v>25</v>
      </c>
      <c r="H385" t="s">
        <v>38</v>
      </c>
      <c r="I385" t="s">
        <v>39</v>
      </c>
      <c r="J385">
        <v>24</v>
      </c>
    </row>
    <row r="386" spans="1:10" x14ac:dyDescent="0.35">
      <c r="A386" t="s">
        <v>23</v>
      </c>
      <c r="B386">
        <v>2015</v>
      </c>
      <c r="C386" t="s">
        <v>20</v>
      </c>
      <c r="D386" t="s">
        <v>37</v>
      </c>
      <c r="E386">
        <v>82.54</v>
      </c>
      <c r="F386">
        <v>34240</v>
      </c>
      <c r="G386" t="s">
        <v>29</v>
      </c>
      <c r="H386" t="s">
        <v>22</v>
      </c>
      <c r="I386" t="s">
        <v>39</v>
      </c>
      <c r="J386">
        <v>45</v>
      </c>
    </row>
    <row r="387" spans="1:10" x14ac:dyDescent="0.35">
      <c r="A387" t="s">
        <v>45</v>
      </c>
      <c r="B387">
        <v>2019</v>
      </c>
      <c r="C387" t="s">
        <v>42</v>
      </c>
      <c r="D387" t="s">
        <v>35</v>
      </c>
      <c r="E387">
        <v>34.4</v>
      </c>
      <c r="F387">
        <v>98018</v>
      </c>
      <c r="G387" t="s">
        <v>29</v>
      </c>
      <c r="H387" t="s">
        <v>38</v>
      </c>
      <c r="I387" t="s">
        <v>15</v>
      </c>
      <c r="J387">
        <v>55</v>
      </c>
    </row>
    <row r="388" spans="1:10" x14ac:dyDescent="0.35">
      <c r="A388" t="s">
        <v>44</v>
      </c>
      <c r="B388">
        <v>2024</v>
      </c>
      <c r="C388" t="s">
        <v>11</v>
      </c>
      <c r="D388" t="s">
        <v>12</v>
      </c>
      <c r="E388">
        <v>72.2</v>
      </c>
      <c r="F388">
        <v>555808</v>
      </c>
      <c r="G388" t="s">
        <v>30</v>
      </c>
      <c r="H388" t="s">
        <v>22</v>
      </c>
      <c r="I388" t="s">
        <v>27</v>
      </c>
      <c r="J388">
        <v>4</v>
      </c>
    </row>
    <row r="389" spans="1:10" x14ac:dyDescent="0.35">
      <c r="A389" t="s">
        <v>23</v>
      </c>
      <c r="B389">
        <v>2021</v>
      </c>
      <c r="C389" t="s">
        <v>34</v>
      </c>
      <c r="D389" t="s">
        <v>37</v>
      </c>
      <c r="E389">
        <v>52.23</v>
      </c>
      <c r="F389">
        <v>449333</v>
      </c>
      <c r="G389" t="s">
        <v>13</v>
      </c>
      <c r="H389" t="s">
        <v>14</v>
      </c>
      <c r="I389" t="s">
        <v>39</v>
      </c>
      <c r="J389">
        <v>39</v>
      </c>
    </row>
    <row r="390" spans="1:10" x14ac:dyDescent="0.35">
      <c r="A390" t="s">
        <v>23</v>
      </c>
      <c r="B390">
        <v>2024</v>
      </c>
      <c r="C390" t="s">
        <v>20</v>
      </c>
      <c r="D390" t="s">
        <v>17</v>
      </c>
      <c r="E390">
        <v>7.16</v>
      </c>
      <c r="F390">
        <v>368618</v>
      </c>
      <c r="G390" t="s">
        <v>25</v>
      </c>
      <c r="H390" t="s">
        <v>26</v>
      </c>
      <c r="I390" t="s">
        <v>18</v>
      </c>
      <c r="J390">
        <v>22</v>
      </c>
    </row>
    <row r="391" spans="1:10" x14ac:dyDescent="0.35">
      <c r="A391" t="s">
        <v>33</v>
      </c>
      <c r="B391">
        <v>2022</v>
      </c>
      <c r="C391" t="s">
        <v>20</v>
      </c>
      <c r="D391" t="s">
        <v>21</v>
      </c>
      <c r="E391">
        <v>78.23</v>
      </c>
      <c r="F391">
        <v>310175</v>
      </c>
      <c r="G391" t="s">
        <v>13</v>
      </c>
      <c r="H391" t="s">
        <v>14</v>
      </c>
      <c r="I391" t="s">
        <v>27</v>
      </c>
      <c r="J391">
        <v>53</v>
      </c>
    </row>
    <row r="392" spans="1:10" x14ac:dyDescent="0.35">
      <c r="A392" t="s">
        <v>23</v>
      </c>
      <c r="B392">
        <v>2020</v>
      </c>
      <c r="C392" t="s">
        <v>11</v>
      </c>
      <c r="D392" t="s">
        <v>17</v>
      </c>
      <c r="E392">
        <v>25.1</v>
      </c>
      <c r="F392">
        <v>986980</v>
      </c>
      <c r="G392" t="s">
        <v>25</v>
      </c>
      <c r="H392" t="s">
        <v>38</v>
      </c>
      <c r="I392" t="s">
        <v>15</v>
      </c>
      <c r="J392">
        <v>71</v>
      </c>
    </row>
    <row r="393" spans="1:10" x14ac:dyDescent="0.35">
      <c r="A393" t="s">
        <v>23</v>
      </c>
      <c r="B393">
        <v>2024</v>
      </c>
      <c r="C393" t="s">
        <v>32</v>
      </c>
      <c r="D393" t="s">
        <v>17</v>
      </c>
      <c r="E393">
        <v>88.54</v>
      </c>
      <c r="F393">
        <v>518181</v>
      </c>
      <c r="G393" t="s">
        <v>29</v>
      </c>
      <c r="H393" t="s">
        <v>38</v>
      </c>
      <c r="I393" t="s">
        <v>31</v>
      </c>
      <c r="J393">
        <v>24</v>
      </c>
    </row>
    <row r="394" spans="1:10" x14ac:dyDescent="0.35">
      <c r="A394" t="s">
        <v>19</v>
      </c>
      <c r="B394">
        <v>2015</v>
      </c>
      <c r="C394" t="s">
        <v>11</v>
      </c>
      <c r="D394" t="s">
        <v>17</v>
      </c>
      <c r="E394">
        <v>49.51</v>
      </c>
      <c r="F394">
        <v>72782</v>
      </c>
      <c r="G394" t="s">
        <v>30</v>
      </c>
      <c r="H394" t="s">
        <v>38</v>
      </c>
      <c r="I394" t="s">
        <v>39</v>
      </c>
      <c r="J394">
        <v>63</v>
      </c>
    </row>
    <row r="395" spans="1:10" x14ac:dyDescent="0.35">
      <c r="A395" t="s">
        <v>41</v>
      </c>
      <c r="B395">
        <v>2018</v>
      </c>
      <c r="C395" t="s">
        <v>32</v>
      </c>
      <c r="D395" t="s">
        <v>24</v>
      </c>
      <c r="E395">
        <v>4.08</v>
      </c>
      <c r="F395">
        <v>502842</v>
      </c>
      <c r="G395" t="s">
        <v>30</v>
      </c>
      <c r="H395" t="s">
        <v>38</v>
      </c>
      <c r="I395" t="s">
        <v>15</v>
      </c>
      <c r="J395">
        <v>15</v>
      </c>
    </row>
    <row r="396" spans="1:10" x14ac:dyDescent="0.35">
      <c r="A396" t="s">
        <v>23</v>
      </c>
      <c r="B396">
        <v>2024</v>
      </c>
      <c r="C396" t="s">
        <v>11</v>
      </c>
      <c r="D396" t="s">
        <v>17</v>
      </c>
      <c r="E396">
        <v>89.31</v>
      </c>
      <c r="F396">
        <v>376586</v>
      </c>
      <c r="G396" t="s">
        <v>30</v>
      </c>
      <c r="H396" t="s">
        <v>22</v>
      </c>
      <c r="I396" t="s">
        <v>27</v>
      </c>
      <c r="J396">
        <v>51</v>
      </c>
    </row>
    <row r="397" spans="1:10" x14ac:dyDescent="0.35">
      <c r="A397" t="s">
        <v>28</v>
      </c>
      <c r="B397">
        <v>2023</v>
      </c>
      <c r="C397" t="s">
        <v>11</v>
      </c>
      <c r="D397" t="s">
        <v>35</v>
      </c>
      <c r="E397">
        <v>88.55</v>
      </c>
      <c r="F397">
        <v>698597</v>
      </c>
      <c r="G397" t="s">
        <v>30</v>
      </c>
      <c r="H397" t="s">
        <v>26</v>
      </c>
      <c r="I397" t="s">
        <v>31</v>
      </c>
      <c r="J397">
        <v>66</v>
      </c>
    </row>
    <row r="398" spans="1:10" x14ac:dyDescent="0.35">
      <c r="A398" t="s">
        <v>41</v>
      </c>
      <c r="B398">
        <v>2015</v>
      </c>
      <c r="C398" t="s">
        <v>34</v>
      </c>
      <c r="D398" t="s">
        <v>12</v>
      </c>
      <c r="E398">
        <v>5.26</v>
      </c>
      <c r="F398">
        <v>559195</v>
      </c>
      <c r="G398" t="s">
        <v>29</v>
      </c>
      <c r="H398" t="s">
        <v>22</v>
      </c>
      <c r="I398" t="s">
        <v>15</v>
      </c>
      <c r="J398">
        <v>52</v>
      </c>
    </row>
    <row r="399" spans="1:10" x14ac:dyDescent="0.35">
      <c r="A399" t="s">
        <v>19</v>
      </c>
      <c r="B399">
        <v>2024</v>
      </c>
      <c r="C399" t="s">
        <v>16</v>
      </c>
      <c r="D399" t="s">
        <v>17</v>
      </c>
      <c r="E399">
        <v>17.57</v>
      </c>
      <c r="F399">
        <v>236253</v>
      </c>
      <c r="G399" t="s">
        <v>30</v>
      </c>
      <c r="H399" t="s">
        <v>26</v>
      </c>
      <c r="I399" t="s">
        <v>18</v>
      </c>
      <c r="J399">
        <v>38</v>
      </c>
    </row>
    <row r="400" spans="1:10" x14ac:dyDescent="0.35">
      <c r="A400" t="s">
        <v>43</v>
      </c>
      <c r="B400">
        <v>2016</v>
      </c>
      <c r="C400" t="s">
        <v>32</v>
      </c>
      <c r="D400" t="s">
        <v>37</v>
      </c>
      <c r="E400">
        <v>8.01</v>
      </c>
      <c r="F400">
        <v>534847</v>
      </c>
      <c r="G400" t="s">
        <v>25</v>
      </c>
      <c r="H400" t="s">
        <v>38</v>
      </c>
      <c r="I400" t="s">
        <v>18</v>
      </c>
      <c r="J400">
        <v>3</v>
      </c>
    </row>
    <row r="401" spans="1:10" x14ac:dyDescent="0.35">
      <c r="A401" t="s">
        <v>40</v>
      </c>
      <c r="B401">
        <v>2016</v>
      </c>
      <c r="C401" t="s">
        <v>42</v>
      </c>
      <c r="D401" t="s">
        <v>17</v>
      </c>
      <c r="E401">
        <v>39.86</v>
      </c>
      <c r="F401">
        <v>262611</v>
      </c>
      <c r="G401" t="s">
        <v>30</v>
      </c>
      <c r="H401" t="s">
        <v>26</v>
      </c>
      <c r="I401" t="s">
        <v>31</v>
      </c>
      <c r="J401">
        <v>33</v>
      </c>
    </row>
    <row r="402" spans="1:10" x14ac:dyDescent="0.35">
      <c r="A402" t="s">
        <v>43</v>
      </c>
      <c r="B402">
        <v>2021</v>
      </c>
      <c r="C402" t="s">
        <v>34</v>
      </c>
      <c r="D402" t="s">
        <v>24</v>
      </c>
      <c r="E402">
        <v>11.61</v>
      </c>
      <c r="F402">
        <v>848702</v>
      </c>
      <c r="G402" t="s">
        <v>30</v>
      </c>
      <c r="H402" t="s">
        <v>22</v>
      </c>
      <c r="I402" t="s">
        <v>31</v>
      </c>
      <c r="J402">
        <v>48</v>
      </c>
    </row>
    <row r="403" spans="1:10" x14ac:dyDescent="0.35">
      <c r="A403" t="s">
        <v>28</v>
      </c>
      <c r="B403">
        <v>2017</v>
      </c>
      <c r="C403" t="s">
        <v>20</v>
      </c>
      <c r="D403" t="s">
        <v>17</v>
      </c>
      <c r="E403">
        <v>73.98</v>
      </c>
      <c r="F403">
        <v>609952</v>
      </c>
      <c r="G403" t="s">
        <v>13</v>
      </c>
      <c r="H403" t="s">
        <v>14</v>
      </c>
      <c r="I403" t="s">
        <v>15</v>
      </c>
      <c r="J403">
        <v>7</v>
      </c>
    </row>
    <row r="404" spans="1:10" x14ac:dyDescent="0.35">
      <c r="A404" t="s">
        <v>28</v>
      </c>
      <c r="B404">
        <v>2022</v>
      </c>
      <c r="C404" t="s">
        <v>20</v>
      </c>
      <c r="D404" t="s">
        <v>21</v>
      </c>
      <c r="E404">
        <v>65.86</v>
      </c>
      <c r="F404">
        <v>978868</v>
      </c>
      <c r="G404" t="s">
        <v>29</v>
      </c>
      <c r="H404" t="s">
        <v>22</v>
      </c>
      <c r="I404" t="s">
        <v>27</v>
      </c>
      <c r="J404">
        <v>39</v>
      </c>
    </row>
    <row r="405" spans="1:10" x14ac:dyDescent="0.35">
      <c r="A405" t="s">
        <v>40</v>
      </c>
      <c r="B405">
        <v>2021</v>
      </c>
      <c r="C405" t="s">
        <v>16</v>
      </c>
      <c r="D405" t="s">
        <v>17</v>
      </c>
      <c r="E405">
        <v>41.26</v>
      </c>
      <c r="F405">
        <v>659734</v>
      </c>
      <c r="G405" t="s">
        <v>29</v>
      </c>
      <c r="H405" t="s">
        <v>14</v>
      </c>
      <c r="I405" t="s">
        <v>31</v>
      </c>
      <c r="J405">
        <v>54</v>
      </c>
    </row>
    <row r="406" spans="1:10" x14ac:dyDescent="0.35">
      <c r="A406" t="s">
        <v>44</v>
      </c>
      <c r="B406">
        <v>2022</v>
      </c>
      <c r="C406" t="s">
        <v>32</v>
      </c>
      <c r="D406" t="s">
        <v>17</v>
      </c>
      <c r="E406">
        <v>64.38</v>
      </c>
      <c r="F406">
        <v>88354</v>
      </c>
      <c r="G406" t="s">
        <v>25</v>
      </c>
      <c r="H406" t="s">
        <v>26</v>
      </c>
      <c r="I406" t="s">
        <v>27</v>
      </c>
      <c r="J406">
        <v>52</v>
      </c>
    </row>
    <row r="407" spans="1:10" x14ac:dyDescent="0.35">
      <c r="A407" t="s">
        <v>43</v>
      </c>
      <c r="B407">
        <v>2022</v>
      </c>
      <c r="C407" t="s">
        <v>11</v>
      </c>
      <c r="D407" t="s">
        <v>36</v>
      </c>
      <c r="E407">
        <v>75.010000000000005</v>
      </c>
      <c r="F407">
        <v>771434</v>
      </c>
      <c r="G407" t="s">
        <v>13</v>
      </c>
      <c r="H407" t="s">
        <v>26</v>
      </c>
      <c r="I407" t="s">
        <v>27</v>
      </c>
      <c r="J407">
        <v>38</v>
      </c>
    </row>
    <row r="408" spans="1:10" x14ac:dyDescent="0.35">
      <c r="A408" t="s">
        <v>40</v>
      </c>
      <c r="B408">
        <v>2016</v>
      </c>
      <c r="C408" t="s">
        <v>34</v>
      </c>
      <c r="D408" t="s">
        <v>36</v>
      </c>
      <c r="E408">
        <v>1.73</v>
      </c>
      <c r="F408">
        <v>91560</v>
      </c>
      <c r="G408" t="s">
        <v>13</v>
      </c>
      <c r="H408" t="s">
        <v>22</v>
      </c>
      <c r="I408" t="s">
        <v>27</v>
      </c>
      <c r="J408">
        <v>35</v>
      </c>
    </row>
    <row r="409" spans="1:10" x14ac:dyDescent="0.35">
      <c r="A409" t="s">
        <v>23</v>
      </c>
      <c r="B409">
        <v>2021</v>
      </c>
      <c r="C409" t="s">
        <v>11</v>
      </c>
      <c r="D409" t="s">
        <v>37</v>
      </c>
      <c r="E409">
        <v>1.35</v>
      </c>
      <c r="F409">
        <v>375292</v>
      </c>
      <c r="G409" t="s">
        <v>30</v>
      </c>
      <c r="H409" t="s">
        <v>14</v>
      </c>
      <c r="I409" t="s">
        <v>18</v>
      </c>
      <c r="J409">
        <v>48</v>
      </c>
    </row>
    <row r="410" spans="1:10" x14ac:dyDescent="0.35">
      <c r="A410" t="s">
        <v>44</v>
      </c>
      <c r="B410">
        <v>2015</v>
      </c>
      <c r="C410" t="s">
        <v>34</v>
      </c>
      <c r="D410" t="s">
        <v>17</v>
      </c>
      <c r="E410">
        <v>70.88</v>
      </c>
      <c r="F410">
        <v>43366</v>
      </c>
      <c r="G410" t="s">
        <v>30</v>
      </c>
      <c r="H410" t="s">
        <v>22</v>
      </c>
      <c r="I410" t="s">
        <v>27</v>
      </c>
      <c r="J410">
        <v>43</v>
      </c>
    </row>
    <row r="411" spans="1:10" x14ac:dyDescent="0.35">
      <c r="A411" t="s">
        <v>19</v>
      </c>
      <c r="B411">
        <v>2019</v>
      </c>
      <c r="C411" t="s">
        <v>16</v>
      </c>
      <c r="D411" t="s">
        <v>24</v>
      </c>
      <c r="E411">
        <v>32.08</v>
      </c>
      <c r="F411">
        <v>429224</v>
      </c>
      <c r="G411" t="s">
        <v>30</v>
      </c>
      <c r="H411" t="s">
        <v>26</v>
      </c>
      <c r="I411" t="s">
        <v>27</v>
      </c>
      <c r="J411">
        <v>56</v>
      </c>
    </row>
    <row r="412" spans="1:10" x14ac:dyDescent="0.35">
      <c r="A412" t="s">
        <v>43</v>
      </c>
      <c r="B412">
        <v>2017</v>
      </c>
      <c r="C412" t="s">
        <v>11</v>
      </c>
      <c r="D412" t="s">
        <v>37</v>
      </c>
      <c r="E412">
        <v>68.989999999999995</v>
      </c>
      <c r="F412">
        <v>526227</v>
      </c>
      <c r="G412" t="s">
        <v>13</v>
      </c>
      <c r="H412" t="s">
        <v>22</v>
      </c>
      <c r="I412" t="s">
        <v>15</v>
      </c>
      <c r="J412">
        <v>62</v>
      </c>
    </row>
    <row r="413" spans="1:10" x14ac:dyDescent="0.35">
      <c r="A413" t="s">
        <v>44</v>
      </c>
      <c r="B413">
        <v>2024</v>
      </c>
      <c r="C413" t="s">
        <v>20</v>
      </c>
      <c r="D413" t="s">
        <v>17</v>
      </c>
      <c r="E413">
        <v>9.77</v>
      </c>
      <c r="F413">
        <v>621770</v>
      </c>
      <c r="G413" t="s">
        <v>29</v>
      </c>
      <c r="H413" t="s">
        <v>14</v>
      </c>
      <c r="I413" t="s">
        <v>27</v>
      </c>
      <c r="J413">
        <v>70</v>
      </c>
    </row>
    <row r="414" spans="1:10" x14ac:dyDescent="0.35">
      <c r="A414" t="s">
        <v>19</v>
      </c>
      <c r="B414">
        <v>2019</v>
      </c>
      <c r="C414" t="s">
        <v>32</v>
      </c>
      <c r="D414" t="s">
        <v>24</v>
      </c>
      <c r="E414">
        <v>14.53</v>
      </c>
      <c r="F414">
        <v>857688</v>
      </c>
      <c r="G414" t="s">
        <v>29</v>
      </c>
      <c r="H414" t="s">
        <v>38</v>
      </c>
      <c r="I414" t="s">
        <v>31</v>
      </c>
      <c r="J414">
        <v>55</v>
      </c>
    </row>
    <row r="415" spans="1:10" x14ac:dyDescent="0.35">
      <c r="A415" t="s">
        <v>43</v>
      </c>
      <c r="B415">
        <v>2024</v>
      </c>
      <c r="C415" t="s">
        <v>34</v>
      </c>
      <c r="D415" t="s">
        <v>36</v>
      </c>
      <c r="E415">
        <v>33.06</v>
      </c>
      <c r="F415">
        <v>644841</v>
      </c>
      <c r="G415" t="s">
        <v>29</v>
      </c>
      <c r="H415" t="s">
        <v>22</v>
      </c>
      <c r="I415" t="s">
        <v>31</v>
      </c>
      <c r="J415">
        <v>64</v>
      </c>
    </row>
    <row r="416" spans="1:10" x14ac:dyDescent="0.35">
      <c r="A416" t="s">
        <v>41</v>
      </c>
      <c r="B416">
        <v>2024</v>
      </c>
      <c r="C416" t="s">
        <v>20</v>
      </c>
      <c r="D416" t="s">
        <v>21</v>
      </c>
      <c r="E416">
        <v>67.61</v>
      </c>
      <c r="F416">
        <v>242847</v>
      </c>
      <c r="G416" t="s">
        <v>30</v>
      </c>
      <c r="H416" t="s">
        <v>14</v>
      </c>
      <c r="I416" t="s">
        <v>15</v>
      </c>
      <c r="J416">
        <v>37</v>
      </c>
    </row>
    <row r="417" spans="1:10" x14ac:dyDescent="0.35">
      <c r="A417" t="s">
        <v>10</v>
      </c>
      <c r="B417">
        <v>2022</v>
      </c>
      <c r="C417" t="s">
        <v>20</v>
      </c>
      <c r="D417" t="s">
        <v>21</v>
      </c>
      <c r="E417">
        <v>85.3</v>
      </c>
      <c r="F417">
        <v>155225</v>
      </c>
      <c r="G417" t="s">
        <v>30</v>
      </c>
      <c r="H417" t="s">
        <v>22</v>
      </c>
      <c r="I417" t="s">
        <v>31</v>
      </c>
      <c r="J417">
        <v>13</v>
      </c>
    </row>
    <row r="418" spans="1:10" x14ac:dyDescent="0.35">
      <c r="A418" t="s">
        <v>44</v>
      </c>
      <c r="B418">
        <v>2017</v>
      </c>
      <c r="C418" t="s">
        <v>20</v>
      </c>
      <c r="D418" t="s">
        <v>36</v>
      </c>
      <c r="E418">
        <v>79.680000000000007</v>
      </c>
      <c r="F418">
        <v>712646</v>
      </c>
      <c r="G418" t="s">
        <v>25</v>
      </c>
      <c r="H418" t="s">
        <v>14</v>
      </c>
      <c r="I418" t="s">
        <v>27</v>
      </c>
      <c r="J418">
        <v>50</v>
      </c>
    </row>
    <row r="419" spans="1:10" x14ac:dyDescent="0.35">
      <c r="A419" t="s">
        <v>23</v>
      </c>
      <c r="B419">
        <v>2022</v>
      </c>
      <c r="C419" t="s">
        <v>11</v>
      </c>
      <c r="D419" t="s">
        <v>35</v>
      </c>
      <c r="E419">
        <v>61.87</v>
      </c>
      <c r="F419">
        <v>298941</v>
      </c>
      <c r="G419" t="s">
        <v>30</v>
      </c>
      <c r="H419" t="s">
        <v>38</v>
      </c>
      <c r="I419" t="s">
        <v>31</v>
      </c>
      <c r="J419">
        <v>13</v>
      </c>
    </row>
    <row r="420" spans="1:10" x14ac:dyDescent="0.35">
      <c r="A420" t="s">
        <v>41</v>
      </c>
      <c r="B420">
        <v>2018</v>
      </c>
      <c r="C420" t="s">
        <v>20</v>
      </c>
      <c r="D420" t="s">
        <v>24</v>
      </c>
      <c r="E420">
        <v>4.92</v>
      </c>
      <c r="F420">
        <v>783480</v>
      </c>
      <c r="G420" t="s">
        <v>29</v>
      </c>
      <c r="H420" t="s">
        <v>38</v>
      </c>
      <c r="I420" t="s">
        <v>27</v>
      </c>
      <c r="J420">
        <v>55</v>
      </c>
    </row>
    <row r="421" spans="1:10" x14ac:dyDescent="0.35">
      <c r="A421" t="s">
        <v>28</v>
      </c>
      <c r="B421">
        <v>2019</v>
      </c>
      <c r="C421" t="s">
        <v>11</v>
      </c>
      <c r="D421" t="s">
        <v>37</v>
      </c>
      <c r="E421">
        <v>99.97</v>
      </c>
      <c r="F421">
        <v>950451</v>
      </c>
      <c r="G421" t="s">
        <v>13</v>
      </c>
      <c r="H421" t="s">
        <v>22</v>
      </c>
      <c r="I421" t="s">
        <v>27</v>
      </c>
      <c r="J421">
        <v>29</v>
      </c>
    </row>
    <row r="422" spans="1:10" x14ac:dyDescent="0.35">
      <c r="A422" t="s">
        <v>10</v>
      </c>
      <c r="B422">
        <v>2018</v>
      </c>
      <c r="C422" t="s">
        <v>42</v>
      </c>
      <c r="D422" t="s">
        <v>12</v>
      </c>
      <c r="E422">
        <v>95.42</v>
      </c>
      <c r="F422">
        <v>917848</v>
      </c>
      <c r="G422" t="s">
        <v>29</v>
      </c>
      <c r="H422" t="s">
        <v>26</v>
      </c>
      <c r="I422" t="s">
        <v>15</v>
      </c>
      <c r="J422">
        <v>30</v>
      </c>
    </row>
    <row r="423" spans="1:10" x14ac:dyDescent="0.35">
      <c r="A423" t="s">
        <v>28</v>
      </c>
      <c r="B423">
        <v>2016</v>
      </c>
      <c r="C423" t="s">
        <v>34</v>
      </c>
      <c r="D423" t="s">
        <v>12</v>
      </c>
      <c r="E423">
        <v>42.98</v>
      </c>
      <c r="F423">
        <v>194633</v>
      </c>
      <c r="G423" t="s">
        <v>25</v>
      </c>
      <c r="H423" t="s">
        <v>26</v>
      </c>
      <c r="I423" t="s">
        <v>31</v>
      </c>
      <c r="J423">
        <v>37</v>
      </c>
    </row>
    <row r="424" spans="1:10" x14ac:dyDescent="0.35">
      <c r="A424" t="s">
        <v>40</v>
      </c>
      <c r="B424">
        <v>2016</v>
      </c>
      <c r="C424" t="s">
        <v>42</v>
      </c>
      <c r="D424" t="s">
        <v>24</v>
      </c>
      <c r="E424">
        <v>68.42</v>
      </c>
      <c r="F424">
        <v>778844</v>
      </c>
      <c r="G424" t="s">
        <v>30</v>
      </c>
      <c r="H424" t="s">
        <v>38</v>
      </c>
      <c r="I424" t="s">
        <v>39</v>
      </c>
      <c r="J424">
        <v>65</v>
      </c>
    </row>
    <row r="425" spans="1:10" x14ac:dyDescent="0.35">
      <c r="A425" t="s">
        <v>33</v>
      </c>
      <c r="B425">
        <v>2018</v>
      </c>
      <c r="C425" t="s">
        <v>34</v>
      </c>
      <c r="D425" t="s">
        <v>35</v>
      </c>
      <c r="E425">
        <v>36.14</v>
      </c>
      <c r="F425">
        <v>668774</v>
      </c>
      <c r="G425" t="s">
        <v>30</v>
      </c>
      <c r="H425" t="s">
        <v>26</v>
      </c>
      <c r="I425" t="s">
        <v>18</v>
      </c>
      <c r="J425">
        <v>61</v>
      </c>
    </row>
    <row r="426" spans="1:10" x14ac:dyDescent="0.35">
      <c r="A426" t="s">
        <v>33</v>
      </c>
      <c r="B426">
        <v>2023</v>
      </c>
      <c r="C426" t="s">
        <v>34</v>
      </c>
      <c r="D426" t="s">
        <v>37</v>
      </c>
      <c r="E426">
        <v>69.760000000000005</v>
      </c>
      <c r="F426">
        <v>824351</v>
      </c>
      <c r="G426" t="s">
        <v>30</v>
      </c>
      <c r="H426" t="s">
        <v>38</v>
      </c>
      <c r="I426" t="s">
        <v>18</v>
      </c>
      <c r="J426">
        <v>17</v>
      </c>
    </row>
    <row r="427" spans="1:10" x14ac:dyDescent="0.35">
      <c r="A427" t="s">
        <v>23</v>
      </c>
      <c r="B427">
        <v>2020</v>
      </c>
      <c r="C427" t="s">
        <v>11</v>
      </c>
      <c r="D427" t="s">
        <v>37</v>
      </c>
      <c r="E427">
        <v>3.02</v>
      </c>
      <c r="F427">
        <v>510974</v>
      </c>
      <c r="G427" t="s">
        <v>30</v>
      </c>
      <c r="H427" t="s">
        <v>22</v>
      </c>
      <c r="I427" t="s">
        <v>39</v>
      </c>
      <c r="J427">
        <v>16</v>
      </c>
    </row>
    <row r="428" spans="1:10" x14ac:dyDescent="0.35">
      <c r="A428" t="s">
        <v>40</v>
      </c>
      <c r="B428">
        <v>2021</v>
      </c>
      <c r="C428" t="s">
        <v>20</v>
      </c>
      <c r="D428" t="s">
        <v>37</v>
      </c>
      <c r="E428">
        <v>86.29</v>
      </c>
      <c r="F428">
        <v>404595</v>
      </c>
      <c r="G428" t="s">
        <v>30</v>
      </c>
      <c r="H428" t="s">
        <v>26</v>
      </c>
      <c r="I428" t="s">
        <v>27</v>
      </c>
      <c r="J428">
        <v>3</v>
      </c>
    </row>
    <row r="429" spans="1:10" x14ac:dyDescent="0.35">
      <c r="A429" t="s">
        <v>28</v>
      </c>
      <c r="B429">
        <v>2022</v>
      </c>
      <c r="C429" t="s">
        <v>34</v>
      </c>
      <c r="D429" t="s">
        <v>21</v>
      </c>
      <c r="E429">
        <v>6.31</v>
      </c>
      <c r="F429">
        <v>742273</v>
      </c>
      <c r="G429" t="s">
        <v>13</v>
      </c>
      <c r="H429" t="s">
        <v>38</v>
      </c>
      <c r="I429" t="s">
        <v>27</v>
      </c>
      <c r="J429">
        <v>67</v>
      </c>
    </row>
    <row r="430" spans="1:10" x14ac:dyDescent="0.35">
      <c r="A430" t="s">
        <v>10</v>
      </c>
      <c r="B430">
        <v>2016</v>
      </c>
      <c r="C430" t="s">
        <v>11</v>
      </c>
      <c r="D430" t="s">
        <v>21</v>
      </c>
      <c r="E430">
        <v>27.46</v>
      </c>
      <c r="F430">
        <v>973388</v>
      </c>
      <c r="G430" t="s">
        <v>25</v>
      </c>
      <c r="H430" t="s">
        <v>38</v>
      </c>
      <c r="I430" t="s">
        <v>27</v>
      </c>
      <c r="J430">
        <v>63</v>
      </c>
    </row>
    <row r="431" spans="1:10" x14ac:dyDescent="0.35">
      <c r="A431" t="s">
        <v>10</v>
      </c>
      <c r="B431">
        <v>2024</v>
      </c>
      <c r="C431" t="s">
        <v>32</v>
      </c>
      <c r="D431" t="s">
        <v>35</v>
      </c>
      <c r="E431">
        <v>69.28</v>
      </c>
      <c r="F431">
        <v>890675</v>
      </c>
      <c r="G431" t="s">
        <v>13</v>
      </c>
      <c r="H431" t="s">
        <v>14</v>
      </c>
      <c r="I431" t="s">
        <v>18</v>
      </c>
      <c r="J431">
        <v>5</v>
      </c>
    </row>
    <row r="432" spans="1:10" x14ac:dyDescent="0.35">
      <c r="A432" t="s">
        <v>28</v>
      </c>
      <c r="B432">
        <v>2022</v>
      </c>
      <c r="C432" t="s">
        <v>34</v>
      </c>
      <c r="D432" t="s">
        <v>12</v>
      </c>
      <c r="E432">
        <v>68.959999999999994</v>
      </c>
      <c r="F432">
        <v>710896</v>
      </c>
      <c r="G432" t="s">
        <v>25</v>
      </c>
      <c r="H432" t="s">
        <v>38</v>
      </c>
      <c r="I432" t="s">
        <v>18</v>
      </c>
      <c r="J432">
        <v>18</v>
      </c>
    </row>
    <row r="433" spans="1:10" x14ac:dyDescent="0.35">
      <c r="A433" t="s">
        <v>19</v>
      </c>
      <c r="B433">
        <v>2023</v>
      </c>
      <c r="C433" t="s">
        <v>34</v>
      </c>
      <c r="D433" t="s">
        <v>17</v>
      </c>
      <c r="E433">
        <v>2.85</v>
      </c>
      <c r="F433">
        <v>30883</v>
      </c>
      <c r="G433" t="s">
        <v>25</v>
      </c>
      <c r="H433" t="s">
        <v>22</v>
      </c>
      <c r="I433" t="s">
        <v>27</v>
      </c>
      <c r="J433">
        <v>51</v>
      </c>
    </row>
    <row r="434" spans="1:10" x14ac:dyDescent="0.35">
      <c r="A434" t="s">
        <v>23</v>
      </c>
      <c r="B434">
        <v>2020</v>
      </c>
      <c r="C434" t="s">
        <v>34</v>
      </c>
      <c r="D434" t="s">
        <v>35</v>
      </c>
      <c r="E434">
        <v>53.76</v>
      </c>
      <c r="F434">
        <v>153355</v>
      </c>
      <c r="G434" t="s">
        <v>30</v>
      </c>
      <c r="H434" t="s">
        <v>38</v>
      </c>
      <c r="I434" t="s">
        <v>39</v>
      </c>
      <c r="J434">
        <v>57</v>
      </c>
    </row>
    <row r="435" spans="1:10" x14ac:dyDescent="0.35">
      <c r="A435" t="s">
        <v>44</v>
      </c>
      <c r="B435">
        <v>2020</v>
      </c>
      <c r="C435" t="s">
        <v>32</v>
      </c>
      <c r="D435" t="s">
        <v>37</v>
      </c>
      <c r="E435">
        <v>25.83</v>
      </c>
      <c r="F435">
        <v>96706</v>
      </c>
      <c r="G435" t="s">
        <v>29</v>
      </c>
      <c r="H435" t="s">
        <v>14</v>
      </c>
      <c r="I435" t="s">
        <v>18</v>
      </c>
      <c r="J435">
        <v>42</v>
      </c>
    </row>
    <row r="436" spans="1:10" x14ac:dyDescent="0.35">
      <c r="A436" t="s">
        <v>40</v>
      </c>
      <c r="B436">
        <v>2016</v>
      </c>
      <c r="C436" t="s">
        <v>34</v>
      </c>
      <c r="D436" t="s">
        <v>21</v>
      </c>
      <c r="E436">
        <v>43.76</v>
      </c>
      <c r="F436">
        <v>959797</v>
      </c>
      <c r="G436" t="s">
        <v>25</v>
      </c>
      <c r="H436" t="s">
        <v>26</v>
      </c>
      <c r="I436" t="s">
        <v>31</v>
      </c>
      <c r="J436">
        <v>32</v>
      </c>
    </row>
    <row r="437" spans="1:10" x14ac:dyDescent="0.35">
      <c r="A437" t="s">
        <v>10</v>
      </c>
      <c r="B437">
        <v>2024</v>
      </c>
      <c r="C437" t="s">
        <v>11</v>
      </c>
      <c r="D437" t="s">
        <v>24</v>
      </c>
      <c r="E437">
        <v>9.4499999999999993</v>
      </c>
      <c r="F437">
        <v>501864</v>
      </c>
      <c r="G437" t="s">
        <v>13</v>
      </c>
      <c r="H437" t="s">
        <v>14</v>
      </c>
      <c r="I437" t="s">
        <v>39</v>
      </c>
      <c r="J437">
        <v>12</v>
      </c>
    </row>
    <row r="438" spans="1:10" x14ac:dyDescent="0.35">
      <c r="A438" t="s">
        <v>44</v>
      </c>
      <c r="B438">
        <v>2024</v>
      </c>
      <c r="C438" t="s">
        <v>20</v>
      </c>
      <c r="D438" t="s">
        <v>21</v>
      </c>
      <c r="E438">
        <v>63.57</v>
      </c>
      <c r="F438">
        <v>358626</v>
      </c>
      <c r="G438" t="s">
        <v>30</v>
      </c>
      <c r="H438" t="s">
        <v>22</v>
      </c>
      <c r="I438" t="s">
        <v>15</v>
      </c>
      <c r="J438">
        <v>26</v>
      </c>
    </row>
    <row r="439" spans="1:10" x14ac:dyDescent="0.35">
      <c r="A439" t="s">
        <v>44</v>
      </c>
      <c r="B439">
        <v>2017</v>
      </c>
      <c r="C439" t="s">
        <v>20</v>
      </c>
      <c r="D439" t="s">
        <v>37</v>
      </c>
      <c r="E439">
        <v>11.3</v>
      </c>
      <c r="F439">
        <v>64472</v>
      </c>
      <c r="G439" t="s">
        <v>29</v>
      </c>
      <c r="H439" t="s">
        <v>26</v>
      </c>
      <c r="I439" t="s">
        <v>18</v>
      </c>
      <c r="J439">
        <v>43</v>
      </c>
    </row>
    <row r="440" spans="1:10" x14ac:dyDescent="0.35">
      <c r="A440" t="s">
        <v>19</v>
      </c>
      <c r="B440">
        <v>2023</v>
      </c>
      <c r="C440" t="s">
        <v>32</v>
      </c>
      <c r="D440" t="s">
        <v>12</v>
      </c>
      <c r="E440">
        <v>82.11</v>
      </c>
      <c r="F440">
        <v>23683</v>
      </c>
      <c r="G440" t="s">
        <v>13</v>
      </c>
      <c r="H440" t="s">
        <v>22</v>
      </c>
      <c r="I440" t="s">
        <v>39</v>
      </c>
      <c r="J440">
        <v>69</v>
      </c>
    </row>
    <row r="441" spans="1:10" x14ac:dyDescent="0.35">
      <c r="A441" t="s">
        <v>45</v>
      </c>
      <c r="B441">
        <v>2017</v>
      </c>
      <c r="C441" t="s">
        <v>20</v>
      </c>
      <c r="D441" t="s">
        <v>21</v>
      </c>
      <c r="E441">
        <v>5.21</v>
      </c>
      <c r="F441">
        <v>22635</v>
      </c>
      <c r="G441" t="s">
        <v>30</v>
      </c>
      <c r="H441" t="s">
        <v>14</v>
      </c>
      <c r="I441" t="s">
        <v>27</v>
      </c>
      <c r="J441">
        <v>8</v>
      </c>
    </row>
    <row r="442" spans="1:10" x14ac:dyDescent="0.35">
      <c r="A442" t="s">
        <v>23</v>
      </c>
      <c r="B442">
        <v>2017</v>
      </c>
      <c r="C442" t="s">
        <v>34</v>
      </c>
      <c r="D442" t="s">
        <v>35</v>
      </c>
      <c r="E442">
        <v>98.75</v>
      </c>
      <c r="F442">
        <v>894933</v>
      </c>
      <c r="G442" t="s">
        <v>29</v>
      </c>
      <c r="H442" t="s">
        <v>22</v>
      </c>
      <c r="I442" t="s">
        <v>31</v>
      </c>
      <c r="J442">
        <v>59</v>
      </c>
    </row>
    <row r="443" spans="1:10" x14ac:dyDescent="0.35">
      <c r="A443" t="s">
        <v>23</v>
      </c>
      <c r="B443">
        <v>2023</v>
      </c>
      <c r="C443" t="s">
        <v>42</v>
      </c>
      <c r="D443" t="s">
        <v>36</v>
      </c>
      <c r="E443">
        <v>55.34</v>
      </c>
      <c r="F443">
        <v>259176</v>
      </c>
      <c r="G443" t="s">
        <v>30</v>
      </c>
      <c r="H443" t="s">
        <v>14</v>
      </c>
      <c r="I443" t="s">
        <v>15</v>
      </c>
      <c r="J443">
        <v>3</v>
      </c>
    </row>
    <row r="444" spans="1:10" x14ac:dyDescent="0.35">
      <c r="A444" t="s">
        <v>10</v>
      </c>
      <c r="B444">
        <v>2022</v>
      </c>
      <c r="C444" t="s">
        <v>20</v>
      </c>
      <c r="D444" t="s">
        <v>36</v>
      </c>
      <c r="E444">
        <v>12.36</v>
      </c>
      <c r="F444">
        <v>987115</v>
      </c>
      <c r="G444" t="s">
        <v>30</v>
      </c>
      <c r="H444" t="s">
        <v>26</v>
      </c>
      <c r="I444" t="s">
        <v>39</v>
      </c>
      <c r="J444">
        <v>55</v>
      </c>
    </row>
    <row r="445" spans="1:10" x14ac:dyDescent="0.35">
      <c r="A445" t="s">
        <v>33</v>
      </c>
      <c r="B445">
        <v>2022</v>
      </c>
      <c r="C445" t="s">
        <v>32</v>
      </c>
      <c r="D445" t="s">
        <v>37</v>
      </c>
      <c r="E445">
        <v>6.48</v>
      </c>
      <c r="F445">
        <v>727601</v>
      </c>
      <c r="G445" t="s">
        <v>29</v>
      </c>
      <c r="H445" t="s">
        <v>26</v>
      </c>
      <c r="I445" t="s">
        <v>39</v>
      </c>
      <c r="J445">
        <v>50</v>
      </c>
    </row>
    <row r="446" spans="1:10" x14ac:dyDescent="0.35">
      <c r="A446" t="s">
        <v>23</v>
      </c>
      <c r="B446">
        <v>2021</v>
      </c>
      <c r="C446" t="s">
        <v>11</v>
      </c>
      <c r="D446" t="s">
        <v>17</v>
      </c>
      <c r="E446">
        <v>56.53</v>
      </c>
      <c r="F446">
        <v>542850</v>
      </c>
      <c r="G446" t="s">
        <v>25</v>
      </c>
      <c r="H446" t="s">
        <v>38</v>
      </c>
      <c r="I446" t="s">
        <v>31</v>
      </c>
      <c r="J446">
        <v>41</v>
      </c>
    </row>
    <row r="447" spans="1:10" x14ac:dyDescent="0.35">
      <c r="A447" t="s">
        <v>19</v>
      </c>
      <c r="B447">
        <v>2023</v>
      </c>
      <c r="C447" t="s">
        <v>16</v>
      </c>
      <c r="D447" t="s">
        <v>12</v>
      </c>
      <c r="E447">
        <v>41.15</v>
      </c>
      <c r="F447">
        <v>352194</v>
      </c>
      <c r="G447" t="s">
        <v>25</v>
      </c>
      <c r="H447" t="s">
        <v>14</v>
      </c>
      <c r="I447" t="s">
        <v>18</v>
      </c>
      <c r="J447">
        <v>10</v>
      </c>
    </row>
    <row r="448" spans="1:10" x14ac:dyDescent="0.35">
      <c r="A448" t="s">
        <v>33</v>
      </c>
      <c r="B448">
        <v>2019</v>
      </c>
      <c r="C448" t="s">
        <v>42</v>
      </c>
      <c r="D448" t="s">
        <v>37</v>
      </c>
      <c r="E448">
        <v>39.83</v>
      </c>
      <c r="F448">
        <v>571521</v>
      </c>
      <c r="G448" t="s">
        <v>25</v>
      </c>
      <c r="H448" t="s">
        <v>22</v>
      </c>
      <c r="I448" t="s">
        <v>31</v>
      </c>
      <c r="J448">
        <v>8</v>
      </c>
    </row>
    <row r="449" spans="1:10" x14ac:dyDescent="0.35">
      <c r="A449" t="s">
        <v>43</v>
      </c>
      <c r="B449">
        <v>2023</v>
      </c>
      <c r="C449" t="s">
        <v>34</v>
      </c>
      <c r="D449" t="s">
        <v>37</v>
      </c>
      <c r="E449">
        <v>47.59</v>
      </c>
      <c r="F449">
        <v>933271</v>
      </c>
      <c r="G449" t="s">
        <v>29</v>
      </c>
      <c r="H449" t="s">
        <v>14</v>
      </c>
      <c r="I449" t="s">
        <v>31</v>
      </c>
      <c r="J449">
        <v>30</v>
      </c>
    </row>
    <row r="450" spans="1:10" x14ac:dyDescent="0.35">
      <c r="A450" t="s">
        <v>43</v>
      </c>
      <c r="B450">
        <v>2022</v>
      </c>
      <c r="C450" t="s">
        <v>11</v>
      </c>
      <c r="D450" t="s">
        <v>36</v>
      </c>
      <c r="E450">
        <v>98.06</v>
      </c>
      <c r="F450">
        <v>884502</v>
      </c>
      <c r="G450" t="s">
        <v>29</v>
      </c>
      <c r="H450" t="s">
        <v>14</v>
      </c>
      <c r="I450" t="s">
        <v>27</v>
      </c>
      <c r="J450">
        <v>55</v>
      </c>
    </row>
    <row r="451" spans="1:10" x14ac:dyDescent="0.35">
      <c r="A451" t="s">
        <v>10</v>
      </c>
      <c r="B451">
        <v>2015</v>
      </c>
      <c r="C451" t="s">
        <v>16</v>
      </c>
      <c r="D451" t="s">
        <v>21</v>
      </c>
      <c r="E451">
        <v>57.27</v>
      </c>
      <c r="F451">
        <v>762001</v>
      </c>
      <c r="G451" t="s">
        <v>25</v>
      </c>
      <c r="H451" t="s">
        <v>26</v>
      </c>
      <c r="I451" t="s">
        <v>15</v>
      </c>
      <c r="J451">
        <v>67</v>
      </c>
    </row>
    <row r="452" spans="1:10" x14ac:dyDescent="0.35">
      <c r="A452" t="s">
        <v>33</v>
      </c>
      <c r="B452">
        <v>2016</v>
      </c>
      <c r="C452" t="s">
        <v>32</v>
      </c>
      <c r="D452" t="s">
        <v>35</v>
      </c>
      <c r="E452">
        <v>82.49</v>
      </c>
      <c r="F452">
        <v>351330</v>
      </c>
      <c r="G452" t="s">
        <v>25</v>
      </c>
      <c r="H452" t="s">
        <v>22</v>
      </c>
      <c r="I452" t="s">
        <v>15</v>
      </c>
      <c r="J452">
        <v>57</v>
      </c>
    </row>
    <row r="453" spans="1:10" x14ac:dyDescent="0.35">
      <c r="A453" t="s">
        <v>40</v>
      </c>
      <c r="B453">
        <v>2023</v>
      </c>
      <c r="C453" t="s">
        <v>42</v>
      </c>
      <c r="D453" t="s">
        <v>37</v>
      </c>
      <c r="E453">
        <v>37.729999999999997</v>
      </c>
      <c r="F453">
        <v>158107</v>
      </c>
      <c r="G453" t="s">
        <v>30</v>
      </c>
      <c r="H453" t="s">
        <v>14</v>
      </c>
      <c r="I453" t="s">
        <v>27</v>
      </c>
      <c r="J453">
        <v>43</v>
      </c>
    </row>
    <row r="454" spans="1:10" x14ac:dyDescent="0.35">
      <c r="A454" t="s">
        <v>45</v>
      </c>
      <c r="B454">
        <v>2016</v>
      </c>
      <c r="C454" t="s">
        <v>34</v>
      </c>
      <c r="D454" t="s">
        <v>35</v>
      </c>
      <c r="E454">
        <v>77.45</v>
      </c>
      <c r="F454">
        <v>632319</v>
      </c>
      <c r="G454" t="s">
        <v>30</v>
      </c>
      <c r="H454" t="s">
        <v>22</v>
      </c>
      <c r="I454" t="s">
        <v>27</v>
      </c>
      <c r="J454">
        <v>47</v>
      </c>
    </row>
    <row r="455" spans="1:10" x14ac:dyDescent="0.35">
      <c r="A455" t="s">
        <v>19</v>
      </c>
      <c r="B455">
        <v>2017</v>
      </c>
      <c r="C455" t="s">
        <v>32</v>
      </c>
      <c r="D455" t="s">
        <v>35</v>
      </c>
      <c r="E455">
        <v>75.52</v>
      </c>
      <c r="F455">
        <v>352250</v>
      </c>
      <c r="G455" t="s">
        <v>29</v>
      </c>
      <c r="H455" t="s">
        <v>38</v>
      </c>
      <c r="I455" t="s">
        <v>15</v>
      </c>
      <c r="J455">
        <v>39</v>
      </c>
    </row>
    <row r="456" spans="1:10" x14ac:dyDescent="0.35">
      <c r="A456" t="s">
        <v>33</v>
      </c>
      <c r="B456">
        <v>2018</v>
      </c>
      <c r="C456" t="s">
        <v>16</v>
      </c>
      <c r="D456" t="s">
        <v>24</v>
      </c>
      <c r="E456">
        <v>11.28</v>
      </c>
      <c r="F456">
        <v>504165</v>
      </c>
      <c r="G456" t="s">
        <v>13</v>
      </c>
      <c r="H456" t="s">
        <v>38</v>
      </c>
      <c r="I456" t="s">
        <v>27</v>
      </c>
      <c r="J456">
        <v>55</v>
      </c>
    </row>
    <row r="457" spans="1:10" x14ac:dyDescent="0.35">
      <c r="A457" t="s">
        <v>43</v>
      </c>
      <c r="B457">
        <v>2024</v>
      </c>
      <c r="C457" t="s">
        <v>32</v>
      </c>
      <c r="D457" t="s">
        <v>24</v>
      </c>
      <c r="E457">
        <v>36.69</v>
      </c>
      <c r="F457">
        <v>738981</v>
      </c>
      <c r="G457" t="s">
        <v>30</v>
      </c>
      <c r="H457" t="s">
        <v>26</v>
      </c>
      <c r="I457" t="s">
        <v>15</v>
      </c>
      <c r="J457">
        <v>45</v>
      </c>
    </row>
    <row r="458" spans="1:10" x14ac:dyDescent="0.35">
      <c r="A458" t="s">
        <v>23</v>
      </c>
      <c r="B458">
        <v>2021</v>
      </c>
      <c r="C458" t="s">
        <v>16</v>
      </c>
      <c r="D458" t="s">
        <v>36</v>
      </c>
      <c r="E458">
        <v>79.33</v>
      </c>
      <c r="F458">
        <v>555527</v>
      </c>
      <c r="G458" t="s">
        <v>30</v>
      </c>
      <c r="H458" t="s">
        <v>14</v>
      </c>
      <c r="I458" t="s">
        <v>18</v>
      </c>
      <c r="J458">
        <v>33</v>
      </c>
    </row>
    <row r="459" spans="1:10" x14ac:dyDescent="0.35">
      <c r="A459" t="s">
        <v>41</v>
      </c>
      <c r="B459">
        <v>2019</v>
      </c>
      <c r="C459" t="s">
        <v>34</v>
      </c>
      <c r="D459" t="s">
        <v>36</v>
      </c>
      <c r="E459">
        <v>59.78</v>
      </c>
      <c r="F459">
        <v>681856</v>
      </c>
      <c r="G459" t="s">
        <v>29</v>
      </c>
      <c r="H459" t="s">
        <v>38</v>
      </c>
      <c r="I459" t="s">
        <v>15</v>
      </c>
      <c r="J459">
        <v>52</v>
      </c>
    </row>
    <row r="460" spans="1:10" x14ac:dyDescent="0.35">
      <c r="A460" t="s">
        <v>28</v>
      </c>
      <c r="B460">
        <v>2024</v>
      </c>
      <c r="C460" t="s">
        <v>32</v>
      </c>
      <c r="D460" t="s">
        <v>17</v>
      </c>
      <c r="E460">
        <v>38.65</v>
      </c>
      <c r="F460">
        <v>197609</v>
      </c>
      <c r="G460" t="s">
        <v>25</v>
      </c>
      <c r="H460" t="s">
        <v>26</v>
      </c>
      <c r="I460" t="s">
        <v>15</v>
      </c>
      <c r="J460">
        <v>15</v>
      </c>
    </row>
    <row r="461" spans="1:10" x14ac:dyDescent="0.35">
      <c r="A461" t="s">
        <v>45</v>
      </c>
      <c r="B461">
        <v>2018</v>
      </c>
      <c r="C461" t="s">
        <v>20</v>
      </c>
      <c r="D461" t="s">
        <v>36</v>
      </c>
      <c r="E461">
        <v>85.29</v>
      </c>
      <c r="F461">
        <v>685291</v>
      </c>
      <c r="G461" t="s">
        <v>13</v>
      </c>
      <c r="H461" t="s">
        <v>26</v>
      </c>
      <c r="I461" t="s">
        <v>39</v>
      </c>
      <c r="J461">
        <v>53</v>
      </c>
    </row>
    <row r="462" spans="1:10" x14ac:dyDescent="0.35">
      <c r="A462" t="s">
        <v>44</v>
      </c>
      <c r="B462">
        <v>2024</v>
      </c>
      <c r="C462" t="s">
        <v>16</v>
      </c>
      <c r="D462" t="s">
        <v>17</v>
      </c>
      <c r="E462">
        <v>37.49</v>
      </c>
      <c r="F462">
        <v>835730</v>
      </c>
      <c r="G462" t="s">
        <v>29</v>
      </c>
      <c r="H462" t="s">
        <v>38</v>
      </c>
      <c r="I462" t="s">
        <v>15</v>
      </c>
      <c r="J462">
        <v>14</v>
      </c>
    </row>
    <row r="463" spans="1:10" x14ac:dyDescent="0.35">
      <c r="A463" t="s">
        <v>28</v>
      </c>
      <c r="B463">
        <v>2016</v>
      </c>
      <c r="C463" t="s">
        <v>11</v>
      </c>
      <c r="D463" t="s">
        <v>12</v>
      </c>
      <c r="E463">
        <v>48.57</v>
      </c>
      <c r="F463">
        <v>907547</v>
      </c>
      <c r="G463" t="s">
        <v>30</v>
      </c>
      <c r="H463" t="s">
        <v>14</v>
      </c>
      <c r="I463" t="s">
        <v>18</v>
      </c>
      <c r="J463">
        <v>33</v>
      </c>
    </row>
    <row r="464" spans="1:10" x14ac:dyDescent="0.35">
      <c r="A464" t="s">
        <v>33</v>
      </c>
      <c r="B464">
        <v>2019</v>
      </c>
      <c r="C464" t="s">
        <v>11</v>
      </c>
      <c r="D464" t="s">
        <v>17</v>
      </c>
      <c r="E464">
        <v>3</v>
      </c>
      <c r="F464">
        <v>298096</v>
      </c>
      <c r="G464" t="s">
        <v>30</v>
      </c>
      <c r="H464" t="s">
        <v>26</v>
      </c>
      <c r="I464" t="s">
        <v>18</v>
      </c>
      <c r="J464">
        <v>16</v>
      </c>
    </row>
    <row r="465" spans="1:10" x14ac:dyDescent="0.35">
      <c r="A465" t="s">
        <v>23</v>
      </c>
      <c r="B465">
        <v>2023</v>
      </c>
      <c r="C465" t="s">
        <v>11</v>
      </c>
      <c r="D465" t="s">
        <v>17</v>
      </c>
      <c r="E465">
        <v>33.06</v>
      </c>
      <c r="F465">
        <v>18579</v>
      </c>
      <c r="G465" t="s">
        <v>30</v>
      </c>
      <c r="H465" t="s">
        <v>26</v>
      </c>
      <c r="I465" t="s">
        <v>15</v>
      </c>
      <c r="J465">
        <v>13</v>
      </c>
    </row>
    <row r="466" spans="1:10" x14ac:dyDescent="0.35">
      <c r="A466" t="s">
        <v>23</v>
      </c>
      <c r="B466">
        <v>2021</v>
      </c>
      <c r="C466" t="s">
        <v>42</v>
      </c>
      <c r="D466" t="s">
        <v>12</v>
      </c>
      <c r="E466">
        <v>70.900000000000006</v>
      </c>
      <c r="F466">
        <v>490771</v>
      </c>
      <c r="G466" t="s">
        <v>25</v>
      </c>
      <c r="H466" t="s">
        <v>22</v>
      </c>
      <c r="I466" t="s">
        <v>31</v>
      </c>
      <c r="J466">
        <v>70</v>
      </c>
    </row>
    <row r="467" spans="1:10" x14ac:dyDescent="0.35">
      <c r="A467" t="s">
        <v>28</v>
      </c>
      <c r="B467">
        <v>2020</v>
      </c>
      <c r="C467" t="s">
        <v>11</v>
      </c>
      <c r="D467" t="s">
        <v>37</v>
      </c>
      <c r="E467">
        <v>38.119999999999997</v>
      </c>
      <c r="F467">
        <v>394577</v>
      </c>
      <c r="G467" t="s">
        <v>25</v>
      </c>
      <c r="H467" t="s">
        <v>14</v>
      </c>
      <c r="I467" t="s">
        <v>39</v>
      </c>
      <c r="J467">
        <v>33</v>
      </c>
    </row>
    <row r="468" spans="1:10" x14ac:dyDescent="0.35">
      <c r="A468" t="s">
        <v>19</v>
      </c>
      <c r="B468">
        <v>2021</v>
      </c>
      <c r="C468" t="s">
        <v>32</v>
      </c>
      <c r="D468" t="s">
        <v>24</v>
      </c>
      <c r="E468">
        <v>35.19</v>
      </c>
      <c r="F468">
        <v>155426</v>
      </c>
      <c r="G468" t="s">
        <v>25</v>
      </c>
      <c r="H468" t="s">
        <v>38</v>
      </c>
      <c r="I468" t="s">
        <v>18</v>
      </c>
      <c r="J468">
        <v>16</v>
      </c>
    </row>
    <row r="469" spans="1:10" x14ac:dyDescent="0.35">
      <c r="A469" t="s">
        <v>41</v>
      </c>
      <c r="B469">
        <v>2017</v>
      </c>
      <c r="C469" t="s">
        <v>16</v>
      </c>
      <c r="D469" t="s">
        <v>12</v>
      </c>
      <c r="E469">
        <v>88.9</v>
      </c>
      <c r="F469">
        <v>444399</v>
      </c>
      <c r="G469" t="s">
        <v>29</v>
      </c>
      <c r="H469" t="s">
        <v>38</v>
      </c>
      <c r="I469" t="s">
        <v>39</v>
      </c>
      <c r="J469">
        <v>38</v>
      </c>
    </row>
    <row r="470" spans="1:10" x14ac:dyDescent="0.35">
      <c r="A470" t="s">
        <v>44</v>
      </c>
      <c r="B470">
        <v>2015</v>
      </c>
      <c r="C470" t="s">
        <v>20</v>
      </c>
      <c r="D470" t="s">
        <v>37</v>
      </c>
      <c r="E470">
        <v>7.96</v>
      </c>
      <c r="F470">
        <v>770028</v>
      </c>
      <c r="G470" t="s">
        <v>30</v>
      </c>
      <c r="H470" t="s">
        <v>14</v>
      </c>
      <c r="I470" t="s">
        <v>18</v>
      </c>
      <c r="J470">
        <v>58</v>
      </c>
    </row>
    <row r="471" spans="1:10" x14ac:dyDescent="0.35">
      <c r="A471" t="s">
        <v>43</v>
      </c>
      <c r="B471">
        <v>2023</v>
      </c>
      <c r="C471" t="s">
        <v>16</v>
      </c>
      <c r="D471" t="s">
        <v>17</v>
      </c>
      <c r="E471">
        <v>66.38</v>
      </c>
      <c r="F471">
        <v>608520</v>
      </c>
      <c r="G471" t="s">
        <v>13</v>
      </c>
      <c r="H471" t="s">
        <v>38</v>
      </c>
      <c r="I471" t="s">
        <v>15</v>
      </c>
      <c r="J471">
        <v>14</v>
      </c>
    </row>
    <row r="472" spans="1:10" x14ac:dyDescent="0.35">
      <c r="A472" t="s">
        <v>40</v>
      </c>
      <c r="B472">
        <v>2020</v>
      </c>
      <c r="C472" t="s">
        <v>32</v>
      </c>
      <c r="D472" t="s">
        <v>37</v>
      </c>
      <c r="E472">
        <v>91.45</v>
      </c>
      <c r="F472">
        <v>471113</v>
      </c>
      <c r="G472" t="s">
        <v>13</v>
      </c>
      <c r="H472" t="s">
        <v>14</v>
      </c>
      <c r="I472" t="s">
        <v>27</v>
      </c>
      <c r="J472">
        <v>71</v>
      </c>
    </row>
    <row r="473" spans="1:10" x14ac:dyDescent="0.35">
      <c r="A473" t="s">
        <v>28</v>
      </c>
      <c r="B473">
        <v>2015</v>
      </c>
      <c r="C473" t="s">
        <v>20</v>
      </c>
      <c r="D473" t="s">
        <v>17</v>
      </c>
      <c r="E473">
        <v>63.65</v>
      </c>
      <c r="F473">
        <v>311253</v>
      </c>
      <c r="G473" t="s">
        <v>25</v>
      </c>
      <c r="H473" t="s">
        <v>22</v>
      </c>
      <c r="I473" t="s">
        <v>27</v>
      </c>
      <c r="J473">
        <v>36</v>
      </c>
    </row>
    <row r="474" spans="1:10" x14ac:dyDescent="0.35">
      <c r="A474" t="s">
        <v>43</v>
      </c>
      <c r="B474">
        <v>2023</v>
      </c>
      <c r="C474" t="s">
        <v>32</v>
      </c>
      <c r="D474" t="s">
        <v>21</v>
      </c>
      <c r="E474">
        <v>84.19</v>
      </c>
      <c r="F474">
        <v>390409</v>
      </c>
      <c r="G474" t="s">
        <v>29</v>
      </c>
      <c r="H474" t="s">
        <v>38</v>
      </c>
      <c r="I474" t="s">
        <v>27</v>
      </c>
      <c r="J474">
        <v>31</v>
      </c>
    </row>
    <row r="475" spans="1:10" x14ac:dyDescent="0.35">
      <c r="A475" t="s">
        <v>10</v>
      </c>
      <c r="B475">
        <v>2015</v>
      </c>
      <c r="C475" t="s">
        <v>34</v>
      </c>
      <c r="D475" t="s">
        <v>21</v>
      </c>
      <c r="E475">
        <v>28.35</v>
      </c>
      <c r="F475">
        <v>604786</v>
      </c>
      <c r="G475" t="s">
        <v>30</v>
      </c>
      <c r="H475" t="s">
        <v>38</v>
      </c>
      <c r="I475" t="s">
        <v>15</v>
      </c>
      <c r="J475">
        <v>34</v>
      </c>
    </row>
    <row r="476" spans="1:10" x14ac:dyDescent="0.35">
      <c r="A476" t="s">
        <v>10</v>
      </c>
      <c r="B476">
        <v>2024</v>
      </c>
      <c r="C476" t="s">
        <v>34</v>
      </c>
      <c r="D476" t="s">
        <v>35</v>
      </c>
      <c r="E476">
        <v>84.23</v>
      </c>
      <c r="F476">
        <v>568377</v>
      </c>
      <c r="G476" t="s">
        <v>30</v>
      </c>
      <c r="H476" t="s">
        <v>26</v>
      </c>
      <c r="I476" t="s">
        <v>31</v>
      </c>
      <c r="J476">
        <v>38</v>
      </c>
    </row>
    <row r="477" spans="1:10" x14ac:dyDescent="0.35">
      <c r="A477" t="s">
        <v>41</v>
      </c>
      <c r="B477">
        <v>2020</v>
      </c>
      <c r="C477" t="s">
        <v>34</v>
      </c>
      <c r="D477" t="s">
        <v>24</v>
      </c>
      <c r="E477">
        <v>29.89</v>
      </c>
      <c r="F477">
        <v>267678</v>
      </c>
      <c r="G477" t="s">
        <v>29</v>
      </c>
      <c r="H477" t="s">
        <v>38</v>
      </c>
      <c r="I477" t="s">
        <v>27</v>
      </c>
      <c r="J477">
        <v>13</v>
      </c>
    </row>
    <row r="478" spans="1:10" x14ac:dyDescent="0.35">
      <c r="A478" t="s">
        <v>40</v>
      </c>
      <c r="B478">
        <v>2020</v>
      </c>
      <c r="C478" t="s">
        <v>42</v>
      </c>
      <c r="D478" t="s">
        <v>12</v>
      </c>
      <c r="E478">
        <v>5.95</v>
      </c>
      <c r="F478">
        <v>592485</v>
      </c>
      <c r="G478" t="s">
        <v>29</v>
      </c>
      <c r="H478" t="s">
        <v>22</v>
      </c>
      <c r="I478" t="s">
        <v>18</v>
      </c>
      <c r="J478">
        <v>10</v>
      </c>
    </row>
    <row r="479" spans="1:10" x14ac:dyDescent="0.35">
      <c r="A479" t="s">
        <v>45</v>
      </c>
      <c r="B479">
        <v>2018</v>
      </c>
      <c r="C479" t="s">
        <v>32</v>
      </c>
      <c r="D479" t="s">
        <v>35</v>
      </c>
      <c r="E479">
        <v>84.85</v>
      </c>
      <c r="F479">
        <v>639011</v>
      </c>
      <c r="G479" t="s">
        <v>29</v>
      </c>
      <c r="H479" t="s">
        <v>22</v>
      </c>
      <c r="I479" t="s">
        <v>18</v>
      </c>
      <c r="J479">
        <v>26</v>
      </c>
    </row>
    <row r="480" spans="1:10" x14ac:dyDescent="0.35">
      <c r="A480" t="s">
        <v>10</v>
      </c>
      <c r="B480">
        <v>2023</v>
      </c>
      <c r="C480" t="s">
        <v>20</v>
      </c>
      <c r="D480" t="s">
        <v>24</v>
      </c>
      <c r="E480">
        <v>28.82</v>
      </c>
      <c r="F480">
        <v>446243</v>
      </c>
      <c r="G480" t="s">
        <v>30</v>
      </c>
      <c r="H480" t="s">
        <v>38</v>
      </c>
      <c r="I480" t="s">
        <v>18</v>
      </c>
      <c r="J480">
        <v>66</v>
      </c>
    </row>
    <row r="481" spans="1:10" x14ac:dyDescent="0.35">
      <c r="A481" t="s">
        <v>28</v>
      </c>
      <c r="B481">
        <v>2016</v>
      </c>
      <c r="C481" t="s">
        <v>32</v>
      </c>
      <c r="D481" t="s">
        <v>35</v>
      </c>
      <c r="E481">
        <v>22.48</v>
      </c>
      <c r="F481">
        <v>10438</v>
      </c>
      <c r="G481" t="s">
        <v>25</v>
      </c>
      <c r="H481" t="s">
        <v>14</v>
      </c>
      <c r="I481" t="s">
        <v>39</v>
      </c>
      <c r="J481">
        <v>10</v>
      </c>
    </row>
    <row r="482" spans="1:10" x14ac:dyDescent="0.35">
      <c r="A482" t="s">
        <v>43</v>
      </c>
      <c r="B482">
        <v>2023</v>
      </c>
      <c r="C482" t="s">
        <v>34</v>
      </c>
      <c r="D482" t="s">
        <v>21</v>
      </c>
      <c r="E482">
        <v>97.37</v>
      </c>
      <c r="F482">
        <v>796195</v>
      </c>
      <c r="G482" t="s">
        <v>25</v>
      </c>
      <c r="H482" t="s">
        <v>26</v>
      </c>
      <c r="I482" t="s">
        <v>18</v>
      </c>
      <c r="J482">
        <v>20</v>
      </c>
    </row>
    <row r="483" spans="1:10" x14ac:dyDescent="0.35">
      <c r="A483" t="s">
        <v>40</v>
      </c>
      <c r="B483">
        <v>2020</v>
      </c>
      <c r="C483" t="s">
        <v>34</v>
      </c>
      <c r="D483" t="s">
        <v>24</v>
      </c>
      <c r="E483">
        <v>53.32</v>
      </c>
      <c r="F483">
        <v>55392</v>
      </c>
      <c r="G483" t="s">
        <v>30</v>
      </c>
      <c r="H483" t="s">
        <v>38</v>
      </c>
      <c r="I483" t="s">
        <v>15</v>
      </c>
      <c r="J483">
        <v>44</v>
      </c>
    </row>
    <row r="484" spans="1:10" x14ac:dyDescent="0.35">
      <c r="A484" t="s">
        <v>28</v>
      </c>
      <c r="B484">
        <v>2016</v>
      </c>
      <c r="C484" t="s">
        <v>32</v>
      </c>
      <c r="D484" t="s">
        <v>21</v>
      </c>
      <c r="E484">
        <v>63.11</v>
      </c>
      <c r="F484">
        <v>579291</v>
      </c>
      <c r="G484" t="s">
        <v>13</v>
      </c>
      <c r="H484" t="s">
        <v>14</v>
      </c>
      <c r="I484" t="s">
        <v>39</v>
      </c>
      <c r="J484">
        <v>6</v>
      </c>
    </row>
    <row r="485" spans="1:10" x14ac:dyDescent="0.35">
      <c r="A485" t="s">
        <v>28</v>
      </c>
      <c r="B485">
        <v>2023</v>
      </c>
      <c r="C485" t="s">
        <v>42</v>
      </c>
      <c r="D485" t="s">
        <v>36</v>
      </c>
      <c r="E485">
        <v>70.19</v>
      </c>
      <c r="F485">
        <v>791366</v>
      </c>
      <c r="G485" t="s">
        <v>30</v>
      </c>
      <c r="H485" t="s">
        <v>14</v>
      </c>
      <c r="I485" t="s">
        <v>18</v>
      </c>
      <c r="J485">
        <v>61</v>
      </c>
    </row>
    <row r="486" spans="1:10" x14ac:dyDescent="0.35">
      <c r="A486" t="s">
        <v>33</v>
      </c>
      <c r="B486">
        <v>2022</v>
      </c>
      <c r="C486" t="s">
        <v>42</v>
      </c>
      <c r="D486" t="s">
        <v>21</v>
      </c>
      <c r="E486">
        <v>92.29</v>
      </c>
      <c r="F486">
        <v>727826</v>
      </c>
      <c r="G486" t="s">
        <v>30</v>
      </c>
      <c r="H486" t="s">
        <v>22</v>
      </c>
      <c r="I486" t="s">
        <v>39</v>
      </c>
      <c r="J486">
        <v>63</v>
      </c>
    </row>
    <row r="487" spans="1:10" x14ac:dyDescent="0.35">
      <c r="A487" t="s">
        <v>41</v>
      </c>
      <c r="B487">
        <v>2023</v>
      </c>
      <c r="C487" t="s">
        <v>42</v>
      </c>
      <c r="D487" t="s">
        <v>21</v>
      </c>
      <c r="E487">
        <v>98.07</v>
      </c>
      <c r="F487">
        <v>608695</v>
      </c>
      <c r="G487" t="s">
        <v>25</v>
      </c>
      <c r="H487" t="s">
        <v>14</v>
      </c>
      <c r="I487" t="s">
        <v>27</v>
      </c>
      <c r="J487">
        <v>31</v>
      </c>
    </row>
    <row r="488" spans="1:10" x14ac:dyDescent="0.35">
      <c r="A488" t="s">
        <v>40</v>
      </c>
      <c r="B488">
        <v>2019</v>
      </c>
      <c r="C488" t="s">
        <v>34</v>
      </c>
      <c r="D488" t="s">
        <v>17</v>
      </c>
      <c r="E488">
        <v>13.96</v>
      </c>
      <c r="F488">
        <v>496667</v>
      </c>
      <c r="G488" t="s">
        <v>30</v>
      </c>
      <c r="H488" t="s">
        <v>38</v>
      </c>
      <c r="I488" t="s">
        <v>31</v>
      </c>
      <c r="J488">
        <v>45</v>
      </c>
    </row>
    <row r="489" spans="1:10" x14ac:dyDescent="0.35">
      <c r="A489" t="s">
        <v>44</v>
      </c>
      <c r="B489">
        <v>2024</v>
      </c>
      <c r="C489" t="s">
        <v>42</v>
      </c>
      <c r="D489" t="s">
        <v>17</v>
      </c>
      <c r="E489">
        <v>56.9</v>
      </c>
      <c r="F489">
        <v>353887</v>
      </c>
      <c r="G489" t="s">
        <v>30</v>
      </c>
      <c r="H489" t="s">
        <v>22</v>
      </c>
      <c r="I489" t="s">
        <v>31</v>
      </c>
      <c r="J489">
        <v>59</v>
      </c>
    </row>
    <row r="490" spans="1:10" x14ac:dyDescent="0.35">
      <c r="A490" t="s">
        <v>10</v>
      </c>
      <c r="B490">
        <v>2019</v>
      </c>
      <c r="C490" t="s">
        <v>16</v>
      </c>
      <c r="D490" t="s">
        <v>36</v>
      </c>
      <c r="E490">
        <v>32.69</v>
      </c>
      <c r="F490">
        <v>713584</v>
      </c>
      <c r="G490" t="s">
        <v>29</v>
      </c>
      <c r="H490" t="s">
        <v>22</v>
      </c>
      <c r="I490" t="s">
        <v>18</v>
      </c>
      <c r="J490">
        <v>26</v>
      </c>
    </row>
    <row r="491" spans="1:10" x14ac:dyDescent="0.35">
      <c r="A491" t="s">
        <v>19</v>
      </c>
      <c r="B491">
        <v>2017</v>
      </c>
      <c r="C491" t="s">
        <v>32</v>
      </c>
      <c r="D491" t="s">
        <v>21</v>
      </c>
      <c r="E491">
        <v>70.09</v>
      </c>
      <c r="F491">
        <v>417831</v>
      </c>
      <c r="G491" t="s">
        <v>30</v>
      </c>
      <c r="H491" t="s">
        <v>14</v>
      </c>
      <c r="I491" t="s">
        <v>39</v>
      </c>
      <c r="J491">
        <v>36</v>
      </c>
    </row>
    <row r="492" spans="1:10" x14ac:dyDescent="0.35">
      <c r="A492" t="s">
        <v>45</v>
      </c>
      <c r="B492">
        <v>2019</v>
      </c>
      <c r="C492" t="s">
        <v>16</v>
      </c>
      <c r="D492" t="s">
        <v>36</v>
      </c>
      <c r="E492">
        <v>22.62</v>
      </c>
      <c r="F492">
        <v>51219</v>
      </c>
      <c r="G492" t="s">
        <v>30</v>
      </c>
      <c r="H492" t="s">
        <v>38</v>
      </c>
      <c r="I492" t="s">
        <v>39</v>
      </c>
      <c r="J492">
        <v>36</v>
      </c>
    </row>
    <row r="493" spans="1:10" x14ac:dyDescent="0.35">
      <c r="A493" t="s">
        <v>23</v>
      </c>
      <c r="B493">
        <v>2017</v>
      </c>
      <c r="C493" t="s">
        <v>16</v>
      </c>
      <c r="D493" t="s">
        <v>17</v>
      </c>
      <c r="E493">
        <v>47.91</v>
      </c>
      <c r="F493">
        <v>153257</v>
      </c>
      <c r="G493" t="s">
        <v>29</v>
      </c>
      <c r="H493" t="s">
        <v>38</v>
      </c>
      <c r="I493" t="s">
        <v>39</v>
      </c>
      <c r="J493">
        <v>59</v>
      </c>
    </row>
    <row r="494" spans="1:10" x14ac:dyDescent="0.35">
      <c r="A494" t="s">
        <v>41</v>
      </c>
      <c r="B494">
        <v>2017</v>
      </c>
      <c r="C494" t="s">
        <v>11</v>
      </c>
      <c r="D494" t="s">
        <v>17</v>
      </c>
      <c r="E494">
        <v>20.58</v>
      </c>
      <c r="F494">
        <v>768022</v>
      </c>
      <c r="G494" t="s">
        <v>30</v>
      </c>
      <c r="H494" t="s">
        <v>38</v>
      </c>
      <c r="I494" t="s">
        <v>15</v>
      </c>
      <c r="J494">
        <v>64</v>
      </c>
    </row>
    <row r="495" spans="1:10" x14ac:dyDescent="0.35">
      <c r="A495" t="s">
        <v>33</v>
      </c>
      <c r="B495">
        <v>2024</v>
      </c>
      <c r="C495" t="s">
        <v>11</v>
      </c>
      <c r="D495" t="s">
        <v>36</v>
      </c>
      <c r="E495">
        <v>26.29</v>
      </c>
      <c r="F495">
        <v>314347</v>
      </c>
      <c r="G495" t="s">
        <v>13</v>
      </c>
      <c r="H495" t="s">
        <v>14</v>
      </c>
      <c r="I495" t="s">
        <v>31</v>
      </c>
      <c r="J495">
        <v>28</v>
      </c>
    </row>
    <row r="496" spans="1:10" x14ac:dyDescent="0.35">
      <c r="A496" t="s">
        <v>28</v>
      </c>
      <c r="B496">
        <v>2020</v>
      </c>
      <c r="C496" t="s">
        <v>11</v>
      </c>
      <c r="D496" t="s">
        <v>21</v>
      </c>
      <c r="E496">
        <v>33.51</v>
      </c>
      <c r="F496">
        <v>649406</v>
      </c>
      <c r="G496" t="s">
        <v>29</v>
      </c>
      <c r="H496" t="s">
        <v>26</v>
      </c>
      <c r="I496" t="s">
        <v>18</v>
      </c>
      <c r="J496">
        <v>27</v>
      </c>
    </row>
    <row r="497" spans="1:10" x14ac:dyDescent="0.35">
      <c r="A497" t="s">
        <v>44</v>
      </c>
      <c r="B497">
        <v>2023</v>
      </c>
      <c r="C497" t="s">
        <v>11</v>
      </c>
      <c r="D497" t="s">
        <v>12</v>
      </c>
      <c r="E497">
        <v>68.28</v>
      </c>
      <c r="F497">
        <v>744595</v>
      </c>
      <c r="G497" t="s">
        <v>29</v>
      </c>
      <c r="H497" t="s">
        <v>38</v>
      </c>
      <c r="I497" t="s">
        <v>31</v>
      </c>
      <c r="J497">
        <v>44</v>
      </c>
    </row>
    <row r="498" spans="1:10" x14ac:dyDescent="0.35">
      <c r="A498" t="s">
        <v>43</v>
      </c>
      <c r="B498">
        <v>2021</v>
      </c>
      <c r="C498" t="s">
        <v>32</v>
      </c>
      <c r="D498" t="s">
        <v>36</v>
      </c>
      <c r="E498">
        <v>14.72</v>
      </c>
      <c r="F498">
        <v>126781</v>
      </c>
      <c r="G498" t="s">
        <v>29</v>
      </c>
      <c r="H498" t="s">
        <v>22</v>
      </c>
      <c r="I498" t="s">
        <v>31</v>
      </c>
      <c r="J498">
        <v>32</v>
      </c>
    </row>
    <row r="499" spans="1:10" x14ac:dyDescent="0.35">
      <c r="A499" t="s">
        <v>33</v>
      </c>
      <c r="B499">
        <v>2015</v>
      </c>
      <c r="C499" t="s">
        <v>11</v>
      </c>
      <c r="D499" t="s">
        <v>17</v>
      </c>
      <c r="E499">
        <v>44.29</v>
      </c>
      <c r="F499">
        <v>427167</v>
      </c>
      <c r="G499" t="s">
        <v>29</v>
      </c>
      <c r="H499" t="s">
        <v>14</v>
      </c>
      <c r="I499" t="s">
        <v>39</v>
      </c>
      <c r="J499">
        <v>11</v>
      </c>
    </row>
    <row r="500" spans="1:10" x14ac:dyDescent="0.35">
      <c r="A500" t="s">
        <v>40</v>
      </c>
      <c r="B500">
        <v>2023</v>
      </c>
      <c r="C500" t="s">
        <v>16</v>
      </c>
      <c r="D500" t="s">
        <v>17</v>
      </c>
      <c r="E500">
        <v>41.54</v>
      </c>
      <c r="F500">
        <v>396865</v>
      </c>
      <c r="G500" t="s">
        <v>29</v>
      </c>
      <c r="H500" t="s">
        <v>26</v>
      </c>
      <c r="I500" t="s">
        <v>27</v>
      </c>
      <c r="J500">
        <v>42</v>
      </c>
    </row>
    <row r="501" spans="1:10" x14ac:dyDescent="0.35">
      <c r="A501" t="s">
        <v>23</v>
      </c>
      <c r="B501">
        <v>2019</v>
      </c>
      <c r="C501" t="s">
        <v>11</v>
      </c>
      <c r="D501" t="s">
        <v>24</v>
      </c>
      <c r="E501">
        <v>90.67</v>
      </c>
      <c r="F501">
        <v>902952</v>
      </c>
      <c r="G501" t="s">
        <v>30</v>
      </c>
      <c r="H501" t="s">
        <v>22</v>
      </c>
      <c r="I501" t="s">
        <v>39</v>
      </c>
      <c r="J501">
        <v>8</v>
      </c>
    </row>
    <row r="502" spans="1:10" x14ac:dyDescent="0.35">
      <c r="A502" t="s">
        <v>45</v>
      </c>
      <c r="B502">
        <v>2023</v>
      </c>
      <c r="C502" t="s">
        <v>16</v>
      </c>
      <c r="D502" t="s">
        <v>21</v>
      </c>
      <c r="E502">
        <v>34.94</v>
      </c>
      <c r="F502">
        <v>632075</v>
      </c>
      <c r="G502" t="s">
        <v>29</v>
      </c>
      <c r="H502" t="s">
        <v>26</v>
      </c>
      <c r="I502" t="s">
        <v>39</v>
      </c>
      <c r="J502">
        <v>64</v>
      </c>
    </row>
    <row r="503" spans="1:10" x14ac:dyDescent="0.35">
      <c r="A503" t="s">
        <v>33</v>
      </c>
      <c r="B503">
        <v>2017</v>
      </c>
      <c r="C503" t="s">
        <v>34</v>
      </c>
      <c r="D503" t="s">
        <v>37</v>
      </c>
      <c r="E503">
        <v>83.73</v>
      </c>
      <c r="F503">
        <v>728486</v>
      </c>
      <c r="G503" t="s">
        <v>25</v>
      </c>
      <c r="H503" t="s">
        <v>26</v>
      </c>
      <c r="I503" t="s">
        <v>39</v>
      </c>
      <c r="J503">
        <v>61</v>
      </c>
    </row>
    <row r="504" spans="1:10" x14ac:dyDescent="0.35">
      <c r="A504" t="s">
        <v>40</v>
      </c>
      <c r="B504">
        <v>2018</v>
      </c>
      <c r="C504" t="s">
        <v>32</v>
      </c>
      <c r="D504" t="s">
        <v>12</v>
      </c>
      <c r="E504">
        <v>64.62</v>
      </c>
      <c r="F504">
        <v>109439</v>
      </c>
      <c r="G504" t="s">
        <v>29</v>
      </c>
      <c r="H504" t="s">
        <v>38</v>
      </c>
      <c r="I504" t="s">
        <v>31</v>
      </c>
      <c r="J504">
        <v>32</v>
      </c>
    </row>
    <row r="505" spans="1:10" x14ac:dyDescent="0.35">
      <c r="A505" t="s">
        <v>19</v>
      </c>
      <c r="B505">
        <v>2018</v>
      </c>
      <c r="C505" t="s">
        <v>42</v>
      </c>
      <c r="D505" t="s">
        <v>12</v>
      </c>
      <c r="E505">
        <v>86.38</v>
      </c>
      <c r="F505">
        <v>1174</v>
      </c>
      <c r="G505" t="s">
        <v>29</v>
      </c>
      <c r="H505" t="s">
        <v>22</v>
      </c>
      <c r="I505" t="s">
        <v>15</v>
      </c>
      <c r="J505">
        <v>23</v>
      </c>
    </row>
    <row r="506" spans="1:10" x14ac:dyDescent="0.35">
      <c r="A506" t="s">
        <v>41</v>
      </c>
      <c r="B506">
        <v>2024</v>
      </c>
      <c r="C506" t="s">
        <v>11</v>
      </c>
      <c r="D506" t="s">
        <v>12</v>
      </c>
      <c r="E506">
        <v>25.7</v>
      </c>
      <c r="F506">
        <v>953987</v>
      </c>
      <c r="G506" t="s">
        <v>29</v>
      </c>
      <c r="H506" t="s">
        <v>26</v>
      </c>
      <c r="I506" t="s">
        <v>27</v>
      </c>
      <c r="J506">
        <v>65</v>
      </c>
    </row>
    <row r="507" spans="1:10" x14ac:dyDescent="0.35">
      <c r="A507" t="s">
        <v>43</v>
      </c>
      <c r="B507">
        <v>2021</v>
      </c>
      <c r="C507" t="s">
        <v>32</v>
      </c>
      <c r="D507" t="s">
        <v>35</v>
      </c>
      <c r="E507">
        <v>56.2</v>
      </c>
      <c r="F507">
        <v>713309</v>
      </c>
      <c r="G507" t="s">
        <v>13</v>
      </c>
      <c r="H507" t="s">
        <v>38</v>
      </c>
      <c r="I507" t="s">
        <v>31</v>
      </c>
      <c r="J507">
        <v>51</v>
      </c>
    </row>
    <row r="508" spans="1:10" x14ac:dyDescent="0.35">
      <c r="A508" t="s">
        <v>41</v>
      </c>
      <c r="B508">
        <v>2021</v>
      </c>
      <c r="C508" t="s">
        <v>32</v>
      </c>
      <c r="D508" t="s">
        <v>37</v>
      </c>
      <c r="E508">
        <v>11.38</v>
      </c>
      <c r="F508">
        <v>334528</v>
      </c>
      <c r="G508" t="s">
        <v>29</v>
      </c>
      <c r="H508" t="s">
        <v>22</v>
      </c>
      <c r="I508" t="s">
        <v>15</v>
      </c>
      <c r="J508">
        <v>5</v>
      </c>
    </row>
    <row r="509" spans="1:10" x14ac:dyDescent="0.35">
      <c r="A509" t="s">
        <v>45</v>
      </c>
      <c r="B509">
        <v>2016</v>
      </c>
      <c r="C509" t="s">
        <v>11</v>
      </c>
      <c r="D509" t="s">
        <v>21</v>
      </c>
      <c r="E509">
        <v>92.53</v>
      </c>
      <c r="F509">
        <v>219826</v>
      </c>
      <c r="G509" t="s">
        <v>25</v>
      </c>
      <c r="H509" t="s">
        <v>26</v>
      </c>
      <c r="I509" t="s">
        <v>31</v>
      </c>
      <c r="J509">
        <v>38</v>
      </c>
    </row>
    <row r="510" spans="1:10" x14ac:dyDescent="0.35">
      <c r="A510" t="s">
        <v>45</v>
      </c>
      <c r="B510">
        <v>2015</v>
      </c>
      <c r="C510" t="s">
        <v>34</v>
      </c>
      <c r="D510" t="s">
        <v>24</v>
      </c>
      <c r="E510">
        <v>88.6</v>
      </c>
      <c r="F510">
        <v>916744</v>
      </c>
      <c r="G510" t="s">
        <v>25</v>
      </c>
      <c r="H510" t="s">
        <v>26</v>
      </c>
      <c r="I510" t="s">
        <v>31</v>
      </c>
      <c r="J510">
        <v>47</v>
      </c>
    </row>
    <row r="511" spans="1:10" x14ac:dyDescent="0.35">
      <c r="A511" t="s">
        <v>45</v>
      </c>
      <c r="B511">
        <v>2017</v>
      </c>
      <c r="C511" t="s">
        <v>20</v>
      </c>
      <c r="D511" t="s">
        <v>21</v>
      </c>
      <c r="E511">
        <v>30.4</v>
      </c>
      <c r="F511">
        <v>568560</v>
      </c>
      <c r="G511" t="s">
        <v>13</v>
      </c>
      <c r="H511" t="s">
        <v>38</v>
      </c>
      <c r="I511" t="s">
        <v>27</v>
      </c>
      <c r="J511">
        <v>49</v>
      </c>
    </row>
    <row r="512" spans="1:10" x14ac:dyDescent="0.35">
      <c r="A512" t="s">
        <v>23</v>
      </c>
      <c r="B512">
        <v>2019</v>
      </c>
      <c r="C512" t="s">
        <v>42</v>
      </c>
      <c r="D512" t="s">
        <v>12</v>
      </c>
      <c r="E512">
        <v>90.7</v>
      </c>
      <c r="F512">
        <v>440178</v>
      </c>
      <c r="G512" t="s">
        <v>29</v>
      </c>
      <c r="H512" t="s">
        <v>14</v>
      </c>
      <c r="I512" t="s">
        <v>15</v>
      </c>
      <c r="J512">
        <v>15</v>
      </c>
    </row>
    <row r="513" spans="1:10" x14ac:dyDescent="0.35">
      <c r="A513" t="s">
        <v>44</v>
      </c>
      <c r="B513">
        <v>2023</v>
      </c>
      <c r="C513" t="s">
        <v>34</v>
      </c>
      <c r="D513" t="s">
        <v>37</v>
      </c>
      <c r="E513">
        <v>45.38</v>
      </c>
      <c r="F513">
        <v>172628</v>
      </c>
      <c r="G513" t="s">
        <v>29</v>
      </c>
      <c r="H513" t="s">
        <v>22</v>
      </c>
      <c r="I513" t="s">
        <v>39</v>
      </c>
      <c r="J513">
        <v>4</v>
      </c>
    </row>
    <row r="514" spans="1:10" x14ac:dyDescent="0.35">
      <c r="A514" t="s">
        <v>45</v>
      </c>
      <c r="B514">
        <v>2022</v>
      </c>
      <c r="C514" t="s">
        <v>16</v>
      </c>
      <c r="D514" t="s">
        <v>35</v>
      </c>
      <c r="E514">
        <v>71.33</v>
      </c>
      <c r="F514">
        <v>257989</v>
      </c>
      <c r="G514" t="s">
        <v>30</v>
      </c>
      <c r="H514" t="s">
        <v>14</v>
      </c>
      <c r="I514" t="s">
        <v>27</v>
      </c>
      <c r="J514">
        <v>68</v>
      </c>
    </row>
    <row r="515" spans="1:10" x14ac:dyDescent="0.35">
      <c r="A515" t="s">
        <v>44</v>
      </c>
      <c r="B515">
        <v>2021</v>
      </c>
      <c r="C515" t="s">
        <v>11</v>
      </c>
      <c r="D515" t="s">
        <v>37</v>
      </c>
      <c r="E515">
        <v>9.42</v>
      </c>
      <c r="F515">
        <v>573560</v>
      </c>
      <c r="G515" t="s">
        <v>13</v>
      </c>
      <c r="H515" t="s">
        <v>26</v>
      </c>
      <c r="I515" t="s">
        <v>31</v>
      </c>
      <c r="J515">
        <v>9</v>
      </c>
    </row>
    <row r="516" spans="1:10" x14ac:dyDescent="0.35">
      <c r="A516" t="s">
        <v>43</v>
      </c>
      <c r="B516">
        <v>2018</v>
      </c>
      <c r="C516" t="s">
        <v>42</v>
      </c>
      <c r="D516" t="s">
        <v>12</v>
      </c>
      <c r="E516">
        <v>5.27</v>
      </c>
      <c r="F516">
        <v>850056</v>
      </c>
      <c r="G516" t="s">
        <v>13</v>
      </c>
      <c r="H516" t="s">
        <v>22</v>
      </c>
      <c r="I516" t="s">
        <v>15</v>
      </c>
      <c r="J516">
        <v>65</v>
      </c>
    </row>
    <row r="517" spans="1:10" x14ac:dyDescent="0.35">
      <c r="A517" t="s">
        <v>40</v>
      </c>
      <c r="B517">
        <v>2018</v>
      </c>
      <c r="C517" t="s">
        <v>32</v>
      </c>
      <c r="D517" t="s">
        <v>17</v>
      </c>
      <c r="E517">
        <v>41.59</v>
      </c>
      <c r="F517">
        <v>860119</v>
      </c>
      <c r="G517" t="s">
        <v>25</v>
      </c>
      <c r="H517" t="s">
        <v>14</v>
      </c>
      <c r="I517" t="s">
        <v>39</v>
      </c>
      <c r="J517">
        <v>30</v>
      </c>
    </row>
    <row r="518" spans="1:10" x14ac:dyDescent="0.35">
      <c r="A518" t="s">
        <v>45</v>
      </c>
      <c r="B518">
        <v>2015</v>
      </c>
      <c r="C518" t="s">
        <v>34</v>
      </c>
      <c r="D518" t="s">
        <v>12</v>
      </c>
      <c r="E518">
        <v>98.78</v>
      </c>
      <c r="F518">
        <v>140958</v>
      </c>
      <c r="G518" t="s">
        <v>29</v>
      </c>
      <c r="H518" t="s">
        <v>26</v>
      </c>
      <c r="I518" t="s">
        <v>27</v>
      </c>
      <c r="J518">
        <v>51</v>
      </c>
    </row>
    <row r="519" spans="1:10" x14ac:dyDescent="0.35">
      <c r="A519" t="s">
        <v>10</v>
      </c>
      <c r="B519">
        <v>2015</v>
      </c>
      <c r="C519" t="s">
        <v>32</v>
      </c>
      <c r="D519" t="s">
        <v>24</v>
      </c>
      <c r="E519">
        <v>61.24</v>
      </c>
      <c r="F519">
        <v>965727</v>
      </c>
      <c r="G519" t="s">
        <v>25</v>
      </c>
      <c r="H519" t="s">
        <v>38</v>
      </c>
      <c r="I519" t="s">
        <v>27</v>
      </c>
      <c r="J519">
        <v>32</v>
      </c>
    </row>
    <row r="520" spans="1:10" x14ac:dyDescent="0.35">
      <c r="A520" t="s">
        <v>41</v>
      </c>
      <c r="B520">
        <v>2015</v>
      </c>
      <c r="C520" t="s">
        <v>42</v>
      </c>
      <c r="D520" t="s">
        <v>24</v>
      </c>
      <c r="E520">
        <v>69.34</v>
      </c>
      <c r="F520">
        <v>20269</v>
      </c>
      <c r="G520" t="s">
        <v>30</v>
      </c>
      <c r="H520" t="s">
        <v>26</v>
      </c>
      <c r="I520" t="s">
        <v>15</v>
      </c>
      <c r="J520">
        <v>36</v>
      </c>
    </row>
    <row r="521" spans="1:10" x14ac:dyDescent="0.35">
      <c r="A521" t="s">
        <v>28</v>
      </c>
      <c r="B521">
        <v>2015</v>
      </c>
      <c r="C521" t="s">
        <v>32</v>
      </c>
      <c r="D521" t="s">
        <v>17</v>
      </c>
      <c r="E521">
        <v>7.84</v>
      </c>
      <c r="F521">
        <v>323011</v>
      </c>
      <c r="G521" t="s">
        <v>25</v>
      </c>
      <c r="H521" t="s">
        <v>26</v>
      </c>
      <c r="I521" t="s">
        <v>39</v>
      </c>
      <c r="J521">
        <v>25</v>
      </c>
    </row>
    <row r="522" spans="1:10" x14ac:dyDescent="0.35">
      <c r="A522" t="s">
        <v>45</v>
      </c>
      <c r="B522">
        <v>2016</v>
      </c>
      <c r="C522" t="s">
        <v>16</v>
      </c>
      <c r="D522" t="s">
        <v>17</v>
      </c>
      <c r="E522">
        <v>57.17</v>
      </c>
      <c r="F522">
        <v>50321</v>
      </c>
      <c r="G522" t="s">
        <v>25</v>
      </c>
      <c r="H522" t="s">
        <v>26</v>
      </c>
      <c r="I522" t="s">
        <v>31</v>
      </c>
      <c r="J522">
        <v>25</v>
      </c>
    </row>
    <row r="523" spans="1:10" x14ac:dyDescent="0.35">
      <c r="A523" t="s">
        <v>41</v>
      </c>
      <c r="B523">
        <v>2020</v>
      </c>
      <c r="C523" t="s">
        <v>32</v>
      </c>
      <c r="D523" t="s">
        <v>36</v>
      </c>
      <c r="E523">
        <v>33.99</v>
      </c>
      <c r="F523">
        <v>851863</v>
      </c>
      <c r="G523" t="s">
        <v>29</v>
      </c>
      <c r="H523" t="s">
        <v>22</v>
      </c>
      <c r="I523" t="s">
        <v>18</v>
      </c>
      <c r="J523">
        <v>25</v>
      </c>
    </row>
    <row r="524" spans="1:10" x14ac:dyDescent="0.35">
      <c r="A524" t="s">
        <v>10</v>
      </c>
      <c r="B524">
        <v>2024</v>
      </c>
      <c r="C524" t="s">
        <v>32</v>
      </c>
      <c r="D524" t="s">
        <v>21</v>
      </c>
      <c r="E524">
        <v>22.45</v>
      </c>
      <c r="F524">
        <v>704925</v>
      </c>
      <c r="G524" t="s">
        <v>30</v>
      </c>
      <c r="H524" t="s">
        <v>14</v>
      </c>
      <c r="I524" t="s">
        <v>27</v>
      </c>
      <c r="J524">
        <v>52</v>
      </c>
    </row>
    <row r="525" spans="1:10" x14ac:dyDescent="0.35">
      <c r="A525" t="s">
        <v>33</v>
      </c>
      <c r="B525">
        <v>2018</v>
      </c>
      <c r="C525" t="s">
        <v>16</v>
      </c>
      <c r="D525" t="s">
        <v>36</v>
      </c>
      <c r="E525">
        <v>27.78</v>
      </c>
      <c r="F525">
        <v>355077</v>
      </c>
      <c r="G525" t="s">
        <v>25</v>
      </c>
      <c r="H525" t="s">
        <v>14</v>
      </c>
      <c r="I525" t="s">
        <v>15</v>
      </c>
      <c r="J525">
        <v>65</v>
      </c>
    </row>
    <row r="526" spans="1:10" x14ac:dyDescent="0.35">
      <c r="A526" t="s">
        <v>40</v>
      </c>
      <c r="B526">
        <v>2022</v>
      </c>
      <c r="C526" t="s">
        <v>42</v>
      </c>
      <c r="D526" t="s">
        <v>12</v>
      </c>
      <c r="E526">
        <v>47.12</v>
      </c>
      <c r="F526">
        <v>866057</v>
      </c>
      <c r="G526" t="s">
        <v>30</v>
      </c>
      <c r="H526" t="s">
        <v>26</v>
      </c>
      <c r="I526" t="s">
        <v>31</v>
      </c>
      <c r="J526">
        <v>17</v>
      </c>
    </row>
    <row r="527" spans="1:10" x14ac:dyDescent="0.35">
      <c r="A527" t="s">
        <v>28</v>
      </c>
      <c r="B527">
        <v>2016</v>
      </c>
      <c r="C527" t="s">
        <v>34</v>
      </c>
      <c r="D527" t="s">
        <v>24</v>
      </c>
      <c r="E527">
        <v>48.77</v>
      </c>
      <c r="F527">
        <v>169455</v>
      </c>
      <c r="G527" t="s">
        <v>29</v>
      </c>
      <c r="H527" t="s">
        <v>38</v>
      </c>
      <c r="I527" t="s">
        <v>31</v>
      </c>
      <c r="J527">
        <v>23</v>
      </c>
    </row>
    <row r="528" spans="1:10" x14ac:dyDescent="0.35">
      <c r="A528" t="s">
        <v>19</v>
      </c>
      <c r="B528">
        <v>2023</v>
      </c>
      <c r="C528" t="s">
        <v>34</v>
      </c>
      <c r="D528" t="s">
        <v>21</v>
      </c>
      <c r="E528">
        <v>92.35</v>
      </c>
      <c r="F528">
        <v>380022</v>
      </c>
      <c r="G528" t="s">
        <v>30</v>
      </c>
      <c r="H528" t="s">
        <v>14</v>
      </c>
      <c r="I528" t="s">
        <v>39</v>
      </c>
      <c r="J528">
        <v>30</v>
      </c>
    </row>
    <row r="529" spans="1:10" x14ac:dyDescent="0.35">
      <c r="A529" t="s">
        <v>45</v>
      </c>
      <c r="B529">
        <v>2019</v>
      </c>
      <c r="C529" t="s">
        <v>34</v>
      </c>
      <c r="D529" t="s">
        <v>17</v>
      </c>
      <c r="E529">
        <v>88.98</v>
      </c>
      <c r="F529">
        <v>898679</v>
      </c>
      <c r="G529" t="s">
        <v>29</v>
      </c>
      <c r="H529" t="s">
        <v>38</v>
      </c>
      <c r="I529" t="s">
        <v>18</v>
      </c>
      <c r="J529">
        <v>35</v>
      </c>
    </row>
    <row r="530" spans="1:10" x14ac:dyDescent="0.35">
      <c r="A530" t="s">
        <v>44</v>
      </c>
      <c r="B530">
        <v>2020</v>
      </c>
      <c r="C530" t="s">
        <v>16</v>
      </c>
      <c r="D530" t="s">
        <v>21</v>
      </c>
      <c r="E530">
        <v>61.69</v>
      </c>
      <c r="F530">
        <v>704157</v>
      </c>
      <c r="G530" t="s">
        <v>30</v>
      </c>
      <c r="H530" t="s">
        <v>38</v>
      </c>
      <c r="I530" t="s">
        <v>31</v>
      </c>
      <c r="J530">
        <v>42</v>
      </c>
    </row>
    <row r="531" spans="1:10" x14ac:dyDescent="0.35">
      <c r="A531" t="s">
        <v>41</v>
      </c>
      <c r="B531">
        <v>2022</v>
      </c>
      <c r="C531" t="s">
        <v>42</v>
      </c>
      <c r="D531" t="s">
        <v>24</v>
      </c>
      <c r="E531">
        <v>84.57</v>
      </c>
      <c r="F531">
        <v>262201</v>
      </c>
      <c r="G531" t="s">
        <v>25</v>
      </c>
      <c r="H531" t="s">
        <v>22</v>
      </c>
      <c r="I531" t="s">
        <v>39</v>
      </c>
      <c r="J531">
        <v>54</v>
      </c>
    </row>
    <row r="532" spans="1:10" x14ac:dyDescent="0.35">
      <c r="A532" t="s">
        <v>43</v>
      </c>
      <c r="B532">
        <v>2021</v>
      </c>
      <c r="C532" t="s">
        <v>32</v>
      </c>
      <c r="D532" t="s">
        <v>24</v>
      </c>
      <c r="E532">
        <v>67.87</v>
      </c>
      <c r="F532">
        <v>683261</v>
      </c>
      <c r="G532" t="s">
        <v>13</v>
      </c>
      <c r="H532" t="s">
        <v>14</v>
      </c>
      <c r="I532" t="s">
        <v>31</v>
      </c>
      <c r="J532">
        <v>13</v>
      </c>
    </row>
    <row r="533" spans="1:10" x14ac:dyDescent="0.35">
      <c r="A533" t="s">
        <v>45</v>
      </c>
      <c r="B533">
        <v>2022</v>
      </c>
      <c r="C533" t="s">
        <v>11</v>
      </c>
      <c r="D533" t="s">
        <v>21</v>
      </c>
      <c r="E533">
        <v>59.7</v>
      </c>
      <c r="F533">
        <v>382379</v>
      </c>
      <c r="G533" t="s">
        <v>25</v>
      </c>
      <c r="H533" t="s">
        <v>14</v>
      </c>
      <c r="I533" t="s">
        <v>18</v>
      </c>
      <c r="J533">
        <v>2</v>
      </c>
    </row>
    <row r="534" spans="1:10" x14ac:dyDescent="0.35">
      <c r="A534" t="s">
        <v>28</v>
      </c>
      <c r="B534">
        <v>2024</v>
      </c>
      <c r="C534" t="s">
        <v>11</v>
      </c>
      <c r="D534" t="s">
        <v>35</v>
      </c>
      <c r="E534">
        <v>90.21</v>
      </c>
      <c r="F534">
        <v>510657</v>
      </c>
      <c r="G534" t="s">
        <v>25</v>
      </c>
      <c r="H534" t="s">
        <v>26</v>
      </c>
      <c r="I534" t="s">
        <v>15</v>
      </c>
      <c r="J534">
        <v>62</v>
      </c>
    </row>
    <row r="535" spans="1:10" x14ac:dyDescent="0.35">
      <c r="A535" t="s">
        <v>23</v>
      </c>
      <c r="B535">
        <v>2018</v>
      </c>
      <c r="C535" t="s">
        <v>34</v>
      </c>
      <c r="D535" t="s">
        <v>12</v>
      </c>
      <c r="E535">
        <v>16.23</v>
      </c>
      <c r="F535">
        <v>912558</v>
      </c>
      <c r="G535" t="s">
        <v>25</v>
      </c>
      <c r="H535" t="s">
        <v>14</v>
      </c>
      <c r="I535" t="s">
        <v>31</v>
      </c>
      <c r="J535">
        <v>69</v>
      </c>
    </row>
    <row r="536" spans="1:10" x14ac:dyDescent="0.35">
      <c r="A536" t="s">
        <v>23</v>
      </c>
      <c r="B536">
        <v>2020</v>
      </c>
      <c r="C536" t="s">
        <v>16</v>
      </c>
      <c r="D536" t="s">
        <v>36</v>
      </c>
      <c r="E536">
        <v>16.91</v>
      </c>
      <c r="F536">
        <v>952504</v>
      </c>
      <c r="G536" t="s">
        <v>13</v>
      </c>
      <c r="H536" t="s">
        <v>38</v>
      </c>
      <c r="I536" t="s">
        <v>27</v>
      </c>
      <c r="J536">
        <v>45</v>
      </c>
    </row>
    <row r="537" spans="1:10" x14ac:dyDescent="0.35">
      <c r="A537" t="s">
        <v>33</v>
      </c>
      <c r="B537">
        <v>2015</v>
      </c>
      <c r="C537" t="s">
        <v>11</v>
      </c>
      <c r="D537" t="s">
        <v>35</v>
      </c>
      <c r="E537">
        <v>41.88</v>
      </c>
      <c r="F537">
        <v>913027</v>
      </c>
      <c r="G537" t="s">
        <v>29</v>
      </c>
      <c r="H537" t="s">
        <v>14</v>
      </c>
      <c r="I537" t="s">
        <v>31</v>
      </c>
      <c r="J537">
        <v>68</v>
      </c>
    </row>
    <row r="538" spans="1:10" x14ac:dyDescent="0.35">
      <c r="A538" t="s">
        <v>43</v>
      </c>
      <c r="B538">
        <v>2019</v>
      </c>
      <c r="C538" t="s">
        <v>42</v>
      </c>
      <c r="D538" t="s">
        <v>35</v>
      </c>
      <c r="E538">
        <v>31.04</v>
      </c>
      <c r="F538">
        <v>269271</v>
      </c>
      <c r="G538" t="s">
        <v>29</v>
      </c>
      <c r="H538" t="s">
        <v>14</v>
      </c>
      <c r="I538" t="s">
        <v>31</v>
      </c>
      <c r="J538">
        <v>58</v>
      </c>
    </row>
    <row r="539" spans="1:10" x14ac:dyDescent="0.35">
      <c r="A539" t="s">
        <v>19</v>
      </c>
      <c r="B539">
        <v>2016</v>
      </c>
      <c r="C539" t="s">
        <v>16</v>
      </c>
      <c r="D539" t="s">
        <v>37</v>
      </c>
      <c r="E539">
        <v>37.119999999999997</v>
      </c>
      <c r="F539">
        <v>113404</v>
      </c>
      <c r="G539" t="s">
        <v>13</v>
      </c>
      <c r="H539" t="s">
        <v>26</v>
      </c>
      <c r="I539" t="s">
        <v>31</v>
      </c>
      <c r="J539">
        <v>11</v>
      </c>
    </row>
    <row r="540" spans="1:10" x14ac:dyDescent="0.35">
      <c r="A540" t="s">
        <v>41</v>
      </c>
      <c r="B540">
        <v>2023</v>
      </c>
      <c r="C540" t="s">
        <v>32</v>
      </c>
      <c r="D540" t="s">
        <v>37</v>
      </c>
      <c r="E540">
        <v>46.2</v>
      </c>
      <c r="F540">
        <v>310868</v>
      </c>
      <c r="G540" t="s">
        <v>13</v>
      </c>
      <c r="H540" t="s">
        <v>22</v>
      </c>
      <c r="I540" t="s">
        <v>31</v>
      </c>
      <c r="J540">
        <v>10</v>
      </c>
    </row>
    <row r="541" spans="1:10" x14ac:dyDescent="0.35">
      <c r="A541" t="s">
        <v>44</v>
      </c>
      <c r="B541">
        <v>2024</v>
      </c>
      <c r="C541" t="s">
        <v>20</v>
      </c>
      <c r="D541" t="s">
        <v>24</v>
      </c>
      <c r="E541">
        <v>98.3</v>
      </c>
      <c r="F541">
        <v>458630</v>
      </c>
      <c r="G541" t="s">
        <v>29</v>
      </c>
      <c r="H541" t="s">
        <v>26</v>
      </c>
      <c r="I541" t="s">
        <v>31</v>
      </c>
      <c r="J541">
        <v>14</v>
      </c>
    </row>
    <row r="542" spans="1:10" x14ac:dyDescent="0.35">
      <c r="A542" t="s">
        <v>45</v>
      </c>
      <c r="B542">
        <v>2024</v>
      </c>
      <c r="C542" t="s">
        <v>16</v>
      </c>
      <c r="D542" t="s">
        <v>21</v>
      </c>
      <c r="E542">
        <v>16.61</v>
      </c>
      <c r="F542">
        <v>912183</v>
      </c>
      <c r="G542" t="s">
        <v>30</v>
      </c>
      <c r="H542" t="s">
        <v>22</v>
      </c>
      <c r="I542" t="s">
        <v>39</v>
      </c>
      <c r="J542">
        <v>44</v>
      </c>
    </row>
    <row r="543" spans="1:10" x14ac:dyDescent="0.35">
      <c r="A543" t="s">
        <v>43</v>
      </c>
      <c r="B543">
        <v>2017</v>
      </c>
      <c r="C543" t="s">
        <v>20</v>
      </c>
      <c r="D543" t="s">
        <v>21</v>
      </c>
      <c r="E543">
        <v>71.06</v>
      </c>
      <c r="F543">
        <v>871891</v>
      </c>
      <c r="G543" t="s">
        <v>30</v>
      </c>
      <c r="H543" t="s">
        <v>26</v>
      </c>
      <c r="I543" t="s">
        <v>31</v>
      </c>
      <c r="J543">
        <v>52</v>
      </c>
    </row>
    <row r="544" spans="1:10" x14ac:dyDescent="0.35">
      <c r="A544" t="s">
        <v>45</v>
      </c>
      <c r="B544">
        <v>2016</v>
      </c>
      <c r="C544" t="s">
        <v>34</v>
      </c>
      <c r="D544" t="s">
        <v>35</v>
      </c>
      <c r="E544">
        <v>14.17</v>
      </c>
      <c r="F544">
        <v>863298</v>
      </c>
      <c r="G544" t="s">
        <v>25</v>
      </c>
      <c r="H544" t="s">
        <v>14</v>
      </c>
      <c r="I544" t="s">
        <v>15</v>
      </c>
      <c r="J544">
        <v>15</v>
      </c>
    </row>
    <row r="545" spans="1:10" x14ac:dyDescent="0.35">
      <c r="A545" t="s">
        <v>40</v>
      </c>
      <c r="B545">
        <v>2018</v>
      </c>
      <c r="C545" t="s">
        <v>42</v>
      </c>
      <c r="D545" t="s">
        <v>37</v>
      </c>
      <c r="E545">
        <v>82.65</v>
      </c>
      <c r="F545">
        <v>434626</v>
      </c>
      <c r="G545" t="s">
        <v>30</v>
      </c>
      <c r="H545" t="s">
        <v>26</v>
      </c>
      <c r="I545" t="s">
        <v>27</v>
      </c>
      <c r="J545">
        <v>29</v>
      </c>
    </row>
    <row r="546" spans="1:10" x14ac:dyDescent="0.35">
      <c r="A546" t="s">
        <v>40</v>
      </c>
      <c r="B546">
        <v>2018</v>
      </c>
      <c r="C546" t="s">
        <v>16</v>
      </c>
      <c r="D546" t="s">
        <v>21</v>
      </c>
      <c r="E546">
        <v>78.27</v>
      </c>
      <c r="F546">
        <v>195490</v>
      </c>
      <c r="G546" t="s">
        <v>30</v>
      </c>
      <c r="H546" t="s">
        <v>38</v>
      </c>
      <c r="I546" t="s">
        <v>31</v>
      </c>
      <c r="J546">
        <v>63</v>
      </c>
    </row>
    <row r="547" spans="1:10" x14ac:dyDescent="0.35">
      <c r="A547" t="s">
        <v>23</v>
      </c>
      <c r="B547">
        <v>2022</v>
      </c>
      <c r="C547" t="s">
        <v>16</v>
      </c>
      <c r="D547" t="s">
        <v>17</v>
      </c>
      <c r="E547">
        <v>10.44</v>
      </c>
      <c r="F547">
        <v>19404</v>
      </c>
      <c r="G547" t="s">
        <v>25</v>
      </c>
      <c r="H547" t="s">
        <v>14</v>
      </c>
      <c r="I547" t="s">
        <v>18</v>
      </c>
      <c r="J547">
        <v>32</v>
      </c>
    </row>
    <row r="548" spans="1:10" x14ac:dyDescent="0.35">
      <c r="A548" t="s">
        <v>41</v>
      </c>
      <c r="B548">
        <v>2019</v>
      </c>
      <c r="C548" t="s">
        <v>16</v>
      </c>
      <c r="D548" t="s">
        <v>37</v>
      </c>
      <c r="E548">
        <v>21.95</v>
      </c>
      <c r="F548">
        <v>217438</v>
      </c>
      <c r="G548" t="s">
        <v>13</v>
      </c>
      <c r="H548" t="s">
        <v>26</v>
      </c>
      <c r="I548" t="s">
        <v>18</v>
      </c>
      <c r="J548">
        <v>14</v>
      </c>
    </row>
    <row r="549" spans="1:10" x14ac:dyDescent="0.35">
      <c r="A549" t="s">
        <v>19</v>
      </c>
      <c r="B549">
        <v>2018</v>
      </c>
      <c r="C549" t="s">
        <v>42</v>
      </c>
      <c r="D549" t="s">
        <v>37</v>
      </c>
      <c r="E549">
        <v>30.83</v>
      </c>
      <c r="F549">
        <v>481452</v>
      </c>
      <c r="G549" t="s">
        <v>30</v>
      </c>
      <c r="H549" t="s">
        <v>22</v>
      </c>
      <c r="I549" t="s">
        <v>27</v>
      </c>
      <c r="J549">
        <v>57</v>
      </c>
    </row>
    <row r="550" spans="1:10" x14ac:dyDescent="0.35">
      <c r="A550" t="s">
        <v>23</v>
      </c>
      <c r="B550">
        <v>2020</v>
      </c>
      <c r="C550" t="s">
        <v>34</v>
      </c>
      <c r="D550" t="s">
        <v>12</v>
      </c>
      <c r="E550">
        <v>35.57</v>
      </c>
      <c r="F550">
        <v>386093</v>
      </c>
      <c r="G550" t="s">
        <v>30</v>
      </c>
      <c r="H550" t="s">
        <v>14</v>
      </c>
      <c r="I550" t="s">
        <v>15</v>
      </c>
      <c r="J550">
        <v>42</v>
      </c>
    </row>
    <row r="551" spans="1:10" x14ac:dyDescent="0.35">
      <c r="A551" t="s">
        <v>33</v>
      </c>
      <c r="B551">
        <v>2019</v>
      </c>
      <c r="C551" t="s">
        <v>20</v>
      </c>
      <c r="D551" t="s">
        <v>36</v>
      </c>
      <c r="E551">
        <v>28.29</v>
      </c>
      <c r="F551">
        <v>929020</v>
      </c>
      <c r="G551" t="s">
        <v>25</v>
      </c>
      <c r="H551" t="s">
        <v>22</v>
      </c>
      <c r="I551" t="s">
        <v>31</v>
      </c>
      <c r="J551">
        <v>2</v>
      </c>
    </row>
    <row r="552" spans="1:10" x14ac:dyDescent="0.35">
      <c r="A552" t="s">
        <v>45</v>
      </c>
      <c r="B552">
        <v>2022</v>
      </c>
      <c r="C552" t="s">
        <v>42</v>
      </c>
      <c r="D552" t="s">
        <v>21</v>
      </c>
      <c r="E552">
        <v>4.0599999999999996</v>
      </c>
      <c r="F552">
        <v>863756</v>
      </c>
      <c r="G552" t="s">
        <v>25</v>
      </c>
      <c r="H552" t="s">
        <v>14</v>
      </c>
      <c r="I552" t="s">
        <v>27</v>
      </c>
      <c r="J552">
        <v>66</v>
      </c>
    </row>
    <row r="553" spans="1:10" x14ac:dyDescent="0.35">
      <c r="A553" t="s">
        <v>10</v>
      </c>
      <c r="B553">
        <v>2018</v>
      </c>
      <c r="C553" t="s">
        <v>16</v>
      </c>
      <c r="D553" t="s">
        <v>24</v>
      </c>
      <c r="E553">
        <v>58.28</v>
      </c>
      <c r="F553">
        <v>300898</v>
      </c>
      <c r="G553" t="s">
        <v>25</v>
      </c>
      <c r="H553" t="s">
        <v>14</v>
      </c>
      <c r="I553" t="s">
        <v>39</v>
      </c>
      <c r="J553">
        <v>18</v>
      </c>
    </row>
    <row r="554" spans="1:10" x14ac:dyDescent="0.35">
      <c r="A554" t="s">
        <v>44</v>
      </c>
      <c r="B554">
        <v>2017</v>
      </c>
      <c r="C554" t="s">
        <v>34</v>
      </c>
      <c r="D554" t="s">
        <v>37</v>
      </c>
      <c r="E554">
        <v>7.31</v>
      </c>
      <c r="F554">
        <v>191328</v>
      </c>
      <c r="G554" t="s">
        <v>29</v>
      </c>
      <c r="H554" t="s">
        <v>22</v>
      </c>
      <c r="I554" t="s">
        <v>39</v>
      </c>
      <c r="J554">
        <v>51</v>
      </c>
    </row>
    <row r="555" spans="1:10" x14ac:dyDescent="0.35">
      <c r="A555" t="s">
        <v>28</v>
      </c>
      <c r="B555">
        <v>2021</v>
      </c>
      <c r="C555" t="s">
        <v>20</v>
      </c>
      <c r="D555" t="s">
        <v>36</v>
      </c>
      <c r="E555">
        <v>37.69</v>
      </c>
      <c r="F555">
        <v>361849</v>
      </c>
      <c r="G555" t="s">
        <v>13</v>
      </c>
      <c r="H555" t="s">
        <v>38</v>
      </c>
      <c r="I555" t="s">
        <v>18</v>
      </c>
      <c r="J555">
        <v>63</v>
      </c>
    </row>
    <row r="556" spans="1:10" x14ac:dyDescent="0.35">
      <c r="A556" t="s">
        <v>43</v>
      </c>
      <c r="B556">
        <v>2016</v>
      </c>
      <c r="C556" t="s">
        <v>11</v>
      </c>
      <c r="D556" t="s">
        <v>17</v>
      </c>
      <c r="E556">
        <v>27.99</v>
      </c>
      <c r="F556">
        <v>30884</v>
      </c>
      <c r="G556" t="s">
        <v>25</v>
      </c>
      <c r="H556" t="s">
        <v>14</v>
      </c>
      <c r="I556" t="s">
        <v>31</v>
      </c>
      <c r="J556">
        <v>26</v>
      </c>
    </row>
    <row r="557" spans="1:10" x14ac:dyDescent="0.35">
      <c r="A557" t="s">
        <v>43</v>
      </c>
      <c r="B557">
        <v>2024</v>
      </c>
      <c r="C557" t="s">
        <v>16</v>
      </c>
      <c r="D557" t="s">
        <v>21</v>
      </c>
      <c r="E557">
        <v>71.55</v>
      </c>
      <c r="F557">
        <v>902924</v>
      </c>
      <c r="G557" t="s">
        <v>30</v>
      </c>
      <c r="H557" t="s">
        <v>26</v>
      </c>
      <c r="I557" t="s">
        <v>39</v>
      </c>
      <c r="J557">
        <v>12</v>
      </c>
    </row>
    <row r="558" spans="1:10" x14ac:dyDescent="0.35">
      <c r="A558" t="s">
        <v>43</v>
      </c>
      <c r="B558">
        <v>2024</v>
      </c>
      <c r="C558" t="s">
        <v>20</v>
      </c>
      <c r="D558" t="s">
        <v>24</v>
      </c>
      <c r="E558">
        <v>27.13</v>
      </c>
      <c r="F558">
        <v>943178</v>
      </c>
      <c r="G558" t="s">
        <v>25</v>
      </c>
      <c r="H558" t="s">
        <v>22</v>
      </c>
      <c r="I558" t="s">
        <v>15</v>
      </c>
      <c r="J558">
        <v>63</v>
      </c>
    </row>
    <row r="559" spans="1:10" x14ac:dyDescent="0.35">
      <c r="A559" t="s">
        <v>40</v>
      </c>
      <c r="B559">
        <v>2021</v>
      </c>
      <c r="C559" t="s">
        <v>34</v>
      </c>
      <c r="D559" t="s">
        <v>24</v>
      </c>
      <c r="E559">
        <v>10.28</v>
      </c>
      <c r="F559">
        <v>994468</v>
      </c>
      <c r="G559" t="s">
        <v>29</v>
      </c>
      <c r="H559" t="s">
        <v>14</v>
      </c>
      <c r="I559" t="s">
        <v>31</v>
      </c>
      <c r="J559">
        <v>8</v>
      </c>
    </row>
    <row r="560" spans="1:10" x14ac:dyDescent="0.35">
      <c r="A560" t="s">
        <v>10</v>
      </c>
      <c r="B560">
        <v>2022</v>
      </c>
      <c r="C560" t="s">
        <v>11</v>
      </c>
      <c r="D560" t="s">
        <v>17</v>
      </c>
      <c r="E560">
        <v>31.35</v>
      </c>
      <c r="F560">
        <v>131361</v>
      </c>
      <c r="G560" t="s">
        <v>29</v>
      </c>
      <c r="H560" t="s">
        <v>22</v>
      </c>
      <c r="I560" t="s">
        <v>18</v>
      </c>
      <c r="J560">
        <v>39</v>
      </c>
    </row>
    <row r="561" spans="1:10" x14ac:dyDescent="0.35">
      <c r="A561" t="s">
        <v>10</v>
      </c>
      <c r="B561">
        <v>2023</v>
      </c>
      <c r="C561" t="s">
        <v>42</v>
      </c>
      <c r="D561" t="s">
        <v>24</v>
      </c>
      <c r="E561">
        <v>80.099999999999994</v>
      </c>
      <c r="F561">
        <v>237658</v>
      </c>
      <c r="G561" t="s">
        <v>30</v>
      </c>
      <c r="H561" t="s">
        <v>38</v>
      </c>
      <c r="I561" t="s">
        <v>31</v>
      </c>
      <c r="J561">
        <v>26</v>
      </c>
    </row>
    <row r="562" spans="1:10" x14ac:dyDescent="0.35">
      <c r="A562" t="s">
        <v>45</v>
      </c>
      <c r="B562">
        <v>2017</v>
      </c>
      <c r="C562" t="s">
        <v>16</v>
      </c>
      <c r="D562" t="s">
        <v>36</v>
      </c>
      <c r="E562">
        <v>42.19</v>
      </c>
      <c r="F562">
        <v>157313</v>
      </c>
      <c r="G562" t="s">
        <v>13</v>
      </c>
      <c r="H562" t="s">
        <v>14</v>
      </c>
      <c r="I562" t="s">
        <v>31</v>
      </c>
      <c r="J562">
        <v>47</v>
      </c>
    </row>
    <row r="563" spans="1:10" x14ac:dyDescent="0.35">
      <c r="A563" t="s">
        <v>23</v>
      </c>
      <c r="B563">
        <v>2021</v>
      </c>
      <c r="C563" t="s">
        <v>20</v>
      </c>
      <c r="D563" t="s">
        <v>12</v>
      </c>
      <c r="E563">
        <v>40.98</v>
      </c>
      <c r="F563">
        <v>414340</v>
      </c>
      <c r="G563" t="s">
        <v>29</v>
      </c>
      <c r="H563" t="s">
        <v>14</v>
      </c>
      <c r="I563" t="s">
        <v>27</v>
      </c>
      <c r="J563">
        <v>10</v>
      </c>
    </row>
    <row r="564" spans="1:10" x14ac:dyDescent="0.35">
      <c r="A564" t="s">
        <v>33</v>
      </c>
      <c r="B564">
        <v>2020</v>
      </c>
      <c r="C564" t="s">
        <v>32</v>
      </c>
      <c r="D564" t="s">
        <v>37</v>
      </c>
      <c r="E564">
        <v>58.8</v>
      </c>
      <c r="F564">
        <v>153523</v>
      </c>
      <c r="G564" t="s">
        <v>29</v>
      </c>
      <c r="H564" t="s">
        <v>26</v>
      </c>
      <c r="I564" t="s">
        <v>39</v>
      </c>
      <c r="J564">
        <v>22</v>
      </c>
    </row>
    <row r="565" spans="1:10" x14ac:dyDescent="0.35">
      <c r="A565" t="s">
        <v>23</v>
      </c>
      <c r="B565">
        <v>2019</v>
      </c>
      <c r="C565" t="s">
        <v>11</v>
      </c>
      <c r="D565" t="s">
        <v>21</v>
      </c>
      <c r="E565">
        <v>3.33</v>
      </c>
      <c r="F565">
        <v>232665</v>
      </c>
      <c r="G565" t="s">
        <v>30</v>
      </c>
      <c r="H565" t="s">
        <v>26</v>
      </c>
      <c r="I565" t="s">
        <v>27</v>
      </c>
      <c r="J565">
        <v>65</v>
      </c>
    </row>
    <row r="566" spans="1:10" x14ac:dyDescent="0.35">
      <c r="A566" t="s">
        <v>28</v>
      </c>
      <c r="B566">
        <v>2022</v>
      </c>
      <c r="C566" t="s">
        <v>11</v>
      </c>
      <c r="D566" t="s">
        <v>35</v>
      </c>
      <c r="E566">
        <v>58.98</v>
      </c>
      <c r="F566">
        <v>383945</v>
      </c>
      <c r="G566" t="s">
        <v>25</v>
      </c>
      <c r="H566" t="s">
        <v>38</v>
      </c>
      <c r="I566" t="s">
        <v>39</v>
      </c>
      <c r="J566">
        <v>49</v>
      </c>
    </row>
    <row r="567" spans="1:10" x14ac:dyDescent="0.35">
      <c r="A567" t="s">
        <v>43</v>
      </c>
      <c r="B567">
        <v>2023</v>
      </c>
      <c r="C567" t="s">
        <v>16</v>
      </c>
      <c r="D567" t="s">
        <v>35</v>
      </c>
      <c r="E567">
        <v>4.5999999999999996</v>
      </c>
      <c r="F567">
        <v>762006</v>
      </c>
      <c r="G567" t="s">
        <v>30</v>
      </c>
      <c r="H567" t="s">
        <v>22</v>
      </c>
      <c r="I567" t="s">
        <v>31</v>
      </c>
      <c r="J567">
        <v>21</v>
      </c>
    </row>
    <row r="568" spans="1:10" x14ac:dyDescent="0.35">
      <c r="A568" t="s">
        <v>28</v>
      </c>
      <c r="B568">
        <v>2019</v>
      </c>
      <c r="C568" t="s">
        <v>34</v>
      </c>
      <c r="D568" t="s">
        <v>35</v>
      </c>
      <c r="E568">
        <v>96.91</v>
      </c>
      <c r="F568">
        <v>408103</v>
      </c>
      <c r="G568" t="s">
        <v>25</v>
      </c>
      <c r="H568" t="s">
        <v>14</v>
      </c>
      <c r="I568" t="s">
        <v>18</v>
      </c>
      <c r="J568">
        <v>27</v>
      </c>
    </row>
    <row r="569" spans="1:10" x14ac:dyDescent="0.35">
      <c r="A569" t="s">
        <v>33</v>
      </c>
      <c r="B569">
        <v>2022</v>
      </c>
      <c r="C569" t="s">
        <v>11</v>
      </c>
      <c r="D569" t="s">
        <v>37</v>
      </c>
      <c r="E569">
        <v>85.91</v>
      </c>
      <c r="F569">
        <v>44837</v>
      </c>
      <c r="G569" t="s">
        <v>30</v>
      </c>
      <c r="H569" t="s">
        <v>38</v>
      </c>
      <c r="I569" t="s">
        <v>27</v>
      </c>
      <c r="J569">
        <v>18</v>
      </c>
    </row>
    <row r="570" spans="1:10" x14ac:dyDescent="0.35">
      <c r="A570" t="s">
        <v>28</v>
      </c>
      <c r="B570">
        <v>2023</v>
      </c>
      <c r="C570" t="s">
        <v>32</v>
      </c>
      <c r="D570" t="s">
        <v>24</v>
      </c>
      <c r="E570">
        <v>51.49</v>
      </c>
      <c r="F570">
        <v>642699</v>
      </c>
      <c r="G570" t="s">
        <v>30</v>
      </c>
      <c r="H570" t="s">
        <v>26</v>
      </c>
      <c r="I570" t="s">
        <v>18</v>
      </c>
      <c r="J570">
        <v>51</v>
      </c>
    </row>
    <row r="571" spans="1:10" x14ac:dyDescent="0.35">
      <c r="A571" t="s">
        <v>23</v>
      </c>
      <c r="B571">
        <v>2021</v>
      </c>
      <c r="C571" t="s">
        <v>16</v>
      </c>
      <c r="D571" t="s">
        <v>24</v>
      </c>
      <c r="E571">
        <v>3.99</v>
      </c>
      <c r="F571">
        <v>634820</v>
      </c>
      <c r="G571" t="s">
        <v>29</v>
      </c>
      <c r="H571" t="s">
        <v>14</v>
      </c>
      <c r="I571" t="s">
        <v>39</v>
      </c>
      <c r="J571">
        <v>33</v>
      </c>
    </row>
    <row r="572" spans="1:10" x14ac:dyDescent="0.35">
      <c r="A572" t="s">
        <v>33</v>
      </c>
      <c r="B572">
        <v>2021</v>
      </c>
      <c r="C572" t="s">
        <v>42</v>
      </c>
      <c r="D572" t="s">
        <v>17</v>
      </c>
      <c r="E572">
        <v>3.44</v>
      </c>
      <c r="F572">
        <v>887718</v>
      </c>
      <c r="G572" t="s">
        <v>29</v>
      </c>
      <c r="H572" t="s">
        <v>38</v>
      </c>
      <c r="I572" t="s">
        <v>31</v>
      </c>
      <c r="J572">
        <v>55</v>
      </c>
    </row>
    <row r="573" spans="1:10" x14ac:dyDescent="0.35">
      <c r="A573" t="s">
        <v>45</v>
      </c>
      <c r="B573">
        <v>2020</v>
      </c>
      <c r="C573" t="s">
        <v>32</v>
      </c>
      <c r="D573" t="s">
        <v>12</v>
      </c>
      <c r="E573">
        <v>52.7</v>
      </c>
      <c r="F573">
        <v>541631</v>
      </c>
      <c r="G573" t="s">
        <v>30</v>
      </c>
      <c r="H573" t="s">
        <v>38</v>
      </c>
      <c r="I573" t="s">
        <v>27</v>
      </c>
      <c r="J573">
        <v>30</v>
      </c>
    </row>
    <row r="574" spans="1:10" x14ac:dyDescent="0.35">
      <c r="A574" t="s">
        <v>45</v>
      </c>
      <c r="B574">
        <v>2016</v>
      </c>
      <c r="C574" t="s">
        <v>16</v>
      </c>
      <c r="D574" t="s">
        <v>17</v>
      </c>
      <c r="E574">
        <v>11.58</v>
      </c>
      <c r="F574">
        <v>523522</v>
      </c>
      <c r="G574" t="s">
        <v>30</v>
      </c>
      <c r="H574" t="s">
        <v>22</v>
      </c>
      <c r="I574" t="s">
        <v>39</v>
      </c>
      <c r="J574">
        <v>57</v>
      </c>
    </row>
    <row r="575" spans="1:10" x14ac:dyDescent="0.35">
      <c r="A575" t="s">
        <v>41</v>
      </c>
      <c r="B575">
        <v>2021</v>
      </c>
      <c r="C575" t="s">
        <v>32</v>
      </c>
      <c r="D575" t="s">
        <v>35</v>
      </c>
      <c r="E575">
        <v>91.69</v>
      </c>
      <c r="F575">
        <v>686309</v>
      </c>
      <c r="G575" t="s">
        <v>30</v>
      </c>
      <c r="H575" t="s">
        <v>14</v>
      </c>
      <c r="I575" t="s">
        <v>31</v>
      </c>
      <c r="J575">
        <v>42</v>
      </c>
    </row>
    <row r="576" spans="1:10" x14ac:dyDescent="0.35">
      <c r="A576" t="s">
        <v>19</v>
      </c>
      <c r="B576">
        <v>2015</v>
      </c>
      <c r="C576" t="s">
        <v>20</v>
      </c>
      <c r="D576" t="s">
        <v>12</v>
      </c>
      <c r="E576">
        <v>79.89</v>
      </c>
      <c r="F576">
        <v>416328</v>
      </c>
      <c r="G576" t="s">
        <v>25</v>
      </c>
      <c r="H576" t="s">
        <v>38</v>
      </c>
      <c r="I576" t="s">
        <v>39</v>
      </c>
      <c r="J576">
        <v>55</v>
      </c>
    </row>
    <row r="577" spans="1:10" x14ac:dyDescent="0.35">
      <c r="A577" t="s">
        <v>19</v>
      </c>
      <c r="B577">
        <v>2021</v>
      </c>
      <c r="C577" t="s">
        <v>20</v>
      </c>
      <c r="D577" t="s">
        <v>21</v>
      </c>
      <c r="E577">
        <v>53.49</v>
      </c>
      <c r="F577">
        <v>582718</v>
      </c>
      <c r="G577" t="s">
        <v>13</v>
      </c>
      <c r="H577" t="s">
        <v>26</v>
      </c>
      <c r="I577" t="s">
        <v>39</v>
      </c>
      <c r="J577">
        <v>20</v>
      </c>
    </row>
    <row r="578" spans="1:10" x14ac:dyDescent="0.35">
      <c r="A578" t="s">
        <v>44</v>
      </c>
      <c r="B578">
        <v>2021</v>
      </c>
      <c r="C578" t="s">
        <v>20</v>
      </c>
      <c r="D578" t="s">
        <v>24</v>
      </c>
      <c r="E578">
        <v>18.91</v>
      </c>
      <c r="F578">
        <v>549640</v>
      </c>
      <c r="G578" t="s">
        <v>25</v>
      </c>
      <c r="H578" t="s">
        <v>26</v>
      </c>
      <c r="I578" t="s">
        <v>39</v>
      </c>
      <c r="J578">
        <v>17</v>
      </c>
    </row>
    <row r="579" spans="1:10" x14ac:dyDescent="0.35">
      <c r="A579" t="s">
        <v>45</v>
      </c>
      <c r="B579">
        <v>2024</v>
      </c>
      <c r="C579" t="s">
        <v>32</v>
      </c>
      <c r="D579" t="s">
        <v>17</v>
      </c>
      <c r="E579">
        <v>15.34</v>
      </c>
      <c r="F579">
        <v>1068</v>
      </c>
      <c r="G579" t="s">
        <v>29</v>
      </c>
      <c r="H579" t="s">
        <v>26</v>
      </c>
      <c r="I579" t="s">
        <v>18</v>
      </c>
      <c r="J579">
        <v>3</v>
      </c>
    </row>
    <row r="580" spans="1:10" x14ac:dyDescent="0.35">
      <c r="A580" t="s">
        <v>33</v>
      </c>
      <c r="B580">
        <v>2018</v>
      </c>
      <c r="C580" t="s">
        <v>32</v>
      </c>
      <c r="D580" t="s">
        <v>24</v>
      </c>
      <c r="E580">
        <v>12.72</v>
      </c>
      <c r="F580">
        <v>959835</v>
      </c>
      <c r="G580" t="s">
        <v>30</v>
      </c>
      <c r="H580" t="s">
        <v>38</v>
      </c>
      <c r="I580" t="s">
        <v>18</v>
      </c>
      <c r="J580">
        <v>38</v>
      </c>
    </row>
    <row r="581" spans="1:10" x14ac:dyDescent="0.35">
      <c r="A581" t="s">
        <v>45</v>
      </c>
      <c r="B581">
        <v>2024</v>
      </c>
      <c r="C581" t="s">
        <v>16</v>
      </c>
      <c r="D581" t="s">
        <v>17</v>
      </c>
      <c r="E581">
        <v>46.59</v>
      </c>
      <c r="F581">
        <v>227390</v>
      </c>
      <c r="G581" t="s">
        <v>29</v>
      </c>
      <c r="H581" t="s">
        <v>22</v>
      </c>
      <c r="I581" t="s">
        <v>27</v>
      </c>
      <c r="J581">
        <v>40</v>
      </c>
    </row>
    <row r="582" spans="1:10" x14ac:dyDescent="0.35">
      <c r="A582" t="s">
        <v>33</v>
      </c>
      <c r="B582">
        <v>2021</v>
      </c>
      <c r="C582" t="s">
        <v>34</v>
      </c>
      <c r="D582" t="s">
        <v>36</v>
      </c>
      <c r="E582">
        <v>62.9</v>
      </c>
      <c r="F582">
        <v>577763</v>
      </c>
      <c r="G582" t="s">
        <v>29</v>
      </c>
      <c r="H582" t="s">
        <v>38</v>
      </c>
      <c r="I582" t="s">
        <v>27</v>
      </c>
      <c r="J582">
        <v>43</v>
      </c>
    </row>
    <row r="583" spans="1:10" x14ac:dyDescent="0.35">
      <c r="A583" t="s">
        <v>44</v>
      </c>
      <c r="B583">
        <v>2018</v>
      </c>
      <c r="C583" t="s">
        <v>34</v>
      </c>
      <c r="D583" t="s">
        <v>37</v>
      </c>
      <c r="E583">
        <v>85.33</v>
      </c>
      <c r="F583">
        <v>786644</v>
      </c>
      <c r="G583" t="s">
        <v>25</v>
      </c>
      <c r="H583" t="s">
        <v>14</v>
      </c>
      <c r="I583" t="s">
        <v>31</v>
      </c>
      <c r="J583">
        <v>41</v>
      </c>
    </row>
    <row r="584" spans="1:10" x14ac:dyDescent="0.35">
      <c r="A584" t="s">
        <v>10</v>
      </c>
      <c r="B584">
        <v>2016</v>
      </c>
      <c r="C584" t="s">
        <v>42</v>
      </c>
      <c r="D584" t="s">
        <v>37</v>
      </c>
      <c r="E584">
        <v>85.15</v>
      </c>
      <c r="F584">
        <v>454802</v>
      </c>
      <c r="G584" t="s">
        <v>29</v>
      </c>
      <c r="H584" t="s">
        <v>14</v>
      </c>
      <c r="I584" t="s">
        <v>31</v>
      </c>
      <c r="J584">
        <v>48</v>
      </c>
    </row>
    <row r="585" spans="1:10" x14ac:dyDescent="0.35">
      <c r="A585" t="s">
        <v>10</v>
      </c>
      <c r="B585">
        <v>2024</v>
      </c>
      <c r="C585" t="s">
        <v>32</v>
      </c>
      <c r="D585" t="s">
        <v>37</v>
      </c>
      <c r="E585">
        <v>53.53</v>
      </c>
      <c r="F585">
        <v>371685</v>
      </c>
      <c r="G585" t="s">
        <v>30</v>
      </c>
      <c r="H585" t="s">
        <v>26</v>
      </c>
      <c r="I585" t="s">
        <v>15</v>
      </c>
      <c r="J585">
        <v>34</v>
      </c>
    </row>
    <row r="586" spans="1:10" x14ac:dyDescent="0.35">
      <c r="A586" t="s">
        <v>19</v>
      </c>
      <c r="B586">
        <v>2023</v>
      </c>
      <c r="C586" t="s">
        <v>16</v>
      </c>
      <c r="D586" t="s">
        <v>17</v>
      </c>
      <c r="E586">
        <v>4.32</v>
      </c>
      <c r="F586">
        <v>217534</v>
      </c>
      <c r="G586" t="s">
        <v>30</v>
      </c>
      <c r="H586" t="s">
        <v>14</v>
      </c>
      <c r="I586" t="s">
        <v>15</v>
      </c>
      <c r="J586">
        <v>48</v>
      </c>
    </row>
    <row r="587" spans="1:10" x14ac:dyDescent="0.35">
      <c r="A587" t="s">
        <v>40</v>
      </c>
      <c r="B587">
        <v>2024</v>
      </c>
      <c r="C587" t="s">
        <v>20</v>
      </c>
      <c r="D587" t="s">
        <v>24</v>
      </c>
      <c r="E587">
        <v>31.68</v>
      </c>
      <c r="F587">
        <v>376612</v>
      </c>
      <c r="G587" t="s">
        <v>25</v>
      </c>
      <c r="H587" t="s">
        <v>14</v>
      </c>
      <c r="I587" t="s">
        <v>15</v>
      </c>
      <c r="J587">
        <v>27</v>
      </c>
    </row>
    <row r="588" spans="1:10" x14ac:dyDescent="0.35">
      <c r="A588" t="s">
        <v>23</v>
      </c>
      <c r="B588">
        <v>2020</v>
      </c>
      <c r="C588" t="s">
        <v>11</v>
      </c>
      <c r="D588" t="s">
        <v>36</v>
      </c>
      <c r="E588">
        <v>84.77</v>
      </c>
      <c r="F588">
        <v>812206</v>
      </c>
      <c r="G588" t="s">
        <v>13</v>
      </c>
      <c r="H588" t="s">
        <v>14</v>
      </c>
      <c r="I588" t="s">
        <v>39</v>
      </c>
      <c r="J588">
        <v>39</v>
      </c>
    </row>
    <row r="589" spans="1:10" x14ac:dyDescent="0.35">
      <c r="A589" t="s">
        <v>40</v>
      </c>
      <c r="B589">
        <v>2021</v>
      </c>
      <c r="C589" t="s">
        <v>20</v>
      </c>
      <c r="D589" t="s">
        <v>36</v>
      </c>
      <c r="E589">
        <v>82.87</v>
      </c>
      <c r="F589">
        <v>255967</v>
      </c>
      <c r="G589" t="s">
        <v>30</v>
      </c>
      <c r="H589" t="s">
        <v>26</v>
      </c>
      <c r="I589" t="s">
        <v>15</v>
      </c>
      <c r="J589">
        <v>23</v>
      </c>
    </row>
    <row r="590" spans="1:10" x14ac:dyDescent="0.35">
      <c r="A590" t="s">
        <v>45</v>
      </c>
      <c r="B590">
        <v>2023</v>
      </c>
      <c r="C590" t="s">
        <v>32</v>
      </c>
      <c r="D590" t="s">
        <v>37</v>
      </c>
      <c r="E590">
        <v>5.32</v>
      </c>
      <c r="F590">
        <v>463332</v>
      </c>
      <c r="G590" t="s">
        <v>30</v>
      </c>
      <c r="H590" t="s">
        <v>22</v>
      </c>
      <c r="I590" t="s">
        <v>39</v>
      </c>
      <c r="J590">
        <v>16</v>
      </c>
    </row>
    <row r="591" spans="1:10" x14ac:dyDescent="0.35">
      <c r="A591" t="s">
        <v>40</v>
      </c>
      <c r="B591">
        <v>2023</v>
      </c>
      <c r="C591" t="s">
        <v>32</v>
      </c>
      <c r="D591" t="s">
        <v>21</v>
      </c>
      <c r="E591">
        <v>31.48</v>
      </c>
      <c r="F591">
        <v>771547</v>
      </c>
      <c r="G591" t="s">
        <v>13</v>
      </c>
      <c r="H591" t="s">
        <v>38</v>
      </c>
      <c r="I591" t="s">
        <v>31</v>
      </c>
      <c r="J591">
        <v>5</v>
      </c>
    </row>
    <row r="592" spans="1:10" x14ac:dyDescent="0.35">
      <c r="A592" t="s">
        <v>23</v>
      </c>
      <c r="B592">
        <v>2020</v>
      </c>
      <c r="C592" t="s">
        <v>32</v>
      </c>
      <c r="D592" t="s">
        <v>17</v>
      </c>
      <c r="E592">
        <v>86</v>
      </c>
      <c r="F592">
        <v>809209</v>
      </c>
      <c r="G592" t="s">
        <v>30</v>
      </c>
      <c r="H592" t="s">
        <v>26</v>
      </c>
      <c r="I592" t="s">
        <v>39</v>
      </c>
      <c r="J592">
        <v>26</v>
      </c>
    </row>
    <row r="593" spans="1:10" x14ac:dyDescent="0.35">
      <c r="A593" t="s">
        <v>19</v>
      </c>
      <c r="B593">
        <v>2024</v>
      </c>
      <c r="C593" t="s">
        <v>32</v>
      </c>
      <c r="D593" t="s">
        <v>17</v>
      </c>
      <c r="E593">
        <v>35.47</v>
      </c>
      <c r="F593">
        <v>342575</v>
      </c>
      <c r="G593" t="s">
        <v>29</v>
      </c>
      <c r="H593" t="s">
        <v>26</v>
      </c>
      <c r="I593" t="s">
        <v>18</v>
      </c>
      <c r="J593">
        <v>49</v>
      </c>
    </row>
    <row r="594" spans="1:10" x14ac:dyDescent="0.35">
      <c r="A594" t="s">
        <v>44</v>
      </c>
      <c r="B594">
        <v>2024</v>
      </c>
      <c r="C594" t="s">
        <v>11</v>
      </c>
      <c r="D594" t="s">
        <v>17</v>
      </c>
      <c r="E594">
        <v>94.75</v>
      </c>
      <c r="F594">
        <v>478963</v>
      </c>
      <c r="G594" t="s">
        <v>29</v>
      </c>
      <c r="H594" t="s">
        <v>38</v>
      </c>
      <c r="I594" t="s">
        <v>15</v>
      </c>
      <c r="J594">
        <v>70</v>
      </c>
    </row>
    <row r="595" spans="1:10" x14ac:dyDescent="0.35">
      <c r="A595" t="s">
        <v>45</v>
      </c>
      <c r="B595">
        <v>2017</v>
      </c>
      <c r="C595" t="s">
        <v>34</v>
      </c>
      <c r="D595" t="s">
        <v>36</v>
      </c>
      <c r="E595">
        <v>39.590000000000003</v>
      </c>
      <c r="F595">
        <v>910393</v>
      </c>
      <c r="G595" t="s">
        <v>30</v>
      </c>
      <c r="H595" t="s">
        <v>22</v>
      </c>
      <c r="I595" t="s">
        <v>31</v>
      </c>
      <c r="J595">
        <v>52</v>
      </c>
    </row>
    <row r="596" spans="1:10" x14ac:dyDescent="0.35">
      <c r="A596" t="s">
        <v>40</v>
      </c>
      <c r="B596">
        <v>2024</v>
      </c>
      <c r="C596" t="s">
        <v>11</v>
      </c>
      <c r="D596" t="s">
        <v>36</v>
      </c>
      <c r="E596">
        <v>70.52</v>
      </c>
      <c r="F596">
        <v>601198</v>
      </c>
      <c r="G596" t="s">
        <v>29</v>
      </c>
      <c r="H596" t="s">
        <v>38</v>
      </c>
      <c r="I596" t="s">
        <v>39</v>
      </c>
      <c r="J596">
        <v>41</v>
      </c>
    </row>
    <row r="597" spans="1:10" x14ac:dyDescent="0.35">
      <c r="A597" t="s">
        <v>23</v>
      </c>
      <c r="B597">
        <v>2018</v>
      </c>
      <c r="C597" t="s">
        <v>16</v>
      </c>
      <c r="D597" t="s">
        <v>35</v>
      </c>
      <c r="E597">
        <v>6.6</v>
      </c>
      <c r="F597">
        <v>152302</v>
      </c>
      <c r="G597" t="s">
        <v>13</v>
      </c>
      <c r="H597" t="s">
        <v>26</v>
      </c>
      <c r="I597" t="s">
        <v>27</v>
      </c>
      <c r="J597">
        <v>26</v>
      </c>
    </row>
    <row r="598" spans="1:10" x14ac:dyDescent="0.35">
      <c r="A598" t="s">
        <v>45</v>
      </c>
      <c r="B598">
        <v>2016</v>
      </c>
      <c r="C598" t="s">
        <v>34</v>
      </c>
      <c r="D598" t="s">
        <v>37</v>
      </c>
      <c r="E598">
        <v>25.85</v>
      </c>
      <c r="F598">
        <v>79102</v>
      </c>
      <c r="G598" t="s">
        <v>25</v>
      </c>
      <c r="H598" t="s">
        <v>38</v>
      </c>
      <c r="I598" t="s">
        <v>27</v>
      </c>
      <c r="J598">
        <v>4</v>
      </c>
    </row>
    <row r="599" spans="1:10" x14ac:dyDescent="0.35">
      <c r="A599" t="s">
        <v>19</v>
      </c>
      <c r="B599">
        <v>2017</v>
      </c>
      <c r="C599" t="s">
        <v>16</v>
      </c>
      <c r="D599" t="s">
        <v>17</v>
      </c>
      <c r="E599">
        <v>80.930000000000007</v>
      </c>
      <c r="F599">
        <v>837506</v>
      </c>
      <c r="G599" t="s">
        <v>25</v>
      </c>
      <c r="H599" t="s">
        <v>38</v>
      </c>
      <c r="I599" t="s">
        <v>31</v>
      </c>
      <c r="J599">
        <v>8</v>
      </c>
    </row>
    <row r="600" spans="1:10" x14ac:dyDescent="0.35">
      <c r="A600" t="s">
        <v>28</v>
      </c>
      <c r="B600">
        <v>2018</v>
      </c>
      <c r="C600" t="s">
        <v>42</v>
      </c>
      <c r="D600" t="s">
        <v>36</v>
      </c>
      <c r="E600">
        <v>63.81</v>
      </c>
      <c r="F600">
        <v>347441</v>
      </c>
      <c r="G600" t="s">
        <v>13</v>
      </c>
      <c r="H600" t="s">
        <v>26</v>
      </c>
      <c r="I600" t="s">
        <v>18</v>
      </c>
      <c r="J600">
        <v>58</v>
      </c>
    </row>
    <row r="601" spans="1:10" x14ac:dyDescent="0.35">
      <c r="A601" t="s">
        <v>45</v>
      </c>
      <c r="B601">
        <v>2021</v>
      </c>
      <c r="C601" t="s">
        <v>16</v>
      </c>
      <c r="D601" t="s">
        <v>24</v>
      </c>
      <c r="E601">
        <v>3.63</v>
      </c>
      <c r="F601">
        <v>231198</v>
      </c>
      <c r="G601" t="s">
        <v>29</v>
      </c>
      <c r="H601" t="s">
        <v>14</v>
      </c>
      <c r="I601" t="s">
        <v>39</v>
      </c>
      <c r="J601">
        <v>42</v>
      </c>
    </row>
    <row r="602" spans="1:10" x14ac:dyDescent="0.35">
      <c r="A602" t="s">
        <v>43</v>
      </c>
      <c r="B602">
        <v>2016</v>
      </c>
      <c r="C602" t="s">
        <v>32</v>
      </c>
      <c r="D602" t="s">
        <v>35</v>
      </c>
      <c r="E602">
        <v>80.09</v>
      </c>
      <c r="F602">
        <v>555275</v>
      </c>
      <c r="G602" t="s">
        <v>30</v>
      </c>
      <c r="H602" t="s">
        <v>26</v>
      </c>
      <c r="I602" t="s">
        <v>31</v>
      </c>
      <c r="J602">
        <v>71</v>
      </c>
    </row>
    <row r="603" spans="1:10" x14ac:dyDescent="0.35">
      <c r="A603" t="s">
        <v>23</v>
      </c>
      <c r="B603">
        <v>2016</v>
      </c>
      <c r="C603" t="s">
        <v>34</v>
      </c>
      <c r="D603" t="s">
        <v>17</v>
      </c>
      <c r="E603">
        <v>24.51</v>
      </c>
      <c r="F603">
        <v>46699</v>
      </c>
      <c r="G603" t="s">
        <v>30</v>
      </c>
      <c r="H603" t="s">
        <v>38</v>
      </c>
      <c r="I603" t="s">
        <v>31</v>
      </c>
      <c r="J603">
        <v>53</v>
      </c>
    </row>
    <row r="604" spans="1:10" x14ac:dyDescent="0.35">
      <c r="A604" t="s">
        <v>23</v>
      </c>
      <c r="B604">
        <v>2024</v>
      </c>
      <c r="C604" t="s">
        <v>20</v>
      </c>
      <c r="D604" t="s">
        <v>21</v>
      </c>
      <c r="E604">
        <v>56.23</v>
      </c>
      <c r="F604">
        <v>706469</v>
      </c>
      <c r="G604" t="s">
        <v>30</v>
      </c>
      <c r="H604" t="s">
        <v>14</v>
      </c>
      <c r="I604" t="s">
        <v>39</v>
      </c>
      <c r="J604">
        <v>17</v>
      </c>
    </row>
    <row r="605" spans="1:10" x14ac:dyDescent="0.35">
      <c r="A605" t="s">
        <v>10</v>
      </c>
      <c r="B605">
        <v>2018</v>
      </c>
      <c r="C605" t="s">
        <v>16</v>
      </c>
      <c r="D605" t="s">
        <v>21</v>
      </c>
      <c r="E605">
        <v>43.73</v>
      </c>
      <c r="F605">
        <v>311165</v>
      </c>
      <c r="G605" t="s">
        <v>30</v>
      </c>
      <c r="H605" t="s">
        <v>26</v>
      </c>
      <c r="I605" t="s">
        <v>27</v>
      </c>
      <c r="J605">
        <v>34</v>
      </c>
    </row>
    <row r="606" spans="1:10" x14ac:dyDescent="0.35">
      <c r="A606" t="s">
        <v>33</v>
      </c>
      <c r="B606">
        <v>2019</v>
      </c>
      <c r="C606" t="s">
        <v>34</v>
      </c>
      <c r="D606" t="s">
        <v>35</v>
      </c>
      <c r="E606">
        <v>85.13</v>
      </c>
      <c r="F606">
        <v>304257</v>
      </c>
      <c r="G606" t="s">
        <v>25</v>
      </c>
      <c r="H606" t="s">
        <v>22</v>
      </c>
      <c r="I606" t="s">
        <v>31</v>
      </c>
      <c r="J606">
        <v>20</v>
      </c>
    </row>
    <row r="607" spans="1:10" x14ac:dyDescent="0.35">
      <c r="A607" t="s">
        <v>43</v>
      </c>
      <c r="B607">
        <v>2017</v>
      </c>
      <c r="C607" t="s">
        <v>34</v>
      </c>
      <c r="D607" t="s">
        <v>24</v>
      </c>
      <c r="E607">
        <v>24.05</v>
      </c>
      <c r="F607">
        <v>446378</v>
      </c>
      <c r="G607" t="s">
        <v>29</v>
      </c>
      <c r="H607" t="s">
        <v>14</v>
      </c>
      <c r="I607" t="s">
        <v>31</v>
      </c>
      <c r="J607">
        <v>59</v>
      </c>
    </row>
    <row r="608" spans="1:10" x14ac:dyDescent="0.35">
      <c r="A608" t="s">
        <v>10</v>
      </c>
      <c r="B608">
        <v>2021</v>
      </c>
      <c r="C608" t="s">
        <v>16</v>
      </c>
      <c r="D608" t="s">
        <v>37</v>
      </c>
      <c r="E608">
        <v>32.72</v>
      </c>
      <c r="F608">
        <v>994243</v>
      </c>
      <c r="G608" t="s">
        <v>13</v>
      </c>
      <c r="H608" t="s">
        <v>26</v>
      </c>
      <c r="I608" t="s">
        <v>18</v>
      </c>
      <c r="J608">
        <v>54</v>
      </c>
    </row>
    <row r="609" spans="1:10" x14ac:dyDescent="0.35">
      <c r="A609" t="s">
        <v>23</v>
      </c>
      <c r="B609">
        <v>2015</v>
      </c>
      <c r="C609" t="s">
        <v>11</v>
      </c>
      <c r="D609" t="s">
        <v>37</v>
      </c>
      <c r="E609">
        <v>81.75</v>
      </c>
      <c r="F609">
        <v>98634</v>
      </c>
      <c r="G609" t="s">
        <v>30</v>
      </c>
      <c r="H609" t="s">
        <v>26</v>
      </c>
      <c r="I609" t="s">
        <v>15</v>
      </c>
      <c r="J609">
        <v>5</v>
      </c>
    </row>
    <row r="610" spans="1:10" x14ac:dyDescent="0.35">
      <c r="A610" t="s">
        <v>45</v>
      </c>
      <c r="B610">
        <v>2018</v>
      </c>
      <c r="C610" t="s">
        <v>11</v>
      </c>
      <c r="D610" t="s">
        <v>24</v>
      </c>
      <c r="E610">
        <v>42.46</v>
      </c>
      <c r="F610">
        <v>93999</v>
      </c>
      <c r="G610" t="s">
        <v>25</v>
      </c>
      <c r="H610" t="s">
        <v>26</v>
      </c>
      <c r="I610" t="s">
        <v>39</v>
      </c>
      <c r="J610">
        <v>65</v>
      </c>
    </row>
    <row r="611" spans="1:10" x14ac:dyDescent="0.35">
      <c r="A611" t="s">
        <v>33</v>
      </c>
      <c r="B611">
        <v>2017</v>
      </c>
      <c r="C611" t="s">
        <v>34</v>
      </c>
      <c r="D611" t="s">
        <v>12</v>
      </c>
      <c r="E611">
        <v>14.54</v>
      </c>
      <c r="F611">
        <v>171095</v>
      </c>
      <c r="G611" t="s">
        <v>13</v>
      </c>
      <c r="H611" t="s">
        <v>38</v>
      </c>
      <c r="I611" t="s">
        <v>27</v>
      </c>
      <c r="J611">
        <v>63</v>
      </c>
    </row>
    <row r="612" spans="1:10" x14ac:dyDescent="0.35">
      <c r="A612" t="s">
        <v>45</v>
      </c>
      <c r="B612">
        <v>2015</v>
      </c>
      <c r="C612" t="s">
        <v>20</v>
      </c>
      <c r="D612" t="s">
        <v>21</v>
      </c>
      <c r="E612">
        <v>38.92</v>
      </c>
      <c r="F612">
        <v>820182</v>
      </c>
      <c r="G612" t="s">
        <v>25</v>
      </c>
      <c r="H612" t="s">
        <v>22</v>
      </c>
      <c r="I612" t="s">
        <v>31</v>
      </c>
      <c r="J612">
        <v>16</v>
      </c>
    </row>
    <row r="613" spans="1:10" x14ac:dyDescent="0.35">
      <c r="A613" t="s">
        <v>28</v>
      </c>
      <c r="B613">
        <v>2018</v>
      </c>
      <c r="C613" t="s">
        <v>34</v>
      </c>
      <c r="D613" t="s">
        <v>24</v>
      </c>
      <c r="E613">
        <v>4.2</v>
      </c>
      <c r="F613">
        <v>164890</v>
      </c>
      <c r="G613" t="s">
        <v>29</v>
      </c>
      <c r="H613" t="s">
        <v>22</v>
      </c>
      <c r="I613" t="s">
        <v>39</v>
      </c>
      <c r="J613">
        <v>61</v>
      </c>
    </row>
    <row r="614" spans="1:10" x14ac:dyDescent="0.35">
      <c r="A614" t="s">
        <v>10</v>
      </c>
      <c r="B614">
        <v>2015</v>
      </c>
      <c r="C614" t="s">
        <v>34</v>
      </c>
      <c r="D614" t="s">
        <v>24</v>
      </c>
      <c r="E614">
        <v>75.91</v>
      </c>
      <c r="F614">
        <v>605020</v>
      </c>
      <c r="G614" t="s">
        <v>29</v>
      </c>
      <c r="H614" t="s">
        <v>14</v>
      </c>
      <c r="I614" t="s">
        <v>31</v>
      </c>
      <c r="J614">
        <v>43</v>
      </c>
    </row>
    <row r="615" spans="1:10" x14ac:dyDescent="0.35">
      <c r="A615" t="s">
        <v>40</v>
      </c>
      <c r="B615">
        <v>2024</v>
      </c>
      <c r="C615" t="s">
        <v>16</v>
      </c>
      <c r="D615" t="s">
        <v>12</v>
      </c>
      <c r="E615">
        <v>44.95</v>
      </c>
      <c r="F615">
        <v>500747</v>
      </c>
      <c r="G615" t="s">
        <v>29</v>
      </c>
      <c r="H615" t="s">
        <v>14</v>
      </c>
      <c r="I615" t="s">
        <v>27</v>
      </c>
      <c r="J615">
        <v>58</v>
      </c>
    </row>
    <row r="616" spans="1:10" x14ac:dyDescent="0.35">
      <c r="A616" t="s">
        <v>44</v>
      </c>
      <c r="B616">
        <v>2020</v>
      </c>
      <c r="C616" t="s">
        <v>20</v>
      </c>
      <c r="D616" t="s">
        <v>21</v>
      </c>
      <c r="E616">
        <v>35.79</v>
      </c>
      <c r="F616">
        <v>854904</v>
      </c>
      <c r="G616" t="s">
        <v>29</v>
      </c>
      <c r="H616" t="s">
        <v>22</v>
      </c>
      <c r="I616" t="s">
        <v>18</v>
      </c>
      <c r="J616">
        <v>12</v>
      </c>
    </row>
    <row r="617" spans="1:10" x14ac:dyDescent="0.35">
      <c r="A617" t="s">
        <v>10</v>
      </c>
      <c r="B617">
        <v>2020</v>
      </c>
      <c r="C617" t="s">
        <v>34</v>
      </c>
      <c r="D617" t="s">
        <v>37</v>
      </c>
      <c r="E617">
        <v>62.44</v>
      </c>
      <c r="F617">
        <v>55719</v>
      </c>
      <c r="G617" t="s">
        <v>30</v>
      </c>
      <c r="H617" t="s">
        <v>14</v>
      </c>
      <c r="I617" t="s">
        <v>18</v>
      </c>
      <c r="J617">
        <v>71</v>
      </c>
    </row>
    <row r="618" spans="1:10" x14ac:dyDescent="0.35">
      <c r="A618" t="s">
        <v>43</v>
      </c>
      <c r="B618">
        <v>2015</v>
      </c>
      <c r="C618" t="s">
        <v>11</v>
      </c>
      <c r="D618" t="s">
        <v>17</v>
      </c>
      <c r="E618">
        <v>19.93</v>
      </c>
      <c r="F618">
        <v>355008</v>
      </c>
      <c r="G618" t="s">
        <v>13</v>
      </c>
      <c r="H618" t="s">
        <v>14</v>
      </c>
      <c r="I618" t="s">
        <v>31</v>
      </c>
      <c r="J618">
        <v>31</v>
      </c>
    </row>
    <row r="619" spans="1:10" x14ac:dyDescent="0.35">
      <c r="A619" t="s">
        <v>23</v>
      </c>
      <c r="B619">
        <v>2019</v>
      </c>
      <c r="C619" t="s">
        <v>11</v>
      </c>
      <c r="D619" t="s">
        <v>21</v>
      </c>
      <c r="E619">
        <v>75.31</v>
      </c>
      <c r="F619">
        <v>428615</v>
      </c>
      <c r="G619" t="s">
        <v>30</v>
      </c>
      <c r="H619" t="s">
        <v>26</v>
      </c>
      <c r="I619" t="s">
        <v>27</v>
      </c>
      <c r="J619">
        <v>66</v>
      </c>
    </row>
    <row r="620" spans="1:10" x14ac:dyDescent="0.35">
      <c r="A620" t="s">
        <v>40</v>
      </c>
      <c r="B620">
        <v>2015</v>
      </c>
      <c r="C620" t="s">
        <v>11</v>
      </c>
      <c r="D620" t="s">
        <v>37</v>
      </c>
      <c r="E620">
        <v>76.400000000000006</v>
      </c>
      <c r="F620">
        <v>108767</v>
      </c>
      <c r="G620" t="s">
        <v>25</v>
      </c>
      <c r="H620" t="s">
        <v>14</v>
      </c>
      <c r="I620" t="s">
        <v>15</v>
      </c>
      <c r="J620">
        <v>48</v>
      </c>
    </row>
    <row r="621" spans="1:10" x14ac:dyDescent="0.35">
      <c r="A621" t="s">
        <v>19</v>
      </c>
      <c r="B621">
        <v>2020</v>
      </c>
      <c r="C621" t="s">
        <v>20</v>
      </c>
      <c r="D621" t="s">
        <v>21</v>
      </c>
      <c r="E621">
        <v>28.69</v>
      </c>
      <c r="F621">
        <v>939469</v>
      </c>
      <c r="G621" t="s">
        <v>29</v>
      </c>
      <c r="H621" t="s">
        <v>14</v>
      </c>
      <c r="I621" t="s">
        <v>39</v>
      </c>
      <c r="J621">
        <v>45</v>
      </c>
    </row>
    <row r="622" spans="1:10" x14ac:dyDescent="0.35">
      <c r="A622" t="s">
        <v>23</v>
      </c>
      <c r="B622">
        <v>2019</v>
      </c>
      <c r="C622" t="s">
        <v>20</v>
      </c>
      <c r="D622" t="s">
        <v>35</v>
      </c>
      <c r="E622">
        <v>23.93</v>
      </c>
      <c r="F622">
        <v>325827</v>
      </c>
      <c r="G622" t="s">
        <v>25</v>
      </c>
      <c r="H622" t="s">
        <v>38</v>
      </c>
      <c r="I622" t="s">
        <v>31</v>
      </c>
      <c r="J622">
        <v>39</v>
      </c>
    </row>
    <row r="623" spans="1:10" x14ac:dyDescent="0.35">
      <c r="A623" t="s">
        <v>23</v>
      </c>
      <c r="B623">
        <v>2017</v>
      </c>
      <c r="C623" t="s">
        <v>20</v>
      </c>
      <c r="D623" t="s">
        <v>12</v>
      </c>
      <c r="E623">
        <v>30.44</v>
      </c>
      <c r="F623">
        <v>996762</v>
      </c>
      <c r="G623" t="s">
        <v>13</v>
      </c>
      <c r="H623" t="s">
        <v>26</v>
      </c>
      <c r="I623" t="s">
        <v>27</v>
      </c>
      <c r="J623">
        <v>27</v>
      </c>
    </row>
    <row r="624" spans="1:10" x14ac:dyDescent="0.35">
      <c r="A624" t="s">
        <v>44</v>
      </c>
      <c r="B624">
        <v>2017</v>
      </c>
      <c r="C624" t="s">
        <v>11</v>
      </c>
      <c r="D624" t="s">
        <v>21</v>
      </c>
      <c r="E624">
        <v>5.14</v>
      </c>
      <c r="F624">
        <v>319868</v>
      </c>
      <c r="G624" t="s">
        <v>13</v>
      </c>
      <c r="H624" t="s">
        <v>14</v>
      </c>
      <c r="I624" t="s">
        <v>15</v>
      </c>
      <c r="J624">
        <v>52</v>
      </c>
    </row>
    <row r="625" spans="1:10" x14ac:dyDescent="0.35">
      <c r="A625" t="s">
        <v>43</v>
      </c>
      <c r="B625">
        <v>2018</v>
      </c>
      <c r="C625" t="s">
        <v>20</v>
      </c>
      <c r="D625" t="s">
        <v>36</v>
      </c>
      <c r="E625">
        <v>1.01</v>
      </c>
      <c r="F625">
        <v>66191</v>
      </c>
      <c r="G625" t="s">
        <v>13</v>
      </c>
      <c r="H625" t="s">
        <v>22</v>
      </c>
      <c r="I625" t="s">
        <v>27</v>
      </c>
      <c r="J625">
        <v>71</v>
      </c>
    </row>
    <row r="626" spans="1:10" x14ac:dyDescent="0.35">
      <c r="A626" t="s">
        <v>19</v>
      </c>
      <c r="B626">
        <v>2023</v>
      </c>
      <c r="C626" t="s">
        <v>16</v>
      </c>
      <c r="D626" t="s">
        <v>21</v>
      </c>
      <c r="E626">
        <v>18.53</v>
      </c>
      <c r="F626">
        <v>925373</v>
      </c>
      <c r="G626" t="s">
        <v>29</v>
      </c>
      <c r="H626" t="s">
        <v>38</v>
      </c>
      <c r="I626" t="s">
        <v>27</v>
      </c>
      <c r="J626">
        <v>4</v>
      </c>
    </row>
    <row r="627" spans="1:10" x14ac:dyDescent="0.35">
      <c r="A627" t="s">
        <v>19</v>
      </c>
      <c r="B627">
        <v>2015</v>
      </c>
      <c r="C627" t="s">
        <v>42</v>
      </c>
      <c r="D627" t="s">
        <v>24</v>
      </c>
      <c r="E627">
        <v>1.52</v>
      </c>
      <c r="F627">
        <v>913114</v>
      </c>
      <c r="G627" t="s">
        <v>29</v>
      </c>
      <c r="H627" t="s">
        <v>14</v>
      </c>
      <c r="I627" t="s">
        <v>15</v>
      </c>
      <c r="J627">
        <v>15</v>
      </c>
    </row>
    <row r="628" spans="1:10" x14ac:dyDescent="0.35">
      <c r="A628" t="s">
        <v>40</v>
      </c>
      <c r="B628">
        <v>2019</v>
      </c>
      <c r="C628" t="s">
        <v>32</v>
      </c>
      <c r="D628" t="s">
        <v>37</v>
      </c>
      <c r="E628">
        <v>84.89</v>
      </c>
      <c r="F628">
        <v>163975</v>
      </c>
      <c r="G628" t="s">
        <v>25</v>
      </c>
      <c r="H628" t="s">
        <v>14</v>
      </c>
      <c r="I628" t="s">
        <v>18</v>
      </c>
      <c r="J628">
        <v>22</v>
      </c>
    </row>
    <row r="629" spans="1:10" x14ac:dyDescent="0.35">
      <c r="A629" t="s">
        <v>45</v>
      </c>
      <c r="B629">
        <v>2016</v>
      </c>
      <c r="C629" t="s">
        <v>32</v>
      </c>
      <c r="D629" t="s">
        <v>12</v>
      </c>
      <c r="E629">
        <v>66.73</v>
      </c>
      <c r="F629">
        <v>876135</v>
      </c>
      <c r="G629" t="s">
        <v>29</v>
      </c>
      <c r="H629" t="s">
        <v>14</v>
      </c>
      <c r="I629" t="s">
        <v>27</v>
      </c>
      <c r="J629">
        <v>67</v>
      </c>
    </row>
    <row r="630" spans="1:10" x14ac:dyDescent="0.35">
      <c r="A630" t="s">
        <v>10</v>
      </c>
      <c r="B630">
        <v>2024</v>
      </c>
      <c r="C630" t="s">
        <v>16</v>
      </c>
      <c r="D630" t="s">
        <v>35</v>
      </c>
      <c r="E630">
        <v>72.61</v>
      </c>
      <c r="F630">
        <v>595380</v>
      </c>
      <c r="G630" t="s">
        <v>13</v>
      </c>
      <c r="H630" t="s">
        <v>38</v>
      </c>
      <c r="I630" t="s">
        <v>15</v>
      </c>
      <c r="J630">
        <v>10</v>
      </c>
    </row>
    <row r="631" spans="1:10" x14ac:dyDescent="0.35">
      <c r="A631" t="s">
        <v>33</v>
      </c>
      <c r="B631">
        <v>2020</v>
      </c>
      <c r="C631" t="s">
        <v>32</v>
      </c>
      <c r="D631" t="s">
        <v>35</v>
      </c>
      <c r="E631">
        <v>44.16</v>
      </c>
      <c r="F631">
        <v>840796</v>
      </c>
      <c r="G631" t="s">
        <v>25</v>
      </c>
      <c r="H631" t="s">
        <v>22</v>
      </c>
      <c r="I631" t="s">
        <v>27</v>
      </c>
      <c r="J631">
        <v>5</v>
      </c>
    </row>
    <row r="632" spans="1:10" x14ac:dyDescent="0.35">
      <c r="A632" t="s">
        <v>23</v>
      </c>
      <c r="B632">
        <v>2022</v>
      </c>
      <c r="C632" t="s">
        <v>32</v>
      </c>
      <c r="D632" t="s">
        <v>24</v>
      </c>
      <c r="E632">
        <v>80.05</v>
      </c>
      <c r="F632">
        <v>484908</v>
      </c>
      <c r="G632" t="s">
        <v>30</v>
      </c>
      <c r="H632" t="s">
        <v>22</v>
      </c>
      <c r="I632" t="s">
        <v>18</v>
      </c>
      <c r="J632">
        <v>42</v>
      </c>
    </row>
    <row r="633" spans="1:10" x14ac:dyDescent="0.35">
      <c r="A633" t="s">
        <v>41</v>
      </c>
      <c r="B633">
        <v>2018</v>
      </c>
      <c r="C633" t="s">
        <v>34</v>
      </c>
      <c r="D633" t="s">
        <v>24</v>
      </c>
      <c r="E633">
        <v>13.69</v>
      </c>
      <c r="F633">
        <v>146100</v>
      </c>
      <c r="G633" t="s">
        <v>30</v>
      </c>
      <c r="H633" t="s">
        <v>26</v>
      </c>
      <c r="I633" t="s">
        <v>39</v>
      </c>
      <c r="J633">
        <v>22</v>
      </c>
    </row>
    <row r="634" spans="1:10" x14ac:dyDescent="0.35">
      <c r="A634" t="s">
        <v>45</v>
      </c>
      <c r="B634">
        <v>2021</v>
      </c>
      <c r="C634" t="s">
        <v>11</v>
      </c>
      <c r="D634" t="s">
        <v>21</v>
      </c>
      <c r="E634">
        <v>29.02</v>
      </c>
      <c r="F634">
        <v>555756</v>
      </c>
      <c r="G634" t="s">
        <v>29</v>
      </c>
      <c r="H634" t="s">
        <v>38</v>
      </c>
      <c r="I634" t="s">
        <v>27</v>
      </c>
      <c r="J634">
        <v>21</v>
      </c>
    </row>
    <row r="635" spans="1:10" x14ac:dyDescent="0.35">
      <c r="A635" t="s">
        <v>19</v>
      </c>
      <c r="B635">
        <v>2017</v>
      </c>
      <c r="C635" t="s">
        <v>16</v>
      </c>
      <c r="D635" t="s">
        <v>17</v>
      </c>
      <c r="E635">
        <v>69.91</v>
      </c>
      <c r="F635">
        <v>340928</v>
      </c>
      <c r="G635" t="s">
        <v>30</v>
      </c>
      <c r="H635" t="s">
        <v>26</v>
      </c>
      <c r="I635" t="s">
        <v>31</v>
      </c>
      <c r="J635">
        <v>61</v>
      </c>
    </row>
    <row r="636" spans="1:10" x14ac:dyDescent="0.35">
      <c r="A636" t="s">
        <v>23</v>
      </c>
      <c r="B636">
        <v>2016</v>
      </c>
      <c r="C636" t="s">
        <v>42</v>
      </c>
      <c r="D636" t="s">
        <v>24</v>
      </c>
      <c r="E636">
        <v>3.76</v>
      </c>
      <c r="F636">
        <v>678640</v>
      </c>
      <c r="G636" t="s">
        <v>29</v>
      </c>
      <c r="H636" t="s">
        <v>38</v>
      </c>
      <c r="I636" t="s">
        <v>39</v>
      </c>
      <c r="J636">
        <v>44</v>
      </c>
    </row>
    <row r="637" spans="1:10" x14ac:dyDescent="0.35">
      <c r="A637" t="s">
        <v>43</v>
      </c>
      <c r="B637">
        <v>2020</v>
      </c>
      <c r="C637" t="s">
        <v>11</v>
      </c>
      <c r="D637" t="s">
        <v>21</v>
      </c>
      <c r="E637">
        <v>57.43</v>
      </c>
      <c r="F637">
        <v>212798</v>
      </c>
      <c r="G637" t="s">
        <v>29</v>
      </c>
      <c r="H637" t="s">
        <v>26</v>
      </c>
      <c r="I637" t="s">
        <v>31</v>
      </c>
      <c r="J637">
        <v>31</v>
      </c>
    </row>
    <row r="638" spans="1:10" x14ac:dyDescent="0.35">
      <c r="A638" t="s">
        <v>23</v>
      </c>
      <c r="B638">
        <v>2019</v>
      </c>
      <c r="C638" t="s">
        <v>16</v>
      </c>
      <c r="D638" t="s">
        <v>17</v>
      </c>
      <c r="E638">
        <v>63.45</v>
      </c>
      <c r="F638">
        <v>354024</v>
      </c>
      <c r="G638" t="s">
        <v>30</v>
      </c>
      <c r="H638" t="s">
        <v>22</v>
      </c>
      <c r="I638" t="s">
        <v>27</v>
      </c>
      <c r="J638">
        <v>33</v>
      </c>
    </row>
    <row r="639" spans="1:10" x14ac:dyDescent="0.35">
      <c r="A639" t="s">
        <v>23</v>
      </c>
      <c r="B639">
        <v>2016</v>
      </c>
      <c r="C639" t="s">
        <v>20</v>
      </c>
      <c r="D639" t="s">
        <v>35</v>
      </c>
      <c r="E639">
        <v>41.34</v>
      </c>
      <c r="F639">
        <v>189354</v>
      </c>
      <c r="G639" t="s">
        <v>29</v>
      </c>
      <c r="H639" t="s">
        <v>38</v>
      </c>
      <c r="I639" t="s">
        <v>18</v>
      </c>
      <c r="J639">
        <v>39</v>
      </c>
    </row>
    <row r="640" spans="1:10" x14ac:dyDescent="0.35">
      <c r="A640" t="s">
        <v>40</v>
      </c>
      <c r="B640">
        <v>2022</v>
      </c>
      <c r="C640" t="s">
        <v>11</v>
      </c>
      <c r="D640" t="s">
        <v>12</v>
      </c>
      <c r="E640">
        <v>22.73</v>
      </c>
      <c r="F640">
        <v>648363</v>
      </c>
      <c r="G640" t="s">
        <v>30</v>
      </c>
      <c r="H640" t="s">
        <v>38</v>
      </c>
      <c r="I640" t="s">
        <v>15</v>
      </c>
      <c r="J640">
        <v>47</v>
      </c>
    </row>
    <row r="641" spans="1:10" x14ac:dyDescent="0.35">
      <c r="A641" t="s">
        <v>43</v>
      </c>
      <c r="B641">
        <v>2017</v>
      </c>
      <c r="C641" t="s">
        <v>32</v>
      </c>
      <c r="D641" t="s">
        <v>21</v>
      </c>
      <c r="E641">
        <v>5.88</v>
      </c>
      <c r="F641">
        <v>231114</v>
      </c>
      <c r="G641" t="s">
        <v>29</v>
      </c>
      <c r="H641" t="s">
        <v>22</v>
      </c>
      <c r="I641" t="s">
        <v>27</v>
      </c>
      <c r="J641">
        <v>37</v>
      </c>
    </row>
    <row r="642" spans="1:10" x14ac:dyDescent="0.35">
      <c r="A642" t="s">
        <v>19</v>
      </c>
      <c r="B642">
        <v>2017</v>
      </c>
      <c r="C642" t="s">
        <v>16</v>
      </c>
      <c r="D642" t="s">
        <v>36</v>
      </c>
      <c r="E642">
        <v>9.81</v>
      </c>
      <c r="F642">
        <v>489620</v>
      </c>
      <c r="G642" t="s">
        <v>30</v>
      </c>
      <c r="H642" t="s">
        <v>14</v>
      </c>
      <c r="I642" t="s">
        <v>15</v>
      </c>
      <c r="J642">
        <v>43</v>
      </c>
    </row>
    <row r="643" spans="1:10" x14ac:dyDescent="0.35">
      <c r="A643" t="s">
        <v>45</v>
      </c>
      <c r="B643">
        <v>2015</v>
      </c>
      <c r="C643" t="s">
        <v>32</v>
      </c>
      <c r="D643" t="s">
        <v>21</v>
      </c>
      <c r="E643">
        <v>94.14</v>
      </c>
      <c r="F643">
        <v>854005</v>
      </c>
      <c r="G643" t="s">
        <v>30</v>
      </c>
      <c r="H643" t="s">
        <v>38</v>
      </c>
      <c r="I643" t="s">
        <v>27</v>
      </c>
      <c r="J643">
        <v>14</v>
      </c>
    </row>
    <row r="644" spans="1:10" x14ac:dyDescent="0.35">
      <c r="A644" t="s">
        <v>28</v>
      </c>
      <c r="B644">
        <v>2017</v>
      </c>
      <c r="C644" t="s">
        <v>16</v>
      </c>
      <c r="D644" t="s">
        <v>21</v>
      </c>
      <c r="E644">
        <v>33.24</v>
      </c>
      <c r="F644">
        <v>550719</v>
      </c>
      <c r="G644" t="s">
        <v>13</v>
      </c>
      <c r="H644" t="s">
        <v>38</v>
      </c>
      <c r="I644" t="s">
        <v>27</v>
      </c>
      <c r="J644">
        <v>60</v>
      </c>
    </row>
    <row r="645" spans="1:10" x14ac:dyDescent="0.35">
      <c r="A645" t="s">
        <v>28</v>
      </c>
      <c r="B645">
        <v>2019</v>
      </c>
      <c r="C645" t="s">
        <v>20</v>
      </c>
      <c r="D645" t="s">
        <v>35</v>
      </c>
      <c r="E645">
        <v>75.37</v>
      </c>
      <c r="F645">
        <v>445254</v>
      </c>
      <c r="G645" t="s">
        <v>13</v>
      </c>
      <c r="H645" t="s">
        <v>14</v>
      </c>
      <c r="I645" t="s">
        <v>15</v>
      </c>
      <c r="J645">
        <v>42</v>
      </c>
    </row>
    <row r="646" spans="1:10" x14ac:dyDescent="0.35">
      <c r="A646" t="s">
        <v>44</v>
      </c>
      <c r="B646">
        <v>2020</v>
      </c>
      <c r="C646" t="s">
        <v>11</v>
      </c>
      <c r="D646" t="s">
        <v>12</v>
      </c>
      <c r="E646">
        <v>49.17</v>
      </c>
      <c r="F646">
        <v>218097</v>
      </c>
      <c r="G646" t="s">
        <v>30</v>
      </c>
      <c r="H646" t="s">
        <v>38</v>
      </c>
      <c r="I646" t="s">
        <v>15</v>
      </c>
      <c r="J646">
        <v>32</v>
      </c>
    </row>
    <row r="647" spans="1:10" x14ac:dyDescent="0.35">
      <c r="A647" t="s">
        <v>28</v>
      </c>
      <c r="B647">
        <v>2017</v>
      </c>
      <c r="C647" t="s">
        <v>42</v>
      </c>
      <c r="D647" t="s">
        <v>24</v>
      </c>
      <c r="E647">
        <v>94.87</v>
      </c>
      <c r="F647">
        <v>324790</v>
      </c>
      <c r="G647" t="s">
        <v>29</v>
      </c>
      <c r="H647" t="s">
        <v>38</v>
      </c>
      <c r="I647" t="s">
        <v>15</v>
      </c>
      <c r="J647">
        <v>42</v>
      </c>
    </row>
    <row r="648" spans="1:10" x14ac:dyDescent="0.35">
      <c r="A648" t="s">
        <v>19</v>
      </c>
      <c r="B648">
        <v>2023</v>
      </c>
      <c r="C648" t="s">
        <v>34</v>
      </c>
      <c r="D648" t="s">
        <v>35</v>
      </c>
      <c r="E648">
        <v>28.71</v>
      </c>
      <c r="F648">
        <v>497965</v>
      </c>
      <c r="G648" t="s">
        <v>30</v>
      </c>
      <c r="H648" t="s">
        <v>14</v>
      </c>
      <c r="I648" t="s">
        <v>15</v>
      </c>
      <c r="J648">
        <v>25</v>
      </c>
    </row>
    <row r="649" spans="1:10" x14ac:dyDescent="0.35">
      <c r="A649" t="s">
        <v>40</v>
      </c>
      <c r="B649">
        <v>2023</v>
      </c>
      <c r="C649" t="s">
        <v>34</v>
      </c>
      <c r="D649" t="s">
        <v>12</v>
      </c>
      <c r="E649">
        <v>42.5</v>
      </c>
      <c r="F649">
        <v>933030</v>
      </c>
      <c r="G649" t="s">
        <v>29</v>
      </c>
      <c r="H649" t="s">
        <v>26</v>
      </c>
      <c r="I649" t="s">
        <v>31</v>
      </c>
      <c r="J649">
        <v>27</v>
      </c>
    </row>
    <row r="650" spans="1:10" x14ac:dyDescent="0.35">
      <c r="A650" t="s">
        <v>23</v>
      </c>
      <c r="B650">
        <v>2015</v>
      </c>
      <c r="C650" t="s">
        <v>20</v>
      </c>
      <c r="D650" t="s">
        <v>21</v>
      </c>
      <c r="E650">
        <v>53.07</v>
      </c>
      <c r="F650">
        <v>538338</v>
      </c>
      <c r="G650" t="s">
        <v>25</v>
      </c>
      <c r="H650" t="s">
        <v>38</v>
      </c>
      <c r="I650" t="s">
        <v>15</v>
      </c>
      <c r="J650">
        <v>1</v>
      </c>
    </row>
    <row r="651" spans="1:10" x14ac:dyDescent="0.35">
      <c r="A651" t="s">
        <v>33</v>
      </c>
      <c r="B651">
        <v>2018</v>
      </c>
      <c r="C651" t="s">
        <v>11</v>
      </c>
      <c r="D651" t="s">
        <v>17</v>
      </c>
      <c r="E651">
        <v>99.78</v>
      </c>
      <c r="F651">
        <v>860459</v>
      </c>
      <c r="G651" t="s">
        <v>13</v>
      </c>
      <c r="H651" t="s">
        <v>26</v>
      </c>
      <c r="I651" t="s">
        <v>27</v>
      </c>
      <c r="J651">
        <v>11</v>
      </c>
    </row>
    <row r="652" spans="1:10" x14ac:dyDescent="0.35">
      <c r="A652" t="s">
        <v>23</v>
      </c>
      <c r="B652">
        <v>2024</v>
      </c>
      <c r="C652" t="s">
        <v>32</v>
      </c>
      <c r="D652" t="s">
        <v>37</v>
      </c>
      <c r="E652">
        <v>82.87</v>
      </c>
      <c r="F652">
        <v>276634</v>
      </c>
      <c r="G652" t="s">
        <v>30</v>
      </c>
      <c r="H652" t="s">
        <v>14</v>
      </c>
      <c r="I652" t="s">
        <v>31</v>
      </c>
      <c r="J652">
        <v>38</v>
      </c>
    </row>
    <row r="653" spans="1:10" x14ac:dyDescent="0.35">
      <c r="A653" t="s">
        <v>28</v>
      </c>
      <c r="B653">
        <v>2018</v>
      </c>
      <c r="C653" t="s">
        <v>20</v>
      </c>
      <c r="D653" t="s">
        <v>36</v>
      </c>
      <c r="E653">
        <v>81.459999999999994</v>
      </c>
      <c r="F653">
        <v>316299</v>
      </c>
      <c r="G653" t="s">
        <v>29</v>
      </c>
      <c r="H653" t="s">
        <v>26</v>
      </c>
      <c r="I653" t="s">
        <v>18</v>
      </c>
      <c r="J653">
        <v>66</v>
      </c>
    </row>
    <row r="654" spans="1:10" x14ac:dyDescent="0.35">
      <c r="A654" t="s">
        <v>44</v>
      </c>
      <c r="B654">
        <v>2023</v>
      </c>
      <c r="C654" t="s">
        <v>16</v>
      </c>
      <c r="D654" t="s">
        <v>37</v>
      </c>
      <c r="E654">
        <v>33.659999999999997</v>
      </c>
      <c r="F654">
        <v>410385</v>
      </c>
      <c r="G654" t="s">
        <v>30</v>
      </c>
      <c r="H654" t="s">
        <v>38</v>
      </c>
      <c r="I654" t="s">
        <v>39</v>
      </c>
      <c r="J654">
        <v>71</v>
      </c>
    </row>
    <row r="655" spans="1:10" x14ac:dyDescent="0.35">
      <c r="A655" t="s">
        <v>44</v>
      </c>
      <c r="B655">
        <v>2024</v>
      </c>
      <c r="C655" t="s">
        <v>32</v>
      </c>
      <c r="D655" t="s">
        <v>37</v>
      </c>
      <c r="E655">
        <v>99.28</v>
      </c>
      <c r="F655">
        <v>589898</v>
      </c>
      <c r="G655" t="s">
        <v>30</v>
      </c>
      <c r="H655" t="s">
        <v>22</v>
      </c>
      <c r="I655" t="s">
        <v>15</v>
      </c>
      <c r="J655">
        <v>59</v>
      </c>
    </row>
    <row r="656" spans="1:10" x14ac:dyDescent="0.35">
      <c r="A656" t="s">
        <v>33</v>
      </c>
      <c r="B656">
        <v>2016</v>
      </c>
      <c r="C656" t="s">
        <v>20</v>
      </c>
      <c r="D656" t="s">
        <v>17</v>
      </c>
      <c r="E656">
        <v>14.86</v>
      </c>
      <c r="F656">
        <v>63760</v>
      </c>
      <c r="G656" t="s">
        <v>13</v>
      </c>
      <c r="H656" t="s">
        <v>22</v>
      </c>
      <c r="I656" t="s">
        <v>15</v>
      </c>
      <c r="J656">
        <v>8</v>
      </c>
    </row>
    <row r="657" spans="1:10" x14ac:dyDescent="0.35">
      <c r="A657" t="s">
        <v>45</v>
      </c>
      <c r="B657">
        <v>2015</v>
      </c>
      <c r="C657" t="s">
        <v>16</v>
      </c>
      <c r="D657" t="s">
        <v>36</v>
      </c>
      <c r="E657">
        <v>33.75</v>
      </c>
      <c r="F657">
        <v>58037</v>
      </c>
      <c r="G657" t="s">
        <v>29</v>
      </c>
      <c r="H657" t="s">
        <v>26</v>
      </c>
      <c r="I657" t="s">
        <v>15</v>
      </c>
      <c r="J657">
        <v>13</v>
      </c>
    </row>
    <row r="658" spans="1:10" x14ac:dyDescent="0.35">
      <c r="A658" t="s">
        <v>23</v>
      </c>
      <c r="B658">
        <v>2017</v>
      </c>
      <c r="C658" t="s">
        <v>34</v>
      </c>
      <c r="D658" t="s">
        <v>35</v>
      </c>
      <c r="E658">
        <v>82.03</v>
      </c>
      <c r="F658">
        <v>994787</v>
      </c>
      <c r="G658" t="s">
        <v>25</v>
      </c>
      <c r="H658" t="s">
        <v>14</v>
      </c>
      <c r="I658" t="s">
        <v>39</v>
      </c>
      <c r="J658">
        <v>56</v>
      </c>
    </row>
    <row r="659" spans="1:10" x14ac:dyDescent="0.35">
      <c r="A659" t="s">
        <v>19</v>
      </c>
      <c r="B659">
        <v>2016</v>
      </c>
      <c r="C659" t="s">
        <v>16</v>
      </c>
      <c r="D659" t="s">
        <v>17</v>
      </c>
      <c r="E659">
        <v>9.5299999999999994</v>
      </c>
      <c r="F659">
        <v>89719</v>
      </c>
      <c r="G659" t="s">
        <v>30</v>
      </c>
      <c r="H659" t="s">
        <v>38</v>
      </c>
      <c r="I659" t="s">
        <v>18</v>
      </c>
      <c r="J659">
        <v>68</v>
      </c>
    </row>
    <row r="660" spans="1:10" x14ac:dyDescent="0.35">
      <c r="A660" t="s">
        <v>28</v>
      </c>
      <c r="B660">
        <v>2023</v>
      </c>
      <c r="C660" t="s">
        <v>34</v>
      </c>
      <c r="D660" t="s">
        <v>24</v>
      </c>
      <c r="E660">
        <v>6.09</v>
      </c>
      <c r="F660">
        <v>590760</v>
      </c>
      <c r="G660" t="s">
        <v>30</v>
      </c>
      <c r="H660" t="s">
        <v>14</v>
      </c>
      <c r="I660" t="s">
        <v>18</v>
      </c>
      <c r="J660">
        <v>32</v>
      </c>
    </row>
    <row r="661" spans="1:10" x14ac:dyDescent="0.35">
      <c r="A661" t="s">
        <v>23</v>
      </c>
      <c r="B661">
        <v>2022</v>
      </c>
      <c r="C661" t="s">
        <v>32</v>
      </c>
      <c r="D661" t="s">
        <v>21</v>
      </c>
      <c r="E661">
        <v>29.05</v>
      </c>
      <c r="F661">
        <v>186700</v>
      </c>
      <c r="G661" t="s">
        <v>29</v>
      </c>
      <c r="H661" t="s">
        <v>22</v>
      </c>
      <c r="I661" t="s">
        <v>31</v>
      </c>
      <c r="J661">
        <v>37</v>
      </c>
    </row>
    <row r="662" spans="1:10" x14ac:dyDescent="0.35">
      <c r="A662" t="s">
        <v>44</v>
      </c>
      <c r="B662">
        <v>2019</v>
      </c>
      <c r="C662" t="s">
        <v>34</v>
      </c>
      <c r="D662" t="s">
        <v>12</v>
      </c>
      <c r="E662">
        <v>89.48</v>
      </c>
      <c r="F662">
        <v>682430</v>
      </c>
      <c r="G662" t="s">
        <v>13</v>
      </c>
      <c r="H662" t="s">
        <v>38</v>
      </c>
      <c r="I662" t="s">
        <v>15</v>
      </c>
      <c r="J662">
        <v>5</v>
      </c>
    </row>
    <row r="663" spans="1:10" x14ac:dyDescent="0.35">
      <c r="A663" t="s">
        <v>40</v>
      </c>
      <c r="B663">
        <v>2018</v>
      </c>
      <c r="C663" t="s">
        <v>34</v>
      </c>
      <c r="D663" t="s">
        <v>12</v>
      </c>
      <c r="E663">
        <v>75.2</v>
      </c>
      <c r="F663">
        <v>60868</v>
      </c>
      <c r="G663" t="s">
        <v>29</v>
      </c>
      <c r="H663" t="s">
        <v>26</v>
      </c>
      <c r="I663" t="s">
        <v>31</v>
      </c>
      <c r="J663">
        <v>46</v>
      </c>
    </row>
    <row r="664" spans="1:10" x14ac:dyDescent="0.35">
      <c r="A664" t="s">
        <v>33</v>
      </c>
      <c r="B664">
        <v>2016</v>
      </c>
      <c r="C664" t="s">
        <v>34</v>
      </c>
      <c r="D664" t="s">
        <v>35</v>
      </c>
      <c r="E664">
        <v>29.33</v>
      </c>
      <c r="F664">
        <v>182916</v>
      </c>
      <c r="G664" t="s">
        <v>25</v>
      </c>
      <c r="H664" t="s">
        <v>14</v>
      </c>
      <c r="I664" t="s">
        <v>31</v>
      </c>
      <c r="J664">
        <v>17</v>
      </c>
    </row>
    <row r="665" spans="1:10" x14ac:dyDescent="0.35">
      <c r="A665" t="s">
        <v>33</v>
      </c>
      <c r="B665">
        <v>2023</v>
      </c>
      <c r="C665" t="s">
        <v>32</v>
      </c>
      <c r="D665" t="s">
        <v>12</v>
      </c>
      <c r="E665">
        <v>65.959999999999994</v>
      </c>
      <c r="F665">
        <v>181879</v>
      </c>
      <c r="G665" t="s">
        <v>29</v>
      </c>
      <c r="H665" t="s">
        <v>22</v>
      </c>
      <c r="I665" t="s">
        <v>31</v>
      </c>
      <c r="J665">
        <v>64</v>
      </c>
    </row>
    <row r="666" spans="1:10" x14ac:dyDescent="0.35">
      <c r="A666" t="s">
        <v>40</v>
      </c>
      <c r="B666">
        <v>2017</v>
      </c>
      <c r="C666" t="s">
        <v>11</v>
      </c>
      <c r="D666" t="s">
        <v>17</v>
      </c>
      <c r="E666">
        <v>95.2</v>
      </c>
      <c r="F666">
        <v>715732</v>
      </c>
      <c r="G666" t="s">
        <v>30</v>
      </c>
      <c r="H666" t="s">
        <v>22</v>
      </c>
      <c r="I666" t="s">
        <v>31</v>
      </c>
      <c r="J666">
        <v>11</v>
      </c>
    </row>
    <row r="667" spans="1:10" x14ac:dyDescent="0.35">
      <c r="A667" t="s">
        <v>23</v>
      </c>
      <c r="B667">
        <v>2023</v>
      </c>
      <c r="C667" t="s">
        <v>42</v>
      </c>
      <c r="D667" t="s">
        <v>36</v>
      </c>
      <c r="E667">
        <v>16.02</v>
      </c>
      <c r="F667">
        <v>452477</v>
      </c>
      <c r="G667" t="s">
        <v>13</v>
      </c>
      <c r="H667" t="s">
        <v>38</v>
      </c>
      <c r="I667" t="s">
        <v>39</v>
      </c>
      <c r="J667">
        <v>23</v>
      </c>
    </row>
    <row r="668" spans="1:10" x14ac:dyDescent="0.35">
      <c r="A668" t="s">
        <v>19</v>
      </c>
      <c r="B668">
        <v>2018</v>
      </c>
      <c r="C668" t="s">
        <v>16</v>
      </c>
      <c r="D668" t="s">
        <v>36</v>
      </c>
      <c r="E668">
        <v>11.19</v>
      </c>
      <c r="F668">
        <v>168881</v>
      </c>
      <c r="G668" t="s">
        <v>29</v>
      </c>
      <c r="H668" t="s">
        <v>26</v>
      </c>
      <c r="I668" t="s">
        <v>27</v>
      </c>
      <c r="J668">
        <v>5</v>
      </c>
    </row>
    <row r="669" spans="1:10" x14ac:dyDescent="0.35">
      <c r="A669" t="s">
        <v>33</v>
      </c>
      <c r="B669">
        <v>2017</v>
      </c>
      <c r="C669" t="s">
        <v>34</v>
      </c>
      <c r="D669" t="s">
        <v>37</v>
      </c>
      <c r="E669">
        <v>27.42</v>
      </c>
      <c r="F669">
        <v>94235</v>
      </c>
      <c r="G669" t="s">
        <v>29</v>
      </c>
      <c r="H669" t="s">
        <v>26</v>
      </c>
      <c r="I669" t="s">
        <v>31</v>
      </c>
      <c r="J669">
        <v>29</v>
      </c>
    </row>
    <row r="670" spans="1:10" x14ac:dyDescent="0.35">
      <c r="A670" t="s">
        <v>40</v>
      </c>
      <c r="B670">
        <v>2015</v>
      </c>
      <c r="C670" t="s">
        <v>16</v>
      </c>
      <c r="D670" t="s">
        <v>24</v>
      </c>
      <c r="E670">
        <v>17.38</v>
      </c>
      <c r="F670">
        <v>75314</v>
      </c>
      <c r="G670" t="s">
        <v>30</v>
      </c>
      <c r="H670" t="s">
        <v>14</v>
      </c>
      <c r="I670" t="s">
        <v>39</v>
      </c>
      <c r="J670">
        <v>6</v>
      </c>
    </row>
    <row r="671" spans="1:10" x14ac:dyDescent="0.35">
      <c r="A671" t="s">
        <v>41</v>
      </c>
      <c r="B671">
        <v>2019</v>
      </c>
      <c r="C671" t="s">
        <v>20</v>
      </c>
      <c r="D671" t="s">
        <v>17</v>
      </c>
      <c r="E671">
        <v>99.53</v>
      </c>
      <c r="F671">
        <v>515797</v>
      </c>
      <c r="G671" t="s">
        <v>25</v>
      </c>
      <c r="H671" t="s">
        <v>26</v>
      </c>
      <c r="I671" t="s">
        <v>18</v>
      </c>
      <c r="J671">
        <v>46</v>
      </c>
    </row>
    <row r="672" spans="1:10" x14ac:dyDescent="0.35">
      <c r="A672" t="s">
        <v>41</v>
      </c>
      <c r="B672">
        <v>2024</v>
      </c>
      <c r="C672" t="s">
        <v>32</v>
      </c>
      <c r="D672" t="s">
        <v>24</v>
      </c>
      <c r="E672">
        <v>55.05</v>
      </c>
      <c r="F672">
        <v>363906</v>
      </c>
      <c r="G672" t="s">
        <v>29</v>
      </c>
      <c r="H672" t="s">
        <v>22</v>
      </c>
      <c r="I672" t="s">
        <v>31</v>
      </c>
      <c r="J672">
        <v>31</v>
      </c>
    </row>
    <row r="673" spans="1:10" x14ac:dyDescent="0.35">
      <c r="A673" t="s">
        <v>23</v>
      </c>
      <c r="B673">
        <v>2022</v>
      </c>
      <c r="C673" t="s">
        <v>32</v>
      </c>
      <c r="D673" t="s">
        <v>12</v>
      </c>
      <c r="E673">
        <v>79.599999999999994</v>
      </c>
      <c r="F673">
        <v>446296</v>
      </c>
      <c r="G673" t="s">
        <v>30</v>
      </c>
      <c r="H673" t="s">
        <v>38</v>
      </c>
      <c r="I673" t="s">
        <v>27</v>
      </c>
      <c r="J673">
        <v>4</v>
      </c>
    </row>
    <row r="674" spans="1:10" x14ac:dyDescent="0.35">
      <c r="A674" t="s">
        <v>41</v>
      </c>
      <c r="B674">
        <v>2017</v>
      </c>
      <c r="C674" t="s">
        <v>16</v>
      </c>
      <c r="D674" t="s">
        <v>24</v>
      </c>
      <c r="E674">
        <v>65.180000000000007</v>
      </c>
      <c r="F674">
        <v>329972</v>
      </c>
      <c r="G674" t="s">
        <v>25</v>
      </c>
      <c r="H674" t="s">
        <v>14</v>
      </c>
      <c r="I674" t="s">
        <v>18</v>
      </c>
      <c r="J674">
        <v>48</v>
      </c>
    </row>
    <row r="675" spans="1:10" x14ac:dyDescent="0.35">
      <c r="A675" t="s">
        <v>10</v>
      </c>
      <c r="B675">
        <v>2017</v>
      </c>
      <c r="C675" t="s">
        <v>16</v>
      </c>
      <c r="D675" t="s">
        <v>12</v>
      </c>
      <c r="E675">
        <v>25.73</v>
      </c>
      <c r="F675">
        <v>639190</v>
      </c>
      <c r="G675" t="s">
        <v>29</v>
      </c>
      <c r="H675" t="s">
        <v>26</v>
      </c>
      <c r="I675" t="s">
        <v>39</v>
      </c>
      <c r="J675">
        <v>33</v>
      </c>
    </row>
    <row r="676" spans="1:10" x14ac:dyDescent="0.35">
      <c r="A676" t="s">
        <v>45</v>
      </c>
      <c r="B676">
        <v>2022</v>
      </c>
      <c r="C676" t="s">
        <v>16</v>
      </c>
      <c r="D676" t="s">
        <v>35</v>
      </c>
      <c r="E676">
        <v>33.71</v>
      </c>
      <c r="F676">
        <v>135105</v>
      </c>
      <c r="G676" t="s">
        <v>30</v>
      </c>
      <c r="H676" t="s">
        <v>14</v>
      </c>
      <c r="I676" t="s">
        <v>15</v>
      </c>
      <c r="J676">
        <v>48</v>
      </c>
    </row>
    <row r="677" spans="1:10" x14ac:dyDescent="0.35">
      <c r="A677" t="s">
        <v>10</v>
      </c>
      <c r="B677">
        <v>2015</v>
      </c>
      <c r="C677" t="s">
        <v>32</v>
      </c>
      <c r="D677" t="s">
        <v>12</v>
      </c>
      <c r="E677">
        <v>94.74</v>
      </c>
      <c r="F677">
        <v>103079</v>
      </c>
      <c r="G677" t="s">
        <v>25</v>
      </c>
      <c r="H677" t="s">
        <v>26</v>
      </c>
      <c r="I677" t="s">
        <v>31</v>
      </c>
      <c r="J677">
        <v>57</v>
      </c>
    </row>
    <row r="678" spans="1:10" x14ac:dyDescent="0.35">
      <c r="A678" t="s">
        <v>33</v>
      </c>
      <c r="B678">
        <v>2018</v>
      </c>
      <c r="C678" t="s">
        <v>32</v>
      </c>
      <c r="D678" t="s">
        <v>21</v>
      </c>
      <c r="E678">
        <v>75.88</v>
      </c>
      <c r="F678">
        <v>822364</v>
      </c>
      <c r="G678" t="s">
        <v>30</v>
      </c>
      <c r="H678" t="s">
        <v>38</v>
      </c>
      <c r="I678" t="s">
        <v>15</v>
      </c>
      <c r="J678">
        <v>71</v>
      </c>
    </row>
    <row r="679" spans="1:10" x14ac:dyDescent="0.35">
      <c r="A679" t="s">
        <v>19</v>
      </c>
      <c r="B679">
        <v>2021</v>
      </c>
      <c r="C679" t="s">
        <v>34</v>
      </c>
      <c r="D679" t="s">
        <v>35</v>
      </c>
      <c r="E679">
        <v>75.25</v>
      </c>
      <c r="F679">
        <v>597509</v>
      </c>
      <c r="G679" t="s">
        <v>25</v>
      </c>
      <c r="H679" t="s">
        <v>26</v>
      </c>
      <c r="I679" t="s">
        <v>18</v>
      </c>
      <c r="J679">
        <v>20</v>
      </c>
    </row>
    <row r="680" spans="1:10" x14ac:dyDescent="0.35">
      <c r="A680" t="s">
        <v>43</v>
      </c>
      <c r="B680">
        <v>2023</v>
      </c>
      <c r="C680" t="s">
        <v>20</v>
      </c>
      <c r="D680" t="s">
        <v>24</v>
      </c>
      <c r="E680">
        <v>90.37</v>
      </c>
      <c r="F680">
        <v>705678</v>
      </c>
      <c r="G680" t="s">
        <v>13</v>
      </c>
      <c r="H680" t="s">
        <v>38</v>
      </c>
      <c r="I680" t="s">
        <v>31</v>
      </c>
      <c r="J680">
        <v>57</v>
      </c>
    </row>
    <row r="681" spans="1:10" x14ac:dyDescent="0.35">
      <c r="A681" t="s">
        <v>33</v>
      </c>
      <c r="B681">
        <v>2020</v>
      </c>
      <c r="C681" t="s">
        <v>11</v>
      </c>
      <c r="D681" t="s">
        <v>17</v>
      </c>
      <c r="E681">
        <v>14.45</v>
      </c>
      <c r="F681">
        <v>309967</v>
      </c>
      <c r="G681" t="s">
        <v>30</v>
      </c>
      <c r="H681" t="s">
        <v>38</v>
      </c>
      <c r="I681" t="s">
        <v>18</v>
      </c>
      <c r="J681">
        <v>26</v>
      </c>
    </row>
    <row r="682" spans="1:10" x14ac:dyDescent="0.35">
      <c r="A682" t="s">
        <v>33</v>
      </c>
      <c r="B682">
        <v>2022</v>
      </c>
      <c r="C682" t="s">
        <v>16</v>
      </c>
      <c r="D682" t="s">
        <v>36</v>
      </c>
      <c r="E682">
        <v>54.47</v>
      </c>
      <c r="F682">
        <v>604250</v>
      </c>
      <c r="G682" t="s">
        <v>30</v>
      </c>
      <c r="H682" t="s">
        <v>26</v>
      </c>
      <c r="I682" t="s">
        <v>27</v>
      </c>
      <c r="J682">
        <v>63</v>
      </c>
    </row>
    <row r="683" spans="1:10" x14ac:dyDescent="0.35">
      <c r="A683" t="s">
        <v>19</v>
      </c>
      <c r="B683">
        <v>2024</v>
      </c>
      <c r="C683" t="s">
        <v>16</v>
      </c>
      <c r="D683" t="s">
        <v>21</v>
      </c>
      <c r="E683">
        <v>33.659999999999997</v>
      </c>
      <c r="F683">
        <v>131900</v>
      </c>
      <c r="G683" t="s">
        <v>30</v>
      </c>
      <c r="H683" t="s">
        <v>14</v>
      </c>
      <c r="I683" t="s">
        <v>31</v>
      </c>
      <c r="J683">
        <v>21</v>
      </c>
    </row>
    <row r="684" spans="1:10" x14ac:dyDescent="0.35">
      <c r="A684" t="s">
        <v>40</v>
      </c>
      <c r="B684">
        <v>2022</v>
      </c>
      <c r="C684" t="s">
        <v>16</v>
      </c>
      <c r="D684" t="s">
        <v>35</v>
      </c>
      <c r="E684">
        <v>84.51</v>
      </c>
      <c r="F684">
        <v>305494</v>
      </c>
      <c r="G684" t="s">
        <v>29</v>
      </c>
      <c r="H684" t="s">
        <v>26</v>
      </c>
      <c r="I684" t="s">
        <v>18</v>
      </c>
      <c r="J684">
        <v>19</v>
      </c>
    </row>
    <row r="685" spans="1:10" x14ac:dyDescent="0.35">
      <c r="A685" t="s">
        <v>43</v>
      </c>
      <c r="B685">
        <v>2023</v>
      </c>
      <c r="C685" t="s">
        <v>42</v>
      </c>
      <c r="D685" t="s">
        <v>37</v>
      </c>
      <c r="E685">
        <v>61.56</v>
      </c>
      <c r="F685">
        <v>907121</v>
      </c>
      <c r="G685" t="s">
        <v>30</v>
      </c>
      <c r="H685" t="s">
        <v>26</v>
      </c>
      <c r="I685" t="s">
        <v>15</v>
      </c>
      <c r="J685">
        <v>33</v>
      </c>
    </row>
    <row r="686" spans="1:10" x14ac:dyDescent="0.35">
      <c r="A686" t="s">
        <v>19</v>
      </c>
      <c r="B686">
        <v>2024</v>
      </c>
      <c r="C686" t="s">
        <v>11</v>
      </c>
      <c r="D686" t="s">
        <v>36</v>
      </c>
      <c r="E686">
        <v>23.32</v>
      </c>
      <c r="F686">
        <v>879162</v>
      </c>
      <c r="G686" t="s">
        <v>30</v>
      </c>
      <c r="H686" t="s">
        <v>38</v>
      </c>
      <c r="I686" t="s">
        <v>15</v>
      </c>
      <c r="J686">
        <v>38</v>
      </c>
    </row>
    <row r="687" spans="1:10" x14ac:dyDescent="0.35">
      <c r="A687" t="s">
        <v>43</v>
      </c>
      <c r="B687">
        <v>2017</v>
      </c>
      <c r="C687" t="s">
        <v>20</v>
      </c>
      <c r="D687" t="s">
        <v>24</v>
      </c>
      <c r="E687">
        <v>43.71</v>
      </c>
      <c r="F687">
        <v>57237</v>
      </c>
      <c r="G687" t="s">
        <v>30</v>
      </c>
      <c r="H687" t="s">
        <v>14</v>
      </c>
      <c r="I687" t="s">
        <v>18</v>
      </c>
      <c r="J687">
        <v>52</v>
      </c>
    </row>
    <row r="688" spans="1:10" x14ac:dyDescent="0.35">
      <c r="A688" t="s">
        <v>40</v>
      </c>
      <c r="B688">
        <v>2016</v>
      </c>
      <c r="C688" t="s">
        <v>11</v>
      </c>
      <c r="D688" t="s">
        <v>24</v>
      </c>
      <c r="E688">
        <v>2.84</v>
      </c>
      <c r="F688">
        <v>880127</v>
      </c>
      <c r="G688" t="s">
        <v>29</v>
      </c>
      <c r="H688" t="s">
        <v>26</v>
      </c>
      <c r="I688" t="s">
        <v>31</v>
      </c>
      <c r="J688">
        <v>67</v>
      </c>
    </row>
    <row r="689" spans="1:10" x14ac:dyDescent="0.35">
      <c r="A689" t="s">
        <v>10</v>
      </c>
      <c r="B689">
        <v>2017</v>
      </c>
      <c r="C689" t="s">
        <v>11</v>
      </c>
      <c r="D689" t="s">
        <v>21</v>
      </c>
      <c r="E689">
        <v>71.400000000000006</v>
      </c>
      <c r="F689">
        <v>698847</v>
      </c>
      <c r="G689" t="s">
        <v>29</v>
      </c>
      <c r="H689" t="s">
        <v>38</v>
      </c>
      <c r="I689" t="s">
        <v>27</v>
      </c>
      <c r="J689">
        <v>17</v>
      </c>
    </row>
    <row r="690" spans="1:10" x14ac:dyDescent="0.35">
      <c r="A690" t="s">
        <v>19</v>
      </c>
      <c r="B690">
        <v>2022</v>
      </c>
      <c r="C690" t="s">
        <v>20</v>
      </c>
      <c r="D690" t="s">
        <v>36</v>
      </c>
      <c r="E690">
        <v>90.87</v>
      </c>
      <c r="F690">
        <v>928859</v>
      </c>
      <c r="G690" t="s">
        <v>30</v>
      </c>
      <c r="H690" t="s">
        <v>14</v>
      </c>
      <c r="I690" t="s">
        <v>18</v>
      </c>
      <c r="J690">
        <v>32</v>
      </c>
    </row>
    <row r="691" spans="1:10" x14ac:dyDescent="0.35">
      <c r="A691" t="s">
        <v>19</v>
      </c>
      <c r="B691">
        <v>2017</v>
      </c>
      <c r="C691" t="s">
        <v>34</v>
      </c>
      <c r="D691" t="s">
        <v>21</v>
      </c>
      <c r="E691">
        <v>78.94</v>
      </c>
      <c r="F691">
        <v>858565</v>
      </c>
      <c r="G691" t="s">
        <v>30</v>
      </c>
      <c r="H691" t="s">
        <v>22</v>
      </c>
      <c r="I691" t="s">
        <v>39</v>
      </c>
      <c r="J691">
        <v>29</v>
      </c>
    </row>
    <row r="692" spans="1:10" x14ac:dyDescent="0.35">
      <c r="A692" t="s">
        <v>10</v>
      </c>
      <c r="B692">
        <v>2022</v>
      </c>
      <c r="C692" t="s">
        <v>42</v>
      </c>
      <c r="D692" t="s">
        <v>24</v>
      </c>
      <c r="E692">
        <v>34.33</v>
      </c>
      <c r="F692">
        <v>571265</v>
      </c>
      <c r="G692" t="s">
        <v>30</v>
      </c>
      <c r="H692" t="s">
        <v>14</v>
      </c>
      <c r="I692" t="s">
        <v>18</v>
      </c>
      <c r="J692">
        <v>17</v>
      </c>
    </row>
    <row r="693" spans="1:10" x14ac:dyDescent="0.35">
      <c r="A693" t="s">
        <v>41</v>
      </c>
      <c r="B693">
        <v>2015</v>
      </c>
      <c r="C693" t="s">
        <v>32</v>
      </c>
      <c r="D693" t="s">
        <v>36</v>
      </c>
      <c r="E693">
        <v>40.64</v>
      </c>
      <c r="F693">
        <v>259321</v>
      </c>
      <c r="G693" t="s">
        <v>25</v>
      </c>
      <c r="H693" t="s">
        <v>26</v>
      </c>
      <c r="I693" t="s">
        <v>27</v>
      </c>
      <c r="J693">
        <v>62</v>
      </c>
    </row>
    <row r="694" spans="1:10" x14ac:dyDescent="0.35">
      <c r="A694" t="s">
        <v>43</v>
      </c>
      <c r="B694">
        <v>2022</v>
      </c>
      <c r="C694" t="s">
        <v>20</v>
      </c>
      <c r="D694" t="s">
        <v>36</v>
      </c>
      <c r="E694">
        <v>59.43</v>
      </c>
      <c r="F694">
        <v>121504</v>
      </c>
      <c r="G694" t="s">
        <v>29</v>
      </c>
      <c r="H694" t="s">
        <v>22</v>
      </c>
      <c r="I694" t="s">
        <v>27</v>
      </c>
      <c r="J694">
        <v>32</v>
      </c>
    </row>
    <row r="695" spans="1:10" x14ac:dyDescent="0.35">
      <c r="A695" t="s">
        <v>33</v>
      </c>
      <c r="B695">
        <v>2018</v>
      </c>
      <c r="C695" t="s">
        <v>32</v>
      </c>
      <c r="D695" t="s">
        <v>36</v>
      </c>
      <c r="E695">
        <v>50.75</v>
      </c>
      <c r="F695">
        <v>670630</v>
      </c>
      <c r="G695" t="s">
        <v>25</v>
      </c>
      <c r="H695" t="s">
        <v>38</v>
      </c>
      <c r="I695" t="s">
        <v>31</v>
      </c>
      <c r="J695">
        <v>4</v>
      </c>
    </row>
    <row r="696" spans="1:10" x14ac:dyDescent="0.35">
      <c r="A696" t="s">
        <v>10</v>
      </c>
      <c r="B696">
        <v>2024</v>
      </c>
      <c r="C696" t="s">
        <v>16</v>
      </c>
      <c r="D696" t="s">
        <v>36</v>
      </c>
      <c r="E696">
        <v>72.180000000000007</v>
      </c>
      <c r="F696">
        <v>277175</v>
      </c>
      <c r="G696" t="s">
        <v>29</v>
      </c>
      <c r="H696" t="s">
        <v>26</v>
      </c>
      <c r="I696" t="s">
        <v>18</v>
      </c>
      <c r="J696">
        <v>72</v>
      </c>
    </row>
    <row r="697" spans="1:10" x14ac:dyDescent="0.35">
      <c r="A697" t="s">
        <v>45</v>
      </c>
      <c r="B697">
        <v>2016</v>
      </c>
      <c r="C697" t="s">
        <v>20</v>
      </c>
      <c r="D697" t="s">
        <v>17</v>
      </c>
      <c r="E697">
        <v>23.35</v>
      </c>
      <c r="F697">
        <v>952463</v>
      </c>
      <c r="G697" t="s">
        <v>25</v>
      </c>
      <c r="H697" t="s">
        <v>14</v>
      </c>
      <c r="I697" t="s">
        <v>31</v>
      </c>
      <c r="J697">
        <v>26</v>
      </c>
    </row>
    <row r="698" spans="1:10" x14ac:dyDescent="0.35">
      <c r="A698" t="s">
        <v>23</v>
      </c>
      <c r="B698">
        <v>2020</v>
      </c>
      <c r="C698" t="s">
        <v>32</v>
      </c>
      <c r="D698" t="s">
        <v>35</v>
      </c>
      <c r="E698">
        <v>78.319999999999993</v>
      </c>
      <c r="F698">
        <v>624619</v>
      </c>
      <c r="G698" t="s">
        <v>30</v>
      </c>
      <c r="H698" t="s">
        <v>22</v>
      </c>
      <c r="I698" t="s">
        <v>27</v>
      </c>
      <c r="J698">
        <v>67</v>
      </c>
    </row>
    <row r="699" spans="1:10" x14ac:dyDescent="0.35">
      <c r="A699" t="s">
        <v>10</v>
      </c>
      <c r="B699">
        <v>2018</v>
      </c>
      <c r="C699" t="s">
        <v>11</v>
      </c>
      <c r="D699" t="s">
        <v>37</v>
      </c>
      <c r="E699">
        <v>20.22</v>
      </c>
      <c r="F699">
        <v>363934</v>
      </c>
      <c r="G699" t="s">
        <v>29</v>
      </c>
      <c r="H699" t="s">
        <v>22</v>
      </c>
      <c r="I699" t="s">
        <v>18</v>
      </c>
      <c r="J699">
        <v>24</v>
      </c>
    </row>
    <row r="700" spans="1:10" x14ac:dyDescent="0.35">
      <c r="A700" t="s">
        <v>44</v>
      </c>
      <c r="B700">
        <v>2017</v>
      </c>
      <c r="C700" t="s">
        <v>34</v>
      </c>
      <c r="D700" t="s">
        <v>21</v>
      </c>
      <c r="E700">
        <v>33.15</v>
      </c>
      <c r="F700">
        <v>44750</v>
      </c>
      <c r="G700" t="s">
        <v>30</v>
      </c>
      <c r="H700" t="s">
        <v>14</v>
      </c>
      <c r="I700" t="s">
        <v>18</v>
      </c>
      <c r="J700">
        <v>22</v>
      </c>
    </row>
    <row r="701" spans="1:10" x14ac:dyDescent="0.35">
      <c r="A701" t="s">
        <v>23</v>
      </c>
      <c r="B701">
        <v>2021</v>
      </c>
      <c r="C701" t="s">
        <v>32</v>
      </c>
      <c r="D701" t="s">
        <v>36</v>
      </c>
      <c r="E701">
        <v>8.82</v>
      </c>
      <c r="F701">
        <v>736601</v>
      </c>
      <c r="G701" t="s">
        <v>25</v>
      </c>
      <c r="H701" t="s">
        <v>38</v>
      </c>
      <c r="I701" t="s">
        <v>27</v>
      </c>
      <c r="J701">
        <v>26</v>
      </c>
    </row>
    <row r="702" spans="1:10" x14ac:dyDescent="0.35">
      <c r="A702" t="s">
        <v>44</v>
      </c>
      <c r="B702">
        <v>2018</v>
      </c>
      <c r="C702" t="s">
        <v>16</v>
      </c>
      <c r="D702" t="s">
        <v>12</v>
      </c>
      <c r="E702">
        <v>43.32</v>
      </c>
      <c r="F702">
        <v>42876</v>
      </c>
      <c r="G702" t="s">
        <v>30</v>
      </c>
      <c r="H702" t="s">
        <v>14</v>
      </c>
      <c r="I702" t="s">
        <v>31</v>
      </c>
      <c r="J702">
        <v>40</v>
      </c>
    </row>
    <row r="703" spans="1:10" x14ac:dyDescent="0.35">
      <c r="A703" t="s">
        <v>40</v>
      </c>
      <c r="B703">
        <v>2018</v>
      </c>
      <c r="C703" t="s">
        <v>32</v>
      </c>
      <c r="D703" t="s">
        <v>37</v>
      </c>
      <c r="E703">
        <v>90.4</v>
      </c>
      <c r="F703">
        <v>536357</v>
      </c>
      <c r="G703" t="s">
        <v>25</v>
      </c>
      <c r="H703" t="s">
        <v>22</v>
      </c>
      <c r="I703" t="s">
        <v>39</v>
      </c>
      <c r="J703">
        <v>55</v>
      </c>
    </row>
    <row r="704" spans="1:10" x14ac:dyDescent="0.35">
      <c r="A704" t="s">
        <v>45</v>
      </c>
      <c r="B704">
        <v>2017</v>
      </c>
      <c r="C704" t="s">
        <v>11</v>
      </c>
      <c r="D704" t="s">
        <v>35</v>
      </c>
      <c r="E704">
        <v>55.34</v>
      </c>
      <c r="F704">
        <v>785099</v>
      </c>
      <c r="G704" t="s">
        <v>29</v>
      </c>
      <c r="H704" t="s">
        <v>26</v>
      </c>
      <c r="I704" t="s">
        <v>39</v>
      </c>
      <c r="J704">
        <v>29</v>
      </c>
    </row>
    <row r="705" spans="1:10" x14ac:dyDescent="0.35">
      <c r="A705" t="s">
        <v>33</v>
      </c>
      <c r="B705">
        <v>2019</v>
      </c>
      <c r="C705" t="s">
        <v>32</v>
      </c>
      <c r="D705" t="s">
        <v>37</v>
      </c>
      <c r="E705">
        <v>27.89</v>
      </c>
      <c r="F705">
        <v>460544</v>
      </c>
      <c r="G705" t="s">
        <v>30</v>
      </c>
      <c r="H705" t="s">
        <v>22</v>
      </c>
      <c r="I705" t="s">
        <v>18</v>
      </c>
      <c r="J705">
        <v>29</v>
      </c>
    </row>
    <row r="706" spans="1:10" x14ac:dyDescent="0.35">
      <c r="A706" t="s">
        <v>33</v>
      </c>
      <c r="B706">
        <v>2020</v>
      </c>
      <c r="C706" t="s">
        <v>16</v>
      </c>
      <c r="D706" t="s">
        <v>12</v>
      </c>
      <c r="E706">
        <v>66.040000000000006</v>
      </c>
      <c r="F706">
        <v>881755</v>
      </c>
      <c r="G706" t="s">
        <v>30</v>
      </c>
      <c r="H706" t="s">
        <v>38</v>
      </c>
      <c r="I706" t="s">
        <v>18</v>
      </c>
      <c r="J706">
        <v>10</v>
      </c>
    </row>
    <row r="707" spans="1:10" x14ac:dyDescent="0.35">
      <c r="A707" t="s">
        <v>19</v>
      </c>
      <c r="B707">
        <v>2024</v>
      </c>
      <c r="C707" t="s">
        <v>34</v>
      </c>
      <c r="D707" t="s">
        <v>24</v>
      </c>
      <c r="E707">
        <v>10.24</v>
      </c>
      <c r="F707">
        <v>213393</v>
      </c>
      <c r="G707" t="s">
        <v>30</v>
      </c>
      <c r="H707" t="s">
        <v>26</v>
      </c>
      <c r="I707" t="s">
        <v>39</v>
      </c>
      <c r="J707">
        <v>49</v>
      </c>
    </row>
    <row r="708" spans="1:10" x14ac:dyDescent="0.35">
      <c r="A708" t="s">
        <v>23</v>
      </c>
      <c r="B708">
        <v>2017</v>
      </c>
      <c r="C708" t="s">
        <v>20</v>
      </c>
      <c r="D708" t="s">
        <v>24</v>
      </c>
      <c r="E708">
        <v>43.82</v>
      </c>
      <c r="F708">
        <v>213979</v>
      </c>
      <c r="G708" t="s">
        <v>13</v>
      </c>
      <c r="H708" t="s">
        <v>14</v>
      </c>
      <c r="I708" t="s">
        <v>18</v>
      </c>
      <c r="J708">
        <v>10</v>
      </c>
    </row>
    <row r="709" spans="1:10" x14ac:dyDescent="0.35">
      <c r="A709" t="s">
        <v>23</v>
      </c>
      <c r="B709">
        <v>2021</v>
      </c>
      <c r="C709" t="s">
        <v>42</v>
      </c>
      <c r="D709" t="s">
        <v>24</v>
      </c>
      <c r="E709">
        <v>3.17</v>
      </c>
      <c r="F709">
        <v>570243</v>
      </c>
      <c r="G709" t="s">
        <v>29</v>
      </c>
      <c r="H709" t="s">
        <v>14</v>
      </c>
      <c r="I709" t="s">
        <v>31</v>
      </c>
      <c r="J709">
        <v>51</v>
      </c>
    </row>
    <row r="710" spans="1:10" x14ac:dyDescent="0.35">
      <c r="A710" t="s">
        <v>43</v>
      </c>
      <c r="B710">
        <v>2016</v>
      </c>
      <c r="C710" t="s">
        <v>42</v>
      </c>
      <c r="D710" t="s">
        <v>35</v>
      </c>
      <c r="E710">
        <v>72.73</v>
      </c>
      <c r="F710">
        <v>47624</v>
      </c>
      <c r="G710" t="s">
        <v>25</v>
      </c>
      <c r="H710" t="s">
        <v>22</v>
      </c>
      <c r="I710" t="s">
        <v>18</v>
      </c>
      <c r="J710">
        <v>70</v>
      </c>
    </row>
    <row r="711" spans="1:10" x14ac:dyDescent="0.35">
      <c r="A711" t="s">
        <v>10</v>
      </c>
      <c r="B711">
        <v>2024</v>
      </c>
      <c r="C711" t="s">
        <v>20</v>
      </c>
      <c r="D711" t="s">
        <v>36</v>
      </c>
      <c r="E711">
        <v>16.09</v>
      </c>
      <c r="F711">
        <v>72940</v>
      </c>
      <c r="G711" t="s">
        <v>25</v>
      </c>
      <c r="H711" t="s">
        <v>38</v>
      </c>
      <c r="I711" t="s">
        <v>15</v>
      </c>
      <c r="J711">
        <v>26</v>
      </c>
    </row>
    <row r="712" spans="1:10" x14ac:dyDescent="0.35">
      <c r="A712" t="s">
        <v>44</v>
      </c>
      <c r="B712">
        <v>2020</v>
      </c>
      <c r="C712" t="s">
        <v>42</v>
      </c>
      <c r="D712" t="s">
        <v>24</v>
      </c>
      <c r="E712">
        <v>98.14</v>
      </c>
      <c r="F712">
        <v>710142</v>
      </c>
      <c r="G712" t="s">
        <v>29</v>
      </c>
      <c r="H712" t="s">
        <v>38</v>
      </c>
      <c r="I712" t="s">
        <v>27</v>
      </c>
      <c r="J712">
        <v>56</v>
      </c>
    </row>
    <row r="713" spans="1:10" x14ac:dyDescent="0.35">
      <c r="A713" t="s">
        <v>44</v>
      </c>
      <c r="B713">
        <v>2023</v>
      </c>
      <c r="C713" t="s">
        <v>42</v>
      </c>
      <c r="D713" t="s">
        <v>17</v>
      </c>
      <c r="E713">
        <v>51.91</v>
      </c>
      <c r="F713">
        <v>360524</v>
      </c>
      <c r="G713" t="s">
        <v>13</v>
      </c>
      <c r="H713" t="s">
        <v>14</v>
      </c>
      <c r="I713" t="s">
        <v>18</v>
      </c>
      <c r="J713">
        <v>47</v>
      </c>
    </row>
    <row r="714" spans="1:10" x14ac:dyDescent="0.35">
      <c r="A714" t="s">
        <v>33</v>
      </c>
      <c r="B714">
        <v>2017</v>
      </c>
      <c r="C714" t="s">
        <v>11</v>
      </c>
      <c r="D714" t="s">
        <v>21</v>
      </c>
      <c r="E714">
        <v>55.9</v>
      </c>
      <c r="F714">
        <v>309259</v>
      </c>
      <c r="G714" t="s">
        <v>29</v>
      </c>
      <c r="H714" t="s">
        <v>38</v>
      </c>
      <c r="I714" t="s">
        <v>27</v>
      </c>
      <c r="J714">
        <v>3</v>
      </c>
    </row>
    <row r="715" spans="1:10" x14ac:dyDescent="0.35">
      <c r="A715" t="s">
        <v>23</v>
      </c>
      <c r="B715">
        <v>2024</v>
      </c>
      <c r="C715" t="s">
        <v>11</v>
      </c>
      <c r="D715" t="s">
        <v>35</v>
      </c>
      <c r="E715">
        <v>30.68</v>
      </c>
      <c r="F715">
        <v>393201</v>
      </c>
      <c r="G715" t="s">
        <v>25</v>
      </c>
      <c r="H715" t="s">
        <v>26</v>
      </c>
      <c r="I715" t="s">
        <v>18</v>
      </c>
      <c r="J715">
        <v>3</v>
      </c>
    </row>
    <row r="716" spans="1:10" x14ac:dyDescent="0.35">
      <c r="A716" t="s">
        <v>28</v>
      </c>
      <c r="B716">
        <v>2020</v>
      </c>
      <c r="C716" t="s">
        <v>16</v>
      </c>
      <c r="D716" t="s">
        <v>21</v>
      </c>
      <c r="E716">
        <v>65.2</v>
      </c>
      <c r="F716">
        <v>306799</v>
      </c>
      <c r="G716" t="s">
        <v>30</v>
      </c>
      <c r="H716" t="s">
        <v>38</v>
      </c>
      <c r="I716" t="s">
        <v>39</v>
      </c>
      <c r="J716">
        <v>61</v>
      </c>
    </row>
    <row r="717" spans="1:10" x14ac:dyDescent="0.35">
      <c r="A717" t="s">
        <v>41</v>
      </c>
      <c r="B717">
        <v>2022</v>
      </c>
      <c r="C717" t="s">
        <v>42</v>
      </c>
      <c r="D717" t="s">
        <v>37</v>
      </c>
      <c r="E717">
        <v>81.92</v>
      </c>
      <c r="F717">
        <v>30180</v>
      </c>
      <c r="G717" t="s">
        <v>29</v>
      </c>
      <c r="H717" t="s">
        <v>22</v>
      </c>
      <c r="I717" t="s">
        <v>27</v>
      </c>
      <c r="J717">
        <v>53</v>
      </c>
    </row>
    <row r="718" spans="1:10" x14ac:dyDescent="0.35">
      <c r="A718" t="s">
        <v>19</v>
      </c>
      <c r="B718">
        <v>2017</v>
      </c>
      <c r="C718" t="s">
        <v>11</v>
      </c>
      <c r="D718" t="s">
        <v>17</v>
      </c>
      <c r="E718">
        <v>97.87</v>
      </c>
      <c r="F718">
        <v>113745</v>
      </c>
      <c r="G718" t="s">
        <v>30</v>
      </c>
      <c r="H718" t="s">
        <v>14</v>
      </c>
      <c r="I718" t="s">
        <v>39</v>
      </c>
      <c r="J718">
        <v>2</v>
      </c>
    </row>
    <row r="719" spans="1:10" x14ac:dyDescent="0.35">
      <c r="A719" t="s">
        <v>44</v>
      </c>
      <c r="B719">
        <v>2024</v>
      </c>
      <c r="C719" t="s">
        <v>16</v>
      </c>
      <c r="D719" t="s">
        <v>36</v>
      </c>
      <c r="E719">
        <v>24.22</v>
      </c>
      <c r="F719">
        <v>584428</v>
      </c>
      <c r="G719" t="s">
        <v>25</v>
      </c>
      <c r="H719" t="s">
        <v>22</v>
      </c>
      <c r="I719" t="s">
        <v>18</v>
      </c>
      <c r="J719">
        <v>34</v>
      </c>
    </row>
    <row r="720" spans="1:10" x14ac:dyDescent="0.35">
      <c r="A720" t="s">
        <v>33</v>
      </c>
      <c r="B720">
        <v>2020</v>
      </c>
      <c r="C720" t="s">
        <v>16</v>
      </c>
      <c r="D720" t="s">
        <v>37</v>
      </c>
      <c r="E720">
        <v>3.27</v>
      </c>
      <c r="F720">
        <v>178268</v>
      </c>
      <c r="G720" t="s">
        <v>25</v>
      </c>
      <c r="H720" t="s">
        <v>14</v>
      </c>
      <c r="I720" t="s">
        <v>31</v>
      </c>
      <c r="J720">
        <v>2</v>
      </c>
    </row>
    <row r="721" spans="1:10" x14ac:dyDescent="0.35">
      <c r="A721" t="s">
        <v>10</v>
      </c>
      <c r="B721">
        <v>2022</v>
      </c>
      <c r="C721" t="s">
        <v>11</v>
      </c>
      <c r="D721" t="s">
        <v>17</v>
      </c>
      <c r="E721">
        <v>33.69</v>
      </c>
      <c r="F721">
        <v>338578</v>
      </c>
      <c r="G721" t="s">
        <v>30</v>
      </c>
      <c r="H721" t="s">
        <v>26</v>
      </c>
      <c r="I721" t="s">
        <v>27</v>
      </c>
      <c r="J721">
        <v>38</v>
      </c>
    </row>
    <row r="722" spans="1:10" x14ac:dyDescent="0.35">
      <c r="A722" t="s">
        <v>10</v>
      </c>
      <c r="B722">
        <v>2024</v>
      </c>
      <c r="C722" t="s">
        <v>32</v>
      </c>
      <c r="D722" t="s">
        <v>37</v>
      </c>
      <c r="E722">
        <v>7.31</v>
      </c>
      <c r="F722">
        <v>972407</v>
      </c>
      <c r="G722" t="s">
        <v>13</v>
      </c>
      <c r="H722" t="s">
        <v>38</v>
      </c>
      <c r="I722" t="s">
        <v>39</v>
      </c>
      <c r="J722">
        <v>51</v>
      </c>
    </row>
    <row r="723" spans="1:10" x14ac:dyDescent="0.35">
      <c r="A723" t="s">
        <v>43</v>
      </c>
      <c r="B723">
        <v>2022</v>
      </c>
      <c r="C723" t="s">
        <v>16</v>
      </c>
      <c r="D723" t="s">
        <v>36</v>
      </c>
      <c r="E723">
        <v>15.66</v>
      </c>
      <c r="F723">
        <v>817169</v>
      </c>
      <c r="G723" t="s">
        <v>29</v>
      </c>
      <c r="H723" t="s">
        <v>14</v>
      </c>
      <c r="I723" t="s">
        <v>18</v>
      </c>
      <c r="J723">
        <v>54</v>
      </c>
    </row>
    <row r="724" spans="1:10" x14ac:dyDescent="0.35">
      <c r="A724" t="s">
        <v>40</v>
      </c>
      <c r="B724">
        <v>2015</v>
      </c>
      <c r="C724" t="s">
        <v>42</v>
      </c>
      <c r="D724" t="s">
        <v>37</v>
      </c>
      <c r="E724">
        <v>62.34</v>
      </c>
      <c r="F724">
        <v>796100</v>
      </c>
      <c r="G724" t="s">
        <v>13</v>
      </c>
      <c r="H724" t="s">
        <v>26</v>
      </c>
      <c r="I724" t="s">
        <v>27</v>
      </c>
      <c r="J724">
        <v>20</v>
      </c>
    </row>
    <row r="725" spans="1:10" x14ac:dyDescent="0.35">
      <c r="A725" t="s">
        <v>23</v>
      </c>
      <c r="B725">
        <v>2016</v>
      </c>
      <c r="C725" t="s">
        <v>20</v>
      </c>
      <c r="D725" t="s">
        <v>36</v>
      </c>
      <c r="E725">
        <v>76.06</v>
      </c>
      <c r="F725">
        <v>530253</v>
      </c>
      <c r="G725" t="s">
        <v>30</v>
      </c>
      <c r="H725" t="s">
        <v>22</v>
      </c>
      <c r="I725" t="s">
        <v>39</v>
      </c>
      <c r="J725">
        <v>28</v>
      </c>
    </row>
    <row r="726" spans="1:10" x14ac:dyDescent="0.35">
      <c r="A726" t="s">
        <v>40</v>
      </c>
      <c r="B726">
        <v>2024</v>
      </c>
      <c r="C726" t="s">
        <v>20</v>
      </c>
      <c r="D726" t="s">
        <v>35</v>
      </c>
      <c r="E726">
        <v>50.36</v>
      </c>
      <c r="F726">
        <v>165496</v>
      </c>
      <c r="G726" t="s">
        <v>25</v>
      </c>
      <c r="H726" t="s">
        <v>22</v>
      </c>
      <c r="I726" t="s">
        <v>39</v>
      </c>
      <c r="J726">
        <v>72</v>
      </c>
    </row>
    <row r="727" spans="1:10" x14ac:dyDescent="0.35">
      <c r="A727" t="s">
        <v>41</v>
      </c>
      <c r="B727">
        <v>2021</v>
      </c>
      <c r="C727" t="s">
        <v>16</v>
      </c>
      <c r="D727" t="s">
        <v>36</v>
      </c>
      <c r="E727">
        <v>34.92</v>
      </c>
      <c r="F727">
        <v>501490</v>
      </c>
      <c r="G727" t="s">
        <v>29</v>
      </c>
      <c r="H727" t="s">
        <v>26</v>
      </c>
      <c r="I727" t="s">
        <v>18</v>
      </c>
      <c r="J727">
        <v>44</v>
      </c>
    </row>
    <row r="728" spans="1:10" x14ac:dyDescent="0.35">
      <c r="A728" t="s">
        <v>19</v>
      </c>
      <c r="B728">
        <v>2016</v>
      </c>
      <c r="C728" t="s">
        <v>42</v>
      </c>
      <c r="D728" t="s">
        <v>36</v>
      </c>
      <c r="E728">
        <v>11.81</v>
      </c>
      <c r="F728">
        <v>392365</v>
      </c>
      <c r="G728" t="s">
        <v>29</v>
      </c>
      <c r="H728" t="s">
        <v>26</v>
      </c>
      <c r="I728" t="s">
        <v>31</v>
      </c>
      <c r="J728">
        <v>72</v>
      </c>
    </row>
    <row r="729" spans="1:10" x14ac:dyDescent="0.35">
      <c r="A729" t="s">
        <v>10</v>
      </c>
      <c r="B729">
        <v>2022</v>
      </c>
      <c r="C729" t="s">
        <v>42</v>
      </c>
      <c r="D729" t="s">
        <v>12</v>
      </c>
      <c r="E729">
        <v>96.72</v>
      </c>
      <c r="F729">
        <v>194617</v>
      </c>
      <c r="G729" t="s">
        <v>29</v>
      </c>
      <c r="H729" t="s">
        <v>26</v>
      </c>
      <c r="I729" t="s">
        <v>31</v>
      </c>
      <c r="J729">
        <v>31</v>
      </c>
    </row>
    <row r="730" spans="1:10" x14ac:dyDescent="0.35">
      <c r="A730" t="s">
        <v>44</v>
      </c>
      <c r="B730">
        <v>2022</v>
      </c>
      <c r="C730" t="s">
        <v>20</v>
      </c>
      <c r="D730" t="s">
        <v>17</v>
      </c>
      <c r="E730">
        <v>44.34</v>
      </c>
      <c r="F730">
        <v>516125</v>
      </c>
      <c r="G730" t="s">
        <v>30</v>
      </c>
      <c r="H730" t="s">
        <v>38</v>
      </c>
      <c r="I730" t="s">
        <v>18</v>
      </c>
      <c r="J730">
        <v>67</v>
      </c>
    </row>
    <row r="731" spans="1:10" x14ac:dyDescent="0.35">
      <c r="A731" t="s">
        <v>40</v>
      </c>
      <c r="B731">
        <v>2021</v>
      </c>
      <c r="C731" t="s">
        <v>20</v>
      </c>
      <c r="D731" t="s">
        <v>24</v>
      </c>
      <c r="E731">
        <v>67.72</v>
      </c>
      <c r="F731">
        <v>393335</v>
      </c>
      <c r="G731" t="s">
        <v>13</v>
      </c>
      <c r="H731" t="s">
        <v>26</v>
      </c>
      <c r="I731" t="s">
        <v>31</v>
      </c>
      <c r="J731">
        <v>31</v>
      </c>
    </row>
    <row r="732" spans="1:10" x14ac:dyDescent="0.35">
      <c r="A732" t="s">
        <v>23</v>
      </c>
      <c r="B732">
        <v>2018</v>
      </c>
      <c r="C732" t="s">
        <v>34</v>
      </c>
      <c r="D732" t="s">
        <v>35</v>
      </c>
      <c r="E732">
        <v>34.090000000000003</v>
      </c>
      <c r="F732">
        <v>197436</v>
      </c>
      <c r="G732" t="s">
        <v>30</v>
      </c>
      <c r="H732" t="s">
        <v>38</v>
      </c>
      <c r="I732" t="s">
        <v>31</v>
      </c>
      <c r="J732">
        <v>10</v>
      </c>
    </row>
    <row r="733" spans="1:10" x14ac:dyDescent="0.35">
      <c r="A733" t="s">
        <v>33</v>
      </c>
      <c r="B733">
        <v>2022</v>
      </c>
      <c r="C733" t="s">
        <v>32</v>
      </c>
      <c r="D733" t="s">
        <v>12</v>
      </c>
      <c r="E733">
        <v>31.51</v>
      </c>
      <c r="F733">
        <v>452360</v>
      </c>
      <c r="G733" t="s">
        <v>25</v>
      </c>
      <c r="H733" t="s">
        <v>38</v>
      </c>
      <c r="I733" t="s">
        <v>31</v>
      </c>
      <c r="J733">
        <v>65</v>
      </c>
    </row>
    <row r="734" spans="1:10" x14ac:dyDescent="0.35">
      <c r="A734" t="s">
        <v>40</v>
      </c>
      <c r="B734">
        <v>2018</v>
      </c>
      <c r="C734" t="s">
        <v>32</v>
      </c>
      <c r="D734" t="s">
        <v>37</v>
      </c>
      <c r="E734">
        <v>20.39</v>
      </c>
      <c r="F734">
        <v>913090</v>
      </c>
      <c r="G734" t="s">
        <v>30</v>
      </c>
      <c r="H734" t="s">
        <v>38</v>
      </c>
      <c r="I734" t="s">
        <v>15</v>
      </c>
      <c r="J734">
        <v>2</v>
      </c>
    </row>
    <row r="735" spans="1:10" x14ac:dyDescent="0.35">
      <c r="A735" t="s">
        <v>28</v>
      </c>
      <c r="B735">
        <v>2018</v>
      </c>
      <c r="C735" t="s">
        <v>34</v>
      </c>
      <c r="D735" t="s">
        <v>24</v>
      </c>
      <c r="E735">
        <v>38.65</v>
      </c>
      <c r="F735">
        <v>368222</v>
      </c>
      <c r="G735" t="s">
        <v>29</v>
      </c>
      <c r="H735" t="s">
        <v>38</v>
      </c>
      <c r="I735" t="s">
        <v>15</v>
      </c>
      <c r="J735">
        <v>56</v>
      </c>
    </row>
    <row r="736" spans="1:10" x14ac:dyDescent="0.35">
      <c r="A736" t="s">
        <v>19</v>
      </c>
      <c r="B736">
        <v>2022</v>
      </c>
      <c r="C736" t="s">
        <v>34</v>
      </c>
      <c r="D736" t="s">
        <v>37</v>
      </c>
      <c r="E736">
        <v>77.3</v>
      </c>
      <c r="F736">
        <v>826937</v>
      </c>
      <c r="G736" t="s">
        <v>30</v>
      </c>
      <c r="H736" t="s">
        <v>38</v>
      </c>
      <c r="I736" t="s">
        <v>27</v>
      </c>
      <c r="J736">
        <v>64</v>
      </c>
    </row>
    <row r="737" spans="1:10" x14ac:dyDescent="0.35">
      <c r="A737" t="s">
        <v>43</v>
      </c>
      <c r="B737">
        <v>2015</v>
      </c>
      <c r="C737" t="s">
        <v>16</v>
      </c>
      <c r="D737" t="s">
        <v>17</v>
      </c>
      <c r="E737">
        <v>89.93</v>
      </c>
      <c r="F737">
        <v>673959</v>
      </c>
      <c r="G737" t="s">
        <v>13</v>
      </c>
      <c r="H737" t="s">
        <v>38</v>
      </c>
      <c r="I737" t="s">
        <v>18</v>
      </c>
      <c r="J737">
        <v>39</v>
      </c>
    </row>
    <row r="738" spans="1:10" x14ac:dyDescent="0.35">
      <c r="A738" t="s">
        <v>23</v>
      </c>
      <c r="B738">
        <v>2022</v>
      </c>
      <c r="C738" t="s">
        <v>16</v>
      </c>
      <c r="D738" t="s">
        <v>12</v>
      </c>
      <c r="E738">
        <v>4.29</v>
      </c>
      <c r="F738">
        <v>383246</v>
      </c>
      <c r="G738" t="s">
        <v>25</v>
      </c>
      <c r="H738" t="s">
        <v>14</v>
      </c>
      <c r="I738" t="s">
        <v>15</v>
      </c>
      <c r="J738">
        <v>45</v>
      </c>
    </row>
    <row r="739" spans="1:10" x14ac:dyDescent="0.35">
      <c r="A739" t="s">
        <v>23</v>
      </c>
      <c r="B739">
        <v>2019</v>
      </c>
      <c r="C739" t="s">
        <v>20</v>
      </c>
      <c r="D739" t="s">
        <v>36</v>
      </c>
      <c r="E739">
        <v>76.03</v>
      </c>
      <c r="F739">
        <v>422890</v>
      </c>
      <c r="G739" t="s">
        <v>29</v>
      </c>
      <c r="H739" t="s">
        <v>26</v>
      </c>
      <c r="I739" t="s">
        <v>15</v>
      </c>
      <c r="J739">
        <v>4</v>
      </c>
    </row>
    <row r="740" spans="1:10" x14ac:dyDescent="0.35">
      <c r="A740" t="s">
        <v>40</v>
      </c>
      <c r="B740">
        <v>2020</v>
      </c>
      <c r="C740" t="s">
        <v>42</v>
      </c>
      <c r="D740" t="s">
        <v>36</v>
      </c>
      <c r="E740">
        <v>42.3</v>
      </c>
      <c r="F740">
        <v>497035</v>
      </c>
      <c r="G740" t="s">
        <v>13</v>
      </c>
      <c r="H740" t="s">
        <v>38</v>
      </c>
      <c r="I740" t="s">
        <v>27</v>
      </c>
      <c r="J740">
        <v>66</v>
      </c>
    </row>
    <row r="741" spans="1:10" x14ac:dyDescent="0.35">
      <c r="A741" t="s">
        <v>43</v>
      </c>
      <c r="B741">
        <v>2023</v>
      </c>
      <c r="C741" t="s">
        <v>11</v>
      </c>
      <c r="D741" t="s">
        <v>35</v>
      </c>
      <c r="E741">
        <v>72.569999999999993</v>
      </c>
      <c r="F741">
        <v>720220</v>
      </c>
      <c r="G741" t="s">
        <v>30</v>
      </c>
      <c r="H741" t="s">
        <v>22</v>
      </c>
      <c r="I741" t="s">
        <v>18</v>
      </c>
      <c r="J741">
        <v>71</v>
      </c>
    </row>
    <row r="742" spans="1:10" x14ac:dyDescent="0.35">
      <c r="A742" t="s">
        <v>41</v>
      </c>
      <c r="B742">
        <v>2019</v>
      </c>
      <c r="C742" t="s">
        <v>11</v>
      </c>
      <c r="D742" t="s">
        <v>35</v>
      </c>
      <c r="E742">
        <v>93.7</v>
      </c>
      <c r="F742">
        <v>808318</v>
      </c>
      <c r="G742" t="s">
        <v>25</v>
      </c>
      <c r="H742" t="s">
        <v>26</v>
      </c>
      <c r="I742" t="s">
        <v>31</v>
      </c>
      <c r="J742">
        <v>57</v>
      </c>
    </row>
    <row r="743" spans="1:10" x14ac:dyDescent="0.35">
      <c r="A743" t="s">
        <v>28</v>
      </c>
      <c r="B743">
        <v>2022</v>
      </c>
      <c r="C743" t="s">
        <v>34</v>
      </c>
      <c r="D743" t="s">
        <v>21</v>
      </c>
      <c r="E743">
        <v>68.63</v>
      </c>
      <c r="F743">
        <v>294981</v>
      </c>
      <c r="G743" t="s">
        <v>30</v>
      </c>
      <c r="H743" t="s">
        <v>38</v>
      </c>
      <c r="I743" t="s">
        <v>27</v>
      </c>
      <c r="J743">
        <v>3</v>
      </c>
    </row>
    <row r="744" spans="1:10" x14ac:dyDescent="0.35">
      <c r="A744" t="s">
        <v>45</v>
      </c>
      <c r="B744">
        <v>2017</v>
      </c>
      <c r="C744" t="s">
        <v>11</v>
      </c>
      <c r="D744" t="s">
        <v>37</v>
      </c>
      <c r="E744">
        <v>52.7</v>
      </c>
      <c r="F744">
        <v>281182</v>
      </c>
      <c r="G744" t="s">
        <v>25</v>
      </c>
      <c r="H744" t="s">
        <v>38</v>
      </c>
      <c r="I744" t="s">
        <v>39</v>
      </c>
      <c r="J744">
        <v>27</v>
      </c>
    </row>
    <row r="745" spans="1:10" x14ac:dyDescent="0.35">
      <c r="A745" t="s">
        <v>40</v>
      </c>
      <c r="B745">
        <v>2017</v>
      </c>
      <c r="C745" t="s">
        <v>16</v>
      </c>
      <c r="D745" t="s">
        <v>12</v>
      </c>
      <c r="E745">
        <v>66.56</v>
      </c>
      <c r="F745">
        <v>95750</v>
      </c>
      <c r="G745" t="s">
        <v>25</v>
      </c>
      <c r="H745" t="s">
        <v>38</v>
      </c>
      <c r="I745" t="s">
        <v>31</v>
      </c>
      <c r="J745">
        <v>44</v>
      </c>
    </row>
    <row r="746" spans="1:10" x14ac:dyDescent="0.35">
      <c r="A746" t="s">
        <v>43</v>
      </c>
      <c r="B746">
        <v>2015</v>
      </c>
      <c r="C746" t="s">
        <v>16</v>
      </c>
      <c r="D746" t="s">
        <v>17</v>
      </c>
      <c r="E746">
        <v>91.03</v>
      </c>
      <c r="F746">
        <v>879260</v>
      </c>
      <c r="G746" t="s">
        <v>13</v>
      </c>
      <c r="H746" t="s">
        <v>26</v>
      </c>
      <c r="I746" t="s">
        <v>31</v>
      </c>
      <c r="J746">
        <v>16</v>
      </c>
    </row>
    <row r="747" spans="1:10" x14ac:dyDescent="0.35">
      <c r="A747" t="s">
        <v>41</v>
      </c>
      <c r="B747">
        <v>2017</v>
      </c>
      <c r="C747" t="s">
        <v>20</v>
      </c>
      <c r="D747" t="s">
        <v>21</v>
      </c>
      <c r="E747">
        <v>14.74</v>
      </c>
      <c r="F747">
        <v>561615</v>
      </c>
      <c r="G747" t="s">
        <v>13</v>
      </c>
      <c r="H747" t="s">
        <v>22</v>
      </c>
      <c r="I747" t="s">
        <v>31</v>
      </c>
      <c r="J747">
        <v>29</v>
      </c>
    </row>
    <row r="748" spans="1:10" x14ac:dyDescent="0.35">
      <c r="A748" t="s">
        <v>43</v>
      </c>
      <c r="B748">
        <v>2016</v>
      </c>
      <c r="C748" t="s">
        <v>34</v>
      </c>
      <c r="D748" t="s">
        <v>17</v>
      </c>
      <c r="E748">
        <v>40.29</v>
      </c>
      <c r="F748">
        <v>206598</v>
      </c>
      <c r="G748" t="s">
        <v>30</v>
      </c>
      <c r="H748" t="s">
        <v>38</v>
      </c>
      <c r="I748" t="s">
        <v>39</v>
      </c>
      <c r="J748">
        <v>45</v>
      </c>
    </row>
    <row r="749" spans="1:10" x14ac:dyDescent="0.35">
      <c r="A749" t="s">
        <v>43</v>
      </c>
      <c r="B749">
        <v>2017</v>
      </c>
      <c r="C749" t="s">
        <v>20</v>
      </c>
      <c r="D749" t="s">
        <v>21</v>
      </c>
      <c r="E749">
        <v>56.83</v>
      </c>
      <c r="F749">
        <v>171305</v>
      </c>
      <c r="G749" t="s">
        <v>30</v>
      </c>
      <c r="H749" t="s">
        <v>14</v>
      </c>
      <c r="I749" t="s">
        <v>18</v>
      </c>
      <c r="J749">
        <v>54</v>
      </c>
    </row>
    <row r="750" spans="1:10" x14ac:dyDescent="0.35">
      <c r="A750" t="s">
        <v>41</v>
      </c>
      <c r="B750">
        <v>2024</v>
      </c>
      <c r="C750" t="s">
        <v>34</v>
      </c>
      <c r="D750" t="s">
        <v>35</v>
      </c>
      <c r="E750">
        <v>63.45</v>
      </c>
      <c r="F750">
        <v>492909</v>
      </c>
      <c r="G750" t="s">
        <v>30</v>
      </c>
      <c r="H750" t="s">
        <v>38</v>
      </c>
      <c r="I750" t="s">
        <v>27</v>
      </c>
      <c r="J750">
        <v>42</v>
      </c>
    </row>
    <row r="751" spans="1:10" x14ac:dyDescent="0.35">
      <c r="A751" t="s">
        <v>23</v>
      </c>
      <c r="B751">
        <v>2021</v>
      </c>
      <c r="C751" t="s">
        <v>20</v>
      </c>
      <c r="D751" t="s">
        <v>21</v>
      </c>
      <c r="E751">
        <v>72.569999999999993</v>
      </c>
      <c r="F751">
        <v>477493</v>
      </c>
      <c r="G751" t="s">
        <v>13</v>
      </c>
      <c r="H751" t="s">
        <v>14</v>
      </c>
      <c r="I751" t="s">
        <v>39</v>
      </c>
      <c r="J751">
        <v>16</v>
      </c>
    </row>
    <row r="752" spans="1:10" x14ac:dyDescent="0.35">
      <c r="A752" t="s">
        <v>44</v>
      </c>
      <c r="B752">
        <v>2021</v>
      </c>
      <c r="C752" t="s">
        <v>11</v>
      </c>
      <c r="D752" t="s">
        <v>35</v>
      </c>
      <c r="E752">
        <v>22.94</v>
      </c>
      <c r="F752">
        <v>622723</v>
      </c>
      <c r="G752" t="s">
        <v>25</v>
      </c>
      <c r="H752" t="s">
        <v>22</v>
      </c>
      <c r="I752" t="s">
        <v>27</v>
      </c>
      <c r="J752">
        <v>67</v>
      </c>
    </row>
    <row r="753" spans="1:10" x14ac:dyDescent="0.35">
      <c r="A753" t="s">
        <v>40</v>
      </c>
      <c r="B753">
        <v>2016</v>
      </c>
      <c r="C753" t="s">
        <v>42</v>
      </c>
      <c r="D753" t="s">
        <v>37</v>
      </c>
      <c r="E753">
        <v>80.22</v>
      </c>
      <c r="F753">
        <v>124155</v>
      </c>
      <c r="G753" t="s">
        <v>25</v>
      </c>
      <c r="H753" t="s">
        <v>22</v>
      </c>
      <c r="I753" t="s">
        <v>39</v>
      </c>
      <c r="J753">
        <v>40</v>
      </c>
    </row>
    <row r="754" spans="1:10" x14ac:dyDescent="0.35">
      <c r="A754" t="s">
        <v>10</v>
      </c>
      <c r="B754">
        <v>2024</v>
      </c>
      <c r="C754" t="s">
        <v>42</v>
      </c>
      <c r="D754" t="s">
        <v>17</v>
      </c>
      <c r="E754">
        <v>34.49</v>
      </c>
      <c r="F754">
        <v>897277</v>
      </c>
      <c r="G754" t="s">
        <v>30</v>
      </c>
      <c r="H754" t="s">
        <v>38</v>
      </c>
      <c r="I754" t="s">
        <v>15</v>
      </c>
      <c r="J754">
        <v>55</v>
      </c>
    </row>
    <row r="755" spans="1:10" x14ac:dyDescent="0.35">
      <c r="A755" t="s">
        <v>45</v>
      </c>
      <c r="B755">
        <v>2017</v>
      </c>
      <c r="C755" t="s">
        <v>34</v>
      </c>
      <c r="D755" t="s">
        <v>37</v>
      </c>
      <c r="E755">
        <v>51.26</v>
      </c>
      <c r="F755">
        <v>28682</v>
      </c>
      <c r="G755" t="s">
        <v>13</v>
      </c>
      <c r="H755" t="s">
        <v>38</v>
      </c>
      <c r="I755" t="s">
        <v>15</v>
      </c>
      <c r="J755">
        <v>44</v>
      </c>
    </row>
    <row r="756" spans="1:10" x14ac:dyDescent="0.35">
      <c r="A756" t="s">
        <v>44</v>
      </c>
      <c r="B756">
        <v>2020</v>
      </c>
      <c r="C756" t="s">
        <v>11</v>
      </c>
      <c r="D756" t="s">
        <v>36</v>
      </c>
      <c r="E756">
        <v>73.040000000000006</v>
      </c>
      <c r="F756">
        <v>512431</v>
      </c>
      <c r="G756" t="s">
        <v>25</v>
      </c>
      <c r="H756" t="s">
        <v>14</v>
      </c>
      <c r="I756" t="s">
        <v>15</v>
      </c>
      <c r="J756">
        <v>44</v>
      </c>
    </row>
    <row r="757" spans="1:10" x14ac:dyDescent="0.35">
      <c r="A757" t="s">
        <v>40</v>
      </c>
      <c r="B757">
        <v>2018</v>
      </c>
      <c r="C757" t="s">
        <v>34</v>
      </c>
      <c r="D757" t="s">
        <v>21</v>
      </c>
      <c r="E757">
        <v>19.14</v>
      </c>
      <c r="F757">
        <v>171977</v>
      </c>
      <c r="G757" t="s">
        <v>30</v>
      </c>
      <c r="H757" t="s">
        <v>38</v>
      </c>
      <c r="I757" t="s">
        <v>31</v>
      </c>
      <c r="J757">
        <v>44</v>
      </c>
    </row>
    <row r="758" spans="1:10" x14ac:dyDescent="0.35">
      <c r="A758" t="s">
        <v>23</v>
      </c>
      <c r="B758">
        <v>2015</v>
      </c>
      <c r="C758" t="s">
        <v>34</v>
      </c>
      <c r="D758" t="s">
        <v>24</v>
      </c>
      <c r="E758">
        <v>38.72</v>
      </c>
      <c r="F758">
        <v>943070</v>
      </c>
      <c r="G758" t="s">
        <v>13</v>
      </c>
      <c r="H758" t="s">
        <v>38</v>
      </c>
      <c r="I758" t="s">
        <v>15</v>
      </c>
      <c r="J758">
        <v>36</v>
      </c>
    </row>
    <row r="759" spans="1:10" x14ac:dyDescent="0.35">
      <c r="A759" t="s">
        <v>44</v>
      </c>
      <c r="B759">
        <v>2021</v>
      </c>
      <c r="C759" t="s">
        <v>32</v>
      </c>
      <c r="D759" t="s">
        <v>12</v>
      </c>
      <c r="E759">
        <v>14.88</v>
      </c>
      <c r="F759">
        <v>887855</v>
      </c>
      <c r="G759" t="s">
        <v>25</v>
      </c>
      <c r="H759" t="s">
        <v>38</v>
      </c>
      <c r="I759" t="s">
        <v>27</v>
      </c>
      <c r="J759">
        <v>7</v>
      </c>
    </row>
    <row r="760" spans="1:10" x14ac:dyDescent="0.35">
      <c r="A760" t="s">
        <v>45</v>
      </c>
      <c r="B760">
        <v>2018</v>
      </c>
      <c r="C760" t="s">
        <v>16</v>
      </c>
      <c r="D760" t="s">
        <v>17</v>
      </c>
      <c r="E760">
        <v>54.05</v>
      </c>
      <c r="F760">
        <v>535110</v>
      </c>
      <c r="G760" t="s">
        <v>25</v>
      </c>
      <c r="H760" t="s">
        <v>38</v>
      </c>
      <c r="I760" t="s">
        <v>31</v>
      </c>
      <c r="J760">
        <v>2</v>
      </c>
    </row>
    <row r="761" spans="1:10" x14ac:dyDescent="0.35">
      <c r="A761" t="s">
        <v>45</v>
      </c>
      <c r="B761">
        <v>2021</v>
      </c>
      <c r="C761" t="s">
        <v>20</v>
      </c>
      <c r="D761" t="s">
        <v>24</v>
      </c>
      <c r="E761">
        <v>42.29</v>
      </c>
      <c r="F761">
        <v>817386</v>
      </c>
      <c r="G761" t="s">
        <v>25</v>
      </c>
      <c r="H761" t="s">
        <v>38</v>
      </c>
      <c r="I761" t="s">
        <v>18</v>
      </c>
      <c r="J761">
        <v>8</v>
      </c>
    </row>
    <row r="762" spans="1:10" x14ac:dyDescent="0.35">
      <c r="A762" t="s">
        <v>19</v>
      </c>
      <c r="B762">
        <v>2018</v>
      </c>
      <c r="C762" t="s">
        <v>11</v>
      </c>
      <c r="D762" t="s">
        <v>36</v>
      </c>
      <c r="E762">
        <v>96.59</v>
      </c>
      <c r="F762">
        <v>206552</v>
      </c>
      <c r="G762" t="s">
        <v>25</v>
      </c>
      <c r="H762" t="s">
        <v>22</v>
      </c>
      <c r="I762" t="s">
        <v>39</v>
      </c>
      <c r="J762">
        <v>13</v>
      </c>
    </row>
    <row r="763" spans="1:10" x14ac:dyDescent="0.35">
      <c r="A763" t="s">
        <v>43</v>
      </c>
      <c r="B763">
        <v>2020</v>
      </c>
      <c r="C763" t="s">
        <v>20</v>
      </c>
      <c r="D763" t="s">
        <v>12</v>
      </c>
      <c r="E763">
        <v>71.349999999999994</v>
      </c>
      <c r="F763">
        <v>154966</v>
      </c>
      <c r="G763" t="s">
        <v>13</v>
      </c>
      <c r="H763" t="s">
        <v>38</v>
      </c>
      <c r="I763" t="s">
        <v>31</v>
      </c>
      <c r="J763">
        <v>19</v>
      </c>
    </row>
    <row r="764" spans="1:10" x14ac:dyDescent="0.35">
      <c r="A764" t="s">
        <v>33</v>
      </c>
      <c r="B764">
        <v>2016</v>
      </c>
      <c r="C764" t="s">
        <v>11</v>
      </c>
      <c r="D764" t="s">
        <v>36</v>
      </c>
      <c r="E764">
        <v>54.5</v>
      </c>
      <c r="F764">
        <v>511287</v>
      </c>
      <c r="G764" t="s">
        <v>30</v>
      </c>
      <c r="H764" t="s">
        <v>14</v>
      </c>
      <c r="I764" t="s">
        <v>31</v>
      </c>
      <c r="J764">
        <v>34</v>
      </c>
    </row>
    <row r="765" spans="1:10" x14ac:dyDescent="0.35">
      <c r="A765" t="s">
        <v>28</v>
      </c>
      <c r="B765">
        <v>2023</v>
      </c>
      <c r="C765" t="s">
        <v>34</v>
      </c>
      <c r="D765" t="s">
        <v>36</v>
      </c>
      <c r="E765">
        <v>94.48</v>
      </c>
      <c r="F765">
        <v>426499</v>
      </c>
      <c r="G765" t="s">
        <v>30</v>
      </c>
      <c r="H765" t="s">
        <v>14</v>
      </c>
      <c r="I765" t="s">
        <v>15</v>
      </c>
      <c r="J765">
        <v>37</v>
      </c>
    </row>
    <row r="766" spans="1:10" x14ac:dyDescent="0.35">
      <c r="A766" t="s">
        <v>23</v>
      </c>
      <c r="B766">
        <v>2016</v>
      </c>
      <c r="C766" t="s">
        <v>20</v>
      </c>
      <c r="D766" t="s">
        <v>24</v>
      </c>
      <c r="E766">
        <v>73.63</v>
      </c>
      <c r="F766">
        <v>15907</v>
      </c>
      <c r="G766" t="s">
        <v>13</v>
      </c>
      <c r="H766" t="s">
        <v>26</v>
      </c>
      <c r="I766" t="s">
        <v>31</v>
      </c>
      <c r="J766">
        <v>36</v>
      </c>
    </row>
    <row r="767" spans="1:10" x14ac:dyDescent="0.35">
      <c r="A767" t="s">
        <v>23</v>
      </c>
      <c r="B767">
        <v>2022</v>
      </c>
      <c r="C767" t="s">
        <v>11</v>
      </c>
      <c r="D767" t="s">
        <v>12</v>
      </c>
      <c r="E767">
        <v>36.15</v>
      </c>
      <c r="F767">
        <v>375734</v>
      </c>
      <c r="G767" t="s">
        <v>25</v>
      </c>
      <c r="H767" t="s">
        <v>22</v>
      </c>
      <c r="I767" t="s">
        <v>27</v>
      </c>
      <c r="J767">
        <v>31</v>
      </c>
    </row>
    <row r="768" spans="1:10" x14ac:dyDescent="0.35">
      <c r="A768" t="s">
        <v>43</v>
      </c>
      <c r="B768">
        <v>2023</v>
      </c>
      <c r="C768" t="s">
        <v>42</v>
      </c>
      <c r="D768" t="s">
        <v>35</v>
      </c>
      <c r="E768">
        <v>19.18</v>
      </c>
      <c r="F768">
        <v>993826</v>
      </c>
      <c r="G768" t="s">
        <v>30</v>
      </c>
      <c r="H768" t="s">
        <v>38</v>
      </c>
      <c r="I768" t="s">
        <v>18</v>
      </c>
      <c r="J768">
        <v>7</v>
      </c>
    </row>
    <row r="769" spans="1:10" x14ac:dyDescent="0.35">
      <c r="A769" t="s">
        <v>19</v>
      </c>
      <c r="B769">
        <v>2023</v>
      </c>
      <c r="C769" t="s">
        <v>16</v>
      </c>
      <c r="D769" t="s">
        <v>36</v>
      </c>
      <c r="E769">
        <v>83.18</v>
      </c>
      <c r="F769">
        <v>397813</v>
      </c>
      <c r="G769" t="s">
        <v>25</v>
      </c>
      <c r="H769" t="s">
        <v>26</v>
      </c>
      <c r="I769" t="s">
        <v>31</v>
      </c>
      <c r="J769">
        <v>12</v>
      </c>
    </row>
    <row r="770" spans="1:10" x14ac:dyDescent="0.35">
      <c r="A770" t="s">
        <v>33</v>
      </c>
      <c r="B770">
        <v>2024</v>
      </c>
      <c r="C770" t="s">
        <v>16</v>
      </c>
      <c r="D770" t="s">
        <v>36</v>
      </c>
      <c r="E770">
        <v>70.98</v>
      </c>
      <c r="F770">
        <v>185001</v>
      </c>
      <c r="G770" t="s">
        <v>29</v>
      </c>
      <c r="H770" t="s">
        <v>38</v>
      </c>
      <c r="I770" t="s">
        <v>15</v>
      </c>
      <c r="J770">
        <v>3</v>
      </c>
    </row>
    <row r="771" spans="1:10" x14ac:dyDescent="0.35">
      <c r="A771" t="s">
        <v>44</v>
      </c>
      <c r="B771">
        <v>2024</v>
      </c>
      <c r="C771" t="s">
        <v>32</v>
      </c>
      <c r="D771" t="s">
        <v>21</v>
      </c>
      <c r="E771">
        <v>7.99</v>
      </c>
      <c r="F771">
        <v>805548</v>
      </c>
      <c r="G771" t="s">
        <v>29</v>
      </c>
      <c r="H771" t="s">
        <v>14</v>
      </c>
      <c r="I771" t="s">
        <v>31</v>
      </c>
      <c r="J771">
        <v>10</v>
      </c>
    </row>
    <row r="772" spans="1:10" x14ac:dyDescent="0.35">
      <c r="A772" t="s">
        <v>43</v>
      </c>
      <c r="B772">
        <v>2015</v>
      </c>
      <c r="C772" t="s">
        <v>34</v>
      </c>
      <c r="D772" t="s">
        <v>17</v>
      </c>
      <c r="E772">
        <v>74.739999999999995</v>
      </c>
      <c r="F772">
        <v>562552</v>
      </c>
      <c r="G772" t="s">
        <v>25</v>
      </c>
      <c r="H772" t="s">
        <v>14</v>
      </c>
      <c r="I772" t="s">
        <v>39</v>
      </c>
      <c r="J772">
        <v>37</v>
      </c>
    </row>
    <row r="773" spans="1:10" x14ac:dyDescent="0.35">
      <c r="A773" t="s">
        <v>43</v>
      </c>
      <c r="B773">
        <v>2018</v>
      </c>
      <c r="C773" t="s">
        <v>42</v>
      </c>
      <c r="D773" t="s">
        <v>12</v>
      </c>
      <c r="E773">
        <v>33.119999999999997</v>
      </c>
      <c r="F773">
        <v>724513</v>
      </c>
      <c r="G773" t="s">
        <v>25</v>
      </c>
      <c r="H773" t="s">
        <v>38</v>
      </c>
      <c r="I773" t="s">
        <v>15</v>
      </c>
      <c r="J773">
        <v>46</v>
      </c>
    </row>
    <row r="774" spans="1:10" x14ac:dyDescent="0.35">
      <c r="A774" t="s">
        <v>23</v>
      </c>
      <c r="B774">
        <v>2024</v>
      </c>
      <c r="C774" t="s">
        <v>34</v>
      </c>
      <c r="D774" t="s">
        <v>24</v>
      </c>
      <c r="E774">
        <v>54.1</v>
      </c>
      <c r="F774">
        <v>715395</v>
      </c>
      <c r="G774" t="s">
        <v>30</v>
      </c>
      <c r="H774" t="s">
        <v>26</v>
      </c>
      <c r="I774" t="s">
        <v>15</v>
      </c>
      <c r="J774">
        <v>60</v>
      </c>
    </row>
    <row r="775" spans="1:10" x14ac:dyDescent="0.35">
      <c r="A775" t="s">
        <v>33</v>
      </c>
      <c r="B775">
        <v>2020</v>
      </c>
      <c r="C775" t="s">
        <v>16</v>
      </c>
      <c r="D775" t="s">
        <v>24</v>
      </c>
      <c r="E775">
        <v>75.13</v>
      </c>
      <c r="F775">
        <v>177097</v>
      </c>
      <c r="G775" t="s">
        <v>30</v>
      </c>
      <c r="H775" t="s">
        <v>14</v>
      </c>
      <c r="I775" t="s">
        <v>39</v>
      </c>
      <c r="J775">
        <v>15</v>
      </c>
    </row>
    <row r="776" spans="1:10" x14ac:dyDescent="0.35">
      <c r="A776" t="s">
        <v>40</v>
      </c>
      <c r="B776">
        <v>2020</v>
      </c>
      <c r="C776" t="s">
        <v>20</v>
      </c>
      <c r="D776" t="s">
        <v>36</v>
      </c>
      <c r="E776">
        <v>56.34</v>
      </c>
      <c r="F776">
        <v>407084</v>
      </c>
      <c r="G776" t="s">
        <v>30</v>
      </c>
      <c r="H776" t="s">
        <v>14</v>
      </c>
      <c r="I776" t="s">
        <v>18</v>
      </c>
      <c r="J776">
        <v>11</v>
      </c>
    </row>
    <row r="777" spans="1:10" x14ac:dyDescent="0.35">
      <c r="A777" t="s">
        <v>23</v>
      </c>
      <c r="B777">
        <v>2023</v>
      </c>
      <c r="C777" t="s">
        <v>11</v>
      </c>
      <c r="D777" t="s">
        <v>37</v>
      </c>
      <c r="E777">
        <v>23.66</v>
      </c>
      <c r="F777">
        <v>889641</v>
      </c>
      <c r="G777" t="s">
        <v>13</v>
      </c>
      <c r="H777" t="s">
        <v>26</v>
      </c>
      <c r="I777" t="s">
        <v>27</v>
      </c>
      <c r="J777">
        <v>50</v>
      </c>
    </row>
    <row r="778" spans="1:10" x14ac:dyDescent="0.35">
      <c r="A778" t="s">
        <v>45</v>
      </c>
      <c r="B778">
        <v>2019</v>
      </c>
      <c r="C778" t="s">
        <v>34</v>
      </c>
      <c r="D778" t="s">
        <v>21</v>
      </c>
      <c r="E778">
        <v>17.809999999999999</v>
      </c>
      <c r="F778">
        <v>378105</v>
      </c>
      <c r="G778" t="s">
        <v>30</v>
      </c>
      <c r="H778" t="s">
        <v>22</v>
      </c>
      <c r="I778" t="s">
        <v>39</v>
      </c>
      <c r="J778">
        <v>4</v>
      </c>
    </row>
    <row r="779" spans="1:10" x14ac:dyDescent="0.35">
      <c r="A779" t="s">
        <v>28</v>
      </c>
      <c r="B779">
        <v>2020</v>
      </c>
      <c r="C779" t="s">
        <v>34</v>
      </c>
      <c r="D779" t="s">
        <v>12</v>
      </c>
      <c r="E779">
        <v>43.96</v>
      </c>
      <c r="F779">
        <v>597987</v>
      </c>
      <c r="G779" t="s">
        <v>13</v>
      </c>
      <c r="H779" t="s">
        <v>22</v>
      </c>
      <c r="I779" t="s">
        <v>39</v>
      </c>
      <c r="J779">
        <v>50</v>
      </c>
    </row>
    <row r="780" spans="1:10" x14ac:dyDescent="0.35">
      <c r="A780" t="s">
        <v>45</v>
      </c>
      <c r="B780">
        <v>2018</v>
      </c>
      <c r="C780" t="s">
        <v>42</v>
      </c>
      <c r="D780" t="s">
        <v>12</v>
      </c>
      <c r="E780">
        <v>77.069999999999993</v>
      </c>
      <c r="F780">
        <v>10600</v>
      </c>
      <c r="G780" t="s">
        <v>29</v>
      </c>
      <c r="H780" t="s">
        <v>26</v>
      </c>
      <c r="I780" t="s">
        <v>18</v>
      </c>
      <c r="J780">
        <v>47</v>
      </c>
    </row>
    <row r="781" spans="1:10" x14ac:dyDescent="0.35">
      <c r="A781" t="s">
        <v>33</v>
      </c>
      <c r="B781">
        <v>2016</v>
      </c>
      <c r="C781" t="s">
        <v>34</v>
      </c>
      <c r="D781" t="s">
        <v>37</v>
      </c>
      <c r="E781">
        <v>10.82</v>
      </c>
      <c r="F781">
        <v>586784</v>
      </c>
      <c r="G781" t="s">
        <v>13</v>
      </c>
      <c r="H781" t="s">
        <v>22</v>
      </c>
      <c r="I781" t="s">
        <v>39</v>
      </c>
      <c r="J781">
        <v>26</v>
      </c>
    </row>
    <row r="782" spans="1:10" x14ac:dyDescent="0.35">
      <c r="A782" t="s">
        <v>19</v>
      </c>
      <c r="B782">
        <v>2023</v>
      </c>
      <c r="C782" t="s">
        <v>34</v>
      </c>
      <c r="D782" t="s">
        <v>36</v>
      </c>
      <c r="E782">
        <v>48.53</v>
      </c>
      <c r="F782">
        <v>421083</v>
      </c>
      <c r="G782" t="s">
        <v>29</v>
      </c>
      <c r="H782" t="s">
        <v>14</v>
      </c>
      <c r="I782" t="s">
        <v>27</v>
      </c>
      <c r="J782">
        <v>28</v>
      </c>
    </row>
    <row r="783" spans="1:10" x14ac:dyDescent="0.35">
      <c r="A783" t="s">
        <v>40</v>
      </c>
      <c r="B783">
        <v>2023</v>
      </c>
      <c r="C783" t="s">
        <v>16</v>
      </c>
      <c r="D783" t="s">
        <v>12</v>
      </c>
      <c r="E783">
        <v>94.86</v>
      </c>
      <c r="F783">
        <v>127127</v>
      </c>
      <c r="G783" t="s">
        <v>30</v>
      </c>
      <c r="H783" t="s">
        <v>26</v>
      </c>
      <c r="I783" t="s">
        <v>39</v>
      </c>
      <c r="J783">
        <v>47</v>
      </c>
    </row>
    <row r="784" spans="1:10" x14ac:dyDescent="0.35">
      <c r="A784" t="s">
        <v>10</v>
      </c>
      <c r="B784">
        <v>2016</v>
      </c>
      <c r="C784" t="s">
        <v>42</v>
      </c>
      <c r="D784" t="s">
        <v>35</v>
      </c>
      <c r="E784">
        <v>15.92</v>
      </c>
      <c r="F784">
        <v>668188</v>
      </c>
      <c r="G784" t="s">
        <v>29</v>
      </c>
      <c r="H784" t="s">
        <v>14</v>
      </c>
      <c r="I784" t="s">
        <v>27</v>
      </c>
      <c r="J784">
        <v>38</v>
      </c>
    </row>
    <row r="785" spans="1:10" x14ac:dyDescent="0.35">
      <c r="A785" t="s">
        <v>44</v>
      </c>
      <c r="B785">
        <v>2018</v>
      </c>
      <c r="C785" t="s">
        <v>34</v>
      </c>
      <c r="D785" t="s">
        <v>12</v>
      </c>
      <c r="E785">
        <v>11.28</v>
      </c>
      <c r="F785">
        <v>433618</v>
      </c>
      <c r="G785" t="s">
        <v>13</v>
      </c>
      <c r="H785" t="s">
        <v>26</v>
      </c>
      <c r="I785" t="s">
        <v>31</v>
      </c>
      <c r="J785">
        <v>59</v>
      </c>
    </row>
    <row r="786" spans="1:10" x14ac:dyDescent="0.35">
      <c r="A786" t="s">
        <v>28</v>
      </c>
      <c r="B786">
        <v>2023</v>
      </c>
      <c r="C786" t="s">
        <v>42</v>
      </c>
      <c r="D786" t="s">
        <v>24</v>
      </c>
      <c r="E786">
        <v>3.86</v>
      </c>
      <c r="F786">
        <v>51176</v>
      </c>
      <c r="G786" t="s">
        <v>30</v>
      </c>
      <c r="H786" t="s">
        <v>26</v>
      </c>
      <c r="I786" t="s">
        <v>39</v>
      </c>
      <c r="J786">
        <v>61</v>
      </c>
    </row>
    <row r="787" spans="1:10" x14ac:dyDescent="0.35">
      <c r="A787" t="s">
        <v>28</v>
      </c>
      <c r="B787">
        <v>2016</v>
      </c>
      <c r="C787" t="s">
        <v>34</v>
      </c>
      <c r="D787" t="s">
        <v>21</v>
      </c>
      <c r="E787">
        <v>34.35</v>
      </c>
      <c r="F787">
        <v>918452</v>
      </c>
      <c r="G787" t="s">
        <v>30</v>
      </c>
      <c r="H787" t="s">
        <v>22</v>
      </c>
      <c r="I787" t="s">
        <v>27</v>
      </c>
      <c r="J787">
        <v>16</v>
      </c>
    </row>
    <row r="788" spans="1:10" x14ac:dyDescent="0.35">
      <c r="A788" t="s">
        <v>28</v>
      </c>
      <c r="B788">
        <v>2023</v>
      </c>
      <c r="C788" t="s">
        <v>16</v>
      </c>
      <c r="D788" t="s">
        <v>37</v>
      </c>
      <c r="E788">
        <v>84.92</v>
      </c>
      <c r="F788">
        <v>152814</v>
      </c>
      <c r="G788" t="s">
        <v>25</v>
      </c>
      <c r="H788" t="s">
        <v>26</v>
      </c>
      <c r="I788" t="s">
        <v>27</v>
      </c>
      <c r="J788">
        <v>33</v>
      </c>
    </row>
    <row r="789" spans="1:10" x14ac:dyDescent="0.35">
      <c r="A789" t="s">
        <v>45</v>
      </c>
      <c r="B789">
        <v>2017</v>
      </c>
      <c r="C789" t="s">
        <v>20</v>
      </c>
      <c r="D789" t="s">
        <v>17</v>
      </c>
      <c r="E789">
        <v>74.569999999999993</v>
      </c>
      <c r="F789">
        <v>502149</v>
      </c>
      <c r="G789" t="s">
        <v>13</v>
      </c>
      <c r="H789" t="s">
        <v>22</v>
      </c>
      <c r="I789" t="s">
        <v>27</v>
      </c>
      <c r="J789">
        <v>29</v>
      </c>
    </row>
    <row r="790" spans="1:10" x14ac:dyDescent="0.35">
      <c r="A790" t="s">
        <v>45</v>
      </c>
      <c r="B790">
        <v>2019</v>
      </c>
      <c r="C790" t="s">
        <v>16</v>
      </c>
      <c r="D790" t="s">
        <v>37</v>
      </c>
      <c r="E790">
        <v>89.81</v>
      </c>
      <c r="F790">
        <v>46960</v>
      </c>
      <c r="G790" t="s">
        <v>25</v>
      </c>
      <c r="H790" t="s">
        <v>38</v>
      </c>
      <c r="I790" t="s">
        <v>27</v>
      </c>
      <c r="J790">
        <v>16</v>
      </c>
    </row>
    <row r="791" spans="1:10" x14ac:dyDescent="0.35">
      <c r="A791" t="s">
        <v>43</v>
      </c>
      <c r="B791">
        <v>2017</v>
      </c>
      <c r="C791" t="s">
        <v>34</v>
      </c>
      <c r="D791" t="s">
        <v>35</v>
      </c>
      <c r="E791">
        <v>40.659999999999997</v>
      </c>
      <c r="F791">
        <v>651335</v>
      </c>
      <c r="G791" t="s">
        <v>29</v>
      </c>
      <c r="H791" t="s">
        <v>22</v>
      </c>
      <c r="I791" t="s">
        <v>39</v>
      </c>
      <c r="J791">
        <v>21</v>
      </c>
    </row>
    <row r="792" spans="1:10" x14ac:dyDescent="0.35">
      <c r="A792" t="s">
        <v>43</v>
      </c>
      <c r="B792">
        <v>2018</v>
      </c>
      <c r="C792" t="s">
        <v>32</v>
      </c>
      <c r="D792" t="s">
        <v>24</v>
      </c>
      <c r="E792">
        <v>69.83</v>
      </c>
      <c r="F792">
        <v>587034</v>
      </c>
      <c r="G792" t="s">
        <v>13</v>
      </c>
      <c r="H792" t="s">
        <v>22</v>
      </c>
      <c r="I792" t="s">
        <v>27</v>
      </c>
      <c r="J792">
        <v>35</v>
      </c>
    </row>
    <row r="793" spans="1:10" x14ac:dyDescent="0.35">
      <c r="A793" t="s">
        <v>33</v>
      </c>
      <c r="B793">
        <v>2015</v>
      </c>
      <c r="C793" t="s">
        <v>20</v>
      </c>
      <c r="D793" t="s">
        <v>37</v>
      </c>
      <c r="E793">
        <v>79.58</v>
      </c>
      <c r="F793">
        <v>856278</v>
      </c>
      <c r="G793" t="s">
        <v>13</v>
      </c>
      <c r="H793" t="s">
        <v>38</v>
      </c>
      <c r="I793" t="s">
        <v>18</v>
      </c>
      <c r="J793">
        <v>71</v>
      </c>
    </row>
    <row r="794" spans="1:10" x14ac:dyDescent="0.35">
      <c r="A794" t="s">
        <v>10</v>
      </c>
      <c r="B794">
        <v>2022</v>
      </c>
      <c r="C794" t="s">
        <v>32</v>
      </c>
      <c r="D794" t="s">
        <v>36</v>
      </c>
      <c r="E794">
        <v>79.069999999999993</v>
      </c>
      <c r="F794">
        <v>880586</v>
      </c>
      <c r="G794" t="s">
        <v>13</v>
      </c>
      <c r="H794" t="s">
        <v>14</v>
      </c>
      <c r="I794" t="s">
        <v>15</v>
      </c>
      <c r="J794">
        <v>56</v>
      </c>
    </row>
    <row r="795" spans="1:10" x14ac:dyDescent="0.35">
      <c r="A795" t="s">
        <v>45</v>
      </c>
      <c r="B795">
        <v>2019</v>
      </c>
      <c r="C795" t="s">
        <v>32</v>
      </c>
      <c r="D795" t="s">
        <v>35</v>
      </c>
      <c r="E795">
        <v>81.56</v>
      </c>
      <c r="F795">
        <v>78873</v>
      </c>
      <c r="G795" t="s">
        <v>13</v>
      </c>
      <c r="H795" t="s">
        <v>22</v>
      </c>
      <c r="I795" t="s">
        <v>39</v>
      </c>
      <c r="J795">
        <v>27</v>
      </c>
    </row>
    <row r="796" spans="1:10" x14ac:dyDescent="0.35">
      <c r="A796" t="s">
        <v>40</v>
      </c>
      <c r="B796">
        <v>2017</v>
      </c>
      <c r="C796" t="s">
        <v>32</v>
      </c>
      <c r="D796" t="s">
        <v>36</v>
      </c>
      <c r="E796">
        <v>62.81</v>
      </c>
      <c r="F796">
        <v>810106</v>
      </c>
      <c r="G796" t="s">
        <v>13</v>
      </c>
      <c r="H796" t="s">
        <v>22</v>
      </c>
      <c r="I796" t="s">
        <v>39</v>
      </c>
      <c r="J796">
        <v>66</v>
      </c>
    </row>
    <row r="797" spans="1:10" x14ac:dyDescent="0.35">
      <c r="A797" t="s">
        <v>28</v>
      </c>
      <c r="B797">
        <v>2021</v>
      </c>
      <c r="C797" t="s">
        <v>32</v>
      </c>
      <c r="D797" t="s">
        <v>35</v>
      </c>
      <c r="E797">
        <v>28.71</v>
      </c>
      <c r="F797">
        <v>937384</v>
      </c>
      <c r="G797" t="s">
        <v>13</v>
      </c>
      <c r="H797" t="s">
        <v>14</v>
      </c>
      <c r="I797" t="s">
        <v>39</v>
      </c>
      <c r="J797">
        <v>67</v>
      </c>
    </row>
    <row r="798" spans="1:10" x14ac:dyDescent="0.35">
      <c r="A798" t="s">
        <v>44</v>
      </c>
      <c r="B798">
        <v>2023</v>
      </c>
      <c r="C798" t="s">
        <v>20</v>
      </c>
      <c r="D798" t="s">
        <v>17</v>
      </c>
      <c r="E798">
        <v>36.68</v>
      </c>
      <c r="F798">
        <v>231307</v>
      </c>
      <c r="G798" t="s">
        <v>30</v>
      </c>
      <c r="H798" t="s">
        <v>38</v>
      </c>
      <c r="I798" t="s">
        <v>39</v>
      </c>
      <c r="J798">
        <v>4</v>
      </c>
    </row>
    <row r="799" spans="1:10" x14ac:dyDescent="0.35">
      <c r="A799" t="s">
        <v>10</v>
      </c>
      <c r="B799">
        <v>2016</v>
      </c>
      <c r="C799" t="s">
        <v>32</v>
      </c>
      <c r="D799" t="s">
        <v>21</v>
      </c>
      <c r="E799">
        <v>71.75</v>
      </c>
      <c r="F799">
        <v>816710</v>
      </c>
      <c r="G799" t="s">
        <v>13</v>
      </c>
      <c r="H799" t="s">
        <v>22</v>
      </c>
      <c r="I799" t="s">
        <v>15</v>
      </c>
      <c r="J799">
        <v>60</v>
      </c>
    </row>
    <row r="800" spans="1:10" x14ac:dyDescent="0.35">
      <c r="A800" t="s">
        <v>45</v>
      </c>
      <c r="B800">
        <v>2019</v>
      </c>
      <c r="C800" t="s">
        <v>20</v>
      </c>
      <c r="D800" t="s">
        <v>24</v>
      </c>
      <c r="E800">
        <v>17.21</v>
      </c>
      <c r="F800">
        <v>896828</v>
      </c>
      <c r="G800" t="s">
        <v>30</v>
      </c>
      <c r="H800" t="s">
        <v>22</v>
      </c>
      <c r="I800" t="s">
        <v>18</v>
      </c>
      <c r="J800">
        <v>33</v>
      </c>
    </row>
    <row r="801" spans="1:10" x14ac:dyDescent="0.35">
      <c r="A801" t="s">
        <v>23</v>
      </c>
      <c r="B801">
        <v>2016</v>
      </c>
      <c r="C801" t="s">
        <v>32</v>
      </c>
      <c r="D801" t="s">
        <v>24</v>
      </c>
      <c r="E801">
        <v>48.47</v>
      </c>
      <c r="F801">
        <v>937466</v>
      </c>
      <c r="G801" t="s">
        <v>13</v>
      </c>
      <c r="H801" t="s">
        <v>26</v>
      </c>
      <c r="I801" t="s">
        <v>27</v>
      </c>
      <c r="J801">
        <v>28</v>
      </c>
    </row>
    <row r="802" spans="1:10" x14ac:dyDescent="0.35">
      <c r="A802" t="s">
        <v>10</v>
      </c>
      <c r="B802">
        <v>2020</v>
      </c>
      <c r="C802" t="s">
        <v>32</v>
      </c>
      <c r="D802" t="s">
        <v>36</v>
      </c>
      <c r="E802">
        <v>11.72</v>
      </c>
      <c r="F802">
        <v>81518</v>
      </c>
      <c r="G802" t="s">
        <v>25</v>
      </c>
      <c r="H802" t="s">
        <v>26</v>
      </c>
      <c r="I802" t="s">
        <v>15</v>
      </c>
      <c r="J802">
        <v>47</v>
      </c>
    </row>
    <row r="803" spans="1:10" x14ac:dyDescent="0.35">
      <c r="A803" t="s">
        <v>43</v>
      </c>
      <c r="B803">
        <v>2015</v>
      </c>
      <c r="C803" t="s">
        <v>42</v>
      </c>
      <c r="D803" t="s">
        <v>21</v>
      </c>
      <c r="E803">
        <v>1.35</v>
      </c>
      <c r="F803">
        <v>371048</v>
      </c>
      <c r="G803" t="s">
        <v>13</v>
      </c>
      <c r="H803" t="s">
        <v>38</v>
      </c>
      <c r="I803" t="s">
        <v>15</v>
      </c>
      <c r="J803">
        <v>56</v>
      </c>
    </row>
    <row r="804" spans="1:10" x14ac:dyDescent="0.35">
      <c r="A804" t="s">
        <v>45</v>
      </c>
      <c r="B804">
        <v>2019</v>
      </c>
      <c r="C804" t="s">
        <v>11</v>
      </c>
      <c r="D804" t="s">
        <v>21</v>
      </c>
      <c r="E804">
        <v>20.13</v>
      </c>
      <c r="F804">
        <v>25946</v>
      </c>
      <c r="G804" t="s">
        <v>13</v>
      </c>
      <c r="H804" t="s">
        <v>22</v>
      </c>
      <c r="I804" t="s">
        <v>27</v>
      </c>
      <c r="J804">
        <v>68</v>
      </c>
    </row>
    <row r="805" spans="1:10" x14ac:dyDescent="0.35">
      <c r="A805" t="s">
        <v>33</v>
      </c>
      <c r="B805">
        <v>2017</v>
      </c>
      <c r="C805" t="s">
        <v>20</v>
      </c>
      <c r="D805" t="s">
        <v>12</v>
      </c>
      <c r="E805">
        <v>14.99</v>
      </c>
      <c r="F805">
        <v>942088</v>
      </c>
      <c r="G805" t="s">
        <v>29</v>
      </c>
      <c r="H805" t="s">
        <v>38</v>
      </c>
      <c r="I805" t="s">
        <v>27</v>
      </c>
      <c r="J805">
        <v>46</v>
      </c>
    </row>
    <row r="806" spans="1:10" x14ac:dyDescent="0.35">
      <c r="A806" t="s">
        <v>44</v>
      </c>
      <c r="B806">
        <v>2015</v>
      </c>
      <c r="C806" t="s">
        <v>42</v>
      </c>
      <c r="D806" t="s">
        <v>24</v>
      </c>
      <c r="E806">
        <v>28.8</v>
      </c>
      <c r="F806">
        <v>915532</v>
      </c>
      <c r="G806" t="s">
        <v>29</v>
      </c>
      <c r="H806" t="s">
        <v>38</v>
      </c>
      <c r="I806" t="s">
        <v>39</v>
      </c>
      <c r="J806">
        <v>68</v>
      </c>
    </row>
    <row r="807" spans="1:10" x14ac:dyDescent="0.35">
      <c r="A807" t="s">
        <v>45</v>
      </c>
      <c r="B807">
        <v>2018</v>
      </c>
      <c r="C807" t="s">
        <v>34</v>
      </c>
      <c r="D807" t="s">
        <v>35</v>
      </c>
      <c r="E807">
        <v>99.49</v>
      </c>
      <c r="F807">
        <v>755576</v>
      </c>
      <c r="G807" t="s">
        <v>29</v>
      </c>
      <c r="H807" t="s">
        <v>22</v>
      </c>
      <c r="I807" t="s">
        <v>27</v>
      </c>
      <c r="J807">
        <v>23</v>
      </c>
    </row>
    <row r="808" spans="1:10" x14ac:dyDescent="0.35">
      <c r="A808" t="s">
        <v>43</v>
      </c>
      <c r="B808">
        <v>2018</v>
      </c>
      <c r="C808" t="s">
        <v>42</v>
      </c>
      <c r="D808" t="s">
        <v>12</v>
      </c>
      <c r="E808">
        <v>6.3</v>
      </c>
      <c r="F808">
        <v>661644</v>
      </c>
      <c r="G808" t="s">
        <v>29</v>
      </c>
      <c r="H808" t="s">
        <v>26</v>
      </c>
      <c r="I808" t="s">
        <v>27</v>
      </c>
      <c r="J808">
        <v>29</v>
      </c>
    </row>
    <row r="809" spans="1:10" x14ac:dyDescent="0.35">
      <c r="A809" t="s">
        <v>23</v>
      </c>
      <c r="B809">
        <v>2019</v>
      </c>
      <c r="C809" t="s">
        <v>32</v>
      </c>
      <c r="D809" t="s">
        <v>24</v>
      </c>
      <c r="E809">
        <v>95.75</v>
      </c>
      <c r="F809">
        <v>168951</v>
      </c>
      <c r="G809" t="s">
        <v>29</v>
      </c>
      <c r="H809" t="s">
        <v>26</v>
      </c>
      <c r="I809" t="s">
        <v>15</v>
      </c>
      <c r="J809">
        <v>13</v>
      </c>
    </row>
    <row r="810" spans="1:10" x14ac:dyDescent="0.35">
      <c r="A810" t="s">
        <v>41</v>
      </c>
      <c r="B810">
        <v>2022</v>
      </c>
      <c r="C810" t="s">
        <v>20</v>
      </c>
      <c r="D810" t="s">
        <v>21</v>
      </c>
      <c r="E810">
        <v>49.87</v>
      </c>
      <c r="F810">
        <v>816398</v>
      </c>
      <c r="G810" t="s">
        <v>29</v>
      </c>
      <c r="H810" t="s">
        <v>26</v>
      </c>
      <c r="I810" t="s">
        <v>39</v>
      </c>
      <c r="J810">
        <v>39</v>
      </c>
    </row>
    <row r="811" spans="1:10" x14ac:dyDescent="0.35">
      <c r="A811" t="s">
        <v>19</v>
      </c>
      <c r="B811">
        <v>2017</v>
      </c>
      <c r="C811" t="s">
        <v>32</v>
      </c>
      <c r="D811" t="s">
        <v>12</v>
      </c>
      <c r="E811">
        <v>83.49</v>
      </c>
      <c r="F811">
        <v>79933</v>
      </c>
      <c r="G811" t="s">
        <v>13</v>
      </c>
      <c r="H811" t="s">
        <v>38</v>
      </c>
      <c r="I811" t="s">
        <v>27</v>
      </c>
      <c r="J811">
        <v>23</v>
      </c>
    </row>
    <row r="812" spans="1:10" x14ac:dyDescent="0.35">
      <c r="A812" t="s">
        <v>45</v>
      </c>
      <c r="B812">
        <v>2019</v>
      </c>
      <c r="C812" t="s">
        <v>42</v>
      </c>
      <c r="D812" t="s">
        <v>35</v>
      </c>
      <c r="E812">
        <v>83.84</v>
      </c>
      <c r="F812">
        <v>506149</v>
      </c>
      <c r="G812" t="s">
        <v>25</v>
      </c>
      <c r="H812" t="s">
        <v>26</v>
      </c>
      <c r="I812" t="s">
        <v>39</v>
      </c>
      <c r="J812">
        <v>35</v>
      </c>
    </row>
    <row r="813" spans="1:10" x14ac:dyDescent="0.35">
      <c r="A813" t="s">
        <v>44</v>
      </c>
      <c r="B813">
        <v>2021</v>
      </c>
      <c r="C813" t="s">
        <v>11</v>
      </c>
      <c r="D813" t="s">
        <v>17</v>
      </c>
      <c r="E813">
        <v>81.260000000000005</v>
      </c>
      <c r="F813">
        <v>245015</v>
      </c>
      <c r="G813" t="s">
        <v>25</v>
      </c>
      <c r="H813" t="s">
        <v>38</v>
      </c>
      <c r="I813" t="s">
        <v>18</v>
      </c>
      <c r="J813">
        <v>41</v>
      </c>
    </row>
    <row r="814" spans="1:10" x14ac:dyDescent="0.35">
      <c r="A814" t="s">
        <v>44</v>
      </c>
      <c r="B814">
        <v>2017</v>
      </c>
      <c r="C814" t="s">
        <v>34</v>
      </c>
      <c r="D814" t="s">
        <v>36</v>
      </c>
      <c r="E814">
        <v>66.81</v>
      </c>
      <c r="F814">
        <v>966993</v>
      </c>
      <c r="G814" t="s">
        <v>13</v>
      </c>
      <c r="H814" t="s">
        <v>26</v>
      </c>
      <c r="I814" t="s">
        <v>15</v>
      </c>
      <c r="J814">
        <v>64</v>
      </c>
    </row>
    <row r="815" spans="1:10" x14ac:dyDescent="0.35">
      <c r="A815" t="s">
        <v>40</v>
      </c>
      <c r="B815">
        <v>2016</v>
      </c>
      <c r="C815" t="s">
        <v>42</v>
      </c>
      <c r="D815" t="s">
        <v>12</v>
      </c>
      <c r="E815">
        <v>88.87</v>
      </c>
      <c r="F815">
        <v>235062</v>
      </c>
      <c r="G815" t="s">
        <v>25</v>
      </c>
      <c r="H815" t="s">
        <v>22</v>
      </c>
      <c r="I815" t="s">
        <v>18</v>
      </c>
      <c r="J815">
        <v>32</v>
      </c>
    </row>
    <row r="816" spans="1:10" x14ac:dyDescent="0.35">
      <c r="A816" t="s">
        <v>43</v>
      </c>
      <c r="B816">
        <v>2022</v>
      </c>
      <c r="C816" t="s">
        <v>11</v>
      </c>
      <c r="D816" t="s">
        <v>37</v>
      </c>
      <c r="E816">
        <v>75.08</v>
      </c>
      <c r="F816">
        <v>132520</v>
      </c>
      <c r="G816" t="s">
        <v>30</v>
      </c>
      <c r="H816" t="s">
        <v>38</v>
      </c>
      <c r="I816" t="s">
        <v>31</v>
      </c>
      <c r="J816">
        <v>56</v>
      </c>
    </row>
    <row r="817" spans="1:10" x14ac:dyDescent="0.35">
      <c r="A817" t="s">
        <v>28</v>
      </c>
      <c r="B817">
        <v>2016</v>
      </c>
      <c r="C817" t="s">
        <v>34</v>
      </c>
      <c r="D817" t="s">
        <v>17</v>
      </c>
      <c r="E817">
        <v>56.57</v>
      </c>
      <c r="F817">
        <v>869605</v>
      </c>
      <c r="G817" t="s">
        <v>30</v>
      </c>
      <c r="H817" t="s">
        <v>26</v>
      </c>
      <c r="I817" t="s">
        <v>15</v>
      </c>
      <c r="J817">
        <v>51</v>
      </c>
    </row>
    <row r="818" spans="1:10" x14ac:dyDescent="0.35">
      <c r="A818" t="s">
        <v>45</v>
      </c>
      <c r="B818">
        <v>2017</v>
      </c>
      <c r="C818" t="s">
        <v>11</v>
      </c>
      <c r="D818" t="s">
        <v>36</v>
      </c>
      <c r="E818">
        <v>96.27</v>
      </c>
      <c r="F818">
        <v>637264</v>
      </c>
      <c r="G818" t="s">
        <v>13</v>
      </c>
      <c r="H818" t="s">
        <v>14</v>
      </c>
      <c r="I818" t="s">
        <v>27</v>
      </c>
      <c r="J818">
        <v>11</v>
      </c>
    </row>
    <row r="819" spans="1:10" x14ac:dyDescent="0.35">
      <c r="A819" t="s">
        <v>41</v>
      </c>
      <c r="B819">
        <v>2021</v>
      </c>
      <c r="C819" t="s">
        <v>32</v>
      </c>
      <c r="D819" t="s">
        <v>36</v>
      </c>
      <c r="E819">
        <v>45.6</v>
      </c>
      <c r="F819">
        <v>759356</v>
      </c>
      <c r="G819" t="s">
        <v>29</v>
      </c>
      <c r="H819" t="s">
        <v>26</v>
      </c>
      <c r="I819" t="s">
        <v>15</v>
      </c>
      <c r="J819">
        <v>1</v>
      </c>
    </row>
    <row r="820" spans="1:10" x14ac:dyDescent="0.35">
      <c r="A820" t="s">
        <v>43</v>
      </c>
      <c r="B820">
        <v>2021</v>
      </c>
      <c r="C820" t="s">
        <v>32</v>
      </c>
      <c r="D820" t="s">
        <v>12</v>
      </c>
      <c r="E820">
        <v>69.37</v>
      </c>
      <c r="F820">
        <v>666096</v>
      </c>
      <c r="G820" t="s">
        <v>13</v>
      </c>
      <c r="H820" t="s">
        <v>38</v>
      </c>
      <c r="I820" t="s">
        <v>39</v>
      </c>
      <c r="J820">
        <v>9</v>
      </c>
    </row>
    <row r="821" spans="1:10" x14ac:dyDescent="0.35">
      <c r="A821" t="s">
        <v>19</v>
      </c>
      <c r="B821">
        <v>2021</v>
      </c>
      <c r="C821" t="s">
        <v>34</v>
      </c>
      <c r="D821" t="s">
        <v>24</v>
      </c>
      <c r="E821">
        <v>68.91</v>
      </c>
      <c r="F821">
        <v>851981</v>
      </c>
      <c r="G821" t="s">
        <v>25</v>
      </c>
      <c r="H821" t="s">
        <v>38</v>
      </c>
      <c r="I821" t="s">
        <v>27</v>
      </c>
      <c r="J821">
        <v>57</v>
      </c>
    </row>
    <row r="822" spans="1:10" x14ac:dyDescent="0.35">
      <c r="A822" t="s">
        <v>40</v>
      </c>
      <c r="B822">
        <v>2024</v>
      </c>
      <c r="C822" t="s">
        <v>11</v>
      </c>
      <c r="D822" t="s">
        <v>36</v>
      </c>
      <c r="E822">
        <v>14.97</v>
      </c>
      <c r="F822">
        <v>214740</v>
      </c>
      <c r="G822" t="s">
        <v>25</v>
      </c>
      <c r="H822" t="s">
        <v>14</v>
      </c>
      <c r="I822" t="s">
        <v>39</v>
      </c>
      <c r="J822">
        <v>57</v>
      </c>
    </row>
    <row r="823" spans="1:10" x14ac:dyDescent="0.35">
      <c r="A823" t="s">
        <v>43</v>
      </c>
      <c r="B823">
        <v>2016</v>
      </c>
      <c r="C823" t="s">
        <v>11</v>
      </c>
      <c r="D823" t="s">
        <v>35</v>
      </c>
      <c r="E823">
        <v>35.94</v>
      </c>
      <c r="F823">
        <v>372653</v>
      </c>
      <c r="G823" t="s">
        <v>13</v>
      </c>
      <c r="H823" t="s">
        <v>22</v>
      </c>
      <c r="I823" t="s">
        <v>15</v>
      </c>
      <c r="J823">
        <v>60</v>
      </c>
    </row>
    <row r="824" spans="1:10" x14ac:dyDescent="0.35">
      <c r="A824" t="s">
        <v>19</v>
      </c>
      <c r="B824">
        <v>2024</v>
      </c>
      <c r="C824" t="s">
        <v>11</v>
      </c>
      <c r="D824" t="s">
        <v>36</v>
      </c>
      <c r="E824">
        <v>64.23</v>
      </c>
      <c r="F824">
        <v>903871</v>
      </c>
      <c r="G824" t="s">
        <v>25</v>
      </c>
      <c r="H824" t="s">
        <v>14</v>
      </c>
      <c r="I824" t="s">
        <v>39</v>
      </c>
      <c r="J824">
        <v>17</v>
      </c>
    </row>
    <row r="825" spans="1:10" x14ac:dyDescent="0.35">
      <c r="A825" t="s">
        <v>19</v>
      </c>
      <c r="B825">
        <v>2015</v>
      </c>
      <c r="C825" t="s">
        <v>42</v>
      </c>
      <c r="D825" t="s">
        <v>12</v>
      </c>
      <c r="E825">
        <v>64.290000000000006</v>
      </c>
      <c r="F825">
        <v>924049</v>
      </c>
      <c r="G825" t="s">
        <v>25</v>
      </c>
      <c r="H825" t="s">
        <v>26</v>
      </c>
      <c r="I825" t="s">
        <v>15</v>
      </c>
      <c r="J825">
        <v>5</v>
      </c>
    </row>
    <row r="826" spans="1:10" x14ac:dyDescent="0.35">
      <c r="A826" t="s">
        <v>40</v>
      </c>
      <c r="B826">
        <v>2020</v>
      </c>
      <c r="C826" t="s">
        <v>42</v>
      </c>
      <c r="D826" t="s">
        <v>35</v>
      </c>
      <c r="E826">
        <v>98.05</v>
      </c>
      <c r="F826">
        <v>193983</v>
      </c>
      <c r="G826" t="s">
        <v>25</v>
      </c>
      <c r="H826" t="s">
        <v>38</v>
      </c>
      <c r="I826" t="s">
        <v>31</v>
      </c>
      <c r="J826">
        <v>31</v>
      </c>
    </row>
    <row r="827" spans="1:10" x14ac:dyDescent="0.35">
      <c r="A827" t="s">
        <v>41</v>
      </c>
      <c r="B827">
        <v>2021</v>
      </c>
      <c r="C827" t="s">
        <v>16</v>
      </c>
      <c r="D827" t="s">
        <v>24</v>
      </c>
      <c r="E827">
        <v>11.04</v>
      </c>
      <c r="F827">
        <v>904330</v>
      </c>
      <c r="G827" t="s">
        <v>25</v>
      </c>
      <c r="H827" t="s">
        <v>22</v>
      </c>
      <c r="I827" t="s">
        <v>15</v>
      </c>
      <c r="J827">
        <v>49</v>
      </c>
    </row>
    <row r="828" spans="1:10" x14ac:dyDescent="0.35">
      <c r="A828" t="s">
        <v>19</v>
      </c>
      <c r="B828">
        <v>2018</v>
      </c>
      <c r="C828" t="s">
        <v>34</v>
      </c>
      <c r="D828" t="s">
        <v>12</v>
      </c>
      <c r="E828">
        <v>52.05</v>
      </c>
      <c r="F828">
        <v>874254</v>
      </c>
      <c r="G828" t="s">
        <v>25</v>
      </c>
      <c r="H828" t="s">
        <v>38</v>
      </c>
      <c r="I828" t="s">
        <v>31</v>
      </c>
      <c r="J828">
        <v>11</v>
      </c>
    </row>
    <row r="829" spans="1:10" x14ac:dyDescent="0.35">
      <c r="A829" t="s">
        <v>28</v>
      </c>
      <c r="B829">
        <v>2020</v>
      </c>
      <c r="C829" t="s">
        <v>20</v>
      </c>
      <c r="D829" t="s">
        <v>37</v>
      </c>
      <c r="E829">
        <v>28.81</v>
      </c>
      <c r="F829">
        <v>691190</v>
      </c>
      <c r="G829" t="s">
        <v>25</v>
      </c>
      <c r="H829" t="s">
        <v>14</v>
      </c>
      <c r="I829" t="s">
        <v>18</v>
      </c>
      <c r="J829">
        <v>27</v>
      </c>
    </row>
    <row r="830" spans="1:10" x14ac:dyDescent="0.35">
      <c r="A830" t="s">
        <v>10</v>
      </c>
      <c r="B830">
        <v>2024</v>
      </c>
      <c r="C830" t="s">
        <v>32</v>
      </c>
      <c r="D830" t="s">
        <v>21</v>
      </c>
      <c r="E830">
        <v>61.42</v>
      </c>
      <c r="F830">
        <v>412245</v>
      </c>
      <c r="G830" t="s">
        <v>25</v>
      </c>
      <c r="H830" t="s">
        <v>26</v>
      </c>
      <c r="I830" t="s">
        <v>39</v>
      </c>
      <c r="J830">
        <v>48</v>
      </c>
    </row>
    <row r="831" spans="1:10" x14ac:dyDescent="0.35">
      <c r="A831" t="s">
        <v>33</v>
      </c>
      <c r="B831">
        <v>2021</v>
      </c>
      <c r="C831" t="s">
        <v>20</v>
      </c>
      <c r="D831" t="s">
        <v>37</v>
      </c>
      <c r="E831">
        <v>53.77</v>
      </c>
      <c r="F831">
        <v>302180</v>
      </c>
      <c r="G831" t="s">
        <v>29</v>
      </c>
      <c r="H831" t="s">
        <v>22</v>
      </c>
      <c r="I831" t="s">
        <v>27</v>
      </c>
      <c r="J831">
        <v>11</v>
      </c>
    </row>
    <row r="832" spans="1:10" x14ac:dyDescent="0.35">
      <c r="A832" t="s">
        <v>45</v>
      </c>
      <c r="B832">
        <v>2016</v>
      </c>
      <c r="C832" t="s">
        <v>16</v>
      </c>
      <c r="D832" t="s">
        <v>35</v>
      </c>
      <c r="E832">
        <v>8.2100000000000009</v>
      </c>
      <c r="F832">
        <v>537592</v>
      </c>
      <c r="G832" t="s">
        <v>25</v>
      </c>
      <c r="H832" t="s">
        <v>26</v>
      </c>
      <c r="I832" t="s">
        <v>31</v>
      </c>
      <c r="J832">
        <v>11</v>
      </c>
    </row>
    <row r="833" spans="1:10" x14ac:dyDescent="0.35">
      <c r="A833" t="s">
        <v>43</v>
      </c>
      <c r="B833">
        <v>2022</v>
      </c>
      <c r="C833" t="s">
        <v>34</v>
      </c>
      <c r="D833" t="s">
        <v>17</v>
      </c>
      <c r="E833">
        <v>25.85</v>
      </c>
      <c r="F833">
        <v>632061</v>
      </c>
      <c r="G833" t="s">
        <v>25</v>
      </c>
      <c r="H833" t="s">
        <v>38</v>
      </c>
      <c r="I833" t="s">
        <v>31</v>
      </c>
      <c r="J833">
        <v>2</v>
      </c>
    </row>
    <row r="834" spans="1:10" x14ac:dyDescent="0.35">
      <c r="A834" t="s">
        <v>43</v>
      </c>
      <c r="B834">
        <v>2015</v>
      </c>
      <c r="C834" t="s">
        <v>32</v>
      </c>
      <c r="D834" t="s">
        <v>17</v>
      </c>
      <c r="E834">
        <v>67.52</v>
      </c>
      <c r="F834">
        <v>224815</v>
      </c>
      <c r="G834" t="s">
        <v>25</v>
      </c>
      <c r="H834" t="s">
        <v>26</v>
      </c>
      <c r="I834" t="s">
        <v>18</v>
      </c>
      <c r="J834">
        <v>32</v>
      </c>
    </row>
    <row r="835" spans="1:10" x14ac:dyDescent="0.35">
      <c r="A835" t="s">
        <v>19</v>
      </c>
      <c r="B835">
        <v>2022</v>
      </c>
      <c r="C835" t="s">
        <v>32</v>
      </c>
      <c r="D835" t="s">
        <v>21</v>
      </c>
      <c r="E835">
        <v>23.91</v>
      </c>
      <c r="F835">
        <v>169310</v>
      </c>
      <c r="G835" t="s">
        <v>30</v>
      </c>
      <c r="H835" t="s">
        <v>22</v>
      </c>
      <c r="I835" t="s">
        <v>39</v>
      </c>
      <c r="J835">
        <v>36</v>
      </c>
    </row>
    <row r="836" spans="1:10" x14ac:dyDescent="0.35">
      <c r="A836" t="s">
        <v>44</v>
      </c>
      <c r="B836">
        <v>2023</v>
      </c>
      <c r="C836" t="s">
        <v>20</v>
      </c>
      <c r="D836" t="s">
        <v>24</v>
      </c>
      <c r="E836">
        <v>86.98</v>
      </c>
      <c r="F836">
        <v>635827</v>
      </c>
      <c r="G836" t="s">
        <v>25</v>
      </c>
      <c r="H836" t="s">
        <v>26</v>
      </c>
      <c r="I836" t="s">
        <v>39</v>
      </c>
      <c r="J836">
        <v>72</v>
      </c>
    </row>
    <row r="837" spans="1:10" x14ac:dyDescent="0.35">
      <c r="A837" t="s">
        <v>23</v>
      </c>
      <c r="B837">
        <v>2022</v>
      </c>
      <c r="C837" t="s">
        <v>16</v>
      </c>
      <c r="D837" t="s">
        <v>21</v>
      </c>
      <c r="E837">
        <v>63.67</v>
      </c>
      <c r="F837">
        <v>560021</v>
      </c>
      <c r="G837" t="s">
        <v>30</v>
      </c>
      <c r="H837" t="s">
        <v>38</v>
      </c>
      <c r="I837" t="s">
        <v>39</v>
      </c>
      <c r="J837">
        <v>43</v>
      </c>
    </row>
    <row r="838" spans="1:10" x14ac:dyDescent="0.35">
      <c r="A838" t="s">
        <v>44</v>
      </c>
      <c r="B838">
        <v>2021</v>
      </c>
      <c r="C838" t="s">
        <v>20</v>
      </c>
      <c r="D838" t="s">
        <v>35</v>
      </c>
      <c r="E838">
        <v>61.03</v>
      </c>
      <c r="F838">
        <v>768506</v>
      </c>
      <c r="G838" t="s">
        <v>25</v>
      </c>
      <c r="H838" t="s">
        <v>38</v>
      </c>
      <c r="I838" t="s">
        <v>27</v>
      </c>
      <c r="J838">
        <v>11</v>
      </c>
    </row>
    <row r="839" spans="1:10" x14ac:dyDescent="0.35">
      <c r="A839" t="s">
        <v>40</v>
      </c>
      <c r="B839">
        <v>2018</v>
      </c>
      <c r="C839" t="s">
        <v>11</v>
      </c>
      <c r="D839" t="s">
        <v>37</v>
      </c>
      <c r="E839">
        <v>39.94</v>
      </c>
      <c r="F839">
        <v>755469</v>
      </c>
      <c r="G839" t="s">
        <v>13</v>
      </c>
      <c r="H839" t="s">
        <v>26</v>
      </c>
      <c r="I839" t="s">
        <v>31</v>
      </c>
      <c r="J839">
        <v>58</v>
      </c>
    </row>
    <row r="840" spans="1:10" x14ac:dyDescent="0.35">
      <c r="A840" t="s">
        <v>19</v>
      </c>
      <c r="B840">
        <v>2022</v>
      </c>
      <c r="C840" t="s">
        <v>16</v>
      </c>
      <c r="D840" t="s">
        <v>17</v>
      </c>
      <c r="E840">
        <v>74.05</v>
      </c>
      <c r="F840">
        <v>205336</v>
      </c>
      <c r="G840" t="s">
        <v>13</v>
      </c>
      <c r="H840" t="s">
        <v>26</v>
      </c>
      <c r="I840" t="s">
        <v>27</v>
      </c>
      <c r="J840">
        <v>2</v>
      </c>
    </row>
    <row r="841" spans="1:10" x14ac:dyDescent="0.35">
      <c r="A841" t="s">
        <v>33</v>
      </c>
      <c r="B841">
        <v>2020</v>
      </c>
      <c r="C841" t="s">
        <v>32</v>
      </c>
      <c r="D841" t="s">
        <v>21</v>
      </c>
      <c r="E841">
        <v>7.52</v>
      </c>
      <c r="F841">
        <v>957779</v>
      </c>
      <c r="G841" t="s">
        <v>25</v>
      </c>
      <c r="H841" t="s">
        <v>26</v>
      </c>
      <c r="I841" t="s">
        <v>39</v>
      </c>
      <c r="J841">
        <v>17</v>
      </c>
    </row>
    <row r="842" spans="1:10" x14ac:dyDescent="0.35">
      <c r="A842" t="s">
        <v>23</v>
      </c>
      <c r="B842">
        <v>2017</v>
      </c>
      <c r="C842" t="s">
        <v>42</v>
      </c>
      <c r="D842" t="s">
        <v>12</v>
      </c>
      <c r="E842">
        <v>29.47</v>
      </c>
      <c r="F842">
        <v>85644</v>
      </c>
      <c r="G842" t="s">
        <v>13</v>
      </c>
      <c r="H842" t="s">
        <v>26</v>
      </c>
      <c r="I842" t="s">
        <v>27</v>
      </c>
      <c r="J842">
        <v>3</v>
      </c>
    </row>
    <row r="843" spans="1:10" x14ac:dyDescent="0.35">
      <c r="A843" t="s">
        <v>33</v>
      </c>
      <c r="B843">
        <v>2019</v>
      </c>
      <c r="C843" t="s">
        <v>20</v>
      </c>
      <c r="D843" t="s">
        <v>24</v>
      </c>
      <c r="E843">
        <v>75.989999999999995</v>
      </c>
      <c r="F843">
        <v>561713</v>
      </c>
      <c r="G843" t="s">
        <v>29</v>
      </c>
      <c r="H843" t="s">
        <v>14</v>
      </c>
      <c r="I843" t="s">
        <v>18</v>
      </c>
      <c r="J843">
        <v>31</v>
      </c>
    </row>
    <row r="844" spans="1:10" x14ac:dyDescent="0.35">
      <c r="A844" t="s">
        <v>28</v>
      </c>
      <c r="B844">
        <v>2017</v>
      </c>
      <c r="C844" t="s">
        <v>11</v>
      </c>
      <c r="D844" t="s">
        <v>37</v>
      </c>
      <c r="E844">
        <v>53.57</v>
      </c>
      <c r="F844">
        <v>287762</v>
      </c>
      <c r="G844" t="s">
        <v>29</v>
      </c>
      <c r="H844" t="s">
        <v>22</v>
      </c>
      <c r="I844" t="s">
        <v>39</v>
      </c>
      <c r="J844">
        <v>13</v>
      </c>
    </row>
    <row r="845" spans="1:10" x14ac:dyDescent="0.35">
      <c r="A845" t="s">
        <v>19</v>
      </c>
      <c r="B845">
        <v>2015</v>
      </c>
      <c r="C845" t="s">
        <v>11</v>
      </c>
      <c r="D845" t="s">
        <v>37</v>
      </c>
      <c r="E845">
        <v>76.08</v>
      </c>
      <c r="F845">
        <v>471550</v>
      </c>
      <c r="G845" t="s">
        <v>30</v>
      </c>
      <c r="H845" t="s">
        <v>38</v>
      </c>
      <c r="I845" t="s">
        <v>15</v>
      </c>
      <c r="J845">
        <v>5</v>
      </c>
    </row>
    <row r="846" spans="1:10" x14ac:dyDescent="0.35">
      <c r="A846" t="s">
        <v>44</v>
      </c>
      <c r="B846">
        <v>2018</v>
      </c>
      <c r="C846" t="s">
        <v>34</v>
      </c>
      <c r="D846" t="s">
        <v>21</v>
      </c>
      <c r="E846">
        <v>69.19</v>
      </c>
      <c r="F846">
        <v>33209</v>
      </c>
      <c r="G846" t="s">
        <v>29</v>
      </c>
      <c r="H846" t="s">
        <v>14</v>
      </c>
      <c r="I846" t="s">
        <v>27</v>
      </c>
      <c r="J846">
        <v>66</v>
      </c>
    </row>
    <row r="847" spans="1:10" x14ac:dyDescent="0.35">
      <c r="A847" t="s">
        <v>10</v>
      </c>
      <c r="B847">
        <v>2017</v>
      </c>
      <c r="C847" t="s">
        <v>11</v>
      </c>
      <c r="D847" t="s">
        <v>17</v>
      </c>
      <c r="E847">
        <v>45.83</v>
      </c>
      <c r="F847">
        <v>395251</v>
      </c>
      <c r="G847" t="s">
        <v>30</v>
      </c>
      <c r="H847" t="s">
        <v>14</v>
      </c>
      <c r="I847" t="s">
        <v>39</v>
      </c>
      <c r="J847">
        <v>33</v>
      </c>
    </row>
    <row r="848" spans="1:10" x14ac:dyDescent="0.35">
      <c r="A848" t="s">
        <v>28</v>
      </c>
      <c r="B848">
        <v>2019</v>
      </c>
      <c r="C848" t="s">
        <v>32</v>
      </c>
      <c r="D848" t="s">
        <v>21</v>
      </c>
      <c r="E848">
        <v>14.77</v>
      </c>
      <c r="F848">
        <v>491791</v>
      </c>
      <c r="G848" t="s">
        <v>13</v>
      </c>
      <c r="H848" t="s">
        <v>38</v>
      </c>
      <c r="I848" t="s">
        <v>39</v>
      </c>
      <c r="J848">
        <v>66</v>
      </c>
    </row>
    <row r="849" spans="1:10" x14ac:dyDescent="0.35">
      <c r="A849" t="s">
        <v>40</v>
      </c>
      <c r="B849">
        <v>2016</v>
      </c>
      <c r="C849" t="s">
        <v>11</v>
      </c>
      <c r="D849" t="s">
        <v>37</v>
      </c>
      <c r="E849">
        <v>53.81</v>
      </c>
      <c r="F849">
        <v>279874</v>
      </c>
      <c r="G849" t="s">
        <v>13</v>
      </c>
      <c r="H849" t="s">
        <v>14</v>
      </c>
      <c r="I849" t="s">
        <v>27</v>
      </c>
      <c r="J849">
        <v>66</v>
      </c>
    </row>
    <row r="850" spans="1:10" x14ac:dyDescent="0.35">
      <c r="A850" t="s">
        <v>33</v>
      </c>
      <c r="B850">
        <v>2019</v>
      </c>
      <c r="C850" t="s">
        <v>42</v>
      </c>
      <c r="D850" t="s">
        <v>21</v>
      </c>
      <c r="E850">
        <v>71.94</v>
      </c>
      <c r="F850">
        <v>881326</v>
      </c>
      <c r="G850" t="s">
        <v>29</v>
      </c>
      <c r="H850" t="s">
        <v>14</v>
      </c>
      <c r="I850" t="s">
        <v>18</v>
      </c>
      <c r="J850">
        <v>43</v>
      </c>
    </row>
    <row r="851" spans="1:10" x14ac:dyDescent="0.35">
      <c r="A851" t="s">
        <v>23</v>
      </c>
      <c r="B851">
        <v>2023</v>
      </c>
      <c r="C851" t="s">
        <v>32</v>
      </c>
      <c r="D851" t="s">
        <v>21</v>
      </c>
      <c r="E851">
        <v>68.86</v>
      </c>
      <c r="F851">
        <v>749700</v>
      </c>
      <c r="G851" t="s">
        <v>25</v>
      </c>
      <c r="H851" t="s">
        <v>38</v>
      </c>
      <c r="I851" t="s">
        <v>27</v>
      </c>
      <c r="J851">
        <v>35</v>
      </c>
    </row>
    <row r="852" spans="1:10" x14ac:dyDescent="0.35">
      <c r="A852" t="s">
        <v>23</v>
      </c>
      <c r="B852">
        <v>2022</v>
      </c>
      <c r="C852" t="s">
        <v>11</v>
      </c>
      <c r="D852" t="s">
        <v>35</v>
      </c>
      <c r="E852">
        <v>97.56</v>
      </c>
      <c r="F852">
        <v>722445</v>
      </c>
      <c r="G852" t="s">
        <v>25</v>
      </c>
      <c r="H852" t="s">
        <v>22</v>
      </c>
      <c r="I852" t="s">
        <v>18</v>
      </c>
      <c r="J852">
        <v>10</v>
      </c>
    </row>
    <row r="853" spans="1:10" x14ac:dyDescent="0.35">
      <c r="A853" t="s">
        <v>45</v>
      </c>
      <c r="B853">
        <v>2023</v>
      </c>
      <c r="C853" t="s">
        <v>16</v>
      </c>
      <c r="D853" t="s">
        <v>35</v>
      </c>
      <c r="E853">
        <v>84.13</v>
      </c>
      <c r="F853">
        <v>695841</v>
      </c>
      <c r="G853" t="s">
        <v>25</v>
      </c>
      <c r="H853" t="s">
        <v>38</v>
      </c>
      <c r="I853" t="s">
        <v>27</v>
      </c>
      <c r="J853">
        <v>21</v>
      </c>
    </row>
    <row r="854" spans="1:10" x14ac:dyDescent="0.35">
      <c r="A854" t="s">
        <v>45</v>
      </c>
      <c r="B854">
        <v>2020</v>
      </c>
      <c r="C854" t="s">
        <v>34</v>
      </c>
      <c r="D854" t="s">
        <v>35</v>
      </c>
      <c r="E854">
        <v>40.950000000000003</v>
      </c>
      <c r="F854">
        <v>803757</v>
      </c>
      <c r="G854" t="s">
        <v>13</v>
      </c>
      <c r="H854" t="s">
        <v>26</v>
      </c>
      <c r="I854" t="s">
        <v>18</v>
      </c>
      <c r="J854">
        <v>33</v>
      </c>
    </row>
    <row r="855" spans="1:10" x14ac:dyDescent="0.35">
      <c r="A855" t="s">
        <v>44</v>
      </c>
      <c r="B855">
        <v>2022</v>
      </c>
      <c r="C855" t="s">
        <v>32</v>
      </c>
      <c r="D855" t="s">
        <v>21</v>
      </c>
      <c r="E855">
        <v>20.16</v>
      </c>
      <c r="F855">
        <v>174510</v>
      </c>
      <c r="G855" t="s">
        <v>29</v>
      </c>
      <c r="H855" t="s">
        <v>38</v>
      </c>
      <c r="I855" t="s">
        <v>27</v>
      </c>
      <c r="J855">
        <v>60</v>
      </c>
    </row>
    <row r="856" spans="1:10" x14ac:dyDescent="0.35">
      <c r="A856" t="s">
        <v>28</v>
      </c>
      <c r="B856">
        <v>2022</v>
      </c>
      <c r="C856" t="s">
        <v>34</v>
      </c>
      <c r="D856" t="s">
        <v>17</v>
      </c>
      <c r="E856">
        <v>11.51</v>
      </c>
      <c r="F856">
        <v>857660</v>
      </c>
      <c r="G856" t="s">
        <v>13</v>
      </c>
      <c r="H856" t="s">
        <v>38</v>
      </c>
      <c r="I856" t="s">
        <v>15</v>
      </c>
      <c r="J856">
        <v>37</v>
      </c>
    </row>
    <row r="857" spans="1:10" x14ac:dyDescent="0.35">
      <c r="A857" t="s">
        <v>23</v>
      </c>
      <c r="B857">
        <v>2020</v>
      </c>
      <c r="C857" t="s">
        <v>34</v>
      </c>
      <c r="D857" t="s">
        <v>36</v>
      </c>
      <c r="E857">
        <v>47.67</v>
      </c>
      <c r="F857">
        <v>729265</v>
      </c>
      <c r="G857" t="s">
        <v>30</v>
      </c>
      <c r="H857" t="s">
        <v>38</v>
      </c>
      <c r="I857" t="s">
        <v>18</v>
      </c>
      <c r="J857">
        <v>42</v>
      </c>
    </row>
    <row r="858" spans="1:10" x14ac:dyDescent="0.35">
      <c r="A858" t="s">
        <v>19</v>
      </c>
      <c r="B858">
        <v>2023</v>
      </c>
      <c r="C858" t="s">
        <v>11</v>
      </c>
      <c r="D858" t="s">
        <v>17</v>
      </c>
      <c r="E858">
        <v>38.89</v>
      </c>
      <c r="F858">
        <v>836604</v>
      </c>
      <c r="G858" t="s">
        <v>13</v>
      </c>
      <c r="H858" t="s">
        <v>14</v>
      </c>
      <c r="I858" t="s">
        <v>27</v>
      </c>
      <c r="J858">
        <v>44</v>
      </c>
    </row>
    <row r="859" spans="1:10" x14ac:dyDescent="0.35">
      <c r="A859" t="s">
        <v>10</v>
      </c>
      <c r="B859">
        <v>2016</v>
      </c>
      <c r="C859" t="s">
        <v>42</v>
      </c>
      <c r="D859" t="s">
        <v>35</v>
      </c>
      <c r="E859">
        <v>91.69</v>
      </c>
      <c r="F859">
        <v>885843</v>
      </c>
      <c r="G859" t="s">
        <v>29</v>
      </c>
      <c r="H859" t="s">
        <v>14</v>
      </c>
      <c r="I859" t="s">
        <v>27</v>
      </c>
      <c r="J859">
        <v>46</v>
      </c>
    </row>
    <row r="860" spans="1:10" x14ac:dyDescent="0.35">
      <c r="A860" t="s">
        <v>33</v>
      </c>
      <c r="B860">
        <v>2015</v>
      </c>
      <c r="C860" t="s">
        <v>20</v>
      </c>
      <c r="D860" t="s">
        <v>12</v>
      </c>
      <c r="E860">
        <v>17.940000000000001</v>
      </c>
      <c r="F860">
        <v>808798</v>
      </c>
      <c r="G860" t="s">
        <v>30</v>
      </c>
      <c r="H860" t="s">
        <v>26</v>
      </c>
      <c r="I860" t="s">
        <v>39</v>
      </c>
      <c r="J860">
        <v>60</v>
      </c>
    </row>
    <row r="861" spans="1:10" x14ac:dyDescent="0.35">
      <c r="A861" t="s">
        <v>41</v>
      </c>
      <c r="B861">
        <v>2018</v>
      </c>
      <c r="C861" t="s">
        <v>20</v>
      </c>
      <c r="D861" t="s">
        <v>24</v>
      </c>
      <c r="E861">
        <v>30.5</v>
      </c>
      <c r="F861">
        <v>401208</v>
      </c>
      <c r="G861" t="s">
        <v>13</v>
      </c>
      <c r="H861" t="s">
        <v>14</v>
      </c>
      <c r="I861" t="s">
        <v>15</v>
      </c>
      <c r="J861">
        <v>10</v>
      </c>
    </row>
    <row r="862" spans="1:10" x14ac:dyDescent="0.35">
      <c r="A862" t="s">
        <v>44</v>
      </c>
      <c r="B862">
        <v>2021</v>
      </c>
      <c r="C862" t="s">
        <v>16</v>
      </c>
      <c r="D862" t="s">
        <v>37</v>
      </c>
      <c r="E862">
        <v>77.33</v>
      </c>
      <c r="F862">
        <v>380970</v>
      </c>
      <c r="G862" t="s">
        <v>25</v>
      </c>
      <c r="H862" t="s">
        <v>22</v>
      </c>
      <c r="I862" t="s">
        <v>39</v>
      </c>
      <c r="J862">
        <v>44</v>
      </c>
    </row>
    <row r="863" spans="1:10" x14ac:dyDescent="0.35">
      <c r="A863" t="s">
        <v>45</v>
      </c>
      <c r="B863">
        <v>2021</v>
      </c>
      <c r="C863" t="s">
        <v>11</v>
      </c>
      <c r="D863" t="s">
        <v>37</v>
      </c>
      <c r="E863">
        <v>70.03</v>
      </c>
      <c r="F863">
        <v>248437</v>
      </c>
      <c r="G863" t="s">
        <v>13</v>
      </c>
      <c r="H863" t="s">
        <v>26</v>
      </c>
      <c r="I863" t="s">
        <v>39</v>
      </c>
      <c r="J863">
        <v>70</v>
      </c>
    </row>
    <row r="864" spans="1:10" x14ac:dyDescent="0.35">
      <c r="A864" t="s">
        <v>40</v>
      </c>
      <c r="B864">
        <v>2024</v>
      </c>
      <c r="C864" t="s">
        <v>34</v>
      </c>
      <c r="D864" t="s">
        <v>17</v>
      </c>
      <c r="E864">
        <v>66.489999999999995</v>
      </c>
      <c r="F864">
        <v>709125</v>
      </c>
      <c r="G864" t="s">
        <v>13</v>
      </c>
      <c r="H864" t="s">
        <v>22</v>
      </c>
      <c r="I864" t="s">
        <v>27</v>
      </c>
      <c r="J864">
        <v>37</v>
      </c>
    </row>
    <row r="865" spans="1:10" x14ac:dyDescent="0.35">
      <c r="A865" t="s">
        <v>44</v>
      </c>
      <c r="B865">
        <v>2018</v>
      </c>
      <c r="C865" t="s">
        <v>42</v>
      </c>
      <c r="D865" t="s">
        <v>12</v>
      </c>
      <c r="E865">
        <v>5.33</v>
      </c>
      <c r="F865">
        <v>656250</v>
      </c>
      <c r="G865" t="s">
        <v>13</v>
      </c>
      <c r="H865" t="s">
        <v>26</v>
      </c>
      <c r="I865" t="s">
        <v>18</v>
      </c>
      <c r="J865">
        <v>67</v>
      </c>
    </row>
    <row r="866" spans="1:10" x14ac:dyDescent="0.35">
      <c r="A866" t="s">
        <v>19</v>
      </c>
      <c r="B866">
        <v>2020</v>
      </c>
      <c r="C866" t="s">
        <v>16</v>
      </c>
      <c r="D866" t="s">
        <v>37</v>
      </c>
      <c r="E866">
        <v>10.46</v>
      </c>
      <c r="F866">
        <v>32616</v>
      </c>
      <c r="G866" t="s">
        <v>30</v>
      </c>
      <c r="H866" t="s">
        <v>14</v>
      </c>
      <c r="I866" t="s">
        <v>18</v>
      </c>
      <c r="J866">
        <v>63</v>
      </c>
    </row>
    <row r="867" spans="1:10" x14ac:dyDescent="0.35">
      <c r="A867" t="s">
        <v>40</v>
      </c>
      <c r="B867">
        <v>2017</v>
      </c>
      <c r="C867" t="s">
        <v>11</v>
      </c>
      <c r="D867" t="s">
        <v>37</v>
      </c>
      <c r="E867">
        <v>39.299999999999997</v>
      </c>
      <c r="F867">
        <v>290846</v>
      </c>
      <c r="G867" t="s">
        <v>30</v>
      </c>
      <c r="H867" t="s">
        <v>22</v>
      </c>
      <c r="I867" t="s">
        <v>18</v>
      </c>
      <c r="J867">
        <v>3</v>
      </c>
    </row>
    <row r="868" spans="1:10" x14ac:dyDescent="0.35">
      <c r="A868" t="s">
        <v>19</v>
      </c>
      <c r="B868">
        <v>2023</v>
      </c>
      <c r="C868" t="s">
        <v>32</v>
      </c>
      <c r="D868" t="s">
        <v>36</v>
      </c>
      <c r="E868">
        <v>23.83</v>
      </c>
      <c r="F868">
        <v>557428</v>
      </c>
      <c r="G868" t="s">
        <v>29</v>
      </c>
      <c r="H868" t="s">
        <v>14</v>
      </c>
      <c r="I868" t="s">
        <v>15</v>
      </c>
      <c r="J868">
        <v>38</v>
      </c>
    </row>
    <row r="869" spans="1:10" x14ac:dyDescent="0.35">
      <c r="A869" t="s">
        <v>44</v>
      </c>
      <c r="B869">
        <v>2015</v>
      </c>
      <c r="C869" t="s">
        <v>32</v>
      </c>
      <c r="D869" t="s">
        <v>36</v>
      </c>
      <c r="E869">
        <v>59.13</v>
      </c>
      <c r="F869">
        <v>182440</v>
      </c>
      <c r="G869" t="s">
        <v>29</v>
      </c>
      <c r="H869" t="s">
        <v>38</v>
      </c>
      <c r="I869" t="s">
        <v>18</v>
      </c>
      <c r="J869">
        <v>8</v>
      </c>
    </row>
    <row r="870" spans="1:10" x14ac:dyDescent="0.35">
      <c r="A870" t="s">
        <v>40</v>
      </c>
      <c r="B870">
        <v>2021</v>
      </c>
      <c r="C870" t="s">
        <v>32</v>
      </c>
      <c r="D870" t="s">
        <v>35</v>
      </c>
      <c r="E870">
        <v>30.24</v>
      </c>
      <c r="F870">
        <v>292383</v>
      </c>
      <c r="G870" t="s">
        <v>29</v>
      </c>
      <c r="H870" t="s">
        <v>26</v>
      </c>
      <c r="I870" t="s">
        <v>39</v>
      </c>
      <c r="J870">
        <v>71</v>
      </c>
    </row>
    <row r="871" spans="1:10" x14ac:dyDescent="0.35">
      <c r="A871" t="s">
        <v>33</v>
      </c>
      <c r="B871">
        <v>2017</v>
      </c>
      <c r="C871" t="s">
        <v>32</v>
      </c>
      <c r="D871" t="s">
        <v>35</v>
      </c>
      <c r="E871">
        <v>86.82</v>
      </c>
      <c r="F871">
        <v>99728</v>
      </c>
      <c r="G871" t="s">
        <v>25</v>
      </c>
      <c r="H871" t="s">
        <v>14</v>
      </c>
      <c r="I871" t="s">
        <v>15</v>
      </c>
      <c r="J871">
        <v>44</v>
      </c>
    </row>
    <row r="872" spans="1:10" x14ac:dyDescent="0.35">
      <c r="A872" t="s">
        <v>45</v>
      </c>
      <c r="B872">
        <v>2015</v>
      </c>
      <c r="C872" t="s">
        <v>32</v>
      </c>
      <c r="D872" t="s">
        <v>21</v>
      </c>
      <c r="E872">
        <v>66.39</v>
      </c>
      <c r="F872">
        <v>365006</v>
      </c>
      <c r="G872" t="s">
        <v>29</v>
      </c>
      <c r="H872" t="s">
        <v>22</v>
      </c>
      <c r="I872" t="s">
        <v>15</v>
      </c>
      <c r="J872">
        <v>47</v>
      </c>
    </row>
    <row r="873" spans="1:10" x14ac:dyDescent="0.35">
      <c r="A873" t="s">
        <v>41</v>
      </c>
      <c r="B873">
        <v>2019</v>
      </c>
      <c r="C873" t="s">
        <v>16</v>
      </c>
      <c r="D873" t="s">
        <v>24</v>
      </c>
      <c r="E873">
        <v>61.11</v>
      </c>
      <c r="F873">
        <v>605427</v>
      </c>
      <c r="G873" t="s">
        <v>25</v>
      </c>
      <c r="H873" t="s">
        <v>38</v>
      </c>
      <c r="I873" t="s">
        <v>39</v>
      </c>
      <c r="J873">
        <v>33</v>
      </c>
    </row>
    <row r="874" spans="1:10" x14ac:dyDescent="0.35">
      <c r="A874" t="s">
        <v>45</v>
      </c>
      <c r="B874">
        <v>2022</v>
      </c>
      <c r="C874" t="s">
        <v>42</v>
      </c>
      <c r="D874" t="s">
        <v>17</v>
      </c>
      <c r="E874">
        <v>7.65</v>
      </c>
      <c r="F874">
        <v>864358</v>
      </c>
      <c r="G874" t="s">
        <v>13</v>
      </c>
      <c r="H874" t="s">
        <v>14</v>
      </c>
      <c r="I874" t="s">
        <v>15</v>
      </c>
      <c r="J874">
        <v>11</v>
      </c>
    </row>
    <row r="875" spans="1:10" x14ac:dyDescent="0.35">
      <c r="A875" t="s">
        <v>45</v>
      </c>
      <c r="B875">
        <v>2016</v>
      </c>
      <c r="C875" t="s">
        <v>16</v>
      </c>
      <c r="D875" t="s">
        <v>17</v>
      </c>
      <c r="E875">
        <v>9.82</v>
      </c>
      <c r="F875">
        <v>610968</v>
      </c>
      <c r="G875" t="s">
        <v>30</v>
      </c>
      <c r="H875" t="s">
        <v>14</v>
      </c>
      <c r="I875" t="s">
        <v>31</v>
      </c>
      <c r="J875">
        <v>26</v>
      </c>
    </row>
    <row r="876" spans="1:10" x14ac:dyDescent="0.35">
      <c r="A876" t="s">
        <v>10</v>
      </c>
      <c r="B876">
        <v>2016</v>
      </c>
      <c r="C876" t="s">
        <v>32</v>
      </c>
      <c r="D876" t="s">
        <v>21</v>
      </c>
      <c r="E876">
        <v>67.28</v>
      </c>
      <c r="F876">
        <v>413150</v>
      </c>
      <c r="G876" t="s">
        <v>13</v>
      </c>
      <c r="H876" t="s">
        <v>26</v>
      </c>
      <c r="I876" t="s">
        <v>18</v>
      </c>
      <c r="J876">
        <v>27</v>
      </c>
    </row>
    <row r="877" spans="1:10" x14ac:dyDescent="0.35">
      <c r="A877" t="s">
        <v>45</v>
      </c>
      <c r="B877">
        <v>2017</v>
      </c>
      <c r="C877" t="s">
        <v>42</v>
      </c>
      <c r="D877" t="s">
        <v>12</v>
      </c>
      <c r="E877">
        <v>13.14</v>
      </c>
      <c r="F877">
        <v>681956</v>
      </c>
      <c r="G877" t="s">
        <v>25</v>
      </c>
      <c r="H877" t="s">
        <v>26</v>
      </c>
      <c r="I877" t="s">
        <v>31</v>
      </c>
      <c r="J877">
        <v>35</v>
      </c>
    </row>
    <row r="878" spans="1:10" x14ac:dyDescent="0.35">
      <c r="A878" t="s">
        <v>40</v>
      </c>
      <c r="B878">
        <v>2016</v>
      </c>
      <c r="C878" t="s">
        <v>20</v>
      </c>
      <c r="D878" t="s">
        <v>21</v>
      </c>
      <c r="E878">
        <v>84.46</v>
      </c>
      <c r="F878">
        <v>94162</v>
      </c>
      <c r="G878" t="s">
        <v>30</v>
      </c>
      <c r="H878" t="s">
        <v>22</v>
      </c>
      <c r="I878" t="s">
        <v>18</v>
      </c>
      <c r="J878">
        <v>15</v>
      </c>
    </row>
    <row r="879" spans="1:10" x14ac:dyDescent="0.35">
      <c r="A879" t="s">
        <v>33</v>
      </c>
      <c r="B879">
        <v>2023</v>
      </c>
      <c r="C879" t="s">
        <v>20</v>
      </c>
      <c r="D879" t="s">
        <v>17</v>
      </c>
      <c r="E879">
        <v>9.43</v>
      </c>
      <c r="F879">
        <v>565002</v>
      </c>
      <c r="G879" t="s">
        <v>13</v>
      </c>
      <c r="H879" t="s">
        <v>14</v>
      </c>
      <c r="I879" t="s">
        <v>18</v>
      </c>
      <c r="J879">
        <v>72</v>
      </c>
    </row>
    <row r="880" spans="1:10" x14ac:dyDescent="0.35">
      <c r="A880" t="s">
        <v>33</v>
      </c>
      <c r="B880">
        <v>2017</v>
      </c>
      <c r="C880" t="s">
        <v>11</v>
      </c>
      <c r="D880" t="s">
        <v>17</v>
      </c>
      <c r="E880">
        <v>90.69</v>
      </c>
      <c r="F880">
        <v>275185</v>
      </c>
      <c r="G880" t="s">
        <v>25</v>
      </c>
      <c r="H880" t="s">
        <v>38</v>
      </c>
      <c r="I880" t="s">
        <v>39</v>
      </c>
      <c r="J880">
        <v>20</v>
      </c>
    </row>
    <row r="881" spans="1:10" x14ac:dyDescent="0.35">
      <c r="A881" t="s">
        <v>41</v>
      </c>
      <c r="B881">
        <v>2021</v>
      </c>
      <c r="C881" t="s">
        <v>32</v>
      </c>
      <c r="D881" t="s">
        <v>17</v>
      </c>
      <c r="E881">
        <v>37.47</v>
      </c>
      <c r="F881">
        <v>476758</v>
      </c>
      <c r="G881" t="s">
        <v>13</v>
      </c>
      <c r="H881" t="s">
        <v>14</v>
      </c>
      <c r="I881" t="s">
        <v>27</v>
      </c>
      <c r="J881">
        <v>19</v>
      </c>
    </row>
    <row r="882" spans="1:10" x14ac:dyDescent="0.35">
      <c r="A882" t="s">
        <v>45</v>
      </c>
      <c r="B882">
        <v>2024</v>
      </c>
      <c r="C882" t="s">
        <v>34</v>
      </c>
      <c r="D882" t="s">
        <v>36</v>
      </c>
      <c r="E882">
        <v>7.2</v>
      </c>
      <c r="F882">
        <v>312607</v>
      </c>
      <c r="G882" t="s">
        <v>13</v>
      </c>
      <c r="H882" t="s">
        <v>22</v>
      </c>
      <c r="I882" t="s">
        <v>31</v>
      </c>
      <c r="J882">
        <v>24</v>
      </c>
    </row>
    <row r="883" spans="1:10" x14ac:dyDescent="0.35">
      <c r="A883" t="s">
        <v>41</v>
      </c>
      <c r="B883">
        <v>2017</v>
      </c>
      <c r="C883" t="s">
        <v>11</v>
      </c>
      <c r="D883" t="s">
        <v>36</v>
      </c>
      <c r="E883">
        <v>94.15</v>
      </c>
      <c r="F883">
        <v>963192</v>
      </c>
      <c r="G883" t="s">
        <v>13</v>
      </c>
      <c r="H883" t="s">
        <v>22</v>
      </c>
      <c r="I883" t="s">
        <v>15</v>
      </c>
      <c r="J883">
        <v>7</v>
      </c>
    </row>
    <row r="884" spans="1:10" x14ac:dyDescent="0.35">
      <c r="A884" t="s">
        <v>40</v>
      </c>
      <c r="B884">
        <v>2015</v>
      </c>
      <c r="C884" t="s">
        <v>42</v>
      </c>
      <c r="D884" t="s">
        <v>37</v>
      </c>
      <c r="E884">
        <v>42.15</v>
      </c>
      <c r="F884">
        <v>680874</v>
      </c>
      <c r="G884" t="s">
        <v>30</v>
      </c>
      <c r="H884" t="s">
        <v>38</v>
      </c>
      <c r="I884" t="s">
        <v>31</v>
      </c>
      <c r="J884">
        <v>8</v>
      </c>
    </row>
    <row r="885" spans="1:10" x14ac:dyDescent="0.35">
      <c r="A885" t="s">
        <v>33</v>
      </c>
      <c r="B885">
        <v>2018</v>
      </c>
      <c r="C885" t="s">
        <v>32</v>
      </c>
      <c r="D885" t="s">
        <v>35</v>
      </c>
      <c r="E885">
        <v>15.71</v>
      </c>
      <c r="F885">
        <v>904770</v>
      </c>
      <c r="G885" t="s">
        <v>13</v>
      </c>
      <c r="H885" t="s">
        <v>26</v>
      </c>
      <c r="I885" t="s">
        <v>31</v>
      </c>
      <c r="J885">
        <v>4</v>
      </c>
    </row>
    <row r="886" spans="1:10" x14ac:dyDescent="0.35">
      <c r="A886" t="s">
        <v>45</v>
      </c>
      <c r="B886">
        <v>2022</v>
      </c>
      <c r="C886" t="s">
        <v>34</v>
      </c>
      <c r="D886" t="s">
        <v>35</v>
      </c>
      <c r="E886">
        <v>98.46</v>
      </c>
      <c r="F886">
        <v>429452</v>
      </c>
      <c r="G886" t="s">
        <v>13</v>
      </c>
      <c r="H886" t="s">
        <v>22</v>
      </c>
      <c r="I886" t="s">
        <v>31</v>
      </c>
      <c r="J886">
        <v>6</v>
      </c>
    </row>
    <row r="887" spans="1:10" x14ac:dyDescent="0.35">
      <c r="A887" t="s">
        <v>45</v>
      </c>
      <c r="B887">
        <v>2018</v>
      </c>
      <c r="C887" t="s">
        <v>16</v>
      </c>
      <c r="D887" t="s">
        <v>37</v>
      </c>
      <c r="E887">
        <v>51.71</v>
      </c>
      <c r="F887">
        <v>858128</v>
      </c>
      <c r="G887" t="s">
        <v>13</v>
      </c>
      <c r="H887" t="s">
        <v>26</v>
      </c>
      <c r="I887" t="s">
        <v>31</v>
      </c>
      <c r="J887">
        <v>35</v>
      </c>
    </row>
    <row r="888" spans="1:10" x14ac:dyDescent="0.35">
      <c r="A888" t="s">
        <v>10</v>
      </c>
      <c r="B888">
        <v>2021</v>
      </c>
      <c r="C888" t="s">
        <v>42</v>
      </c>
      <c r="D888" t="s">
        <v>12</v>
      </c>
      <c r="E888">
        <v>42.26</v>
      </c>
      <c r="F888">
        <v>615849</v>
      </c>
      <c r="G888" t="s">
        <v>25</v>
      </c>
      <c r="H888" t="s">
        <v>14</v>
      </c>
      <c r="I888" t="s">
        <v>39</v>
      </c>
      <c r="J888">
        <v>44</v>
      </c>
    </row>
    <row r="889" spans="1:10" x14ac:dyDescent="0.35">
      <c r="A889" t="s">
        <v>23</v>
      </c>
      <c r="B889">
        <v>2019</v>
      </c>
      <c r="C889" t="s">
        <v>11</v>
      </c>
      <c r="D889" t="s">
        <v>12</v>
      </c>
      <c r="E889">
        <v>99.45</v>
      </c>
      <c r="F889">
        <v>467349</v>
      </c>
      <c r="G889" t="s">
        <v>25</v>
      </c>
      <c r="H889" t="s">
        <v>38</v>
      </c>
      <c r="I889" t="s">
        <v>18</v>
      </c>
      <c r="J889">
        <v>44</v>
      </c>
    </row>
    <row r="890" spans="1:10" x14ac:dyDescent="0.35">
      <c r="A890" t="s">
        <v>33</v>
      </c>
      <c r="B890">
        <v>2021</v>
      </c>
      <c r="C890" t="s">
        <v>34</v>
      </c>
      <c r="D890" t="s">
        <v>17</v>
      </c>
      <c r="E890">
        <v>63.74</v>
      </c>
      <c r="F890">
        <v>235418</v>
      </c>
      <c r="G890" t="s">
        <v>25</v>
      </c>
      <c r="H890" t="s">
        <v>22</v>
      </c>
      <c r="I890" t="s">
        <v>39</v>
      </c>
      <c r="J890">
        <v>28</v>
      </c>
    </row>
    <row r="891" spans="1:10" x14ac:dyDescent="0.35">
      <c r="A891" t="s">
        <v>40</v>
      </c>
      <c r="B891">
        <v>2017</v>
      </c>
      <c r="C891" t="s">
        <v>34</v>
      </c>
      <c r="D891" t="s">
        <v>21</v>
      </c>
      <c r="E891">
        <v>5.05</v>
      </c>
      <c r="F891">
        <v>823606</v>
      </c>
      <c r="G891" t="s">
        <v>29</v>
      </c>
      <c r="H891" t="s">
        <v>22</v>
      </c>
      <c r="I891" t="s">
        <v>39</v>
      </c>
      <c r="J891">
        <v>25</v>
      </c>
    </row>
    <row r="892" spans="1:10" x14ac:dyDescent="0.35">
      <c r="A892" t="s">
        <v>10</v>
      </c>
      <c r="B892">
        <v>2020</v>
      </c>
      <c r="C892" t="s">
        <v>34</v>
      </c>
      <c r="D892" t="s">
        <v>21</v>
      </c>
      <c r="E892">
        <v>89.38</v>
      </c>
      <c r="F892">
        <v>923489</v>
      </c>
      <c r="G892" t="s">
        <v>25</v>
      </c>
      <c r="H892" t="s">
        <v>14</v>
      </c>
      <c r="I892" t="s">
        <v>18</v>
      </c>
      <c r="J892">
        <v>66</v>
      </c>
    </row>
    <row r="893" spans="1:10" x14ac:dyDescent="0.35">
      <c r="A893" t="s">
        <v>45</v>
      </c>
      <c r="B893">
        <v>2024</v>
      </c>
      <c r="C893" t="s">
        <v>11</v>
      </c>
      <c r="D893" t="s">
        <v>21</v>
      </c>
      <c r="E893">
        <v>58.57</v>
      </c>
      <c r="F893">
        <v>630793</v>
      </c>
      <c r="G893" t="s">
        <v>13</v>
      </c>
      <c r="H893" t="s">
        <v>26</v>
      </c>
      <c r="I893" t="s">
        <v>27</v>
      </c>
      <c r="J893">
        <v>64</v>
      </c>
    </row>
    <row r="894" spans="1:10" x14ac:dyDescent="0.35">
      <c r="A894" t="s">
        <v>33</v>
      </c>
      <c r="B894">
        <v>2015</v>
      </c>
      <c r="C894" t="s">
        <v>34</v>
      </c>
      <c r="D894" t="s">
        <v>12</v>
      </c>
      <c r="E894">
        <v>65.83</v>
      </c>
      <c r="F894">
        <v>691903</v>
      </c>
      <c r="G894" t="s">
        <v>30</v>
      </c>
      <c r="H894" t="s">
        <v>38</v>
      </c>
      <c r="I894" t="s">
        <v>15</v>
      </c>
      <c r="J894">
        <v>54</v>
      </c>
    </row>
    <row r="895" spans="1:10" x14ac:dyDescent="0.35">
      <c r="A895" t="s">
        <v>23</v>
      </c>
      <c r="B895">
        <v>2019</v>
      </c>
      <c r="C895" t="s">
        <v>11</v>
      </c>
      <c r="D895" t="s">
        <v>35</v>
      </c>
      <c r="E895">
        <v>79.790000000000006</v>
      </c>
      <c r="F895">
        <v>133632</v>
      </c>
      <c r="G895" t="s">
        <v>13</v>
      </c>
      <c r="H895" t="s">
        <v>22</v>
      </c>
      <c r="I895" t="s">
        <v>18</v>
      </c>
      <c r="J895">
        <v>8</v>
      </c>
    </row>
    <row r="896" spans="1:10" x14ac:dyDescent="0.35">
      <c r="A896" t="s">
        <v>40</v>
      </c>
      <c r="B896">
        <v>2017</v>
      </c>
      <c r="C896" t="s">
        <v>11</v>
      </c>
      <c r="D896" t="s">
        <v>36</v>
      </c>
      <c r="E896">
        <v>90.5</v>
      </c>
      <c r="F896">
        <v>42278</v>
      </c>
      <c r="G896" t="s">
        <v>29</v>
      </c>
      <c r="H896" t="s">
        <v>22</v>
      </c>
      <c r="I896" t="s">
        <v>27</v>
      </c>
      <c r="J896">
        <v>45</v>
      </c>
    </row>
    <row r="897" spans="1:10" x14ac:dyDescent="0.35">
      <c r="A897" t="s">
        <v>28</v>
      </c>
      <c r="B897">
        <v>2016</v>
      </c>
      <c r="C897" t="s">
        <v>11</v>
      </c>
      <c r="D897" t="s">
        <v>21</v>
      </c>
      <c r="E897">
        <v>2.1</v>
      </c>
      <c r="F897">
        <v>176471</v>
      </c>
      <c r="G897" t="s">
        <v>30</v>
      </c>
      <c r="H897" t="s">
        <v>38</v>
      </c>
      <c r="I897" t="s">
        <v>15</v>
      </c>
      <c r="J897">
        <v>9</v>
      </c>
    </row>
    <row r="898" spans="1:10" x14ac:dyDescent="0.35">
      <c r="A898" t="s">
        <v>19</v>
      </c>
      <c r="B898">
        <v>2015</v>
      </c>
      <c r="C898" t="s">
        <v>34</v>
      </c>
      <c r="D898" t="s">
        <v>24</v>
      </c>
      <c r="E898">
        <v>63.72</v>
      </c>
      <c r="F898">
        <v>916516</v>
      </c>
      <c r="G898" t="s">
        <v>13</v>
      </c>
      <c r="H898" t="s">
        <v>26</v>
      </c>
      <c r="I898" t="s">
        <v>39</v>
      </c>
      <c r="J898">
        <v>68</v>
      </c>
    </row>
    <row r="899" spans="1:10" x14ac:dyDescent="0.35">
      <c r="A899" t="s">
        <v>44</v>
      </c>
      <c r="B899">
        <v>2023</v>
      </c>
      <c r="C899" t="s">
        <v>34</v>
      </c>
      <c r="D899" t="s">
        <v>35</v>
      </c>
      <c r="E899">
        <v>87.8</v>
      </c>
      <c r="F899">
        <v>510002</v>
      </c>
      <c r="G899" t="s">
        <v>13</v>
      </c>
      <c r="H899" t="s">
        <v>26</v>
      </c>
      <c r="I899" t="s">
        <v>18</v>
      </c>
      <c r="J899">
        <v>62</v>
      </c>
    </row>
    <row r="900" spans="1:10" x14ac:dyDescent="0.35">
      <c r="A900" t="s">
        <v>23</v>
      </c>
      <c r="B900">
        <v>2015</v>
      </c>
      <c r="C900" t="s">
        <v>42</v>
      </c>
      <c r="D900" t="s">
        <v>21</v>
      </c>
      <c r="E900">
        <v>82.45</v>
      </c>
      <c r="F900">
        <v>435994</v>
      </c>
      <c r="G900" t="s">
        <v>25</v>
      </c>
      <c r="H900" t="s">
        <v>14</v>
      </c>
      <c r="I900" t="s">
        <v>39</v>
      </c>
      <c r="J900">
        <v>51</v>
      </c>
    </row>
    <row r="901" spans="1:10" x14ac:dyDescent="0.35">
      <c r="A901" t="s">
        <v>19</v>
      </c>
      <c r="B901">
        <v>2016</v>
      </c>
      <c r="C901" t="s">
        <v>16</v>
      </c>
      <c r="D901" t="s">
        <v>21</v>
      </c>
      <c r="E901">
        <v>66.19</v>
      </c>
      <c r="F901">
        <v>537670</v>
      </c>
      <c r="G901" t="s">
        <v>13</v>
      </c>
      <c r="H901" t="s">
        <v>14</v>
      </c>
      <c r="I901" t="s">
        <v>39</v>
      </c>
      <c r="J901">
        <v>55</v>
      </c>
    </row>
    <row r="902" spans="1:10" x14ac:dyDescent="0.35">
      <c r="A902" t="s">
        <v>41</v>
      </c>
      <c r="B902">
        <v>2022</v>
      </c>
      <c r="C902" t="s">
        <v>42</v>
      </c>
      <c r="D902" t="s">
        <v>36</v>
      </c>
      <c r="E902">
        <v>39.619999999999997</v>
      </c>
      <c r="F902">
        <v>850339</v>
      </c>
      <c r="G902" t="s">
        <v>13</v>
      </c>
      <c r="H902" t="s">
        <v>26</v>
      </c>
      <c r="I902" t="s">
        <v>18</v>
      </c>
      <c r="J902">
        <v>50</v>
      </c>
    </row>
    <row r="903" spans="1:10" x14ac:dyDescent="0.35">
      <c r="A903" t="s">
        <v>44</v>
      </c>
      <c r="B903">
        <v>2021</v>
      </c>
      <c r="C903" t="s">
        <v>32</v>
      </c>
      <c r="D903" t="s">
        <v>35</v>
      </c>
      <c r="E903">
        <v>35.46</v>
      </c>
      <c r="F903">
        <v>937562</v>
      </c>
      <c r="G903" t="s">
        <v>30</v>
      </c>
      <c r="H903" t="s">
        <v>38</v>
      </c>
      <c r="I903" t="s">
        <v>18</v>
      </c>
      <c r="J903">
        <v>10</v>
      </c>
    </row>
    <row r="904" spans="1:10" x14ac:dyDescent="0.35">
      <c r="A904" t="s">
        <v>33</v>
      </c>
      <c r="B904">
        <v>2020</v>
      </c>
      <c r="C904" t="s">
        <v>42</v>
      </c>
      <c r="D904" t="s">
        <v>35</v>
      </c>
      <c r="E904">
        <v>10.62</v>
      </c>
      <c r="F904">
        <v>405267</v>
      </c>
      <c r="G904" t="s">
        <v>25</v>
      </c>
      <c r="H904" t="s">
        <v>14</v>
      </c>
      <c r="I904" t="s">
        <v>27</v>
      </c>
      <c r="J904">
        <v>5</v>
      </c>
    </row>
    <row r="905" spans="1:10" x14ac:dyDescent="0.35">
      <c r="A905" t="s">
        <v>10</v>
      </c>
      <c r="B905">
        <v>2022</v>
      </c>
      <c r="C905" t="s">
        <v>32</v>
      </c>
      <c r="D905" t="s">
        <v>35</v>
      </c>
      <c r="E905">
        <v>80.760000000000005</v>
      </c>
      <c r="F905">
        <v>346279</v>
      </c>
      <c r="G905" t="s">
        <v>30</v>
      </c>
      <c r="H905" t="s">
        <v>38</v>
      </c>
      <c r="I905" t="s">
        <v>39</v>
      </c>
      <c r="J905">
        <v>59</v>
      </c>
    </row>
    <row r="906" spans="1:10" x14ac:dyDescent="0.35">
      <c r="A906" t="s">
        <v>43</v>
      </c>
      <c r="B906">
        <v>2016</v>
      </c>
      <c r="C906" t="s">
        <v>32</v>
      </c>
      <c r="D906" t="s">
        <v>24</v>
      </c>
      <c r="E906">
        <v>10.45</v>
      </c>
      <c r="F906">
        <v>889928</v>
      </c>
      <c r="G906" t="s">
        <v>25</v>
      </c>
      <c r="H906" t="s">
        <v>38</v>
      </c>
      <c r="I906" t="s">
        <v>39</v>
      </c>
      <c r="J906">
        <v>63</v>
      </c>
    </row>
    <row r="907" spans="1:10" x14ac:dyDescent="0.35">
      <c r="A907" t="s">
        <v>33</v>
      </c>
      <c r="B907">
        <v>2018</v>
      </c>
      <c r="C907" t="s">
        <v>34</v>
      </c>
      <c r="D907" t="s">
        <v>37</v>
      </c>
      <c r="E907">
        <v>0.95</v>
      </c>
      <c r="F907">
        <v>376206</v>
      </c>
      <c r="G907" t="s">
        <v>30</v>
      </c>
      <c r="H907" t="s">
        <v>14</v>
      </c>
      <c r="I907" t="s">
        <v>31</v>
      </c>
      <c r="J907">
        <v>44</v>
      </c>
    </row>
    <row r="908" spans="1:10" x14ac:dyDescent="0.35">
      <c r="A908" t="s">
        <v>19</v>
      </c>
      <c r="B908">
        <v>2018</v>
      </c>
      <c r="C908" t="s">
        <v>16</v>
      </c>
      <c r="D908" t="s">
        <v>21</v>
      </c>
      <c r="E908">
        <v>27.14</v>
      </c>
      <c r="F908">
        <v>227433</v>
      </c>
      <c r="G908" t="s">
        <v>30</v>
      </c>
      <c r="H908" t="s">
        <v>14</v>
      </c>
      <c r="I908" t="s">
        <v>31</v>
      </c>
      <c r="J908">
        <v>13</v>
      </c>
    </row>
    <row r="909" spans="1:10" x14ac:dyDescent="0.35">
      <c r="A909" t="s">
        <v>28</v>
      </c>
      <c r="B909">
        <v>2023</v>
      </c>
      <c r="C909" t="s">
        <v>16</v>
      </c>
      <c r="D909" t="s">
        <v>37</v>
      </c>
      <c r="E909">
        <v>54.79</v>
      </c>
      <c r="F909">
        <v>393779</v>
      </c>
      <c r="G909" t="s">
        <v>25</v>
      </c>
      <c r="H909" t="s">
        <v>22</v>
      </c>
      <c r="I909" t="s">
        <v>39</v>
      </c>
      <c r="J909">
        <v>39</v>
      </c>
    </row>
    <row r="910" spans="1:10" x14ac:dyDescent="0.35">
      <c r="A910" t="s">
        <v>41</v>
      </c>
      <c r="B910">
        <v>2022</v>
      </c>
      <c r="C910" t="s">
        <v>16</v>
      </c>
      <c r="D910" t="s">
        <v>21</v>
      </c>
      <c r="E910">
        <v>41.08</v>
      </c>
      <c r="F910">
        <v>529025</v>
      </c>
      <c r="G910" t="s">
        <v>29</v>
      </c>
      <c r="H910" t="s">
        <v>14</v>
      </c>
      <c r="I910" t="s">
        <v>27</v>
      </c>
      <c r="J910">
        <v>42</v>
      </c>
    </row>
    <row r="911" spans="1:10" x14ac:dyDescent="0.35">
      <c r="A911" t="s">
        <v>43</v>
      </c>
      <c r="B911">
        <v>2024</v>
      </c>
      <c r="C911" t="s">
        <v>20</v>
      </c>
      <c r="D911" t="s">
        <v>12</v>
      </c>
      <c r="E911">
        <v>8.94</v>
      </c>
      <c r="F911">
        <v>451311</v>
      </c>
      <c r="G911" t="s">
        <v>30</v>
      </c>
      <c r="H911" t="s">
        <v>22</v>
      </c>
      <c r="I911" t="s">
        <v>39</v>
      </c>
      <c r="J911">
        <v>14</v>
      </c>
    </row>
    <row r="912" spans="1:10" x14ac:dyDescent="0.35">
      <c r="A912" t="s">
        <v>19</v>
      </c>
      <c r="B912">
        <v>2017</v>
      </c>
      <c r="C912" t="s">
        <v>16</v>
      </c>
      <c r="D912" t="s">
        <v>12</v>
      </c>
      <c r="E912">
        <v>98.11</v>
      </c>
      <c r="F912">
        <v>677198</v>
      </c>
      <c r="G912" t="s">
        <v>30</v>
      </c>
      <c r="H912" t="s">
        <v>26</v>
      </c>
      <c r="I912" t="s">
        <v>15</v>
      </c>
      <c r="J912">
        <v>28</v>
      </c>
    </row>
    <row r="913" spans="1:10" x14ac:dyDescent="0.35">
      <c r="A913" t="s">
        <v>41</v>
      </c>
      <c r="B913">
        <v>2024</v>
      </c>
      <c r="C913" t="s">
        <v>20</v>
      </c>
      <c r="D913" t="s">
        <v>37</v>
      </c>
      <c r="E913">
        <v>9.4</v>
      </c>
      <c r="F913">
        <v>480988</v>
      </c>
      <c r="G913" t="s">
        <v>25</v>
      </c>
      <c r="H913" t="s">
        <v>14</v>
      </c>
      <c r="I913" t="s">
        <v>39</v>
      </c>
      <c r="J913">
        <v>59</v>
      </c>
    </row>
    <row r="914" spans="1:10" x14ac:dyDescent="0.35">
      <c r="A914" t="s">
        <v>40</v>
      </c>
      <c r="B914">
        <v>2015</v>
      </c>
      <c r="C914" t="s">
        <v>16</v>
      </c>
      <c r="D914" t="s">
        <v>24</v>
      </c>
      <c r="E914">
        <v>46.39</v>
      </c>
      <c r="F914">
        <v>605536</v>
      </c>
      <c r="G914" t="s">
        <v>25</v>
      </c>
      <c r="H914" t="s">
        <v>14</v>
      </c>
      <c r="I914" t="s">
        <v>15</v>
      </c>
      <c r="J914">
        <v>61</v>
      </c>
    </row>
    <row r="915" spans="1:10" x14ac:dyDescent="0.35">
      <c r="A915" t="s">
        <v>43</v>
      </c>
      <c r="B915">
        <v>2018</v>
      </c>
      <c r="C915" t="s">
        <v>16</v>
      </c>
      <c r="D915" t="s">
        <v>36</v>
      </c>
      <c r="E915">
        <v>30.61</v>
      </c>
      <c r="F915">
        <v>910960</v>
      </c>
      <c r="G915" t="s">
        <v>25</v>
      </c>
      <c r="H915" t="s">
        <v>26</v>
      </c>
      <c r="I915" t="s">
        <v>31</v>
      </c>
      <c r="J915">
        <v>31</v>
      </c>
    </row>
    <row r="916" spans="1:10" x14ac:dyDescent="0.35">
      <c r="A916" t="s">
        <v>10</v>
      </c>
      <c r="B916">
        <v>2018</v>
      </c>
      <c r="C916" t="s">
        <v>16</v>
      </c>
      <c r="D916" t="s">
        <v>36</v>
      </c>
      <c r="E916">
        <v>43.98</v>
      </c>
      <c r="F916">
        <v>386308</v>
      </c>
      <c r="G916" t="s">
        <v>25</v>
      </c>
      <c r="H916" t="s">
        <v>22</v>
      </c>
      <c r="I916" t="s">
        <v>31</v>
      </c>
      <c r="J916">
        <v>3</v>
      </c>
    </row>
    <row r="917" spans="1:10" x14ac:dyDescent="0.35">
      <c r="A917" t="s">
        <v>40</v>
      </c>
      <c r="B917">
        <v>2017</v>
      </c>
      <c r="C917" t="s">
        <v>20</v>
      </c>
      <c r="D917" t="s">
        <v>36</v>
      </c>
      <c r="E917">
        <v>54.38</v>
      </c>
      <c r="F917">
        <v>100855</v>
      </c>
      <c r="G917" t="s">
        <v>30</v>
      </c>
      <c r="H917" t="s">
        <v>26</v>
      </c>
      <c r="I917" t="s">
        <v>15</v>
      </c>
      <c r="J917">
        <v>2</v>
      </c>
    </row>
    <row r="918" spans="1:10" x14ac:dyDescent="0.35">
      <c r="A918" t="s">
        <v>10</v>
      </c>
      <c r="B918">
        <v>2023</v>
      </c>
      <c r="C918" t="s">
        <v>42</v>
      </c>
      <c r="D918" t="s">
        <v>12</v>
      </c>
      <c r="E918">
        <v>23.74</v>
      </c>
      <c r="F918">
        <v>317922</v>
      </c>
      <c r="G918" t="s">
        <v>29</v>
      </c>
      <c r="H918" t="s">
        <v>26</v>
      </c>
      <c r="I918" t="s">
        <v>31</v>
      </c>
      <c r="J918">
        <v>18</v>
      </c>
    </row>
    <row r="919" spans="1:10" x14ac:dyDescent="0.35">
      <c r="A919" t="s">
        <v>45</v>
      </c>
      <c r="B919">
        <v>2018</v>
      </c>
      <c r="C919" t="s">
        <v>32</v>
      </c>
      <c r="D919" t="s">
        <v>21</v>
      </c>
      <c r="E919">
        <v>82.13</v>
      </c>
      <c r="F919">
        <v>220618</v>
      </c>
      <c r="G919" t="s">
        <v>30</v>
      </c>
      <c r="H919" t="s">
        <v>22</v>
      </c>
      <c r="I919" t="s">
        <v>18</v>
      </c>
      <c r="J919">
        <v>59</v>
      </c>
    </row>
    <row r="920" spans="1:10" x14ac:dyDescent="0.35">
      <c r="A920" t="s">
        <v>19</v>
      </c>
      <c r="B920">
        <v>2015</v>
      </c>
      <c r="C920" t="s">
        <v>16</v>
      </c>
      <c r="D920" t="s">
        <v>24</v>
      </c>
      <c r="E920">
        <v>24.7</v>
      </c>
      <c r="F920">
        <v>825941</v>
      </c>
      <c r="G920" t="s">
        <v>13</v>
      </c>
      <c r="H920" t="s">
        <v>14</v>
      </c>
      <c r="I920" t="s">
        <v>15</v>
      </c>
      <c r="J920">
        <v>54</v>
      </c>
    </row>
    <row r="921" spans="1:10" x14ac:dyDescent="0.35">
      <c r="A921" t="s">
        <v>10</v>
      </c>
      <c r="B921">
        <v>2022</v>
      </c>
      <c r="C921" t="s">
        <v>42</v>
      </c>
      <c r="D921" t="s">
        <v>12</v>
      </c>
      <c r="E921">
        <v>60.9</v>
      </c>
      <c r="F921">
        <v>331234</v>
      </c>
      <c r="G921" t="s">
        <v>30</v>
      </c>
      <c r="H921" t="s">
        <v>26</v>
      </c>
      <c r="I921" t="s">
        <v>31</v>
      </c>
      <c r="J921">
        <v>3</v>
      </c>
    </row>
    <row r="922" spans="1:10" x14ac:dyDescent="0.35">
      <c r="A922" t="s">
        <v>10</v>
      </c>
      <c r="B922">
        <v>2020</v>
      </c>
      <c r="C922" t="s">
        <v>20</v>
      </c>
      <c r="D922" t="s">
        <v>24</v>
      </c>
      <c r="E922">
        <v>14.61</v>
      </c>
      <c r="F922">
        <v>855055</v>
      </c>
      <c r="G922" t="s">
        <v>13</v>
      </c>
      <c r="H922" t="s">
        <v>14</v>
      </c>
      <c r="I922" t="s">
        <v>31</v>
      </c>
      <c r="J922">
        <v>59</v>
      </c>
    </row>
    <row r="923" spans="1:10" x14ac:dyDescent="0.35">
      <c r="A923" t="s">
        <v>44</v>
      </c>
      <c r="B923">
        <v>2022</v>
      </c>
      <c r="C923" t="s">
        <v>32</v>
      </c>
      <c r="D923" t="s">
        <v>24</v>
      </c>
      <c r="E923">
        <v>34.31</v>
      </c>
      <c r="F923">
        <v>305329</v>
      </c>
      <c r="G923" t="s">
        <v>30</v>
      </c>
      <c r="H923" t="s">
        <v>14</v>
      </c>
      <c r="I923" t="s">
        <v>18</v>
      </c>
      <c r="J923">
        <v>40</v>
      </c>
    </row>
    <row r="924" spans="1:10" x14ac:dyDescent="0.35">
      <c r="A924" t="s">
        <v>44</v>
      </c>
      <c r="B924">
        <v>2020</v>
      </c>
      <c r="C924" t="s">
        <v>11</v>
      </c>
      <c r="D924" t="s">
        <v>35</v>
      </c>
      <c r="E924">
        <v>32.39</v>
      </c>
      <c r="F924">
        <v>442923</v>
      </c>
      <c r="G924" t="s">
        <v>25</v>
      </c>
      <c r="H924" t="s">
        <v>26</v>
      </c>
      <c r="I924" t="s">
        <v>39</v>
      </c>
      <c r="J924">
        <v>57</v>
      </c>
    </row>
    <row r="925" spans="1:10" x14ac:dyDescent="0.35">
      <c r="A925" t="s">
        <v>23</v>
      </c>
      <c r="B925">
        <v>2015</v>
      </c>
      <c r="C925" t="s">
        <v>16</v>
      </c>
      <c r="D925" t="s">
        <v>36</v>
      </c>
      <c r="E925">
        <v>79.3</v>
      </c>
      <c r="F925">
        <v>893277</v>
      </c>
      <c r="G925" t="s">
        <v>30</v>
      </c>
      <c r="H925" t="s">
        <v>26</v>
      </c>
      <c r="I925" t="s">
        <v>18</v>
      </c>
      <c r="J925">
        <v>15</v>
      </c>
    </row>
    <row r="926" spans="1:10" x14ac:dyDescent="0.35">
      <c r="A926" t="s">
        <v>10</v>
      </c>
      <c r="B926">
        <v>2020</v>
      </c>
      <c r="C926" t="s">
        <v>42</v>
      </c>
      <c r="D926" t="s">
        <v>37</v>
      </c>
      <c r="E926">
        <v>30.86</v>
      </c>
      <c r="F926">
        <v>240532</v>
      </c>
      <c r="G926" t="s">
        <v>29</v>
      </c>
      <c r="H926" t="s">
        <v>22</v>
      </c>
      <c r="I926" t="s">
        <v>39</v>
      </c>
      <c r="J926">
        <v>64</v>
      </c>
    </row>
    <row r="927" spans="1:10" x14ac:dyDescent="0.35">
      <c r="A927" t="s">
        <v>45</v>
      </c>
      <c r="B927">
        <v>2016</v>
      </c>
      <c r="C927" t="s">
        <v>32</v>
      </c>
      <c r="D927" t="s">
        <v>37</v>
      </c>
      <c r="E927">
        <v>93.14</v>
      </c>
      <c r="F927">
        <v>947960</v>
      </c>
      <c r="G927" t="s">
        <v>25</v>
      </c>
      <c r="H927" t="s">
        <v>22</v>
      </c>
      <c r="I927" t="s">
        <v>18</v>
      </c>
      <c r="J927">
        <v>55</v>
      </c>
    </row>
    <row r="928" spans="1:10" x14ac:dyDescent="0.35">
      <c r="A928" t="s">
        <v>43</v>
      </c>
      <c r="B928">
        <v>2018</v>
      </c>
      <c r="C928" t="s">
        <v>42</v>
      </c>
      <c r="D928" t="s">
        <v>37</v>
      </c>
      <c r="E928">
        <v>52.87</v>
      </c>
      <c r="F928">
        <v>437283</v>
      </c>
      <c r="G928" t="s">
        <v>29</v>
      </c>
      <c r="H928" t="s">
        <v>38</v>
      </c>
      <c r="I928" t="s">
        <v>31</v>
      </c>
      <c r="J928">
        <v>30</v>
      </c>
    </row>
    <row r="929" spans="1:10" x14ac:dyDescent="0.35">
      <c r="A929" t="s">
        <v>10</v>
      </c>
      <c r="B929">
        <v>2019</v>
      </c>
      <c r="C929" t="s">
        <v>42</v>
      </c>
      <c r="D929" t="s">
        <v>37</v>
      </c>
      <c r="E929">
        <v>29.61</v>
      </c>
      <c r="F929">
        <v>761390</v>
      </c>
      <c r="G929" t="s">
        <v>29</v>
      </c>
      <c r="H929" t="s">
        <v>22</v>
      </c>
      <c r="I929" t="s">
        <v>31</v>
      </c>
      <c r="J929">
        <v>7</v>
      </c>
    </row>
    <row r="930" spans="1:10" x14ac:dyDescent="0.35">
      <c r="A930" t="s">
        <v>33</v>
      </c>
      <c r="B930">
        <v>2019</v>
      </c>
      <c r="C930" t="s">
        <v>11</v>
      </c>
      <c r="D930" t="s">
        <v>17</v>
      </c>
      <c r="E930">
        <v>25.75</v>
      </c>
      <c r="F930">
        <v>998507</v>
      </c>
      <c r="G930" t="s">
        <v>29</v>
      </c>
      <c r="H930" t="s">
        <v>22</v>
      </c>
      <c r="I930" t="s">
        <v>27</v>
      </c>
      <c r="J930">
        <v>15</v>
      </c>
    </row>
    <row r="931" spans="1:10" x14ac:dyDescent="0.35">
      <c r="A931" t="s">
        <v>19</v>
      </c>
      <c r="B931">
        <v>2017</v>
      </c>
      <c r="C931" t="s">
        <v>32</v>
      </c>
      <c r="D931" t="s">
        <v>17</v>
      </c>
      <c r="E931">
        <v>82.17</v>
      </c>
      <c r="F931">
        <v>593329</v>
      </c>
      <c r="G931" t="s">
        <v>13</v>
      </c>
      <c r="H931" t="s">
        <v>14</v>
      </c>
      <c r="I931" t="s">
        <v>27</v>
      </c>
      <c r="J931">
        <v>62</v>
      </c>
    </row>
    <row r="932" spans="1:10" x14ac:dyDescent="0.35">
      <c r="A932" t="s">
        <v>23</v>
      </c>
      <c r="B932">
        <v>2019</v>
      </c>
      <c r="C932" t="s">
        <v>11</v>
      </c>
      <c r="D932" t="s">
        <v>36</v>
      </c>
      <c r="E932">
        <v>60.07</v>
      </c>
      <c r="F932">
        <v>197590</v>
      </c>
      <c r="G932" t="s">
        <v>29</v>
      </c>
      <c r="H932" t="s">
        <v>38</v>
      </c>
      <c r="I932" t="s">
        <v>39</v>
      </c>
      <c r="J932">
        <v>62</v>
      </c>
    </row>
    <row r="933" spans="1:10" x14ac:dyDescent="0.35">
      <c r="A933" t="s">
        <v>44</v>
      </c>
      <c r="B933">
        <v>2017</v>
      </c>
      <c r="C933" t="s">
        <v>16</v>
      </c>
      <c r="D933" t="s">
        <v>36</v>
      </c>
      <c r="E933">
        <v>50.75</v>
      </c>
      <c r="F933">
        <v>53111</v>
      </c>
      <c r="G933" t="s">
        <v>13</v>
      </c>
      <c r="H933" t="s">
        <v>26</v>
      </c>
      <c r="I933" t="s">
        <v>31</v>
      </c>
      <c r="J933">
        <v>15</v>
      </c>
    </row>
    <row r="934" spans="1:10" x14ac:dyDescent="0.35">
      <c r="A934" t="s">
        <v>40</v>
      </c>
      <c r="B934">
        <v>2017</v>
      </c>
      <c r="C934" t="s">
        <v>11</v>
      </c>
      <c r="D934" t="s">
        <v>17</v>
      </c>
      <c r="E934">
        <v>14.88</v>
      </c>
      <c r="F934">
        <v>69641</v>
      </c>
      <c r="G934" t="s">
        <v>13</v>
      </c>
      <c r="H934" t="s">
        <v>14</v>
      </c>
      <c r="I934" t="s">
        <v>18</v>
      </c>
      <c r="J934">
        <v>54</v>
      </c>
    </row>
    <row r="935" spans="1:10" x14ac:dyDescent="0.35">
      <c r="A935" t="s">
        <v>28</v>
      </c>
      <c r="B935">
        <v>2022</v>
      </c>
      <c r="C935" t="s">
        <v>32</v>
      </c>
      <c r="D935" t="s">
        <v>21</v>
      </c>
      <c r="E935">
        <v>73.98</v>
      </c>
      <c r="F935">
        <v>953770</v>
      </c>
      <c r="G935" t="s">
        <v>29</v>
      </c>
      <c r="H935" t="s">
        <v>22</v>
      </c>
      <c r="I935" t="s">
        <v>18</v>
      </c>
      <c r="J935">
        <v>54</v>
      </c>
    </row>
    <row r="936" spans="1:10" x14ac:dyDescent="0.35">
      <c r="A936" t="s">
        <v>44</v>
      </c>
      <c r="B936">
        <v>2023</v>
      </c>
      <c r="C936" t="s">
        <v>34</v>
      </c>
      <c r="D936" t="s">
        <v>17</v>
      </c>
      <c r="E936">
        <v>42.33</v>
      </c>
      <c r="F936">
        <v>643549</v>
      </c>
      <c r="G936" t="s">
        <v>25</v>
      </c>
      <c r="H936" t="s">
        <v>22</v>
      </c>
      <c r="I936" t="s">
        <v>15</v>
      </c>
      <c r="J936">
        <v>20</v>
      </c>
    </row>
    <row r="937" spans="1:10" x14ac:dyDescent="0.35">
      <c r="A937" t="s">
        <v>43</v>
      </c>
      <c r="B937">
        <v>2022</v>
      </c>
      <c r="C937" t="s">
        <v>20</v>
      </c>
      <c r="D937" t="s">
        <v>12</v>
      </c>
      <c r="E937">
        <v>77.98</v>
      </c>
      <c r="F937">
        <v>899279</v>
      </c>
      <c r="G937" t="s">
        <v>29</v>
      </c>
      <c r="H937" t="s">
        <v>38</v>
      </c>
      <c r="I937" t="s">
        <v>18</v>
      </c>
      <c r="J937">
        <v>39</v>
      </c>
    </row>
    <row r="938" spans="1:10" x14ac:dyDescent="0.35">
      <c r="A938" t="s">
        <v>19</v>
      </c>
      <c r="B938">
        <v>2016</v>
      </c>
      <c r="C938" t="s">
        <v>16</v>
      </c>
      <c r="D938" t="s">
        <v>12</v>
      </c>
      <c r="E938">
        <v>8.5500000000000007</v>
      </c>
      <c r="F938">
        <v>857887</v>
      </c>
      <c r="G938" t="s">
        <v>30</v>
      </c>
      <c r="H938" t="s">
        <v>26</v>
      </c>
      <c r="I938" t="s">
        <v>18</v>
      </c>
      <c r="J938">
        <v>44</v>
      </c>
    </row>
    <row r="939" spans="1:10" x14ac:dyDescent="0.35">
      <c r="A939" t="s">
        <v>41</v>
      </c>
      <c r="B939">
        <v>2016</v>
      </c>
      <c r="C939" t="s">
        <v>11</v>
      </c>
      <c r="D939" t="s">
        <v>35</v>
      </c>
      <c r="E939">
        <v>30.57</v>
      </c>
      <c r="F939">
        <v>503775</v>
      </c>
      <c r="G939" t="s">
        <v>30</v>
      </c>
      <c r="H939" t="s">
        <v>38</v>
      </c>
      <c r="I939" t="s">
        <v>15</v>
      </c>
      <c r="J939">
        <v>71</v>
      </c>
    </row>
    <row r="940" spans="1:10" x14ac:dyDescent="0.35">
      <c r="A940" t="s">
        <v>44</v>
      </c>
      <c r="B940">
        <v>2015</v>
      </c>
      <c r="C940" t="s">
        <v>34</v>
      </c>
      <c r="D940" t="s">
        <v>21</v>
      </c>
      <c r="E940">
        <v>36.979999999999997</v>
      </c>
      <c r="F940">
        <v>452892</v>
      </c>
      <c r="G940" t="s">
        <v>30</v>
      </c>
      <c r="H940" t="s">
        <v>22</v>
      </c>
      <c r="I940" t="s">
        <v>15</v>
      </c>
      <c r="J940">
        <v>17</v>
      </c>
    </row>
    <row r="941" spans="1:10" x14ac:dyDescent="0.35">
      <c r="A941" t="s">
        <v>41</v>
      </c>
      <c r="B941">
        <v>2018</v>
      </c>
      <c r="C941" t="s">
        <v>16</v>
      </c>
      <c r="D941" t="s">
        <v>37</v>
      </c>
      <c r="E941">
        <v>24.06</v>
      </c>
      <c r="F941">
        <v>327566</v>
      </c>
      <c r="G941" t="s">
        <v>30</v>
      </c>
      <c r="H941" t="s">
        <v>14</v>
      </c>
      <c r="I941" t="s">
        <v>27</v>
      </c>
      <c r="J941">
        <v>6</v>
      </c>
    </row>
    <row r="942" spans="1:10" x14ac:dyDescent="0.35">
      <c r="A942" t="s">
        <v>40</v>
      </c>
      <c r="B942">
        <v>2018</v>
      </c>
      <c r="C942" t="s">
        <v>16</v>
      </c>
      <c r="D942" t="s">
        <v>12</v>
      </c>
      <c r="E942">
        <v>50.66</v>
      </c>
      <c r="F942">
        <v>851204</v>
      </c>
      <c r="G942" t="s">
        <v>29</v>
      </c>
      <c r="H942" t="s">
        <v>38</v>
      </c>
      <c r="I942" t="s">
        <v>18</v>
      </c>
      <c r="J942">
        <v>3</v>
      </c>
    </row>
    <row r="943" spans="1:10" x14ac:dyDescent="0.35">
      <c r="A943" t="s">
        <v>23</v>
      </c>
      <c r="B943">
        <v>2017</v>
      </c>
      <c r="C943" t="s">
        <v>20</v>
      </c>
      <c r="D943" t="s">
        <v>35</v>
      </c>
      <c r="E943">
        <v>79.27</v>
      </c>
      <c r="F943">
        <v>923309</v>
      </c>
      <c r="G943" t="s">
        <v>13</v>
      </c>
      <c r="H943" t="s">
        <v>14</v>
      </c>
      <c r="I943" t="s">
        <v>18</v>
      </c>
      <c r="J943">
        <v>29</v>
      </c>
    </row>
    <row r="944" spans="1:10" x14ac:dyDescent="0.35">
      <c r="A944" t="s">
        <v>43</v>
      </c>
      <c r="B944">
        <v>2023</v>
      </c>
      <c r="C944" t="s">
        <v>11</v>
      </c>
      <c r="D944" t="s">
        <v>36</v>
      </c>
      <c r="E944">
        <v>71.86</v>
      </c>
      <c r="F944">
        <v>151590</v>
      </c>
      <c r="G944" t="s">
        <v>25</v>
      </c>
      <c r="H944" t="s">
        <v>38</v>
      </c>
      <c r="I944" t="s">
        <v>31</v>
      </c>
      <c r="J944">
        <v>30</v>
      </c>
    </row>
    <row r="945" spans="1:10" x14ac:dyDescent="0.35">
      <c r="A945" t="s">
        <v>23</v>
      </c>
      <c r="B945">
        <v>2022</v>
      </c>
      <c r="C945" t="s">
        <v>32</v>
      </c>
      <c r="D945" t="s">
        <v>12</v>
      </c>
      <c r="E945">
        <v>21.01</v>
      </c>
      <c r="F945">
        <v>452432</v>
      </c>
      <c r="G945" t="s">
        <v>25</v>
      </c>
      <c r="H945" t="s">
        <v>14</v>
      </c>
      <c r="I945" t="s">
        <v>18</v>
      </c>
      <c r="J945">
        <v>8</v>
      </c>
    </row>
    <row r="946" spans="1:10" x14ac:dyDescent="0.35">
      <c r="A946" t="s">
        <v>44</v>
      </c>
      <c r="B946">
        <v>2015</v>
      </c>
      <c r="C946" t="s">
        <v>16</v>
      </c>
      <c r="D946" t="s">
        <v>17</v>
      </c>
      <c r="E946">
        <v>95.38</v>
      </c>
      <c r="F946">
        <v>769596</v>
      </c>
      <c r="G946" t="s">
        <v>25</v>
      </c>
      <c r="H946" t="s">
        <v>22</v>
      </c>
      <c r="I946" t="s">
        <v>15</v>
      </c>
      <c r="J946">
        <v>65</v>
      </c>
    </row>
    <row r="947" spans="1:10" x14ac:dyDescent="0.35">
      <c r="A947" t="s">
        <v>28</v>
      </c>
      <c r="B947">
        <v>2022</v>
      </c>
      <c r="C947" t="s">
        <v>11</v>
      </c>
      <c r="D947" t="s">
        <v>36</v>
      </c>
      <c r="E947">
        <v>14.79</v>
      </c>
      <c r="F947">
        <v>407151</v>
      </c>
      <c r="G947" t="s">
        <v>30</v>
      </c>
      <c r="H947" t="s">
        <v>22</v>
      </c>
      <c r="I947" t="s">
        <v>31</v>
      </c>
      <c r="J947">
        <v>37</v>
      </c>
    </row>
    <row r="948" spans="1:10" x14ac:dyDescent="0.35">
      <c r="A948" t="s">
        <v>43</v>
      </c>
      <c r="B948">
        <v>2023</v>
      </c>
      <c r="C948" t="s">
        <v>32</v>
      </c>
      <c r="D948" t="s">
        <v>21</v>
      </c>
      <c r="E948">
        <v>45.97</v>
      </c>
      <c r="F948">
        <v>312555</v>
      </c>
      <c r="G948" t="s">
        <v>25</v>
      </c>
      <c r="H948" t="s">
        <v>26</v>
      </c>
      <c r="I948" t="s">
        <v>27</v>
      </c>
      <c r="J948">
        <v>67</v>
      </c>
    </row>
    <row r="949" spans="1:10" x14ac:dyDescent="0.35">
      <c r="A949" t="s">
        <v>43</v>
      </c>
      <c r="B949">
        <v>2019</v>
      </c>
      <c r="C949" t="s">
        <v>20</v>
      </c>
      <c r="D949" t="s">
        <v>35</v>
      </c>
      <c r="E949">
        <v>76.39</v>
      </c>
      <c r="F949">
        <v>311908</v>
      </c>
      <c r="G949" t="s">
        <v>30</v>
      </c>
      <c r="H949" t="s">
        <v>22</v>
      </c>
      <c r="I949" t="s">
        <v>39</v>
      </c>
      <c r="J949">
        <v>68</v>
      </c>
    </row>
    <row r="950" spans="1:10" x14ac:dyDescent="0.35">
      <c r="A950" t="s">
        <v>10</v>
      </c>
      <c r="B950">
        <v>2018</v>
      </c>
      <c r="C950" t="s">
        <v>42</v>
      </c>
      <c r="D950" t="s">
        <v>36</v>
      </c>
      <c r="E950">
        <v>68.55</v>
      </c>
      <c r="F950">
        <v>59979</v>
      </c>
      <c r="G950" t="s">
        <v>29</v>
      </c>
      <c r="H950" t="s">
        <v>38</v>
      </c>
      <c r="I950" t="s">
        <v>18</v>
      </c>
      <c r="J950">
        <v>41</v>
      </c>
    </row>
    <row r="951" spans="1:10" x14ac:dyDescent="0.35">
      <c r="A951" t="s">
        <v>44</v>
      </c>
      <c r="B951">
        <v>2019</v>
      </c>
      <c r="C951" t="s">
        <v>42</v>
      </c>
      <c r="D951" t="s">
        <v>21</v>
      </c>
      <c r="E951">
        <v>9.86</v>
      </c>
      <c r="F951">
        <v>233545</v>
      </c>
      <c r="G951" t="s">
        <v>30</v>
      </c>
      <c r="H951" t="s">
        <v>38</v>
      </c>
      <c r="I951" t="s">
        <v>31</v>
      </c>
      <c r="J951">
        <v>55</v>
      </c>
    </row>
    <row r="952" spans="1:10" x14ac:dyDescent="0.35">
      <c r="A952" t="s">
        <v>33</v>
      </c>
      <c r="B952">
        <v>2020</v>
      </c>
      <c r="C952" t="s">
        <v>20</v>
      </c>
      <c r="D952" t="s">
        <v>17</v>
      </c>
      <c r="E952">
        <v>89.85</v>
      </c>
      <c r="F952">
        <v>722081</v>
      </c>
      <c r="G952" t="s">
        <v>13</v>
      </c>
      <c r="H952" t="s">
        <v>38</v>
      </c>
      <c r="I952" t="s">
        <v>15</v>
      </c>
      <c r="J952">
        <v>33</v>
      </c>
    </row>
    <row r="953" spans="1:10" x14ac:dyDescent="0.35">
      <c r="A953" t="s">
        <v>41</v>
      </c>
      <c r="B953">
        <v>2024</v>
      </c>
      <c r="C953" t="s">
        <v>34</v>
      </c>
      <c r="D953" t="s">
        <v>37</v>
      </c>
      <c r="E953">
        <v>76.989999999999995</v>
      </c>
      <c r="F953">
        <v>873037</v>
      </c>
      <c r="G953" t="s">
        <v>25</v>
      </c>
      <c r="H953" t="s">
        <v>14</v>
      </c>
      <c r="I953" t="s">
        <v>31</v>
      </c>
      <c r="J953">
        <v>31</v>
      </c>
    </row>
    <row r="954" spans="1:10" x14ac:dyDescent="0.35">
      <c r="A954" t="s">
        <v>19</v>
      </c>
      <c r="B954">
        <v>2022</v>
      </c>
      <c r="C954" t="s">
        <v>42</v>
      </c>
      <c r="D954" t="s">
        <v>21</v>
      </c>
      <c r="E954">
        <v>12.08</v>
      </c>
      <c r="F954">
        <v>482213</v>
      </c>
      <c r="G954" t="s">
        <v>25</v>
      </c>
      <c r="H954" t="s">
        <v>26</v>
      </c>
      <c r="I954" t="s">
        <v>27</v>
      </c>
      <c r="J954">
        <v>3</v>
      </c>
    </row>
    <row r="955" spans="1:10" x14ac:dyDescent="0.35">
      <c r="A955" t="s">
        <v>19</v>
      </c>
      <c r="B955">
        <v>2020</v>
      </c>
      <c r="C955" t="s">
        <v>11</v>
      </c>
      <c r="D955" t="s">
        <v>12</v>
      </c>
      <c r="E955">
        <v>39.72</v>
      </c>
      <c r="F955">
        <v>512850</v>
      </c>
      <c r="G955" t="s">
        <v>13</v>
      </c>
      <c r="H955" t="s">
        <v>38</v>
      </c>
      <c r="I955" t="s">
        <v>31</v>
      </c>
      <c r="J955">
        <v>15</v>
      </c>
    </row>
    <row r="956" spans="1:10" x14ac:dyDescent="0.35">
      <c r="A956" t="s">
        <v>10</v>
      </c>
      <c r="B956">
        <v>2023</v>
      </c>
      <c r="C956" t="s">
        <v>20</v>
      </c>
      <c r="D956" t="s">
        <v>24</v>
      </c>
      <c r="E956">
        <v>37.729999999999997</v>
      </c>
      <c r="F956">
        <v>849834</v>
      </c>
      <c r="G956" t="s">
        <v>13</v>
      </c>
      <c r="H956" t="s">
        <v>38</v>
      </c>
      <c r="I956" t="s">
        <v>27</v>
      </c>
      <c r="J956">
        <v>56</v>
      </c>
    </row>
    <row r="957" spans="1:10" x14ac:dyDescent="0.35">
      <c r="A957" t="s">
        <v>43</v>
      </c>
      <c r="B957">
        <v>2022</v>
      </c>
      <c r="C957" t="s">
        <v>42</v>
      </c>
      <c r="D957" t="s">
        <v>17</v>
      </c>
      <c r="E957">
        <v>78.03</v>
      </c>
      <c r="F957">
        <v>660707</v>
      </c>
      <c r="G957" t="s">
        <v>29</v>
      </c>
      <c r="H957" t="s">
        <v>14</v>
      </c>
      <c r="I957" t="s">
        <v>18</v>
      </c>
      <c r="J957">
        <v>11</v>
      </c>
    </row>
    <row r="958" spans="1:10" x14ac:dyDescent="0.35">
      <c r="A958" t="s">
        <v>45</v>
      </c>
      <c r="B958">
        <v>2021</v>
      </c>
      <c r="C958" t="s">
        <v>16</v>
      </c>
      <c r="D958" t="s">
        <v>12</v>
      </c>
      <c r="E958">
        <v>6.77</v>
      </c>
      <c r="F958">
        <v>697935</v>
      </c>
      <c r="G958" t="s">
        <v>30</v>
      </c>
      <c r="H958" t="s">
        <v>26</v>
      </c>
      <c r="I958" t="s">
        <v>27</v>
      </c>
      <c r="J958">
        <v>16</v>
      </c>
    </row>
    <row r="959" spans="1:10" x14ac:dyDescent="0.35">
      <c r="A959" t="s">
        <v>41</v>
      </c>
      <c r="B959">
        <v>2019</v>
      </c>
      <c r="C959" t="s">
        <v>42</v>
      </c>
      <c r="D959" t="s">
        <v>21</v>
      </c>
      <c r="E959">
        <v>71.92</v>
      </c>
      <c r="F959">
        <v>500655</v>
      </c>
      <c r="G959" t="s">
        <v>25</v>
      </c>
      <c r="H959" t="s">
        <v>38</v>
      </c>
      <c r="I959" t="s">
        <v>27</v>
      </c>
      <c r="J959">
        <v>8</v>
      </c>
    </row>
    <row r="960" spans="1:10" x14ac:dyDescent="0.35">
      <c r="A960" t="s">
        <v>45</v>
      </c>
      <c r="B960">
        <v>2020</v>
      </c>
      <c r="C960" t="s">
        <v>16</v>
      </c>
      <c r="D960" t="s">
        <v>21</v>
      </c>
      <c r="E960">
        <v>95.79</v>
      </c>
      <c r="F960">
        <v>239343</v>
      </c>
      <c r="G960" t="s">
        <v>25</v>
      </c>
      <c r="H960" t="s">
        <v>38</v>
      </c>
      <c r="I960" t="s">
        <v>15</v>
      </c>
      <c r="J960">
        <v>63</v>
      </c>
    </row>
    <row r="961" spans="1:10" x14ac:dyDescent="0.35">
      <c r="A961" t="s">
        <v>10</v>
      </c>
      <c r="B961">
        <v>2023</v>
      </c>
      <c r="C961" t="s">
        <v>11</v>
      </c>
      <c r="D961" t="s">
        <v>17</v>
      </c>
      <c r="E961">
        <v>90.04</v>
      </c>
      <c r="F961">
        <v>143728</v>
      </c>
      <c r="G961" t="s">
        <v>30</v>
      </c>
      <c r="H961" t="s">
        <v>38</v>
      </c>
      <c r="I961" t="s">
        <v>27</v>
      </c>
      <c r="J961">
        <v>57</v>
      </c>
    </row>
    <row r="962" spans="1:10" x14ac:dyDescent="0.35">
      <c r="A962" t="s">
        <v>45</v>
      </c>
      <c r="B962">
        <v>2020</v>
      </c>
      <c r="C962" t="s">
        <v>11</v>
      </c>
      <c r="D962" t="s">
        <v>17</v>
      </c>
      <c r="E962">
        <v>99.64</v>
      </c>
      <c r="F962">
        <v>464717</v>
      </c>
      <c r="G962" t="s">
        <v>29</v>
      </c>
      <c r="H962" t="s">
        <v>22</v>
      </c>
      <c r="I962" t="s">
        <v>15</v>
      </c>
      <c r="J962">
        <v>27</v>
      </c>
    </row>
    <row r="963" spans="1:10" x14ac:dyDescent="0.35">
      <c r="A963" t="s">
        <v>41</v>
      </c>
      <c r="B963">
        <v>2018</v>
      </c>
      <c r="C963" t="s">
        <v>34</v>
      </c>
      <c r="D963" t="s">
        <v>12</v>
      </c>
      <c r="E963">
        <v>1.25</v>
      </c>
      <c r="F963">
        <v>351063</v>
      </c>
      <c r="G963" t="s">
        <v>25</v>
      </c>
      <c r="H963" t="s">
        <v>22</v>
      </c>
      <c r="I963" t="s">
        <v>18</v>
      </c>
      <c r="J963">
        <v>56</v>
      </c>
    </row>
    <row r="964" spans="1:10" x14ac:dyDescent="0.35">
      <c r="A964" t="s">
        <v>40</v>
      </c>
      <c r="B964">
        <v>2015</v>
      </c>
      <c r="C964" t="s">
        <v>32</v>
      </c>
      <c r="D964" t="s">
        <v>35</v>
      </c>
      <c r="E964">
        <v>13.96</v>
      </c>
      <c r="F964">
        <v>479025</v>
      </c>
      <c r="G964" t="s">
        <v>25</v>
      </c>
      <c r="H964" t="s">
        <v>38</v>
      </c>
      <c r="I964" t="s">
        <v>31</v>
      </c>
      <c r="J964">
        <v>54</v>
      </c>
    </row>
    <row r="965" spans="1:10" x14ac:dyDescent="0.35">
      <c r="A965" t="s">
        <v>28</v>
      </c>
      <c r="B965">
        <v>2021</v>
      </c>
      <c r="C965" t="s">
        <v>32</v>
      </c>
      <c r="D965" t="s">
        <v>36</v>
      </c>
      <c r="E965">
        <v>1.62</v>
      </c>
      <c r="F965">
        <v>823004</v>
      </c>
      <c r="G965" t="s">
        <v>25</v>
      </c>
      <c r="H965" t="s">
        <v>38</v>
      </c>
      <c r="I965" t="s">
        <v>39</v>
      </c>
      <c r="J965">
        <v>22</v>
      </c>
    </row>
    <row r="966" spans="1:10" x14ac:dyDescent="0.35">
      <c r="A966" t="s">
        <v>41</v>
      </c>
      <c r="B966">
        <v>2021</v>
      </c>
      <c r="C966" t="s">
        <v>32</v>
      </c>
      <c r="D966" t="s">
        <v>12</v>
      </c>
      <c r="E966">
        <v>18.47</v>
      </c>
      <c r="F966">
        <v>394957</v>
      </c>
      <c r="G966" t="s">
        <v>13</v>
      </c>
      <c r="H966" t="s">
        <v>22</v>
      </c>
      <c r="I966" t="s">
        <v>31</v>
      </c>
      <c r="J966">
        <v>27</v>
      </c>
    </row>
    <row r="967" spans="1:10" x14ac:dyDescent="0.35">
      <c r="A967" t="s">
        <v>33</v>
      </c>
      <c r="B967">
        <v>2019</v>
      </c>
      <c r="C967" t="s">
        <v>11</v>
      </c>
      <c r="D967" t="s">
        <v>24</v>
      </c>
      <c r="E967">
        <v>28.88</v>
      </c>
      <c r="F967">
        <v>96640</v>
      </c>
      <c r="G967" t="s">
        <v>30</v>
      </c>
      <c r="H967" t="s">
        <v>26</v>
      </c>
      <c r="I967" t="s">
        <v>31</v>
      </c>
      <c r="J967">
        <v>60</v>
      </c>
    </row>
    <row r="968" spans="1:10" x14ac:dyDescent="0.35">
      <c r="A968" t="s">
        <v>41</v>
      </c>
      <c r="B968">
        <v>2024</v>
      </c>
      <c r="C968" t="s">
        <v>32</v>
      </c>
      <c r="D968" t="s">
        <v>12</v>
      </c>
      <c r="E968">
        <v>19.5</v>
      </c>
      <c r="F968">
        <v>325634</v>
      </c>
      <c r="G968" t="s">
        <v>29</v>
      </c>
      <c r="H968" t="s">
        <v>22</v>
      </c>
      <c r="I968" t="s">
        <v>18</v>
      </c>
      <c r="J968">
        <v>5</v>
      </c>
    </row>
    <row r="969" spans="1:10" x14ac:dyDescent="0.35">
      <c r="A969" t="s">
        <v>33</v>
      </c>
      <c r="B969">
        <v>2023</v>
      </c>
      <c r="C969" t="s">
        <v>34</v>
      </c>
      <c r="D969" t="s">
        <v>35</v>
      </c>
      <c r="E969">
        <v>29.63</v>
      </c>
      <c r="F969">
        <v>662667</v>
      </c>
      <c r="G969" t="s">
        <v>13</v>
      </c>
      <c r="H969" t="s">
        <v>38</v>
      </c>
      <c r="I969" t="s">
        <v>15</v>
      </c>
      <c r="J969">
        <v>30</v>
      </c>
    </row>
    <row r="970" spans="1:10" x14ac:dyDescent="0.35">
      <c r="A970" t="s">
        <v>45</v>
      </c>
      <c r="B970">
        <v>2024</v>
      </c>
      <c r="C970" t="s">
        <v>11</v>
      </c>
      <c r="D970" t="s">
        <v>21</v>
      </c>
      <c r="E970">
        <v>57.24</v>
      </c>
      <c r="F970">
        <v>107681</v>
      </c>
      <c r="G970" t="s">
        <v>30</v>
      </c>
      <c r="H970" t="s">
        <v>38</v>
      </c>
      <c r="I970" t="s">
        <v>15</v>
      </c>
      <c r="J970">
        <v>18</v>
      </c>
    </row>
    <row r="971" spans="1:10" x14ac:dyDescent="0.35">
      <c r="A971" t="s">
        <v>41</v>
      </c>
      <c r="B971">
        <v>2017</v>
      </c>
      <c r="C971" t="s">
        <v>11</v>
      </c>
      <c r="D971" t="s">
        <v>36</v>
      </c>
      <c r="E971">
        <v>3.2</v>
      </c>
      <c r="F971">
        <v>982243</v>
      </c>
      <c r="G971" t="s">
        <v>29</v>
      </c>
      <c r="H971" t="s">
        <v>38</v>
      </c>
      <c r="I971" t="s">
        <v>39</v>
      </c>
      <c r="J971">
        <v>6</v>
      </c>
    </row>
    <row r="972" spans="1:10" x14ac:dyDescent="0.35">
      <c r="A972" t="s">
        <v>44</v>
      </c>
      <c r="B972">
        <v>2022</v>
      </c>
      <c r="C972" t="s">
        <v>34</v>
      </c>
      <c r="D972" t="s">
        <v>35</v>
      </c>
      <c r="E972">
        <v>79.19</v>
      </c>
      <c r="F972">
        <v>950425</v>
      </c>
      <c r="G972" t="s">
        <v>30</v>
      </c>
      <c r="H972" t="s">
        <v>26</v>
      </c>
      <c r="I972" t="s">
        <v>31</v>
      </c>
      <c r="J972">
        <v>54</v>
      </c>
    </row>
    <row r="973" spans="1:10" x14ac:dyDescent="0.35">
      <c r="A973" t="s">
        <v>43</v>
      </c>
      <c r="B973">
        <v>2017</v>
      </c>
      <c r="C973" t="s">
        <v>16</v>
      </c>
      <c r="D973" t="s">
        <v>12</v>
      </c>
      <c r="E973">
        <v>80.5</v>
      </c>
      <c r="F973">
        <v>279808</v>
      </c>
      <c r="G973" t="s">
        <v>29</v>
      </c>
      <c r="H973" t="s">
        <v>26</v>
      </c>
      <c r="I973" t="s">
        <v>31</v>
      </c>
      <c r="J973">
        <v>60</v>
      </c>
    </row>
    <row r="974" spans="1:10" x14ac:dyDescent="0.35">
      <c r="A974" t="s">
        <v>19</v>
      </c>
      <c r="B974">
        <v>2024</v>
      </c>
      <c r="C974" t="s">
        <v>34</v>
      </c>
      <c r="D974" t="s">
        <v>24</v>
      </c>
      <c r="E974">
        <v>71.2</v>
      </c>
      <c r="F974">
        <v>190099</v>
      </c>
      <c r="G974" t="s">
        <v>30</v>
      </c>
      <c r="H974" t="s">
        <v>38</v>
      </c>
      <c r="I974" t="s">
        <v>27</v>
      </c>
      <c r="J974">
        <v>15</v>
      </c>
    </row>
    <row r="975" spans="1:10" x14ac:dyDescent="0.35">
      <c r="A975" t="s">
        <v>43</v>
      </c>
      <c r="B975">
        <v>2019</v>
      </c>
      <c r="C975" t="s">
        <v>42</v>
      </c>
      <c r="D975" t="s">
        <v>35</v>
      </c>
      <c r="E975">
        <v>12.04</v>
      </c>
      <c r="F975">
        <v>713035</v>
      </c>
      <c r="G975" t="s">
        <v>25</v>
      </c>
      <c r="H975" t="s">
        <v>26</v>
      </c>
      <c r="I975" t="s">
        <v>27</v>
      </c>
      <c r="J975">
        <v>59</v>
      </c>
    </row>
    <row r="976" spans="1:10" x14ac:dyDescent="0.35">
      <c r="A976" t="s">
        <v>40</v>
      </c>
      <c r="B976">
        <v>2016</v>
      </c>
      <c r="C976" t="s">
        <v>42</v>
      </c>
      <c r="D976" t="s">
        <v>17</v>
      </c>
      <c r="E976">
        <v>29.05</v>
      </c>
      <c r="F976">
        <v>817347</v>
      </c>
      <c r="G976" t="s">
        <v>25</v>
      </c>
      <c r="H976" t="s">
        <v>22</v>
      </c>
      <c r="I976" t="s">
        <v>31</v>
      </c>
      <c r="J976">
        <v>68</v>
      </c>
    </row>
    <row r="977" spans="1:10" x14ac:dyDescent="0.35">
      <c r="A977" t="s">
        <v>28</v>
      </c>
      <c r="B977">
        <v>2023</v>
      </c>
      <c r="C977" t="s">
        <v>16</v>
      </c>
      <c r="D977" t="s">
        <v>37</v>
      </c>
      <c r="E977">
        <v>28.18</v>
      </c>
      <c r="F977">
        <v>707214</v>
      </c>
      <c r="G977" t="s">
        <v>30</v>
      </c>
      <c r="H977" t="s">
        <v>22</v>
      </c>
      <c r="I977" t="s">
        <v>27</v>
      </c>
      <c r="J977">
        <v>11</v>
      </c>
    </row>
    <row r="978" spans="1:10" x14ac:dyDescent="0.35">
      <c r="A978" t="s">
        <v>23</v>
      </c>
      <c r="B978">
        <v>2016</v>
      </c>
      <c r="C978" t="s">
        <v>32</v>
      </c>
      <c r="D978" t="s">
        <v>17</v>
      </c>
      <c r="E978">
        <v>39.26</v>
      </c>
      <c r="F978">
        <v>668780</v>
      </c>
      <c r="G978" t="s">
        <v>13</v>
      </c>
      <c r="H978" t="s">
        <v>38</v>
      </c>
      <c r="I978" t="s">
        <v>18</v>
      </c>
      <c r="J978">
        <v>33</v>
      </c>
    </row>
    <row r="979" spans="1:10" x14ac:dyDescent="0.35">
      <c r="A979" t="s">
        <v>41</v>
      </c>
      <c r="B979">
        <v>2015</v>
      </c>
      <c r="C979" t="s">
        <v>32</v>
      </c>
      <c r="D979" t="s">
        <v>24</v>
      </c>
      <c r="E979">
        <v>57.21</v>
      </c>
      <c r="F979">
        <v>609196</v>
      </c>
      <c r="G979" t="s">
        <v>30</v>
      </c>
      <c r="H979" t="s">
        <v>26</v>
      </c>
      <c r="I979" t="s">
        <v>15</v>
      </c>
      <c r="J979">
        <v>4</v>
      </c>
    </row>
    <row r="980" spans="1:10" x14ac:dyDescent="0.35">
      <c r="A980" t="s">
        <v>45</v>
      </c>
      <c r="B980">
        <v>2021</v>
      </c>
      <c r="C980" t="s">
        <v>20</v>
      </c>
      <c r="D980" t="s">
        <v>24</v>
      </c>
      <c r="E980">
        <v>83.88</v>
      </c>
      <c r="F980">
        <v>980367</v>
      </c>
      <c r="G980" t="s">
        <v>25</v>
      </c>
      <c r="H980" t="s">
        <v>14</v>
      </c>
      <c r="I980" t="s">
        <v>18</v>
      </c>
      <c r="J980">
        <v>3</v>
      </c>
    </row>
    <row r="981" spans="1:10" x14ac:dyDescent="0.35">
      <c r="A981" t="s">
        <v>41</v>
      </c>
      <c r="B981">
        <v>2022</v>
      </c>
      <c r="C981" t="s">
        <v>20</v>
      </c>
      <c r="D981" t="s">
        <v>21</v>
      </c>
      <c r="E981">
        <v>84.1</v>
      </c>
      <c r="F981">
        <v>919858</v>
      </c>
      <c r="G981" t="s">
        <v>25</v>
      </c>
      <c r="H981" t="s">
        <v>14</v>
      </c>
      <c r="I981" t="s">
        <v>39</v>
      </c>
      <c r="J981">
        <v>47</v>
      </c>
    </row>
    <row r="982" spans="1:10" x14ac:dyDescent="0.35">
      <c r="A982" t="s">
        <v>33</v>
      </c>
      <c r="B982">
        <v>2017</v>
      </c>
      <c r="C982" t="s">
        <v>32</v>
      </c>
      <c r="D982" t="s">
        <v>37</v>
      </c>
      <c r="E982">
        <v>39.49</v>
      </c>
      <c r="F982">
        <v>195459</v>
      </c>
      <c r="G982" t="s">
        <v>13</v>
      </c>
      <c r="H982" t="s">
        <v>22</v>
      </c>
      <c r="I982" t="s">
        <v>39</v>
      </c>
      <c r="J982">
        <v>14</v>
      </c>
    </row>
    <row r="983" spans="1:10" x14ac:dyDescent="0.35">
      <c r="A983" t="s">
        <v>41</v>
      </c>
      <c r="B983">
        <v>2015</v>
      </c>
      <c r="C983" t="s">
        <v>20</v>
      </c>
      <c r="D983" t="s">
        <v>35</v>
      </c>
      <c r="E983">
        <v>46.76</v>
      </c>
      <c r="F983">
        <v>713342</v>
      </c>
      <c r="G983" t="s">
        <v>30</v>
      </c>
      <c r="H983" t="s">
        <v>22</v>
      </c>
      <c r="I983" t="s">
        <v>39</v>
      </c>
      <c r="J983">
        <v>36</v>
      </c>
    </row>
    <row r="984" spans="1:10" x14ac:dyDescent="0.35">
      <c r="A984" t="s">
        <v>23</v>
      </c>
      <c r="B984">
        <v>2019</v>
      </c>
      <c r="C984" t="s">
        <v>32</v>
      </c>
      <c r="D984" t="s">
        <v>36</v>
      </c>
      <c r="E984">
        <v>80.680000000000007</v>
      </c>
      <c r="F984">
        <v>19007</v>
      </c>
      <c r="G984" t="s">
        <v>25</v>
      </c>
      <c r="H984" t="s">
        <v>14</v>
      </c>
      <c r="I984" t="s">
        <v>15</v>
      </c>
      <c r="J984">
        <v>29</v>
      </c>
    </row>
    <row r="985" spans="1:10" x14ac:dyDescent="0.35">
      <c r="A985" t="s">
        <v>10</v>
      </c>
      <c r="B985">
        <v>2022</v>
      </c>
      <c r="C985" t="s">
        <v>16</v>
      </c>
      <c r="D985" t="s">
        <v>35</v>
      </c>
      <c r="E985">
        <v>86.56</v>
      </c>
      <c r="F985">
        <v>963091</v>
      </c>
      <c r="G985" t="s">
        <v>29</v>
      </c>
      <c r="H985" t="s">
        <v>38</v>
      </c>
      <c r="I985" t="s">
        <v>15</v>
      </c>
      <c r="J985">
        <v>37</v>
      </c>
    </row>
    <row r="986" spans="1:10" x14ac:dyDescent="0.35">
      <c r="A986" t="s">
        <v>23</v>
      </c>
      <c r="B986">
        <v>2017</v>
      </c>
      <c r="C986" t="s">
        <v>42</v>
      </c>
      <c r="D986" t="s">
        <v>35</v>
      </c>
      <c r="E986">
        <v>66.25</v>
      </c>
      <c r="F986">
        <v>726887</v>
      </c>
      <c r="G986" t="s">
        <v>13</v>
      </c>
      <c r="H986" t="s">
        <v>26</v>
      </c>
      <c r="I986" t="s">
        <v>18</v>
      </c>
      <c r="J986">
        <v>13</v>
      </c>
    </row>
    <row r="987" spans="1:10" x14ac:dyDescent="0.35">
      <c r="A987" t="s">
        <v>41</v>
      </c>
      <c r="B987">
        <v>2021</v>
      </c>
      <c r="C987" t="s">
        <v>32</v>
      </c>
      <c r="D987" t="s">
        <v>21</v>
      </c>
      <c r="E987">
        <v>78.760000000000005</v>
      </c>
      <c r="F987">
        <v>130413</v>
      </c>
      <c r="G987" t="s">
        <v>30</v>
      </c>
      <c r="H987" t="s">
        <v>26</v>
      </c>
      <c r="I987" t="s">
        <v>39</v>
      </c>
      <c r="J987">
        <v>66</v>
      </c>
    </row>
    <row r="988" spans="1:10" x14ac:dyDescent="0.35">
      <c r="A988" t="s">
        <v>28</v>
      </c>
      <c r="B988">
        <v>2017</v>
      </c>
      <c r="C988" t="s">
        <v>42</v>
      </c>
      <c r="D988" t="s">
        <v>36</v>
      </c>
      <c r="E988">
        <v>97.68</v>
      </c>
      <c r="F988">
        <v>906914</v>
      </c>
      <c r="G988" t="s">
        <v>13</v>
      </c>
      <c r="H988" t="s">
        <v>38</v>
      </c>
      <c r="I988" t="s">
        <v>27</v>
      </c>
      <c r="J988">
        <v>15</v>
      </c>
    </row>
    <row r="989" spans="1:10" x14ac:dyDescent="0.35">
      <c r="A989" t="s">
        <v>10</v>
      </c>
      <c r="B989">
        <v>2020</v>
      </c>
      <c r="C989" t="s">
        <v>16</v>
      </c>
      <c r="D989" t="s">
        <v>21</v>
      </c>
      <c r="E989">
        <v>14.94</v>
      </c>
      <c r="F989">
        <v>557218</v>
      </c>
      <c r="G989" t="s">
        <v>25</v>
      </c>
      <c r="H989" t="s">
        <v>38</v>
      </c>
      <c r="I989" t="s">
        <v>18</v>
      </c>
      <c r="J989">
        <v>70</v>
      </c>
    </row>
    <row r="990" spans="1:10" x14ac:dyDescent="0.35">
      <c r="A990" t="s">
        <v>41</v>
      </c>
      <c r="B990">
        <v>2018</v>
      </c>
      <c r="C990" t="s">
        <v>34</v>
      </c>
      <c r="D990" t="s">
        <v>36</v>
      </c>
      <c r="E990">
        <v>59.29</v>
      </c>
      <c r="F990">
        <v>380543</v>
      </c>
      <c r="G990" t="s">
        <v>30</v>
      </c>
      <c r="H990" t="s">
        <v>22</v>
      </c>
      <c r="I990" t="s">
        <v>15</v>
      </c>
      <c r="J990">
        <v>26</v>
      </c>
    </row>
    <row r="991" spans="1:10" x14ac:dyDescent="0.35">
      <c r="A991" t="s">
        <v>23</v>
      </c>
      <c r="B991">
        <v>2022</v>
      </c>
      <c r="C991" t="s">
        <v>42</v>
      </c>
      <c r="D991" t="s">
        <v>17</v>
      </c>
      <c r="E991">
        <v>39.549999999999997</v>
      </c>
      <c r="F991">
        <v>337363</v>
      </c>
      <c r="G991" t="s">
        <v>29</v>
      </c>
      <c r="H991" t="s">
        <v>26</v>
      </c>
      <c r="I991" t="s">
        <v>15</v>
      </c>
      <c r="J991">
        <v>2</v>
      </c>
    </row>
    <row r="992" spans="1:10" x14ac:dyDescent="0.35">
      <c r="A992" t="s">
        <v>10</v>
      </c>
      <c r="B992">
        <v>2018</v>
      </c>
      <c r="C992" t="s">
        <v>32</v>
      </c>
      <c r="D992" t="s">
        <v>21</v>
      </c>
      <c r="E992">
        <v>14.04</v>
      </c>
      <c r="F992">
        <v>803086</v>
      </c>
      <c r="G992" t="s">
        <v>25</v>
      </c>
      <c r="H992" t="s">
        <v>26</v>
      </c>
      <c r="I992" t="s">
        <v>15</v>
      </c>
      <c r="J992">
        <v>23</v>
      </c>
    </row>
    <row r="993" spans="1:10" x14ac:dyDescent="0.35">
      <c r="A993" t="s">
        <v>10</v>
      </c>
      <c r="B993">
        <v>2024</v>
      </c>
      <c r="C993" t="s">
        <v>20</v>
      </c>
      <c r="D993" t="s">
        <v>21</v>
      </c>
      <c r="E993">
        <v>63.79</v>
      </c>
      <c r="F993">
        <v>195858</v>
      </c>
      <c r="G993" t="s">
        <v>13</v>
      </c>
      <c r="H993" t="s">
        <v>38</v>
      </c>
      <c r="I993" t="s">
        <v>39</v>
      </c>
      <c r="J993">
        <v>1</v>
      </c>
    </row>
    <row r="994" spans="1:10" x14ac:dyDescent="0.35">
      <c r="A994" t="s">
        <v>19</v>
      </c>
      <c r="B994">
        <v>2019</v>
      </c>
      <c r="C994" t="s">
        <v>42</v>
      </c>
      <c r="D994" t="s">
        <v>36</v>
      </c>
      <c r="E994">
        <v>37.03</v>
      </c>
      <c r="F994">
        <v>358371</v>
      </c>
      <c r="G994" t="s">
        <v>29</v>
      </c>
      <c r="H994" t="s">
        <v>22</v>
      </c>
      <c r="I994" t="s">
        <v>27</v>
      </c>
      <c r="J994">
        <v>30</v>
      </c>
    </row>
    <row r="995" spans="1:10" x14ac:dyDescent="0.35">
      <c r="A995" t="s">
        <v>40</v>
      </c>
      <c r="B995">
        <v>2019</v>
      </c>
      <c r="C995" t="s">
        <v>11</v>
      </c>
      <c r="D995" t="s">
        <v>17</v>
      </c>
      <c r="E995">
        <v>9.1199999999999992</v>
      </c>
      <c r="F995">
        <v>212267</v>
      </c>
      <c r="G995" t="s">
        <v>29</v>
      </c>
      <c r="H995" t="s">
        <v>38</v>
      </c>
      <c r="I995" t="s">
        <v>31</v>
      </c>
      <c r="J995">
        <v>14</v>
      </c>
    </row>
    <row r="996" spans="1:10" x14ac:dyDescent="0.35">
      <c r="A996" t="s">
        <v>33</v>
      </c>
      <c r="B996">
        <v>2021</v>
      </c>
      <c r="C996" t="s">
        <v>20</v>
      </c>
      <c r="D996" t="s">
        <v>37</v>
      </c>
      <c r="E996">
        <v>52.04</v>
      </c>
      <c r="F996">
        <v>757744</v>
      </c>
      <c r="G996" t="s">
        <v>25</v>
      </c>
      <c r="H996" t="s">
        <v>38</v>
      </c>
      <c r="I996" t="s">
        <v>31</v>
      </c>
      <c r="J996">
        <v>43</v>
      </c>
    </row>
    <row r="997" spans="1:10" x14ac:dyDescent="0.35">
      <c r="A997" t="s">
        <v>44</v>
      </c>
      <c r="B997">
        <v>2017</v>
      </c>
      <c r="C997" t="s">
        <v>16</v>
      </c>
      <c r="D997" t="s">
        <v>17</v>
      </c>
      <c r="E997">
        <v>59.13</v>
      </c>
      <c r="F997">
        <v>747705</v>
      </c>
      <c r="G997" t="s">
        <v>29</v>
      </c>
      <c r="H997" t="s">
        <v>14</v>
      </c>
      <c r="I997" t="s">
        <v>15</v>
      </c>
      <c r="J997">
        <v>47</v>
      </c>
    </row>
    <row r="998" spans="1:10" x14ac:dyDescent="0.35">
      <c r="A998" t="s">
        <v>45</v>
      </c>
      <c r="B998">
        <v>2024</v>
      </c>
      <c r="C998" t="s">
        <v>11</v>
      </c>
      <c r="D998" t="s">
        <v>24</v>
      </c>
      <c r="E998">
        <v>64.67</v>
      </c>
      <c r="F998">
        <v>996651</v>
      </c>
      <c r="G998" t="s">
        <v>13</v>
      </c>
      <c r="H998" t="s">
        <v>22</v>
      </c>
      <c r="I998" t="s">
        <v>39</v>
      </c>
      <c r="J998">
        <v>69</v>
      </c>
    </row>
    <row r="999" spans="1:10" x14ac:dyDescent="0.35">
      <c r="A999" t="s">
        <v>23</v>
      </c>
      <c r="B999">
        <v>2015</v>
      </c>
      <c r="C999" t="s">
        <v>16</v>
      </c>
      <c r="D999" t="s">
        <v>35</v>
      </c>
      <c r="E999">
        <v>52.78</v>
      </c>
      <c r="F999">
        <v>281905</v>
      </c>
      <c r="G999" t="s">
        <v>29</v>
      </c>
      <c r="H999" t="s">
        <v>26</v>
      </c>
      <c r="I999" t="s">
        <v>15</v>
      </c>
      <c r="J999">
        <v>32</v>
      </c>
    </row>
    <row r="1000" spans="1:10" x14ac:dyDescent="0.35">
      <c r="A1000" t="s">
        <v>43</v>
      </c>
      <c r="B1000">
        <v>2019</v>
      </c>
      <c r="C1000" t="s">
        <v>20</v>
      </c>
      <c r="D1000" t="s">
        <v>37</v>
      </c>
      <c r="E1000">
        <v>7.44</v>
      </c>
      <c r="F1000">
        <v>739981</v>
      </c>
      <c r="G1000" t="s">
        <v>30</v>
      </c>
      <c r="H1000" t="s">
        <v>26</v>
      </c>
      <c r="I1000" t="s">
        <v>31</v>
      </c>
      <c r="J1000">
        <v>54</v>
      </c>
    </row>
    <row r="1001" spans="1:10" x14ac:dyDescent="0.35">
      <c r="A1001" t="s">
        <v>33</v>
      </c>
      <c r="B1001">
        <v>2016</v>
      </c>
      <c r="C1001" t="s">
        <v>34</v>
      </c>
      <c r="D1001" t="s">
        <v>24</v>
      </c>
      <c r="E1001">
        <v>47.19</v>
      </c>
      <c r="F1001">
        <v>554448</v>
      </c>
      <c r="G1001" t="s">
        <v>13</v>
      </c>
      <c r="H1001" t="s">
        <v>26</v>
      </c>
      <c r="I1001" t="s">
        <v>31</v>
      </c>
      <c r="J1001">
        <v>31</v>
      </c>
    </row>
    <row r="1002" spans="1:10" x14ac:dyDescent="0.35">
      <c r="A1002" t="s">
        <v>45</v>
      </c>
      <c r="B1002">
        <v>2016</v>
      </c>
      <c r="C1002" t="s">
        <v>16</v>
      </c>
      <c r="D1002" t="s">
        <v>37</v>
      </c>
      <c r="E1002">
        <v>99.19</v>
      </c>
      <c r="F1002">
        <v>745103</v>
      </c>
      <c r="G1002" t="s">
        <v>29</v>
      </c>
      <c r="H1002" t="s">
        <v>14</v>
      </c>
      <c r="I1002" t="s">
        <v>39</v>
      </c>
      <c r="J1002">
        <v>8</v>
      </c>
    </row>
    <row r="1003" spans="1:10" x14ac:dyDescent="0.35">
      <c r="A1003" t="s">
        <v>19</v>
      </c>
      <c r="B1003">
        <v>2015</v>
      </c>
      <c r="C1003" t="s">
        <v>32</v>
      </c>
      <c r="D1003" t="s">
        <v>37</v>
      </c>
      <c r="E1003">
        <v>10.94</v>
      </c>
      <c r="F1003">
        <v>600279</v>
      </c>
      <c r="G1003" t="s">
        <v>29</v>
      </c>
      <c r="H1003" t="s">
        <v>14</v>
      </c>
      <c r="I1003" t="s">
        <v>27</v>
      </c>
      <c r="J1003">
        <v>16</v>
      </c>
    </row>
    <row r="1004" spans="1:10" x14ac:dyDescent="0.35">
      <c r="A1004" t="s">
        <v>41</v>
      </c>
      <c r="B1004">
        <v>2016</v>
      </c>
      <c r="C1004" t="s">
        <v>20</v>
      </c>
      <c r="D1004" t="s">
        <v>21</v>
      </c>
      <c r="E1004">
        <v>48.86</v>
      </c>
      <c r="F1004">
        <v>973654</v>
      </c>
      <c r="G1004" t="s">
        <v>30</v>
      </c>
      <c r="H1004" t="s">
        <v>14</v>
      </c>
      <c r="I1004" t="s">
        <v>39</v>
      </c>
      <c r="J1004">
        <v>23</v>
      </c>
    </row>
    <row r="1005" spans="1:10" x14ac:dyDescent="0.35">
      <c r="A1005" t="s">
        <v>10</v>
      </c>
      <c r="B1005">
        <v>2016</v>
      </c>
      <c r="C1005" t="s">
        <v>32</v>
      </c>
      <c r="D1005" t="s">
        <v>24</v>
      </c>
      <c r="E1005">
        <v>80.48</v>
      </c>
      <c r="F1005">
        <v>78123</v>
      </c>
      <c r="G1005" t="s">
        <v>13</v>
      </c>
      <c r="H1005" t="s">
        <v>26</v>
      </c>
      <c r="I1005" t="s">
        <v>31</v>
      </c>
      <c r="J1005">
        <v>50</v>
      </c>
    </row>
    <row r="1006" spans="1:10" x14ac:dyDescent="0.35">
      <c r="A1006" t="s">
        <v>23</v>
      </c>
      <c r="B1006">
        <v>2015</v>
      </c>
      <c r="C1006" t="s">
        <v>20</v>
      </c>
      <c r="D1006" t="s">
        <v>35</v>
      </c>
      <c r="E1006">
        <v>69.959999999999994</v>
      </c>
      <c r="F1006">
        <v>675955</v>
      </c>
      <c r="G1006" t="s">
        <v>29</v>
      </c>
      <c r="H1006" t="s">
        <v>38</v>
      </c>
      <c r="I1006" t="s">
        <v>31</v>
      </c>
      <c r="J1006">
        <v>60</v>
      </c>
    </row>
    <row r="1007" spans="1:10" x14ac:dyDescent="0.35">
      <c r="A1007" t="s">
        <v>10</v>
      </c>
      <c r="B1007">
        <v>2016</v>
      </c>
      <c r="C1007" t="s">
        <v>32</v>
      </c>
      <c r="D1007" t="s">
        <v>21</v>
      </c>
      <c r="E1007">
        <v>18.96</v>
      </c>
      <c r="F1007">
        <v>122866</v>
      </c>
      <c r="G1007" t="s">
        <v>29</v>
      </c>
      <c r="H1007" t="s">
        <v>14</v>
      </c>
      <c r="I1007" t="s">
        <v>15</v>
      </c>
      <c r="J1007">
        <v>46</v>
      </c>
    </row>
    <row r="1008" spans="1:10" x14ac:dyDescent="0.35">
      <c r="A1008" t="s">
        <v>41</v>
      </c>
      <c r="B1008">
        <v>2018</v>
      </c>
      <c r="C1008" t="s">
        <v>16</v>
      </c>
      <c r="D1008" t="s">
        <v>12</v>
      </c>
      <c r="E1008">
        <v>66.33</v>
      </c>
      <c r="F1008">
        <v>177570</v>
      </c>
      <c r="G1008" t="s">
        <v>25</v>
      </c>
      <c r="H1008" t="s">
        <v>26</v>
      </c>
      <c r="I1008" t="s">
        <v>39</v>
      </c>
      <c r="J1008">
        <v>72</v>
      </c>
    </row>
    <row r="1009" spans="1:10" x14ac:dyDescent="0.35">
      <c r="A1009" t="s">
        <v>33</v>
      </c>
      <c r="B1009">
        <v>2024</v>
      </c>
      <c r="C1009" t="s">
        <v>20</v>
      </c>
      <c r="D1009" t="s">
        <v>17</v>
      </c>
      <c r="E1009">
        <v>60.4</v>
      </c>
      <c r="F1009">
        <v>774913</v>
      </c>
      <c r="G1009" t="s">
        <v>30</v>
      </c>
      <c r="H1009" t="s">
        <v>14</v>
      </c>
      <c r="I1009" t="s">
        <v>31</v>
      </c>
      <c r="J1009">
        <v>43</v>
      </c>
    </row>
    <row r="1010" spans="1:10" x14ac:dyDescent="0.35">
      <c r="A1010" t="s">
        <v>10</v>
      </c>
      <c r="B1010">
        <v>2024</v>
      </c>
      <c r="C1010" t="s">
        <v>11</v>
      </c>
      <c r="D1010" t="s">
        <v>21</v>
      </c>
      <c r="E1010">
        <v>24.92</v>
      </c>
      <c r="F1010">
        <v>852327</v>
      </c>
      <c r="G1010" t="s">
        <v>30</v>
      </c>
      <c r="H1010" t="s">
        <v>38</v>
      </c>
      <c r="I1010" t="s">
        <v>15</v>
      </c>
      <c r="J1010">
        <v>44</v>
      </c>
    </row>
    <row r="1011" spans="1:10" x14ac:dyDescent="0.35">
      <c r="A1011" t="s">
        <v>40</v>
      </c>
      <c r="B1011">
        <v>2019</v>
      </c>
      <c r="C1011" t="s">
        <v>32</v>
      </c>
      <c r="D1011" t="s">
        <v>21</v>
      </c>
      <c r="E1011">
        <v>32.06</v>
      </c>
      <c r="F1011">
        <v>775033</v>
      </c>
      <c r="G1011" t="s">
        <v>13</v>
      </c>
      <c r="H1011" t="s">
        <v>38</v>
      </c>
      <c r="I1011" t="s">
        <v>31</v>
      </c>
      <c r="J1011">
        <v>8</v>
      </c>
    </row>
    <row r="1012" spans="1:10" x14ac:dyDescent="0.35">
      <c r="A1012" t="s">
        <v>10</v>
      </c>
      <c r="B1012">
        <v>2022</v>
      </c>
      <c r="C1012" t="s">
        <v>11</v>
      </c>
      <c r="D1012" t="s">
        <v>24</v>
      </c>
      <c r="E1012">
        <v>71.77</v>
      </c>
      <c r="F1012">
        <v>823093</v>
      </c>
      <c r="G1012" t="s">
        <v>29</v>
      </c>
      <c r="H1012" t="s">
        <v>38</v>
      </c>
      <c r="I1012" t="s">
        <v>18</v>
      </c>
      <c r="J1012">
        <v>36</v>
      </c>
    </row>
    <row r="1013" spans="1:10" x14ac:dyDescent="0.35">
      <c r="A1013" t="s">
        <v>33</v>
      </c>
      <c r="B1013">
        <v>2018</v>
      </c>
      <c r="C1013" t="s">
        <v>11</v>
      </c>
      <c r="D1013" t="s">
        <v>35</v>
      </c>
      <c r="E1013">
        <v>70.59</v>
      </c>
      <c r="F1013">
        <v>947445</v>
      </c>
      <c r="G1013" t="s">
        <v>29</v>
      </c>
      <c r="H1013" t="s">
        <v>26</v>
      </c>
      <c r="I1013" t="s">
        <v>39</v>
      </c>
      <c r="J1013">
        <v>59</v>
      </c>
    </row>
    <row r="1014" spans="1:10" x14ac:dyDescent="0.35">
      <c r="A1014" t="s">
        <v>44</v>
      </c>
      <c r="B1014">
        <v>2018</v>
      </c>
      <c r="C1014" t="s">
        <v>32</v>
      </c>
      <c r="D1014" t="s">
        <v>21</v>
      </c>
      <c r="E1014">
        <v>75.34</v>
      </c>
      <c r="F1014">
        <v>972713</v>
      </c>
      <c r="G1014" t="s">
        <v>30</v>
      </c>
      <c r="H1014" t="s">
        <v>14</v>
      </c>
      <c r="I1014" t="s">
        <v>39</v>
      </c>
      <c r="J1014">
        <v>71</v>
      </c>
    </row>
    <row r="1015" spans="1:10" x14ac:dyDescent="0.35">
      <c r="A1015" t="s">
        <v>33</v>
      </c>
      <c r="B1015">
        <v>2023</v>
      </c>
      <c r="C1015" t="s">
        <v>42</v>
      </c>
      <c r="D1015" t="s">
        <v>36</v>
      </c>
      <c r="E1015">
        <v>9.99</v>
      </c>
      <c r="F1015">
        <v>116840</v>
      </c>
      <c r="G1015" t="s">
        <v>30</v>
      </c>
      <c r="H1015" t="s">
        <v>38</v>
      </c>
      <c r="I1015" t="s">
        <v>18</v>
      </c>
      <c r="J1015">
        <v>51</v>
      </c>
    </row>
    <row r="1016" spans="1:10" x14ac:dyDescent="0.35">
      <c r="A1016" t="s">
        <v>45</v>
      </c>
      <c r="B1016">
        <v>2021</v>
      </c>
      <c r="C1016" t="s">
        <v>16</v>
      </c>
      <c r="D1016" t="s">
        <v>24</v>
      </c>
      <c r="E1016">
        <v>91.94</v>
      </c>
      <c r="F1016">
        <v>710953</v>
      </c>
      <c r="G1016" t="s">
        <v>30</v>
      </c>
      <c r="H1016" t="s">
        <v>38</v>
      </c>
      <c r="I1016" t="s">
        <v>18</v>
      </c>
      <c r="J1016">
        <v>9</v>
      </c>
    </row>
    <row r="1017" spans="1:10" x14ac:dyDescent="0.35">
      <c r="A1017" t="s">
        <v>41</v>
      </c>
      <c r="B1017">
        <v>2015</v>
      </c>
      <c r="C1017" t="s">
        <v>32</v>
      </c>
      <c r="D1017" t="s">
        <v>21</v>
      </c>
      <c r="E1017">
        <v>66.09</v>
      </c>
      <c r="F1017">
        <v>467190</v>
      </c>
      <c r="G1017" t="s">
        <v>25</v>
      </c>
      <c r="H1017" t="s">
        <v>26</v>
      </c>
      <c r="I1017" t="s">
        <v>27</v>
      </c>
      <c r="J1017">
        <v>25</v>
      </c>
    </row>
    <row r="1018" spans="1:10" x14ac:dyDescent="0.35">
      <c r="A1018" t="s">
        <v>28</v>
      </c>
      <c r="B1018">
        <v>2024</v>
      </c>
      <c r="C1018" t="s">
        <v>11</v>
      </c>
      <c r="D1018" t="s">
        <v>37</v>
      </c>
      <c r="E1018">
        <v>66.73</v>
      </c>
      <c r="F1018">
        <v>540773</v>
      </c>
      <c r="G1018" t="s">
        <v>30</v>
      </c>
      <c r="H1018" t="s">
        <v>14</v>
      </c>
      <c r="I1018" t="s">
        <v>15</v>
      </c>
      <c r="J1018">
        <v>15</v>
      </c>
    </row>
    <row r="1019" spans="1:10" x14ac:dyDescent="0.35">
      <c r="A1019" t="s">
        <v>40</v>
      </c>
      <c r="B1019">
        <v>2018</v>
      </c>
      <c r="C1019" t="s">
        <v>34</v>
      </c>
      <c r="D1019" t="s">
        <v>36</v>
      </c>
      <c r="E1019">
        <v>40.11</v>
      </c>
      <c r="F1019">
        <v>874040</v>
      </c>
      <c r="G1019" t="s">
        <v>30</v>
      </c>
      <c r="H1019" t="s">
        <v>26</v>
      </c>
      <c r="I1019" t="s">
        <v>18</v>
      </c>
      <c r="J1019">
        <v>6</v>
      </c>
    </row>
    <row r="1020" spans="1:10" x14ac:dyDescent="0.35">
      <c r="A1020" t="s">
        <v>40</v>
      </c>
      <c r="B1020">
        <v>2022</v>
      </c>
      <c r="C1020" t="s">
        <v>34</v>
      </c>
      <c r="D1020" t="s">
        <v>37</v>
      </c>
      <c r="E1020">
        <v>60.71</v>
      </c>
      <c r="F1020">
        <v>8498</v>
      </c>
      <c r="G1020" t="s">
        <v>25</v>
      </c>
      <c r="H1020" t="s">
        <v>22</v>
      </c>
      <c r="I1020" t="s">
        <v>15</v>
      </c>
      <c r="J1020">
        <v>17</v>
      </c>
    </row>
    <row r="1021" spans="1:10" x14ac:dyDescent="0.35">
      <c r="A1021" t="s">
        <v>45</v>
      </c>
      <c r="B1021">
        <v>2016</v>
      </c>
      <c r="C1021" t="s">
        <v>32</v>
      </c>
      <c r="D1021" t="s">
        <v>21</v>
      </c>
      <c r="E1021">
        <v>18.48</v>
      </c>
      <c r="F1021">
        <v>112881</v>
      </c>
      <c r="G1021" t="s">
        <v>13</v>
      </c>
      <c r="H1021" t="s">
        <v>26</v>
      </c>
      <c r="I1021" t="s">
        <v>15</v>
      </c>
      <c r="J1021">
        <v>32</v>
      </c>
    </row>
    <row r="1022" spans="1:10" x14ac:dyDescent="0.35">
      <c r="A1022" t="s">
        <v>44</v>
      </c>
      <c r="B1022">
        <v>2018</v>
      </c>
      <c r="C1022" t="s">
        <v>32</v>
      </c>
      <c r="D1022" t="s">
        <v>21</v>
      </c>
      <c r="E1022">
        <v>9.9</v>
      </c>
      <c r="F1022">
        <v>942725</v>
      </c>
      <c r="G1022" t="s">
        <v>29</v>
      </c>
      <c r="H1022" t="s">
        <v>38</v>
      </c>
      <c r="I1022" t="s">
        <v>15</v>
      </c>
      <c r="J1022">
        <v>56</v>
      </c>
    </row>
    <row r="1023" spans="1:10" x14ac:dyDescent="0.35">
      <c r="A1023" t="s">
        <v>33</v>
      </c>
      <c r="B1023">
        <v>2024</v>
      </c>
      <c r="C1023" t="s">
        <v>11</v>
      </c>
      <c r="D1023" t="s">
        <v>12</v>
      </c>
      <c r="E1023">
        <v>52.03</v>
      </c>
      <c r="F1023">
        <v>168684</v>
      </c>
      <c r="G1023" t="s">
        <v>25</v>
      </c>
      <c r="H1023" t="s">
        <v>14</v>
      </c>
      <c r="I1023" t="s">
        <v>15</v>
      </c>
      <c r="J1023">
        <v>27</v>
      </c>
    </row>
    <row r="1024" spans="1:10" x14ac:dyDescent="0.35">
      <c r="A1024" t="s">
        <v>44</v>
      </c>
      <c r="B1024">
        <v>2018</v>
      </c>
      <c r="C1024" t="s">
        <v>32</v>
      </c>
      <c r="D1024" t="s">
        <v>24</v>
      </c>
      <c r="E1024">
        <v>25.06</v>
      </c>
      <c r="F1024">
        <v>559274</v>
      </c>
      <c r="G1024" t="s">
        <v>13</v>
      </c>
      <c r="H1024" t="s">
        <v>26</v>
      </c>
      <c r="I1024" t="s">
        <v>18</v>
      </c>
      <c r="J1024">
        <v>27</v>
      </c>
    </row>
    <row r="1025" spans="1:10" x14ac:dyDescent="0.35">
      <c r="A1025" t="s">
        <v>23</v>
      </c>
      <c r="B1025">
        <v>2016</v>
      </c>
      <c r="C1025" t="s">
        <v>11</v>
      </c>
      <c r="D1025" t="s">
        <v>17</v>
      </c>
      <c r="E1025">
        <v>13.68</v>
      </c>
      <c r="F1025">
        <v>144856</v>
      </c>
      <c r="G1025" t="s">
        <v>30</v>
      </c>
      <c r="H1025" t="s">
        <v>14</v>
      </c>
      <c r="I1025" t="s">
        <v>31</v>
      </c>
      <c r="J1025">
        <v>13</v>
      </c>
    </row>
    <row r="1026" spans="1:10" x14ac:dyDescent="0.35">
      <c r="A1026" t="s">
        <v>44</v>
      </c>
      <c r="B1026">
        <v>2015</v>
      </c>
      <c r="C1026" t="s">
        <v>42</v>
      </c>
      <c r="D1026" t="s">
        <v>36</v>
      </c>
      <c r="E1026">
        <v>2.63</v>
      </c>
      <c r="F1026">
        <v>418914</v>
      </c>
      <c r="G1026" t="s">
        <v>25</v>
      </c>
      <c r="H1026" t="s">
        <v>14</v>
      </c>
      <c r="I1026" t="s">
        <v>18</v>
      </c>
      <c r="J1026">
        <v>53</v>
      </c>
    </row>
    <row r="1027" spans="1:10" x14ac:dyDescent="0.35">
      <c r="A1027" t="s">
        <v>43</v>
      </c>
      <c r="B1027">
        <v>2024</v>
      </c>
      <c r="C1027" t="s">
        <v>11</v>
      </c>
      <c r="D1027" t="s">
        <v>17</v>
      </c>
      <c r="E1027">
        <v>88.47</v>
      </c>
      <c r="F1027">
        <v>842945</v>
      </c>
      <c r="G1027" t="s">
        <v>13</v>
      </c>
      <c r="H1027" t="s">
        <v>22</v>
      </c>
      <c r="I1027" t="s">
        <v>18</v>
      </c>
      <c r="J1027">
        <v>67</v>
      </c>
    </row>
    <row r="1028" spans="1:10" x14ac:dyDescent="0.35">
      <c r="A1028" t="s">
        <v>23</v>
      </c>
      <c r="B1028">
        <v>2022</v>
      </c>
      <c r="C1028" t="s">
        <v>32</v>
      </c>
      <c r="D1028" t="s">
        <v>35</v>
      </c>
      <c r="E1028">
        <v>50.04</v>
      </c>
      <c r="F1028">
        <v>841198</v>
      </c>
      <c r="G1028" t="s">
        <v>30</v>
      </c>
      <c r="H1028" t="s">
        <v>38</v>
      </c>
      <c r="I1028" t="s">
        <v>15</v>
      </c>
      <c r="J1028">
        <v>41</v>
      </c>
    </row>
    <row r="1029" spans="1:10" x14ac:dyDescent="0.35">
      <c r="A1029" t="s">
        <v>28</v>
      </c>
      <c r="B1029">
        <v>2024</v>
      </c>
      <c r="C1029" t="s">
        <v>11</v>
      </c>
      <c r="D1029" t="s">
        <v>35</v>
      </c>
      <c r="E1029">
        <v>19.52</v>
      </c>
      <c r="F1029">
        <v>50054</v>
      </c>
      <c r="G1029" t="s">
        <v>29</v>
      </c>
      <c r="H1029" t="s">
        <v>14</v>
      </c>
      <c r="I1029" t="s">
        <v>31</v>
      </c>
      <c r="J1029">
        <v>24</v>
      </c>
    </row>
    <row r="1030" spans="1:10" x14ac:dyDescent="0.35">
      <c r="A1030" t="s">
        <v>43</v>
      </c>
      <c r="B1030">
        <v>2020</v>
      </c>
      <c r="C1030" t="s">
        <v>32</v>
      </c>
      <c r="D1030" t="s">
        <v>24</v>
      </c>
      <c r="E1030">
        <v>4.5199999999999996</v>
      </c>
      <c r="F1030">
        <v>52302</v>
      </c>
      <c r="G1030" t="s">
        <v>30</v>
      </c>
      <c r="H1030" t="s">
        <v>26</v>
      </c>
      <c r="I1030" t="s">
        <v>15</v>
      </c>
      <c r="J1030">
        <v>58</v>
      </c>
    </row>
    <row r="1031" spans="1:10" x14ac:dyDescent="0.35">
      <c r="A1031" t="s">
        <v>19</v>
      </c>
      <c r="B1031">
        <v>2015</v>
      </c>
      <c r="C1031" t="s">
        <v>20</v>
      </c>
      <c r="D1031" t="s">
        <v>36</v>
      </c>
      <c r="E1031">
        <v>97.28</v>
      </c>
      <c r="F1031">
        <v>694308</v>
      </c>
      <c r="G1031" t="s">
        <v>25</v>
      </c>
      <c r="H1031" t="s">
        <v>22</v>
      </c>
      <c r="I1031" t="s">
        <v>15</v>
      </c>
      <c r="J1031">
        <v>66</v>
      </c>
    </row>
    <row r="1032" spans="1:10" x14ac:dyDescent="0.35">
      <c r="A1032" t="s">
        <v>10</v>
      </c>
      <c r="B1032">
        <v>2019</v>
      </c>
      <c r="C1032" t="s">
        <v>42</v>
      </c>
      <c r="D1032" t="s">
        <v>24</v>
      </c>
      <c r="E1032">
        <v>62.67</v>
      </c>
      <c r="F1032">
        <v>520232</v>
      </c>
      <c r="G1032" t="s">
        <v>25</v>
      </c>
      <c r="H1032" t="s">
        <v>22</v>
      </c>
      <c r="I1032" t="s">
        <v>39</v>
      </c>
      <c r="J1032">
        <v>53</v>
      </c>
    </row>
    <row r="1033" spans="1:10" x14ac:dyDescent="0.35">
      <c r="A1033" t="s">
        <v>28</v>
      </c>
      <c r="B1033">
        <v>2018</v>
      </c>
      <c r="C1033" t="s">
        <v>34</v>
      </c>
      <c r="D1033" t="s">
        <v>17</v>
      </c>
      <c r="E1033">
        <v>46.34</v>
      </c>
      <c r="F1033">
        <v>575379</v>
      </c>
      <c r="G1033" t="s">
        <v>30</v>
      </c>
      <c r="H1033" t="s">
        <v>38</v>
      </c>
      <c r="I1033" t="s">
        <v>27</v>
      </c>
      <c r="J1033">
        <v>35</v>
      </c>
    </row>
    <row r="1034" spans="1:10" x14ac:dyDescent="0.35">
      <c r="A1034" t="s">
        <v>41</v>
      </c>
      <c r="B1034">
        <v>2023</v>
      </c>
      <c r="C1034" t="s">
        <v>20</v>
      </c>
      <c r="D1034" t="s">
        <v>21</v>
      </c>
      <c r="E1034">
        <v>26.45</v>
      </c>
      <c r="F1034">
        <v>850714</v>
      </c>
      <c r="G1034" t="s">
        <v>13</v>
      </c>
      <c r="H1034" t="s">
        <v>14</v>
      </c>
      <c r="I1034" t="s">
        <v>39</v>
      </c>
      <c r="J1034">
        <v>6</v>
      </c>
    </row>
    <row r="1035" spans="1:10" x14ac:dyDescent="0.35">
      <c r="A1035" t="s">
        <v>28</v>
      </c>
      <c r="B1035">
        <v>2023</v>
      </c>
      <c r="C1035" t="s">
        <v>34</v>
      </c>
      <c r="D1035" t="s">
        <v>37</v>
      </c>
      <c r="E1035">
        <v>14.12</v>
      </c>
      <c r="F1035">
        <v>403325</v>
      </c>
      <c r="G1035" t="s">
        <v>13</v>
      </c>
      <c r="H1035" t="s">
        <v>22</v>
      </c>
      <c r="I1035" t="s">
        <v>27</v>
      </c>
      <c r="J1035">
        <v>35</v>
      </c>
    </row>
    <row r="1036" spans="1:10" x14ac:dyDescent="0.35">
      <c r="A1036" t="s">
        <v>43</v>
      </c>
      <c r="B1036">
        <v>2022</v>
      </c>
      <c r="C1036" t="s">
        <v>11</v>
      </c>
      <c r="D1036" t="s">
        <v>12</v>
      </c>
      <c r="E1036">
        <v>80.989999999999995</v>
      </c>
      <c r="F1036">
        <v>345577</v>
      </c>
      <c r="G1036" t="s">
        <v>29</v>
      </c>
      <c r="H1036" t="s">
        <v>14</v>
      </c>
      <c r="I1036" t="s">
        <v>39</v>
      </c>
      <c r="J1036">
        <v>4</v>
      </c>
    </row>
    <row r="1037" spans="1:10" x14ac:dyDescent="0.35">
      <c r="A1037" t="s">
        <v>40</v>
      </c>
      <c r="B1037">
        <v>2017</v>
      </c>
      <c r="C1037" t="s">
        <v>20</v>
      </c>
      <c r="D1037" t="s">
        <v>21</v>
      </c>
      <c r="E1037">
        <v>30.51</v>
      </c>
      <c r="F1037">
        <v>428352</v>
      </c>
      <c r="G1037" t="s">
        <v>13</v>
      </c>
      <c r="H1037" t="s">
        <v>14</v>
      </c>
      <c r="I1037" t="s">
        <v>18</v>
      </c>
      <c r="J1037">
        <v>41</v>
      </c>
    </row>
    <row r="1038" spans="1:10" x14ac:dyDescent="0.35">
      <c r="A1038" t="s">
        <v>43</v>
      </c>
      <c r="B1038">
        <v>2023</v>
      </c>
      <c r="C1038" t="s">
        <v>11</v>
      </c>
      <c r="D1038" t="s">
        <v>36</v>
      </c>
      <c r="E1038">
        <v>69.45</v>
      </c>
      <c r="F1038">
        <v>852592</v>
      </c>
      <c r="G1038" t="s">
        <v>25</v>
      </c>
      <c r="H1038" t="s">
        <v>38</v>
      </c>
      <c r="I1038" t="s">
        <v>27</v>
      </c>
      <c r="J1038">
        <v>12</v>
      </c>
    </row>
    <row r="1039" spans="1:10" x14ac:dyDescent="0.35">
      <c r="A1039" t="s">
        <v>45</v>
      </c>
      <c r="B1039">
        <v>2019</v>
      </c>
      <c r="C1039" t="s">
        <v>34</v>
      </c>
      <c r="D1039" t="s">
        <v>12</v>
      </c>
      <c r="E1039">
        <v>78.12</v>
      </c>
      <c r="F1039">
        <v>36804</v>
      </c>
      <c r="G1039" t="s">
        <v>30</v>
      </c>
      <c r="H1039" t="s">
        <v>22</v>
      </c>
      <c r="I1039" t="s">
        <v>15</v>
      </c>
      <c r="J1039">
        <v>30</v>
      </c>
    </row>
    <row r="1040" spans="1:10" x14ac:dyDescent="0.35">
      <c r="A1040" t="s">
        <v>43</v>
      </c>
      <c r="B1040">
        <v>2020</v>
      </c>
      <c r="C1040" t="s">
        <v>11</v>
      </c>
      <c r="D1040" t="s">
        <v>24</v>
      </c>
      <c r="E1040">
        <v>92.63</v>
      </c>
      <c r="F1040">
        <v>725707</v>
      </c>
      <c r="G1040" t="s">
        <v>13</v>
      </c>
      <c r="H1040" t="s">
        <v>22</v>
      </c>
      <c r="I1040" t="s">
        <v>27</v>
      </c>
      <c r="J1040">
        <v>9</v>
      </c>
    </row>
    <row r="1041" spans="1:10" x14ac:dyDescent="0.35">
      <c r="A1041" t="s">
        <v>40</v>
      </c>
      <c r="B1041">
        <v>2017</v>
      </c>
      <c r="C1041" t="s">
        <v>20</v>
      </c>
      <c r="D1041" t="s">
        <v>24</v>
      </c>
      <c r="E1041">
        <v>35.270000000000003</v>
      </c>
      <c r="F1041">
        <v>765929</v>
      </c>
      <c r="G1041" t="s">
        <v>25</v>
      </c>
      <c r="H1041" t="s">
        <v>22</v>
      </c>
      <c r="I1041" t="s">
        <v>18</v>
      </c>
      <c r="J1041">
        <v>16</v>
      </c>
    </row>
    <row r="1042" spans="1:10" x14ac:dyDescent="0.35">
      <c r="A1042" t="s">
        <v>41</v>
      </c>
      <c r="B1042">
        <v>2017</v>
      </c>
      <c r="C1042" t="s">
        <v>20</v>
      </c>
      <c r="D1042" t="s">
        <v>17</v>
      </c>
      <c r="E1042">
        <v>17.22</v>
      </c>
      <c r="F1042">
        <v>242574</v>
      </c>
      <c r="G1042" t="s">
        <v>25</v>
      </c>
      <c r="H1042" t="s">
        <v>26</v>
      </c>
      <c r="I1042" t="s">
        <v>39</v>
      </c>
      <c r="J1042">
        <v>59</v>
      </c>
    </row>
    <row r="1043" spans="1:10" x14ac:dyDescent="0.35">
      <c r="A1043" t="s">
        <v>45</v>
      </c>
      <c r="B1043">
        <v>2021</v>
      </c>
      <c r="C1043" t="s">
        <v>34</v>
      </c>
      <c r="D1043" t="s">
        <v>12</v>
      </c>
      <c r="E1043">
        <v>45.52</v>
      </c>
      <c r="F1043">
        <v>838652</v>
      </c>
      <c r="G1043" t="s">
        <v>30</v>
      </c>
      <c r="H1043" t="s">
        <v>26</v>
      </c>
      <c r="I1043" t="s">
        <v>39</v>
      </c>
      <c r="J1043">
        <v>20</v>
      </c>
    </row>
    <row r="1044" spans="1:10" x14ac:dyDescent="0.35">
      <c r="A1044" t="s">
        <v>44</v>
      </c>
      <c r="B1044">
        <v>2018</v>
      </c>
      <c r="C1044" t="s">
        <v>32</v>
      </c>
      <c r="D1044" t="s">
        <v>24</v>
      </c>
      <c r="E1044">
        <v>99.04</v>
      </c>
      <c r="F1044">
        <v>389405</v>
      </c>
      <c r="G1044" t="s">
        <v>25</v>
      </c>
      <c r="H1044" t="s">
        <v>22</v>
      </c>
      <c r="I1044" t="s">
        <v>31</v>
      </c>
      <c r="J1044">
        <v>53</v>
      </c>
    </row>
    <row r="1045" spans="1:10" x14ac:dyDescent="0.35">
      <c r="A1045" t="s">
        <v>41</v>
      </c>
      <c r="B1045">
        <v>2022</v>
      </c>
      <c r="C1045" t="s">
        <v>11</v>
      </c>
      <c r="D1045" t="s">
        <v>24</v>
      </c>
      <c r="E1045">
        <v>56.44</v>
      </c>
      <c r="F1045">
        <v>359577</v>
      </c>
      <c r="G1045" t="s">
        <v>30</v>
      </c>
      <c r="H1045" t="s">
        <v>38</v>
      </c>
      <c r="I1045" t="s">
        <v>39</v>
      </c>
      <c r="J1045">
        <v>38</v>
      </c>
    </row>
    <row r="1046" spans="1:10" x14ac:dyDescent="0.35">
      <c r="A1046" t="s">
        <v>19</v>
      </c>
      <c r="B1046">
        <v>2022</v>
      </c>
      <c r="C1046" t="s">
        <v>20</v>
      </c>
      <c r="D1046" t="s">
        <v>24</v>
      </c>
      <c r="E1046">
        <v>73.239999999999995</v>
      </c>
      <c r="F1046">
        <v>943689</v>
      </c>
      <c r="G1046" t="s">
        <v>29</v>
      </c>
      <c r="H1046" t="s">
        <v>38</v>
      </c>
      <c r="I1046" t="s">
        <v>18</v>
      </c>
      <c r="J1046">
        <v>32</v>
      </c>
    </row>
    <row r="1047" spans="1:10" x14ac:dyDescent="0.35">
      <c r="A1047" t="s">
        <v>43</v>
      </c>
      <c r="B1047">
        <v>2024</v>
      </c>
      <c r="C1047" t="s">
        <v>34</v>
      </c>
      <c r="D1047" t="s">
        <v>12</v>
      </c>
      <c r="E1047">
        <v>14.69</v>
      </c>
      <c r="F1047">
        <v>783795</v>
      </c>
      <c r="G1047" t="s">
        <v>29</v>
      </c>
      <c r="H1047" t="s">
        <v>22</v>
      </c>
      <c r="I1047" t="s">
        <v>27</v>
      </c>
      <c r="J1047">
        <v>43</v>
      </c>
    </row>
    <row r="1048" spans="1:10" x14ac:dyDescent="0.35">
      <c r="A1048" t="s">
        <v>28</v>
      </c>
      <c r="B1048">
        <v>2017</v>
      </c>
      <c r="C1048" t="s">
        <v>32</v>
      </c>
      <c r="D1048" t="s">
        <v>37</v>
      </c>
      <c r="E1048">
        <v>72.05</v>
      </c>
      <c r="F1048">
        <v>263506</v>
      </c>
      <c r="G1048" t="s">
        <v>29</v>
      </c>
      <c r="H1048" t="s">
        <v>38</v>
      </c>
      <c r="I1048" t="s">
        <v>39</v>
      </c>
      <c r="J1048">
        <v>49</v>
      </c>
    </row>
    <row r="1049" spans="1:10" x14ac:dyDescent="0.35">
      <c r="A1049" t="s">
        <v>40</v>
      </c>
      <c r="B1049">
        <v>2020</v>
      </c>
      <c r="C1049" t="s">
        <v>32</v>
      </c>
      <c r="D1049" t="s">
        <v>24</v>
      </c>
      <c r="E1049">
        <v>20.59</v>
      </c>
      <c r="F1049">
        <v>457184</v>
      </c>
      <c r="G1049" t="s">
        <v>29</v>
      </c>
      <c r="H1049" t="s">
        <v>26</v>
      </c>
      <c r="I1049" t="s">
        <v>15</v>
      </c>
      <c r="J1049">
        <v>11</v>
      </c>
    </row>
    <row r="1050" spans="1:10" x14ac:dyDescent="0.35">
      <c r="A1050" t="s">
        <v>19</v>
      </c>
      <c r="B1050">
        <v>2019</v>
      </c>
      <c r="C1050" t="s">
        <v>34</v>
      </c>
      <c r="D1050" t="s">
        <v>36</v>
      </c>
      <c r="E1050">
        <v>68.44</v>
      </c>
      <c r="F1050">
        <v>186842</v>
      </c>
      <c r="G1050" t="s">
        <v>25</v>
      </c>
      <c r="H1050" t="s">
        <v>38</v>
      </c>
      <c r="I1050" t="s">
        <v>15</v>
      </c>
      <c r="J1050">
        <v>40</v>
      </c>
    </row>
    <row r="1051" spans="1:10" x14ac:dyDescent="0.35">
      <c r="A1051" t="s">
        <v>23</v>
      </c>
      <c r="B1051">
        <v>2018</v>
      </c>
      <c r="C1051" t="s">
        <v>32</v>
      </c>
      <c r="D1051" t="s">
        <v>36</v>
      </c>
      <c r="E1051">
        <v>8.81</v>
      </c>
      <c r="F1051">
        <v>198929</v>
      </c>
      <c r="G1051" t="s">
        <v>25</v>
      </c>
      <c r="H1051" t="s">
        <v>22</v>
      </c>
      <c r="I1051" t="s">
        <v>27</v>
      </c>
      <c r="J1051">
        <v>41</v>
      </c>
    </row>
    <row r="1052" spans="1:10" x14ac:dyDescent="0.35">
      <c r="A1052" t="s">
        <v>44</v>
      </c>
      <c r="B1052">
        <v>2018</v>
      </c>
      <c r="C1052" t="s">
        <v>34</v>
      </c>
      <c r="D1052" t="s">
        <v>17</v>
      </c>
      <c r="E1052">
        <v>51.58</v>
      </c>
      <c r="F1052">
        <v>65700</v>
      </c>
      <c r="G1052" t="s">
        <v>13</v>
      </c>
      <c r="H1052" t="s">
        <v>38</v>
      </c>
      <c r="I1052" t="s">
        <v>39</v>
      </c>
      <c r="J1052">
        <v>28</v>
      </c>
    </row>
    <row r="1053" spans="1:10" x14ac:dyDescent="0.35">
      <c r="A1053" t="s">
        <v>43</v>
      </c>
      <c r="B1053">
        <v>2021</v>
      </c>
      <c r="C1053" t="s">
        <v>11</v>
      </c>
      <c r="D1053" t="s">
        <v>24</v>
      </c>
      <c r="E1053">
        <v>83.79</v>
      </c>
      <c r="F1053">
        <v>90156</v>
      </c>
      <c r="G1053" t="s">
        <v>13</v>
      </c>
      <c r="H1053" t="s">
        <v>14</v>
      </c>
      <c r="I1053" t="s">
        <v>31</v>
      </c>
      <c r="J1053">
        <v>65</v>
      </c>
    </row>
    <row r="1054" spans="1:10" x14ac:dyDescent="0.35">
      <c r="A1054" t="s">
        <v>40</v>
      </c>
      <c r="B1054">
        <v>2015</v>
      </c>
      <c r="C1054" t="s">
        <v>32</v>
      </c>
      <c r="D1054" t="s">
        <v>24</v>
      </c>
      <c r="E1054">
        <v>14.55</v>
      </c>
      <c r="F1054">
        <v>470471</v>
      </c>
      <c r="G1054" t="s">
        <v>25</v>
      </c>
      <c r="H1054" t="s">
        <v>14</v>
      </c>
      <c r="I1054" t="s">
        <v>15</v>
      </c>
      <c r="J1054">
        <v>53</v>
      </c>
    </row>
    <row r="1055" spans="1:10" x14ac:dyDescent="0.35">
      <c r="A1055" t="s">
        <v>10</v>
      </c>
      <c r="B1055">
        <v>2021</v>
      </c>
      <c r="C1055" t="s">
        <v>42</v>
      </c>
      <c r="D1055" t="s">
        <v>17</v>
      </c>
      <c r="E1055">
        <v>20.52</v>
      </c>
      <c r="F1055">
        <v>33426</v>
      </c>
      <c r="G1055" t="s">
        <v>30</v>
      </c>
      <c r="H1055" t="s">
        <v>26</v>
      </c>
      <c r="I1055" t="s">
        <v>31</v>
      </c>
      <c r="J1055">
        <v>16</v>
      </c>
    </row>
    <row r="1056" spans="1:10" x14ac:dyDescent="0.35">
      <c r="A1056" t="s">
        <v>41</v>
      </c>
      <c r="B1056">
        <v>2024</v>
      </c>
      <c r="C1056" t="s">
        <v>42</v>
      </c>
      <c r="D1056" t="s">
        <v>12</v>
      </c>
      <c r="E1056">
        <v>83.29</v>
      </c>
      <c r="F1056">
        <v>143037</v>
      </c>
      <c r="G1056" t="s">
        <v>29</v>
      </c>
      <c r="H1056" t="s">
        <v>14</v>
      </c>
      <c r="I1056" t="s">
        <v>18</v>
      </c>
      <c r="J1056">
        <v>47</v>
      </c>
    </row>
    <row r="1057" spans="1:10" x14ac:dyDescent="0.35">
      <c r="A1057" t="s">
        <v>28</v>
      </c>
      <c r="B1057">
        <v>2022</v>
      </c>
      <c r="C1057" t="s">
        <v>16</v>
      </c>
      <c r="D1057" t="s">
        <v>24</v>
      </c>
      <c r="E1057">
        <v>79.77</v>
      </c>
      <c r="F1057">
        <v>151930</v>
      </c>
      <c r="G1057" t="s">
        <v>30</v>
      </c>
      <c r="H1057" t="s">
        <v>38</v>
      </c>
      <c r="I1057" t="s">
        <v>39</v>
      </c>
      <c r="J1057">
        <v>4</v>
      </c>
    </row>
    <row r="1058" spans="1:10" x14ac:dyDescent="0.35">
      <c r="A1058" t="s">
        <v>10</v>
      </c>
      <c r="B1058">
        <v>2018</v>
      </c>
      <c r="C1058" t="s">
        <v>42</v>
      </c>
      <c r="D1058" t="s">
        <v>12</v>
      </c>
      <c r="E1058">
        <v>97.2</v>
      </c>
      <c r="F1058">
        <v>499651</v>
      </c>
      <c r="G1058" t="s">
        <v>25</v>
      </c>
      <c r="H1058" t="s">
        <v>38</v>
      </c>
      <c r="I1058" t="s">
        <v>39</v>
      </c>
      <c r="J1058">
        <v>50</v>
      </c>
    </row>
    <row r="1059" spans="1:10" x14ac:dyDescent="0.35">
      <c r="A1059" t="s">
        <v>43</v>
      </c>
      <c r="B1059">
        <v>2017</v>
      </c>
      <c r="C1059" t="s">
        <v>32</v>
      </c>
      <c r="D1059" t="s">
        <v>12</v>
      </c>
      <c r="E1059">
        <v>41.63</v>
      </c>
      <c r="F1059">
        <v>249211</v>
      </c>
      <c r="G1059" t="s">
        <v>29</v>
      </c>
      <c r="H1059" t="s">
        <v>38</v>
      </c>
      <c r="I1059" t="s">
        <v>27</v>
      </c>
      <c r="J1059">
        <v>59</v>
      </c>
    </row>
    <row r="1060" spans="1:10" x14ac:dyDescent="0.35">
      <c r="A1060" t="s">
        <v>28</v>
      </c>
      <c r="B1060">
        <v>2024</v>
      </c>
      <c r="C1060" t="s">
        <v>34</v>
      </c>
      <c r="D1060" t="s">
        <v>21</v>
      </c>
      <c r="E1060">
        <v>1.01</v>
      </c>
      <c r="F1060">
        <v>470074</v>
      </c>
      <c r="G1060" t="s">
        <v>29</v>
      </c>
      <c r="H1060" t="s">
        <v>22</v>
      </c>
      <c r="I1060" t="s">
        <v>39</v>
      </c>
      <c r="J1060">
        <v>9</v>
      </c>
    </row>
    <row r="1061" spans="1:10" x14ac:dyDescent="0.35">
      <c r="A1061" t="s">
        <v>44</v>
      </c>
      <c r="B1061">
        <v>2015</v>
      </c>
      <c r="C1061" t="s">
        <v>11</v>
      </c>
      <c r="D1061" t="s">
        <v>36</v>
      </c>
      <c r="E1061">
        <v>87.5</v>
      </c>
      <c r="F1061">
        <v>429920</v>
      </c>
      <c r="G1061" t="s">
        <v>25</v>
      </c>
      <c r="H1061" t="s">
        <v>38</v>
      </c>
      <c r="I1061" t="s">
        <v>39</v>
      </c>
      <c r="J1061">
        <v>37</v>
      </c>
    </row>
    <row r="1062" spans="1:10" x14ac:dyDescent="0.35">
      <c r="A1062" t="s">
        <v>40</v>
      </c>
      <c r="B1062">
        <v>2019</v>
      </c>
      <c r="C1062" t="s">
        <v>34</v>
      </c>
      <c r="D1062" t="s">
        <v>37</v>
      </c>
      <c r="E1062">
        <v>0.75</v>
      </c>
      <c r="F1062">
        <v>269314</v>
      </c>
      <c r="G1062" t="s">
        <v>30</v>
      </c>
      <c r="H1062" t="s">
        <v>26</v>
      </c>
      <c r="I1062" t="s">
        <v>15</v>
      </c>
      <c r="J1062">
        <v>64</v>
      </c>
    </row>
    <row r="1063" spans="1:10" x14ac:dyDescent="0.35">
      <c r="A1063" t="s">
        <v>23</v>
      </c>
      <c r="B1063">
        <v>2019</v>
      </c>
      <c r="C1063" t="s">
        <v>20</v>
      </c>
      <c r="D1063" t="s">
        <v>37</v>
      </c>
      <c r="E1063">
        <v>37.159999999999997</v>
      </c>
      <c r="F1063">
        <v>696199</v>
      </c>
      <c r="G1063" t="s">
        <v>25</v>
      </c>
      <c r="H1063" t="s">
        <v>22</v>
      </c>
      <c r="I1063" t="s">
        <v>39</v>
      </c>
      <c r="J1063">
        <v>42</v>
      </c>
    </row>
    <row r="1064" spans="1:10" x14ac:dyDescent="0.35">
      <c r="A1064" t="s">
        <v>41</v>
      </c>
      <c r="B1064">
        <v>2020</v>
      </c>
      <c r="C1064" t="s">
        <v>11</v>
      </c>
      <c r="D1064" t="s">
        <v>36</v>
      </c>
      <c r="E1064">
        <v>98.38</v>
      </c>
      <c r="F1064">
        <v>355505</v>
      </c>
      <c r="G1064" t="s">
        <v>25</v>
      </c>
      <c r="H1064" t="s">
        <v>14</v>
      </c>
      <c r="I1064" t="s">
        <v>27</v>
      </c>
      <c r="J1064">
        <v>35</v>
      </c>
    </row>
    <row r="1065" spans="1:10" x14ac:dyDescent="0.35">
      <c r="A1065" t="s">
        <v>40</v>
      </c>
      <c r="B1065">
        <v>2023</v>
      </c>
      <c r="C1065" t="s">
        <v>32</v>
      </c>
      <c r="D1065" t="s">
        <v>21</v>
      </c>
      <c r="E1065">
        <v>55.94</v>
      </c>
      <c r="F1065">
        <v>890234</v>
      </c>
      <c r="G1065" t="s">
        <v>25</v>
      </c>
      <c r="H1065" t="s">
        <v>14</v>
      </c>
      <c r="I1065" t="s">
        <v>15</v>
      </c>
      <c r="J1065">
        <v>53</v>
      </c>
    </row>
    <row r="1066" spans="1:10" x14ac:dyDescent="0.35">
      <c r="A1066" t="s">
        <v>43</v>
      </c>
      <c r="B1066">
        <v>2019</v>
      </c>
      <c r="C1066" t="s">
        <v>16</v>
      </c>
      <c r="D1066" t="s">
        <v>24</v>
      </c>
      <c r="E1066">
        <v>23.63</v>
      </c>
      <c r="F1066">
        <v>581616</v>
      </c>
      <c r="G1066" t="s">
        <v>29</v>
      </c>
      <c r="H1066" t="s">
        <v>26</v>
      </c>
      <c r="I1066" t="s">
        <v>39</v>
      </c>
      <c r="J1066">
        <v>1</v>
      </c>
    </row>
    <row r="1067" spans="1:10" x14ac:dyDescent="0.35">
      <c r="A1067" t="s">
        <v>10</v>
      </c>
      <c r="B1067">
        <v>2021</v>
      </c>
      <c r="C1067" t="s">
        <v>34</v>
      </c>
      <c r="D1067" t="s">
        <v>21</v>
      </c>
      <c r="E1067">
        <v>39.44</v>
      </c>
      <c r="F1067">
        <v>155768</v>
      </c>
      <c r="G1067" t="s">
        <v>25</v>
      </c>
      <c r="H1067" t="s">
        <v>26</v>
      </c>
      <c r="I1067" t="s">
        <v>27</v>
      </c>
      <c r="J1067">
        <v>19</v>
      </c>
    </row>
    <row r="1068" spans="1:10" x14ac:dyDescent="0.35">
      <c r="A1068" t="s">
        <v>40</v>
      </c>
      <c r="B1068">
        <v>2024</v>
      </c>
      <c r="C1068" t="s">
        <v>42</v>
      </c>
      <c r="D1068" t="s">
        <v>24</v>
      </c>
      <c r="E1068">
        <v>83.69</v>
      </c>
      <c r="F1068">
        <v>824298</v>
      </c>
      <c r="G1068" t="s">
        <v>25</v>
      </c>
      <c r="H1068" t="s">
        <v>14</v>
      </c>
      <c r="I1068" t="s">
        <v>18</v>
      </c>
      <c r="J1068">
        <v>4</v>
      </c>
    </row>
    <row r="1069" spans="1:10" x14ac:dyDescent="0.35">
      <c r="A1069" t="s">
        <v>23</v>
      </c>
      <c r="B1069">
        <v>2018</v>
      </c>
      <c r="C1069" t="s">
        <v>42</v>
      </c>
      <c r="D1069" t="s">
        <v>35</v>
      </c>
      <c r="E1069">
        <v>28.88</v>
      </c>
      <c r="F1069">
        <v>212533</v>
      </c>
      <c r="G1069" t="s">
        <v>29</v>
      </c>
      <c r="H1069" t="s">
        <v>14</v>
      </c>
      <c r="I1069" t="s">
        <v>31</v>
      </c>
      <c r="J1069">
        <v>71</v>
      </c>
    </row>
    <row r="1070" spans="1:10" x14ac:dyDescent="0.35">
      <c r="A1070" t="s">
        <v>43</v>
      </c>
      <c r="B1070">
        <v>2019</v>
      </c>
      <c r="C1070" t="s">
        <v>16</v>
      </c>
      <c r="D1070" t="s">
        <v>36</v>
      </c>
      <c r="E1070">
        <v>10.1</v>
      </c>
      <c r="F1070">
        <v>47737</v>
      </c>
      <c r="G1070" t="s">
        <v>13</v>
      </c>
      <c r="H1070" t="s">
        <v>26</v>
      </c>
      <c r="I1070" t="s">
        <v>39</v>
      </c>
      <c r="J1070">
        <v>69</v>
      </c>
    </row>
    <row r="1071" spans="1:10" x14ac:dyDescent="0.35">
      <c r="A1071" t="s">
        <v>43</v>
      </c>
      <c r="B1071">
        <v>2018</v>
      </c>
      <c r="C1071" t="s">
        <v>20</v>
      </c>
      <c r="D1071" t="s">
        <v>21</v>
      </c>
      <c r="E1071">
        <v>47.01</v>
      </c>
      <c r="F1071">
        <v>940513</v>
      </c>
      <c r="G1071" t="s">
        <v>30</v>
      </c>
      <c r="H1071" t="s">
        <v>14</v>
      </c>
      <c r="I1071" t="s">
        <v>39</v>
      </c>
      <c r="J1071">
        <v>10</v>
      </c>
    </row>
    <row r="1072" spans="1:10" x14ac:dyDescent="0.35">
      <c r="A1072" t="s">
        <v>41</v>
      </c>
      <c r="B1072">
        <v>2021</v>
      </c>
      <c r="C1072" t="s">
        <v>20</v>
      </c>
      <c r="D1072" t="s">
        <v>36</v>
      </c>
      <c r="E1072">
        <v>18.66</v>
      </c>
      <c r="F1072">
        <v>292992</v>
      </c>
      <c r="G1072" t="s">
        <v>29</v>
      </c>
      <c r="H1072" t="s">
        <v>38</v>
      </c>
      <c r="I1072" t="s">
        <v>39</v>
      </c>
      <c r="J1072">
        <v>15</v>
      </c>
    </row>
    <row r="1073" spans="1:10" x14ac:dyDescent="0.35">
      <c r="A1073" t="s">
        <v>28</v>
      </c>
      <c r="B1073">
        <v>2024</v>
      </c>
      <c r="C1073" t="s">
        <v>42</v>
      </c>
      <c r="D1073" t="s">
        <v>24</v>
      </c>
      <c r="E1073">
        <v>79.72</v>
      </c>
      <c r="F1073">
        <v>639779</v>
      </c>
      <c r="G1073" t="s">
        <v>25</v>
      </c>
      <c r="H1073" t="s">
        <v>38</v>
      </c>
      <c r="I1073" t="s">
        <v>31</v>
      </c>
      <c r="J1073">
        <v>6</v>
      </c>
    </row>
    <row r="1074" spans="1:10" x14ac:dyDescent="0.35">
      <c r="A1074" t="s">
        <v>40</v>
      </c>
      <c r="B1074">
        <v>2019</v>
      </c>
      <c r="C1074" t="s">
        <v>32</v>
      </c>
      <c r="D1074" t="s">
        <v>36</v>
      </c>
      <c r="E1074">
        <v>29.85</v>
      </c>
      <c r="F1074">
        <v>949862</v>
      </c>
      <c r="G1074" t="s">
        <v>13</v>
      </c>
      <c r="H1074" t="s">
        <v>22</v>
      </c>
      <c r="I1074" t="s">
        <v>18</v>
      </c>
      <c r="J1074">
        <v>25</v>
      </c>
    </row>
    <row r="1075" spans="1:10" x14ac:dyDescent="0.35">
      <c r="A1075" t="s">
        <v>45</v>
      </c>
      <c r="B1075">
        <v>2021</v>
      </c>
      <c r="C1075" t="s">
        <v>11</v>
      </c>
      <c r="D1075" t="s">
        <v>37</v>
      </c>
      <c r="E1075">
        <v>0.92</v>
      </c>
      <c r="F1075">
        <v>260396</v>
      </c>
      <c r="G1075" t="s">
        <v>13</v>
      </c>
      <c r="H1075" t="s">
        <v>38</v>
      </c>
      <c r="I1075" t="s">
        <v>31</v>
      </c>
      <c r="J1075">
        <v>16</v>
      </c>
    </row>
    <row r="1076" spans="1:10" x14ac:dyDescent="0.35">
      <c r="A1076" t="s">
        <v>40</v>
      </c>
      <c r="B1076">
        <v>2024</v>
      </c>
      <c r="C1076" t="s">
        <v>11</v>
      </c>
      <c r="D1076" t="s">
        <v>21</v>
      </c>
      <c r="E1076">
        <v>92.48</v>
      </c>
      <c r="F1076">
        <v>215376</v>
      </c>
      <c r="G1076" t="s">
        <v>25</v>
      </c>
      <c r="H1076" t="s">
        <v>26</v>
      </c>
      <c r="I1076" t="s">
        <v>18</v>
      </c>
      <c r="J1076">
        <v>18</v>
      </c>
    </row>
    <row r="1077" spans="1:10" x14ac:dyDescent="0.35">
      <c r="A1077" t="s">
        <v>33</v>
      </c>
      <c r="B1077">
        <v>2016</v>
      </c>
      <c r="C1077" t="s">
        <v>32</v>
      </c>
      <c r="D1077" t="s">
        <v>24</v>
      </c>
      <c r="E1077">
        <v>20.09</v>
      </c>
      <c r="F1077">
        <v>689397</v>
      </c>
      <c r="G1077" t="s">
        <v>29</v>
      </c>
      <c r="H1077" t="s">
        <v>26</v>
      </c>
      <c r="I1077" t="s">
        <v>27</v>
      </c>
      <c r="J1077">
        <v>68</v>
      </c>
    </row>
    <row r="1078" spans="1:10" x14ac:dyDescent="0.35">
      <c r="A1078" t="s">
        <v>43</v>
      </c>
      <c r="B1078">
        <v>2016</v>
      </c>
      <c r="C1078" t="s">
        <v>34</v>
      </c>
      <c r="D1078" t="s">
        <v>12</v>
      </c>
      <c r="E1078">
        <v>16.239999999999998</v>
      </c>
      <c r="F1078">
        <v>238092</v>
      </c>
      <c r="G1078" t="s">
        <v>25</v>
      </c>
      <c r="H1078" t="s">
        <v>38</v>
      </c>
      <c r="I1078" t="s">
        <v>27</v>
      </c>
      <c r="J1078">
        <v>32</v>
      </c>
    </row>
    <row r="1079" spans="1:10" x14ac:dyDescent="0.35">
      <c r="A1079" t="s">
        <v>19</v>
      </c>
      <c r="B1079">
        <v>2019</v>
      </c>
      <c r="C1079" t="s">
        <v>11</v>
      </c>
      <c r="D1079" t="s">
        <v>36</v>
      </c>
      <c r="E1079">
        <v>18.420000000000002</v>
      </c>
      <c r="F1079">
        <v>289539</v>
      </c>
      <c r="G1079" t="s">
        <v>25</v>
      </c>
      <c r="H1079" t="s">
        <v>14</v>
      </c>
      <c r="I1079" t="s">
        <v>31</v>
      </c>
      <c r="J1079">
        <v>27</v>
      </c>
    </row>
    <row r="1080" spans="1:10" x14ac:dyDescent="0.35">
      <c r="A1080" t="s">
        <v>41</v>
      </c>
      <c r="B1080">
        <v>2020</v>
      </c>
      <c r="C1080" t="s">
        <v>32</v>
      </c>
      <c r="D1080" t="s">
        <v>37</v>
      </c>
      <c r="E1080">
        <v>49.02</v>
      </c>
      <c r="F1080">
        <v>382327</v>
      </c>
      <c r="G1080" t="s">
        <v>29</v>
      </c>
      <c r="H1080" t="s">
        <v>38</v>
      </c>
      <c r="I1080" t="s">
        <v>15</v>
      </c>
      <c r="J1080">
        <v>30</v>
      </c>
    </row>
    <row r="1081" spans="1:10" x14ac:dyDescent="0.35">
      <c r="A1081" t="s">
        <v>40</v>
      </c>
      <c r="B1081">
        <v>2018</v>
      </c>
      <c r="C1081" t="s">
        <v>11</v>
      </c>
      <c r="D1081" t="s">
        <v>35</v>
      </c>
      <c r="E1081">
        <v>12.43</v>
      </c>
      <c r="F1081">
        <v>605810</v>
      </c>
      <c r="G1081" t="s">
        <v>30</v>
      </c>
      <c r="H1081" t="s">
        <v>38</v>
      </c>
      <c r="I1081" t="s">
        <v>18</v>
      </c>
      <c r="J1081">
        <v>41</v>
      </c>
    </row>
    <row r="1082" spans="1:10" x14ac:dyDescent="0.35">
      <c r="A1082" t="s">
        <v>40</v>
      </c>
      <c r="B1082">
        <v>2019</v>
      </c>
      <c r="C1082" t="s">
        <v>32</v>
      </c>
      <c r="D1082" t="s">
        <v>36</v>
      </c>
      <c r="E1082">
        <v>1.27</v>
      </c>
      <c r="F1082">
        <v>588345</v>
      </c>
      <c r="G1082" t="s">
        <v>29</v>
      </c>
      <c r="H1082" t="s">
        <v>14</v>
      </c>
      <c r="I1082" t="s">
        <v>18</v>
      </c>
      <c r="J1082">
        <v>49</v>
      </c>
    </row>
    <row r="1083" spans="1:10" x14ac:dyDescent="0.35">
      <c r="A1083" t="s">
        <v>23</v>
      </c>
      <c r="B1083">
        <v>2019</v>
      </c>
      <c r="C1083" t="s">
        <v>11</v>
      </c>
      <c r="D1083" t="s">
        <v>35</v>
      </c>
      <c r="E1083">
        <v>21.58</v>
      </c>
      <c r="F1083">
        <v>831367</v>
      </c>
      <c r="G1083" t="s">
        <v>29</v>
      </c>
      <c r="H1083" t="s">
        <v>26</v>
      </c>
      <c r="I1083" t="s">
        <v>31</v>
      </c>
      <c r="J1083">
        <v>55</v>
      </c>
    </row>
    <row r="1084" spans="1:10" x14ac:dyDescent="0.35">
      <c r="A1084" t="s">
        <v>43</v>
      </c>
      <c r="B1084">
        <v>2019</v>
      </c>
      <c r="C1084" t="s">
        <v>20</v>
      </c>
      <c r="D1084" t="s">
        <v>36</v>
      </c>
      <c r="E1084">
        <v>14.64</v>
      </c>
      <c r="F1084">
        <v>880671</v>
      </c>
      <c r="G1084" t="s">
        <v>13</v>
      </c>
      <c r="H1084" t="s">
        <v>26</v>
      </c>
      <c r="I1084" t="s">
        <v>18</v>
      </c>
      <c r="J1084">
        <v>66</v>
      </c>
    </row>
    <row r="1085" spans="1:10" x14ac:dyDescent="0.35">
      <c r="A1085" t="s">
        <v>33</v>
      </c>
      <c r="B1085">
        <v>2023</v>
      </c>
      <c r="C1085" t="s">
        <v>32</v>
      </c>
      <c r="D1085" t="s">
        <v>17</v>
      </c>
      <c r="E1085">
        <v>92.32</v>
      </c>
      <c r="F1085">
        <v>418211</v>
      </c>
      <c r="G1085" t="s">
        <v>29</v>
      </c>
      <c r="H1085" t="s">
        <v>14</v>
      </c>
      <c r="I1085" t="s">
        <v>39</v>
      </c>
      <c r="J1085">
        <v>39</v>
      </c>
    </row>
    <row r="1086" spans="1:10" x14ac:dyDescent="0.35">
      <c r="A1086" t="s">
        <v>33</v>
      </c>
      <c r="B1086">
        <v>2022</v>
      </c>
      <c r="C1086" t="s">
        <v>20</v>
      </c>
      <c r="D1086" t="s">
        <v>17</v>
      </c>
      <c r="E1086">
        <v>31.4</v>
      </c>
      <c r="F1086">
        <v>264380</v>
      </c>
      <c r="G1086" t="s">
        <v>29</v>
      </c>
      <c r="H1086" t="s">
        <v>38</v>
      </c>
      <c r="I1086" t="s">
        <v>15</v>
      </c>
      <c r="J1086">
        <v>37</v>
      </c>
    </row>
    <row r="1087" spans="1:10" x14ac:dyDescent="0.35">
      <c r="A1087" t="s">
        <v>43</v>
      </c>
      <c r="B1087">
        <v>2017</v>
      </c>
      <c r="C1087" t="s">
        <v>11</v>
      </c>
      <c r="D1087" t="s">
        <v>36</v>
      </c>
      <c r="E1087">
        <v>9.25</v>
      </c>
      <c r="F1087">
        <v>437974</v>
      </c>
      <c r="G1087" t="s">
        <v>13</v>
      </c>
      <c r="H1087" t="s">
        <v>38</v>
      </c>
      <c r="I1087" t="s">
        <v>39</v>
      </c>
      <c r="J1087">
        <v>20</v>
      </c>
    </row>
    <row r="1088" spans="1:10" x14ac:dyDescent="0.35">
      <c r="A1088" t="s">
        <v>19</v>
      </c>
      <c r="B1088">
        <v>2021</v>
      </c>
      <c r="C1088" t="s">
        <v>11</v>
      </c>
      <c r="D1088" t="s">
        <v>21</v>
      </c>
      <c r="E1088">
        <v>37.1</v>
      </c>
      <c r="F1088">
        <v>713949</v>
      </c>
      <c r="G1088" t="s">
        <v>13</v>
      </c>
      <c r="H1088" t="s">
        <v>14</v>
      </c>
      <c r="I1088" t="s">
        <v>31</v>
      </c>
      <c r="J1088">
        <v>71</v>
      </c>
    </row>
    <row r="1089" spans="1:10" x14ac:dyDescent="0.35">
      <c r="A1089" t="s">
        <v>45</v>
      </c>
      <c r="B1089">
        <v>2022</v>
      </c>
      <c r="C1089" t="s">
        <v>34</v>
      </c>
      <c r="D1089" t="s">
        <v>21</v>
      </c>
      <c r="E1089">
        <v>8.5</v>
      </c>
      <c r="F1089">
        <v>523164</v>
      </c>
      <c r="G1089" t="s">
        <v>13</v>
      </c>
      <c r="H1089" t="s">
        <v>22</v>
      </c>
      <c r="I1089" t="s">
        <v>27</v>
      </c>
      <c r="J1089">
        <v>30</v>
      </c>
    </row>
    <row r="1090" spans="1:10" x14ac:dyDescent="0.35">
      <c r="A1090" t="s">
        <v>23</v>
      </c>
      <c r="B1090">
        <v>2015</v>
      </c>
      <c r="C1090" t="s">
        <v>32</v>
      </c>
      <c r="D1090" t="s">
        <v>24</v>
      </c>
      <c r="E1090">
        <v>85.23</v>
      </c>
      <c r="F1090">
        <v>193852</v>
      </c>
      <c r="G1090" t="s">
        <v>29</v>
      </c>
      <c r="H1090" t="s">
        <v>38</v>
      </c>
      <c r="I1090" t="s">
        <v>15</v>
      </c>
      <c r="J1090">
        <v>54</v>
      </c>
    </row>
    <row r="1091" spans="1:10" x14ac:dyDescent="0.35">
      <c r="A1091" t="s">
        <v>23</v>
      </c>
      <c r="B1091">
        <v>2024</v>
      </c>
      <c r="C1091" t="s">
        <v>32</v>
      </c>
      <c r="D1091" t="s">
        <v>17</v>
      </c>
      <c r="E1091">
        <v>14.09</v>
      </c>
      <c r="F1091">
        <v>655640</v>
      </c>
      <c r="G1091" t="s">
        <v>25</v>
      </c>
      <c r="H1091" t="s">
        <v>38</v>
      </c>
      <c r="I1091" t="s">
        <v>18</v>
      </c>
      <c r="J1091">
        <v>61</v>
      </c>
    </row>
    <row r="1092" spans="1:10" x14ac:dyDescent="0.35">
      <c r="A1092" t="s">
        <v>33</v>
      </c>
      <c r="B1092">
        <v>2021</v>
      </c>
      <c r="C1092" t="s">
        <v>11</v>
      </c>
      <c r="D1092" t="s">
        <v>21</v>
      </c>
      <c r="E1092">
        <v>76.02</v>
      </c>
      <c r="F1092">
        <v>573328</v>
      </c>
      <c r="G1092" t="s">
        <v>29</v>
      </c>
      <c r="H1092" t="s">
        <v>38</v>
      </c>
      <c r="I1092" t="s">
        <v>27</v>
      </c>
      <c r="J1092">
        <v>10</v>
      </c>
    </row>
    <row r="1093" spans="1:10" x14ac:dyDescent="0.35">
      <c r="A1093" t="s">
        <v>23</v>
      </c>
      <c r="B1093">
        <v>2019</v>
      </c>
      <c r="C1093" t="s">
        <v>42</v>
      </c>
      <c r="D1093" t="s">
        <v>35</v>
      </c>
      <c r="E1093">
        <v>46.27</v>
      </c>
      <c r="F1093">
        <v>798717</v>
      </c>
      <c r="G1093" t="s">
        <v>13</v>
      </c>
      <c r="H1093" t="s">
        <v>26</v>
      </c>
      <c r="I1093" t="s">
        <v>39</v>
      </c>
      <c r="J1093">
        <v>10</v>
      </c>
    </row>
    <row r="1094" spans="1:10" x14ac:dyDescent="0.35">
      <c r="A1094" t="s">
        <v>43</v>
      </c>
      <c r="B1094">
        <v>2019</v>
      </c>
      <c r="C1094" t="s">
        <v>32</v>
      </c>
      <c r="D1094" t="s">
        <v>24</v>
      </c>
      <c r="E1094">
        <v>59.86</v>
      </c>
      <c r="F1094">
        <v>899413</v>
      </c>
      <c r="G1094" t="s">
        <v>25</v>
      </c>
      <c r="H1094" t="s">
        <v>22</v>
      </c>
      <c r="I1094" t="s">
        <v>39</v>
      </c>
      <c r="J1094">
        <v>11</v>
      </c>
    </row>
    <row r="1095" spans="1:10" x14ac:dyDescent="0.35">
      <c r="A1095" t="s">
        <v>33</v>
      </c>
      <c r="B1095">
        <v>2017</v>
      </c>
      <c r="C1095" t="s">
        <v>34</v>
      </c>
      <c r="D1095" t="s">
        <v>37</v>
      </c>
      <c r="E1095">
        <v>18.75</v>
      </c>
      <c r="F1095">
        <v>436009</v>
      </c>
      <c r="G1095" t="s">
        <v>25</v>
      </c>
      <c r="H1095" t="s">
        <v>26</v>
      </c>
      <c r="I1095" t="s">
        <v>27</v>
      </c>
      <c r="J1095">
        <v>44</v>
      </c>
    </row>
    <row r="1096" spans="1:10" x14ac:dyDescent="0.35">
      <c r="A1096" t="s">
        <v>23</v>
      </c>
      <c r="B1096">
        <v>2020</v>
      </c>
      <c r="C1096" t="s">
        <v>34</v>
      </c>
      <c r="D1096" t="s">
        <v>17</v>
      </c>
      <c r="E1096">
        <v>56.3</v>
      </c>
      <c r="F1096">
        <v>142291</v>
      </c>
      <c r="G1096" t="s">
        <v>25</v>
      </c>
      <c r="H1096" t="s">
        <v>22</v>
      </c>
      <c r="I1096" t="s">
        <v>15</v>
      </c>
      <c r="J1096">
        <v>29</v>
      </c>
    </row>
    <row r="1097" spans="1:10" x14ac:dyDescent="0.35">
      <c r="A1097" t="s">
        <v>28</v>
      </c>
      <c r="B1097">
        <v>2019</v>
      </c>
      <c r="C1097" t="s">
        <v>20</v>
      </c>
      <c r="D1097" t="s">
        <v>35</v>
      </c>
      <c r="E1097">
        <v>64.8</v>
      </c>
      <c r="F1097">
        <v>276197</v>
      </c>
      <c r="G1097" t="s">
        <v>30</v>
      </c>
      <c r="H1097" t="s">
        <v>38</v>
      </c>
      <c r="I1097" t="s">
        <v>18</v>
      </c>
      <c r="J1097">
        <v>2</v>
      </c>
    </row>
    <row r="1098" spans="1:10" x14ac:dyDescent="0.35">
      <c r="A1098" t="s">
        <v>41</v>
      </c>
      <c r="B1098">
        <v>2020</v>
      </c>
      <c r="C1098" t="s">
        <v>16</v>
      </c>
      <c r="D1098" t="s">
        <v>21</v>
      </c>
      <c r="E1098">
        <v>33.61</v>
      </c>
      <c r="F1098">
        <v>807918</v>
      </c>
      <c r="G1098" t="s">
        <v>13</v>
      </c>
      <c r="H1098" t="s">
        <v>26</v>
      </c>
      <c r="I1098" t="s">
        <v>31</v>
      </c>
      <c r="J1098">
        <v>37</v>
      </c>
    </row>
    <row r="1099" spans="1:10" x14ac:dyDescent="0.35">
      <c r="A1099" t="s">
        <v>33</v>
      </c>
      <c r="B1099">
        <v>2021</v>
      </c>
      <c r="C1099" t="s">
        <v>20</v>
      </c>
      <c r="D1099" t="s">
        <v>24</v>
      </c>
      <c r="E1099">
        <v>90.99</v>
      </c>
      <c r="F1099">
        <v>483484</v>
      </c>
      <c r="G1099" t="s">
        <v>13</v>
      </c>
      <c r="H1099" t="s">
        <v>14</v>
      </c>
      <c r="I1099" t="s">
        <v>15</v>
      </c>
      <c r="J1099">
        <v>2</v>
      </c>
    </row>
    <row r="1100" spans="1:10" x14ac:dyDescent="0.35">
      <c r="A1100" t="s">
        <v>41</v>
      </c>
      <c r="B1100">
        <v>2015</v>
      </c>
      <c r="C1100" t="s">
        <v>16</v>
      </c>
      <c r="D1100" t="s">
        <v>21</v>
      </c>
      <c r="E1100">
        <v>41.79</v>
      </c>
      <c r="F1100">
        <v>7290</v>
      </c>
      <c r="G1100" t="s">
        <v>29</v>
      </c>
      <c r="H1100" t="s">
        <v>22</v>
      </c>
      <c r="I1100" t="s">
        <v>27</v>
      </c>
      <c r="J1100">
        <v>32</v>
      </c>
    </row>
    <row r="1101" spans="1:10" x14ac:dyDescent="0.35">
      <c r="A1101" t="s">
        <v>19</v>
      </c>
      <c r="B1101">
        <v>2022</v>
      </c>
      <c r="C1101" t="s">
        <v>32</v>
      </c>
      <c r="D1101" t="s">
        <v>21</v>
      </c>
      <c r="E1101">
        <v>38.69</v>
      </c>
      <c r="F1101">
        <v>333967</v>
      </c>
      <c r="G1101" t="s">
        <v>29</v>
      </c>
      <c r="H1101" t="s">
        <v>38</v>
      </c>
      <c r="I1101" t="s">
        <v>18</v>
      </c>
      <c r="J1101">
        <v>26</v>
      </c>
    </row>
    <row r="1102" spans="1:10" x14ac:dyDescent="0.35">
      <c r="A1102" t="s">
        <v>10</v>
      </c>
      <c r="B1102">
        <v>2020</v>
      </c>
      <c r="C1102" t="s">
        <v>20</v>
      </c>
      <c r="D1102" t="s">
        <v>12</v>
      </c>
      <c r="E1102">
        <v>84.4</v>
      </c>
      <c r="F1102">
        <v>840118</v>
      </c>
      <c r="G1102" t="s">
        <v>13</v>
      </c>
      <c r="H1102" t="s">
        <v>38</v>
      </c>
      <c r="I1102" t="s">
        <v>39</v>
      </c>
      <c r="J1102">
        <v>58</v>
      </c>
    </row>
    <row r="1103" spans="1:10" x14ac:dyDescent="0.35">
      <c r="A1103" t="s">
        <v>45</v>
      </c>
      <c r="B1103">
        <v>2024</v>
      </c>
      <c r="C1103" t="s">
        <v>42</v>
      </c>
      <c r="D1103" t="s">
        <v>37</v>
      </c>
      <c r="E1103">
        <v>69.459999999999994</v>
      </c>
      <c r="F1103">
        <v>187312</v>
      </c>
      <c r="G1103" t="s">
        <v>25</v>
      </c>
      <c r="H1103" t="s">
        <v>38</v>
      </c>
      <c r="I1103" t="s">
        <v>15</v>
      </c>
      <c r="J1103">
        <v>58</v>
      </c>
    </row>
    <row r="1104" spans="1:10" x14ac:dyDescent="0.35">
      <c r="A1104" t="s">
        <v>43</v>
      </c>
      <c r="B1104">
        <v>2024</v>
      </c>
      <c r="C1104" t="s">
        <v>32</v>
      </c>
      <c r="D1104" t="s">
        <v>21</v>
      </c>
      <c r="E1104">
        <v>34.46</v>
      </c>
      <c r="F1104">
        <v>470727</v>
      </c>
      <c r="G1104" t="s">
        <v>30</v>
      </c>
      <c r="H1104" t="s">
        <v>22</v>
      </c>
      <c r="I1104" t="s">
        <v>18</v>
      </c>
      <c r="J1104">
        <v>8</v>
      </c>
    </row>
    <row r="1105" spans="1:10" x14ac:dyDescent="0.35">
      <c r="A1105" t="s">
        <v>19</v>
      </c>
      <c r="B1105">
        <v>2023</v>
      </c>
      <c r="C1105" t="s">
        <v>42</v>
      </c>
      <c r="D1105" t="s">
        <v>12</v>
      </c>
      <c r="E1105">
        <v>95.97</v>
      </c>
      <c r="F1105">
        <v>629490</v>
      </c>
      <c r="G1105" t="s">
        <v>13</v>
      </c>
      <c r="H1105" t="s">
        <v>38</v>
      </c>
      <c r="I1105" t="s">
        <v>15</v>
      </c>
      <c r="J1105">
        <v>38</v>
      </c>
    </row>
    <row r="1106" spans="1:10" x14ac:dyDescent="0.35">
      <c r="A1106" t="s">
        <v>33</v>
      </c>
      <c r="B1106">
        <v>2021</v>
      </c>
      <c r="C1106" t="s">
        <v>34</v>
      </c>
      <c r="D1106" t="s">
        <v>35</v>
      </c>
      <c r="E1106">
        <v>98.76</v>
      </c>
      <c r="F1106">
        <v>904598</v>
      </c>
      <c r="G1106" t="s">
        <v>13</v>
      </c>
      <c r="H1106" t="s">
        <v>26</v>
      </c>
      <c r="I1106" t="s">
        <v>27</v>
      </c>
      <c r="J1106">
        <v>11</v>
      </c>
    </row>
    <row r="1107" spans="1:10" x14ac:dyDescent="0.35">
      <c r="A1107" t="s">
        <v>45</v>
      </c>
      <c r="B1107">
        <v>2017</v>
      </c>
      <c r="C1107" t="s">
        <v>16</v>
      </c>
      <c r="D1107" t="s">
        <v>12</v>
      </c>
      <c r="E1107">
        <v>12.59</v>
      </c>
      <c r="F1107">
        <v>820632</v>
      </c>
      <c r="G1107" t="s">
        <v>30</v>
      </c>
      <c r="H1107" t="s">
        <v>26</v>
      </c>
      <c r="I1107" t="s">
        <v>27</v>
      </c>
      <c r="J1107">
        <v>65</v>
      </c>
    </row>
    <row r="1108" spans="1:10" x14ac:dyDescent="0.35">
      <c r="A1108" t="s">
        <v>44</v>
      </c>
      <c r="B1108">
        <v>2019</v>
      </c>
      <c r="C1108" t="s">
        <v>32</v>
      </c>
      <c r="D1108" t="s">
        <v>17</v>
      </c>
      <c r="E1108">
        <v>78.78</v>
      </c>
      <c r="F1108">
        <v>214152</v>
      </c>
      <c r="G1108" t="s">
        <v>29</v>
      </c>
      <c r="H1108" t="s">
        <v>22</v>
      </c>
      <c r="I1108" t="s">
        <v>18</v>
      </c>
      <c r="J1108">
        <v>7</v>
      </c>
    </row>
    <row r="1109" spans="1:10" x14ac:dyDescent="0.35">
      <c r="A1109" t="s">
        <v>40</v>
      </c>
      <c r="B1109">
        <v>2024</v>
      </c>
      <c r="C1109" t="s">
        <v>32</v>
      </c>
      <c r="D1109" t="s">
        <v>36</v>
      </c>
      <c r="E1109">
        <v>21.11</v>
      </c>
      <c r="F1109">
        <v>18766</v>
      </c>
      <c r="G1109" t="s">
        <v>29</v>
      </c>
      <c r="H1109" t="s">
        <v>22</v>
      </c>
      <c r="I1109" t="s">
        <v>18</v>
      </c>
      <c r="J1109">
        <v>43</v>
      </c>
    </row>
    <row r="1110" spans="1:10" x14ac:dyDescent="0.35">
      <c r="A1110" t="s">
        <v>33</v>
      </c>
      <c r="B1110">
        <v>2020</v>
      </c>
      <c r="C1110" t="s">
        <v>42</v>
      </c>
      <c r="D1110" t="s">
        <v>36</v>
      </c>
      <c r="E1110">
        <v>50.19</v>
      </c>
      <c r="F1110">
        <v>760230</v>
      </c>
      <c r="G1110" t="s">
        <v>25</v>
      </c>
      <c r="H1110" t="s">
        <v>38</v>
      </c>
      <c r="I1110" t="s">
        <v>15</v>
      </c>
      <c r="J1110">
        <v>56</v>
      </c>
    </row>
    <row r="1111" spans="1:10" x14ac:dyDescent="0.35">
      <c r="A1111" t="s">
        <v>19</v>
      </c>
      <c r="B1111">
        <v>2021</v>
      </c>
      <c r="C1111" t="s">
        <v>16</v>
      </c>
      <c r="D1111" t="s">
        <v>37</v>
      </c>
      <c r="E1111">
        <v>76.83</v>
      </c>
      <c r="F1111">
        <v>603402</v>
      </c>
      <c r="G1111" t="s">
        <v>29</v>
      </c>
      <c r="H1111" t="s">
        <v>38</v>
      </c>
      <c r="I1111" t="s">
        <v>27</v>
      </c>
      <c r="J1111">
        <v>57</v>
      </c>
    </row>
    <row r="1112" spans="1:10" x14ac:dyDescent="0.35">
      <c r="A1112" t="s">
        <v>33</v>
      </c>
      <c r="B1112">
        <v>2020</v>
      </c>
      <c r="C1112" t="s">
        <v>20</v>
      </c>
      <c r="D1112" t="s">
        <v>37</v>
      </c>
      <c r="E1112">
        <v>17.489999999999998</v>
      </c>
      <c r="F1112">
        <v>693907</v>
      </c>
      <c r="G1112" t="s">
        <v>13</v>
      </c>
      <c r="H1112" t="s">
        <v>38</v>
      </c>
      <c r="I1112" t="s">
        <v>27</v>
      </c>
      <c r="J1112">
        <v>54</v>
      </c>
    </row>
    <row r="1113" spans="1:10" x14ac:dyDescent="0.35">
      <c r="A1113" t="s">
        <v>43</v>
      </c>
      <c r="B1113">
        <v>2017</v>
      </c>
      <c r="C1113" t="s">
        <v>34</v>
      </c>
      <c r="D1113" t="s">
        <v>36</v>
      </c>
      <c r="E1113">
        <v>66.78</v>
      </c>
      <c r="F1113">
        <v>698892</v>
      </c>
      <c r="G1113" t="s">
        <v>30</v>
      </c>
      <c r="H1113" t="s">
        <v>38</v>
      </c>
      <c r="I1113" t="s">
        <v>27</v>
      </c>
      <c r="J1113">
        <v>24</v>
      </c>
    </row>
    <row r="1114" spans="1:10" x14ac:dyDescent="0.35">
      <c r="A1114" t="s">
        <v>23</v>
      </c>
      <c r="B1114">
        <v>2015</v>
      </c>
      <c r="C1114" t="s">
        <v>11</v>
      </c>
      <c r="D1114" t="s">
        <v>21</v>
      </c>
      <c r="E1114">
        <v>24.17</v>
      </c>
      <c r="F1114">
        <v>64082</v>
      </c>
      <c r="G1114" t="s">
        <v>30</v>
      </c>
      <c r="H1114" t="s">
        <v>26</v>
      </c>
      <c r="I1114" t="s">
        <v>31</v>
      </c>
      <c r="J1114">
        <v>16</v>
      </c>
    </row>
    <row r="1115" spans="1:10" x14ac:dyDescent="0.35">
      <c r="A1115" t="s">
        <v>45</v>
      </c>
      <c r="B1115">
        <v>2022</v>
      </c>
      <c r="C1115" t="s">
        <v>16</v>
      </c>
      <c r="D1115" t="s">
        <v>21</v>
      </c>
      <c r="E1115">
        <v>38.840000000000003</v>
      </c>
      <c r="F1115">
        <v>687052</v>
      </c>
      <c r="G1115" t="s">
        <v>25</v>
      </c>
      <c r="H1115" t="s">
        <v>14</v>
      </c>
      <c r="I1115" t="s">
        <v>39</v>
      </c>
      <c r="J1115">
        <v>34</v>
      </c>
    </row>
    <row r="1116" spans="1:10" x14ac:dyDescent="0.35">
      <c r="A1116" t="s">
        <v>41</v>
      </c>
      <c r="B1116">
        <v>2018</v>
      </c>
      <c r="C1116" t="s">
        <v>11</v>
      </c>
      <c r="D1116" t="s">
        <v>35</v>
      </c>
      <c r="E1116">
        <v>14.98</v>
      </c>
      <c r="F1116">
        <v>417488</v>
      </c>
      <c r="G1116" t="s">
        <v>13</v>
      </c>
      <c r="H1116" t="s">
        <v>22</v>
      </c>
      <c r="I1116" t="s">
        <v>39</v>
      </c>
      <c r="J1116">
        <v>23</v>
      </c>
    </row>
    <row r="1117" spans="1:10" x14ac:dyDescent="0.35">
      <c r="A1117" t="s">
        <v>28</v>
      </c>
      <c r="B1117">
        <v>2020</v>
      </c>
      <c r="C1117" t="s">
        <v>16</v>
      </c>
      <c r="D1117" t="s">
        <v>24</v>
      </c>
      <c r="E1117">
        <v>15.14</v>
      </c>
      <c r="F1117">
        <v>970038</v>
      </c>
      <c r="G1117" t="s">
        <v>25</v>
      </c>
      <c r="H1117" t="s">
        <v>38</v>
      </c>
      <c r="I1117" t="s">
        <v>18</v>
      </c>
      <c r="J1117">
        <v>47</v>
      </c>
    </row>
    <row r="1118" spans="1:10" x14ac:dyDescent="0.35">
      <c r="A1118" t="s">
        <v>44</v>
      </c>
      <c r="B1118">
        <v>2016</v>
      </c>
      <c r="C1118" t="s">
        <v>34</v>
      </c>
      <c r="D1118" t="s">
        <v>35</v>
      </c>
      <c r="E1118">
        <v>10.4</v>
      </c>
      <c r="F1118">
        <v>240441</v>
      </c>
      <c r="G1118" t="s">
        <v>30</v>
      </c>
      <c r="H1118" t="s">
        <v>38</v>
      </c>
      <c r="I1118" t="s">
        <v>31</v>
      </c>
      <c r="J1118">
        <v>17</v>
      </c>
    </row>
    <row r="1119" spans="1:10" x14ac:dyDescent="0.35">
      <c r="A1119" t="s">
        <v>19</v>
      </c>
      <c r="B1119">
        <v>2020</v>
      </c>
      <c r="C1119" t="s">
        <v>20</v>
      </c>
      <c r="D1119" t="s">
        <v>36</v>
      </c>
      <c r="E1119">
        <v>59.67</v>
      </c>
      <c r="F1119">
        <v>747418</v>
      </c>
      <c r="G1119" t="s">
        <v>29</v>
      </c>
      <c r="H1119" t="s">
        <v>14</v>
      </c>
      <c r="I1119" t="s">
        <v>15</v>
      </c>
      <c r="J1119">
        <v>20</v>
      </c>
    </row>
    <row r="1120" spans="1:10" x14ac:dyDescent="0.35">
      <c r="A1120" t="s">
        <v>44</v>
      </c>
      <c r="B1120">
        <v>2019</v>
      </c>
      <c r="C1120" t="s">
        <v>42</v>
      </c>
      <c r="D1120" t="s">
        <v>17</v>
      </c>
      <c r="E1120">
        <v>36.659999999999997</v>
      </c>
      <c r="F1120">
        <v>977185</v>
      </c>
      <c r="G1120" t="s">
        <v>29</v>
      </c>
      <c r="H1120" t="s">
        <v>26</v>
      </c>
      <c r="I1120" t="s">
        <v>31</v>
      </c>
      <c r="J1120">
        <v>71</v>
      </c>
    </row>
    <row r="1121" spans="1:10" x14ac:dyDescent="0.35">
      <c r="A1121" t="s">
        <v>19</v>
      </c>
      <c r="B1121">
        <v>2019</v>
      </c>
      <c r="C1121" t="s">
        <v>42</v>
      </c>
      <c r="D1121" t="s">
        <v>17</v>
      </c>
      <c r="E1121">
        <v>58.98</v>
      </c>
      <c r="F1121">
        <v>267401</v>
      </c>
      <c r="G1121" t="s">
        <v>30</v>
      </c>
      <c r="H1121" t="s">
        <v>38</v>
      </c>
      <c r="I1121" t="s">
        <v>18</v>
      </c>
      <c r="J1121">
        <v>20</v>
      </c>
    </row>
    <row r="1122" spans="1:10" x14ac:dyDescent="0.35">
      <c r="A1122" t="s">
        <v>28</v>
      </c>
      <c r="B1122">
        <v>2022</v>
      </c>
      <c r="C1122" t="s">
        <v>16</v>
      </c>
      <c r="D1122" t="s">
        <v>17</v>
      </c>
      <c r="E1122">
        <v>19.47</v>
      </c>
      <c r="F1122">
        <v>496271</v>
      </c>
      <c r="G1122" t="s">
        <v>13</v>
      </c>
      <c r="H1122" t="s">
        <v>14</v>
      </c>
      <c r="I1122" t="s">
        <v>27</v>
      </c>
      <c r="J1122">
        <v>20</v>
      </c>
    </row>
    <row r="1123" spans="1:10" x14ac:dyDescent="0.35">
      <c r="A1123" t="s">
        <v>33</v>
      </c>
      <c r="B1123">
        <v>2015</v>
      </c>
      <c r="C1123" t="s">
        <v>11</v>
      </c>
      <c r="D1123" t="s">
        <v>36</v>
      </c>
      <c r="E1123">
        <v>64.62</v>
      </c>
      <c r="F1123">
        <v>104619</v>
      </c>
      <c r="G1123" t="s">
        <v>29</v>
      </c>
      <c r="H1123" t="s">
        <v>14</v>
      </c>
      <c r="I1123" t="s">
        <v>31</v>
      </c>
      <c r="J1123">
        <v>68</v>
      </c>
    </row>
    <row r="1124" spans="1:10" x14ac:dyDescent="0.35">
      <c r="A1124" t="s">
        <v>41</v>
      </c>
      <c r="B1124">
        <v>2024</v>
      </c>
      <c r="C1124" t="s">
        <v>16</v>
      </c>
      <c r="D1124" t="s">
        <v>37</v>
      </c>
      <c r="E1124">
        <v>98.25</v>
      </c>
      <c r="F1124">
        <v>877571</v>
      </c>
      <c r="G1124" t="s">
        <v>29</v>
      </c>
      <c r="H1124" t="s">
        <v>22</v>
      </c>
      <c r="I1124" t="s">
        <v>31</v>
      </c>
      <c r="J1124">
        <v>19</v>
      </c>
    </row>
    <row r="1125" spans="1:10" x14ac:dyDescent="0.35">
      <c r="A1125" t="s">
        <v>44</v>
      </c>
      <c r="B1125">
        <v>2020</v>
      </c>
      <c r="C1125" t="s">
        <v>16</v>
      </c>
      <c r="D1125" t="s">
        <v>37</v>
      </c>
      <c r="E1125">
        <v>41.88</v>
      </c>
      <c r="F1125">
        <v>93314</v>
      </c>
      <c r="G1125" t="s">
        <v>13</v>
      </c>
      <c r="H1125" t="s">
        <v>14</v>
      </c>
      <c r="I1125" t="s">
        <v>15</v>
      </c>
      <c r="J1125">
        <v>24</v>
      </c>
    </row>
    <row r="1126" spans="1:10" x14ac:dyDescent="0.35">
      <c r="A1126" t="s">
        <v>43</v>
      </c>
      <c r="B1126">
        <v>2020</v>
      </c>
      <c r="C1126" t="s">
        <v>32</v>
      </c>
      <c r="D1126" t="s">
        <v>35</v>
      </c>
      <c r="E1126">
        <v>13.22</v>
      </c>
      <c r="F1126">
        <v>790415</v>
      </c>
      <c r="G1126" t="s">
        <v>13</v>
      </c>
      <c r="H1126" t="s">
        <v>38</v>
      </c>
      <c r="I1126" t="s">
        <v>39</v>
      </c>
      <c r="J1126">
        <v>52</v>
      </c>
    </row>
    <row r="1127" spans="1:10" x14ac:dyDescent="0.35">
      <c r="A1127" t="s">
        <v>28</v>
      </c>
      <c r="B1127">
        <v>2020</v>
      </c>
      <c r="C1127" t="s">
        <v>16</v>
      </c>
      <c r="D1127" t="s">
        <v>21</v>
      </c>
      <c r="E1127">
        <v>54.65</v>
      </c>
      <c r="F1127">
        <v>107180</v>
      </c>
      <c r="G1127" t="s">
        <v>25</v>
      </c>
      <c r="H1127" t="s">
        <v>38</v>
      </c>
      <c r="I1127" t="s">
        <v>31</v>
      </c>
      <c r="J1127">
        <v>68</v>
      </c>
    </row>
    <row r="1128" spans="1:10" x14ac:dyDescent="0.35">
      <c r="A1128" t="s">
        <v>44</v>
      </c>
      <c r="B1128">
        <v>2018</v>
      </c>
      <c r="C1128" t="s">
        <v>11</v>
      </c>
      <c r="D1128" t="s">
        <v>21</v>
      </c>
      <c r="E1128">
        <v>72.010000000000005</v>
      </c>
      <c r="F1128">
        <v>401960</v>
      </c>
      <c r="G1128" t="s">
        <v>25</v>
      </c>
      <c r="H1128" t="s">
        <v>14</v>
      </c>
      <c r="I1128" t="s">
        <v>15</v>
      </c>
      <c r="J1128">
        <v>44</v>
      </c>
    </row>
    <row r="1129" spans="1:10" x14ac:dyDescent="0.35">
      <c r="A1129" t="s">
        <v>45</v>
      </c>
      <c r="B1129">
        <v>2020</v>
      </c>
      <c r="C1129" t="s">
        <v>16</v>
      </c>
      <c r="D1129" t="s">
        <v>24</v>
      </c>
      <c r="E1129">
        <v>93.89</v>
      </c>
      <c r="F1129">
        <v>602474</v>
      </c>
      <c r="G1129" t="s">
        <v>30</v>
      </c>
      <c r="H1129" t="s">
        <v>26</v>
      </c>
      <c r="I1129" t="s">
        <v>15</v>
      </c>
      <c r="J1129">
        <v>71</v>
      </c>
    </row>
    <row r="1130" spans="1:10" x14ac:dyDescent="0.35">
      <c r="A1130" t="s">
        <v>40</v>
      </c>
      <c r="B1130">
        <v>2024</v>
      </c>
      <c r="C1130" t="s">
        <v>11</v>
      </c>
      <c r="D1130" t="s">
        <v>12</v>
      </c>
      <c r="E1130">
        <v>18.64</v>
      </c>
      <c r="F1130">
        <v>701144</v>
      </c>
      <c r="G1130" t="s">
        <v>13</v>
      </c>
      <c r="H1130" t="s">
        <v>14</v>
      </c>
      <c r="I1130" t="s">
        <v>31</v>
      </c>
      <c r="J1130">
        <v>41</v>
      </c>
    </row>
    <row r="1131" spans="1:10" x14ac:dyDescent="0.35">
      <c r="A1131" t="s">
        <v>23</v>
      </c>
      <c r="B1131">
        <v>2024</v>
      </c>
      <c r="C1131" t="s">
        <v>42</v>
      </c>
      <c r="D1131" t="s">
        <v>12</v>
      </c>
      <c r="E1131">
        <v>64.05</v>
      </c>
      <c r="F1131">
        <v>116714</v>
      </c>
      <c r="G1131" t="s">
        <v>29</v>
      </c>
      <c r="H1131" t="s">
        <v>26</v>
      </c>
      <c r="I1131" t="s">
        <v>39</v>
      </c>
      <c r="J1131">
        <v>37</v>
      </c>
    </row>
    <row r="1132" spans="1:10" x14ac:dyDescent="0.35">
      <c r="A1132" t="s">
        <v>33</v>
      </c>
      <c r="B1132">
        <v>2016</v>
      </c>
      <c r="C1132" t="s">
        <v>20</v>
      </c>
      <c r="D1132" t="s">
        <v>21</v>
      </c>
      <c r="E1132">
        <v>41.79</v>
      </c>
      <c r="F1132">
        <v>453408</v>
      </c>
      <c r="G1132" t="s">
        <v>25</v>
      </c>
      <c r="H1132" t="s">
        <v>26</v>
      </c>
      <c r="I1132" t="s">
        <v>15</v>
      </c>
      <c r="J1132">
        <v>8</v>
      </c>
    </row>
    <row r="1133" spans="1:10" x14ac:dyDescent="0.35">
      <c r="A1133" t="s">
        <v>23</v>
      </c>
      <c r="B1133">
        <v>2022</v>
      </c>
      <c r="C1133" t="s">
        <v>11</v>
      </c>
      <c r="D1133" t="s">
        <v>17</v>
      </c>
      <c r="E1133">
        <v>13.37</v>
      </c>
      <c r="F1133">
        <v>40843</v>
      </c>
      <c r="G1133" t="s">
        <v>30</v>
      </c>
      <c r="H1133" t="s">
        <v>22</v>
      </c>
      <c r="I1133" t="s">
        <v>39</v>
      </c>
      <c r="J1133">
        <v>66</v>
      </c>
    </row>
    <row r="1134" spans="1:10" x14ac:dyDescent="0.35">
      <c r="A1134" t="s">
        <v>40</v>
      </c>
      <c r="B1134">
        <v>2015</v>
      </c>
      <c r="C1134" t="s">
        <v>20</v>
      </c>
      <c r="D1134" t="s">
        <v>37</v>
      </c>
      <c r="E1134">
        <v>1.62</v>
      </c>
      <c r="F1134">
        <v>336650</v>
      </c>
      <c r="G1134" t="s">
        <v>13</v>
      </c>
      <c r="H1134" t="s">
        <v>38</v>
      </c>
      <c r="I1134" t="s">
        <v>15</v>
      </c>
      <c r="J1134">
        <v>35</v>
      </c>
    </row>
    <row r="1135" spans="1:10" x14ac:dyDescent="0.35">
      <c r="A1135" t="s">
        <v>10</v>
      </c>
      <c r="B1135">
        <v>2017</v>
      </c>
      <c r="C1135" t="s">
        <v>11</v>
      </c>
      <c r="D1135" t="s">
        <v>37</v>
      </c>
      <c r="E1135">
        <v>92.64</v>
      </c>
      <c r="F1135">
        <v>911233</v>
      </c>
      <c r="G1135" t="s">
        <v>13</v>
      </c>
      <c r="H1135" t="s">
        <v>22</v>
      </c>
      <c r="I1135" t="s">
        <v>27</v>
      </c>
      <c r="J1135">
        <v>18</v>
      </c>
    </row>
    <row r="1136" spans="1:10" x14ac:dyDescent="0.35">
      <c r="A1136" t="s">
        <v>43</v>
      </c>
      <c r="B1136">
        <v>2023</v>
      </c>
      <c r="C1136" t="s">
        <v>16</v>
      </c>
      <c r="D1136" t="s">
        <v>24</v>
      </c>
      <c r="E1136">
        <v>32.18</v>
      </c>
      <c r="F1136">
        <v>812908</v>
      </c>
      <c r="G1136" t="s">
        <v>13</v>
      </c>
      <c r="H1136" t="s">
        <v>22</v>
      </c>
      <c r="I1136" t="s">
        <v>31</v>
      </c>
      <c r="J1136">
        <v>12</v>
      </c>
    </row>
    <row r="1137" spans="1:10" x14ac:dyDescent="0.35">
      <c r="A1137" t="s">
        <v>10</v>
      </c>
      <c r="B1137">
        <v>2019</v>
      </c>
      <c r="C1137" t="s">
        <v>34</v>
      </c>
      <c r="D1137" t="s">
        <v>12</v>
      </c>
      <c r="E1137">
        <v>64.260000000000005</v>
      </c>
      <c r="F1137">
        <v>796878</v>
      </c>
      <c r="G1137" t="s">
        <v>25</v>
      </c>
      <c r="H1137" t="s">
        <v>38</v>
      </c>
      <c r="I1137" t="s">
        <v>31</v>
      </c>
      <c r="J1137">
        <v>26</v>
      </c>
    </row>
    <row r="1138" spans="1:10" x14ac:dyDescent="0.35">
      <c r="A1138" t="s">
        <v>44</v>
      </c>
      <c r="B1138">
        <v>2023</v>
      </c>
      <c r="C1138" t="s">
        <v>20</v>
      </c>
      <c r="D1138" t="s">
        <v>35</v>
      </c>
      <c r="E1138">
        <v>81.569999999999993</v>
      </c>
      <c r="F1138">
        <v>738014</v>
      </c>
      <c r="G1138" t="s">
        <v>30</v>
      </c>
      <c r="H1138" t="s">
        <v>26</v>
      </c>
      <c r="I1138" t="s">
        <v>31</v>
      </c>
      <c r="J1138">
        <v>24</v>
      </c>
    </row>
    <row r="1139" spans="1:10" x14ac:dyDescent="0.35">
      <c r="A1139" t="s">
        <v>45</v>
      </c>
      <c r="B1139">
        <v>2021</v>
      </c>
      <c r="C1139" t="s">
        <v>32</v>
      </c>
      <c r="D1139" t="s">
        <v>12</v>
      </c>
      <c r="E1139">
        <v>87.32</v>
      </c>
      <c r="F1139">
        <v>315915</v>
      </c>
      <c r="G1139" t="s">
        <v>25</v>
      </c>
      <c r="H1139" t="s">
        <v>26</v>
      </c>
      <c r="I1139" t="s">
        <v>31</v>
      </c>
      <c r="J1139">
        <v>52</v>
      </c>
    </row>
    <row r="1140" spans="1:10" x14ac:dyDescent="0.35">
      <c r="A1140" t="s">
        <v>10</v>
      </c>
      <c r="B1140">
        <v>2022</v>
      </c>
      <c r="C1140" t="s">
        <v>16</v>
      </c>
      <c r="D1140" t="s">
        <v>12</v>
      </c>
      <c r="E1140">
        <v>70.44</v>
      </c>
      <c r="F1140">
        <v>164734</v>
      </c>
      <c r="G1140" t="s">
        <v>25</v>
      </c>
      <c r="H1140" t="s">
        <v>14</v>
      </c>
      <c r="I1140" t="s">
        <v>18</v>
      </c>
      <c r="J1140">
        <v>7</v>
      </c>
    </row>
    <row r="1141" spans="1:10" x14ac:dyDescent="0.35">
      <c r="A1141" t="s">
        <v>19</v>
      </c>
      <c r="B1141">
        <v>2024</v>
      </c>
      <c r="C1141" t="s">
        <v>20</v>
      </c>
      <c r="D1141" t="s">
        <v>21</v>
      </c>
      <c r="E1141">
        <v>1.75</v>
      </c>
      <c r="F1141">
        <v>617939</v>
      </c>
      <c r="G1141" t="s">
        <v>30</v>
      </c>
      <c r="H1141" t="s">
        <v>38</v>
      </c>
      <c r="I1141" t="s">
        <v>18</v>
      </c>
      <c r="J1141">
        <v>22</v>
      </c>
    </row>
    <row r="1142" spans="1:10" x14ac:dyDescent="0.35">
      <c r="A1142" t="s">
        <v>28</v>
      </c>
      <c r="B1142">
        <v>2021</v>
      </c>
      <c r="C1142" t="s">
        <v>11</v>
      </c>
      <c r="D1142" t="s">
        <v>37</v>
      </c>
      <c r="E1142">
        <v>96.81</v>
      </c>
      <c r="F1142">
        <v>374164</v>
      </c>
      <c r="G1142" t="s">
        <v>13</v>
      </c>
      <c r="H1142" t="s">
        <v>22</v>
      </c>
      <c r="I1142" t="s">
        <v>31</v>
      </c>
      <c r="J1142">
        <v>53</v>
      </c>
    </row>
    <row r="1143" spans="1:10" x14ac:dyDescent="0.35">
      <c r="A1143" t="s">
        <v>45</v>
      </c>
      <c r="B1143">
        <v>2020</v>
      </c>
      <c r="C1143" t="s">
        <v>11</v>
      </c>
      <c r="D1143" t="s">
        <v>36</v>
      </c>
      <c r="E1143">
        <v>74.510000000000005</v>
      </c>
      <c r="F1143">
        <v>332766</v>
      </c>
      <c r="G1143" t="s">
        <v>13</v>
      </c>
      <c r="H1143" t="s">
        <v>22</v>
      </c>
      <c r="I1143" t="s">
        <v>31</v>
      </c>
      <c r="J1143">
        <v>53</v>
      </c>
    </row>
    <row r="1144" spans="1:10" x14ac:dyDescent="0.35">
      <c r="A1144" t="s">
        <v>43</v>
      </c>
      <c r="B1144">
        <v>2018</v>
      </c>
      <c r="C1144" t="s">
        <v>11</v>
      </c>
      <c r="D1144" t="s">
        <v>37</v>
      </c>
      <c r="E1144">
        <v>2.52</v>
      </c>
      <c r="F1144">
        <v>414899</v>
      </c>
      <c r="G1144" t="s">
        <v>30</v>
      </c>
      <c r="H1144" t="s">
        <v>22</v>
      </c>
      <c r="I1144" t="s">
        <v>39</v>
      </c>
      <c r="J1144">
        <v>37</v>
      </c>
    </row>
    <row r="1145" spans="1:10" x14ac:dyDescent="0.35">
      <c r="A1145" t="s">
        <v>43</v>
      </c>
      <c r="B1145">
        <v>2017</v>
      </c>
      <c r="C1145" t="s">
        <v>32</v>
      </c>
      <c r="D1145" t="s">
        <v>17</v>
      </c>
      <c r="E1145">
        <v>81.63</v>
      </c>
      <c r="F1145">
        <v>140371</v>
      </c>
      <c r="G1145" t="s">
        <v>13</v>
      </c>
      <c r="H1145" t="s">
        <v>38</v>
      </c>
      <c r="I1145" t="s">
        <v>39</v>
      </c>
      <c r="J1145">
        <v>13</v>
      </c>
    </row>
    <row r="1146" spans="1:10" x14ac:dyDescent="0.35">
      <c r="A1146" t="s">
        <v>40</v>
      </c>
      <c r="B1146">
        <v>2019</v>
      </c>
      <c r="C1146" t="s">
        <v>16</v>
      </c>
      <c r="D1146" t="s">
        <v>12</v>
      </c>
      <c r="E1146">
        <v>43.53</v>
      </c>
      <c r="F1146">
        <v>729109</v>
      </c>
      <c r="G1146" t="s">
        <v>29</v>
      </c>
      <c r="H1146" t="s">
        <v>22</v>
      </c>
      <c r="I1146" t="s">
        <v>15</v>
      </c>
      <c r="J1146">
        <v>22</v>
      </c>
    </row>
    <row r="1147" spans="1:10" x14ac:dyDescent="0.35">
      <c r="A1147" t="s">
        <v>23</v>
      </c>
      <c r="B1147">
        <v>2020</v>
      </c>
      <c r="C1147" t="s">
        <v>32</v>
      </c>
      <c r="D1147" t="s">
        <v>12</v>
      </c>
      <c r="E1147">
        <v>84.28</v>
      </c>
      <c r="F1147">
        <v>776200</v>
      </c>
      <c r="G1147" t="s">
        <v>30</v>
      </c>
      <c r="H1147" t="s">
        <v>22</v>
      </c>
      <c r="I1147" t="s">
        <v>39</v>
      </c>
      <c r="J1147">
        <v>49</v>
      </c>
    </row>
    <row r="1148" spans="1:10" x14ac:dyDescent="0.35">
      <c r="A1148" t="s">
        <v>41</v>
      </c>
      <c r="B1148">
        <v>2019</v>
      </c>
      <c r="C1148" t="s">
        <v>11</v>
      </c>
      <c r="D1148" t="s">
        <v>37</v>
      </c>
      <c r="E1148">
        <v>17.600000000000001</v>
      </c>
      <c r="F1148">
        <v>839921</v>
      </c>
      <c r="G1148" t="s">
        <v>30</v>
      </c>
      <c r="H1148" t="s">
        <v>38</v>
      </c>
      <c r="I1148" t="s">
        <v>31</v>
      </c>
      <c r="J1148">
        <v>5</v>
      </c>
    </row>
    <row r="1149" spans="1:10" x14ac:dyDescent="0.35">
      <c r="A1149" t="s">
        <v>33</v>
      </c>
      <c r="B1149">
        <v>2019</v>
      </c>
      <c r="C1149" t="s">
        <v>42</v>
      </c>
      <c r="D1149" t="s">
        <v>12</v>
      </c>
      <c r="E1149">
        <v>31.35</v>
      </c>
      <c r="F1149">
        <v>312314</v>
      </c>
      <c r="G1149" t="s">
        <v>30</v>
      </c>
      <c r="H1149" t="s">
        <v>26</v>
      </c>
      <c r="I1149" t="s">
        <v>27</v>
      </c>
      <c r="J1149">
        <v>35</v>
      </c>
    </row>
    <row r="1150" spans="1:10" x14ac:dyDescent="0.35">
      <c r="A1150" t="s">
        <v>40</v>
      </c>
      <c r="B1150">
        <v>2024</v>
      </c>
      <c r="C1150" t="s">
        <v>20</v>
      </c>
      <c r="D1150" t="s">
        <v>37</v>
      </c>
      <c r="E1150">
        <v>65.72</v>
      </c>
      <c r="F1150">
        <v>299613</v>
      </c>
      <c r="G1150" t="s">
        <v>13</v>
      </c>
      <c r="H1150" t="s">
        <v>38</v>
      </c>
      <c r="I1150" t="s">
        <v>18</v>
      </c>
      <c r="J1150">
        <v>20</v>
      </c>
    </row>
    <row r="1151" spans="1:10" x14ac:dyDescent="0.35">
      <c r="A1151" t="s">
        <v>19</v>
      </c>
      <c r="B1151">
        <v>2016</v>
      </c>
      <c r="C1151" t="s">
        <v>11</v>
      </c>
      <c r="D1151" t="s">
        <v>36</v>
      </c>
      <c r="E1151">
        <v>43.81</v>
      </c>
      <c r="F1151">
        <v>250482</v>
      </c>
      <c r="G1151" t="s">
        <v>29</v>
      </c>
      <c r="H1151" t="s">
        <v>22</v>
      </c>
      <c r="I1151" t="s">
        <v>15</v>
      </c>
      <c r="J1151">
        <v>20</v>
      </c>
    </row>
    <row r="1152" spans="1:10" x14ac:dyDescent="0.35">
      <c r="A1152" t="s">
        <v>43</v>
      </c>
      <c r="B1152">
        <v>2021</v>
      </c>
      <c r="C1152" t="s">
        <v>32</v>
      </c>
      <c r="D1152" t="s">
        <v>36</v>
      </c>
      <c r="E1152">
        <v>84.41</v>
      </c>
      <c r="F1152">
        <v>230110</v>
      </c>
      <c r="G1152" t="s">
        <v>30</v>
      </c>
      <c r="H1152" t="s">
        <v>26</v>
      </c>
      <c r="I1152" t="s">
        <v>31</v>
      </c>
      <c r="J1152">
        <v>51</v>
      </c>
    </row>
    <row r="1153" spans="1:10" x14ac:dyDescent="0.35">
      <c r="A1153" t="s">
        <v>40</v>
      </c>
      <c r="B1153">
        <v>2015</v>
      </c>
      <c r="C1153" t="s">
        <v>34</v>
      </c>
      <c r="D1153" t="s">
        <v>17</v>
      </c>
      <c r="E1153">
        <v>55.78</v>
      </c>
      <c r="F1153">
        <v>852650</v>
      </c>
      <c r="G1153" t="s">
        <v>25</v>
      </c>
      <c r="H1153" t="s">
        <v>26</v>
      </c>
      <c r="I1153" t="s">
        <v>27</v>
      </c>
      <c r="J1153">
        <v>50</v>
      </c>
    </row>
    <row r="1154" spans="1:10" x14ac:dyDescent="0.35">
      <c r="A1154" t="s">
        <v>28</v>
      </c>
      <c r="B1154">
        <v>2024</v>
      </c>
      <c r="C1154" t="s">
        <v>32</v>
      </c>
      <c r="D1154" t="s">
        <v>24</v>
      </c>
      <c r="E1154">
        <v>67.47</v>
      </c>
      <c r="F1154">
        <v>337890</v>
      </c>
      <c r="G1154" t="s">
        <v>30</v>
      </c>
      <c r="H1154" t="s">
        <v>22</v>
      </c>
      <c r="I1154" t="s">
        <v>31</v>
      </c>
      <c r="J1154">
        <v>35</v>
      </c>
    </row>
    <row r="1155" spans="1:10" x14ac:dyDescent="0.35">
      <c r="A1155" t="s">
        <v>44</v>
      </c>
      <c r="B1155">
        <v>2016</v>
      </c>
      <c r="C1155" t="s">
        <v>42</v>
      </c>
      <c r="D1155" t="s">
        <v>12</v>
      </c>
      <c r="E1155">
        <v>8.08</v>
      </c>
      <c r="F1155">
        <v>557108</v>
      </c>
      <c r="G1155" t="s">
        <v>25</v>
      </c>
      <c r="H1155" t="s">
        <v>38</v>
      </c>
      <c r="I1155" t="s">
        <v>18</v>
      </c>
      <c r="J1155">
        <v>17</v>
      </c>
    </row>
    <row r="1156" spans="1:10" x14ac:dyDescent="0.35">
      <c r="A1156" t="s">
        <v>40</v>
      </c>
      <c r="B1156">
        <v>2022</v>
      </c>
      <c r="C1156" t="s">
        <v>32</v>
      </c>
      <c r="D1156" t="s">
        <v>24</v>
      </c>
      <c r="E1156">
        <v>46.2</v>
      </c>
      <c r="F1156">
        <v>299968</v>
      </c>
      <c r="G1156" t="s">
        <v>29</v>
      </c>
      <c r="H1156" t="s">
        <v>38</v>
      </c>
      <c r="I1156" t="s">
        <v>31</v>
      </c>
      <c r="J1156">
        <v>46</v>
      </c>
    </row>
    <row r="1157" spans="1:10" x14ac:dyDescent="0.35">
      <c r="A1157" t="s">
        <v>10</v>
      </c>
      <c r="B1157">
        <v>2022</v>
      </c>
      <c r="C1157" t="s">
        <v>11</v>
      </c>
      <c r="D1157" t="s">
        <v>24</v>
      </c>
      <c r="E1157">
        <v>72.06</v>
      </c>
      <c r="F1157">
        <v>459296</v>
      </c>
      <c r="G1157" t="s">
        <v>25</v>
      </c>
      <c r="H1157" t="s">
        <v>22</v>
      </c>
      <c r="I1157" t="s">
        <v>27</v>
      </c>
      <c r="J1157">
        <v>13</v>
      </c>
    </row>
    <row r="1158" spans="1:10" x14ac:dyDescent="0.35">
      <c r="A1158" t="s">
        <v>19</v>
      </c>
      <c r="B1158">
        <v>2019</v>
      </c>
      <c r="C1158" t="s">
        <v>16</v>
      </c>
      <c r="D1158" t="s">
        <v>24</v>
      </c>
      <c r="E1158">
        <v>90.48</v>
      </c>
      <c r="F1158">
        <v>46972</v>
      </c>
      <c r="G1158" t="s">
        <v>25</v>
      </c>
      <c r="H1158" t="s">
        <v>26</v>
      </c>
      <c r="I1158" t="s">
        <v>15</v>
      </c>
      <c r="J1158">
        <v>23</v>
      </c>
    </row>
    <row r="1159" spans="1:10" x14ac:dyDescent="0.35">
      <c r="A1159" t="s">
        <v>23</v>
      </c>
      <c r="B1159">
        <v>2022</v>
      </c>
      <c r="C1159" t="s">
        <v>42</v>
      </c>
      <c r="D1159" t="s">
        <v>37</v>
      </c>
      <c r="E1159">
        <v>21.26</v>
      </c>
      <c r="F1159">
        <v>602041</v>
      </c>
      <c r="G1159" t="s">
        <v>13</v>
      </c>
      <c r="H1159" t="s">
        <v>14</v>
      </c>
      <c r="I1159" t="s">
        <v>27</v>
      </c>
      <c r="J1159">
        <v>25</v>
      </c>
    </row>
    <row r="1160" spans="1:10" x14ac:dyDescent="0.35">
      <c r="A1160" t="s">
        <v>44</v>
      </c>
      <c r="B1160">
        <v>2016</v>
      </c>
      <c r="C1160" t="s">
        <v>11</v>
      </c>
      <c r="D1160" t="s">
        <v>36</v>
      </c>
      <c r="E1160">
        <v>82.93</v>
      </c>
      <c r="F1160">
        <v>36797</v>
      </c>
      <c r="G1160" t="s">
        <v>29</v>
      </c>
      <c r="H1160" t="s">
        <v>14</v>
      </c>
      <c r="I1160" t="s">
        <v>15</v>
      </c>
      <c r="J1160">
        <v>2</v>
      </c>
    </row>
    <row r="1161" spans="1:10" x14ac:dyDescent="0.35">
      <c r="A1161" t="s">
        <v>10</v>
      </c>
      <c r="B1161">
        <v>2021</v>
      </c>
      <c r="C1161" t="s">
        <v>34</v>
      </c>
      <c r="D1161" t="s">
        <v>37</v>
      </c>
      <c r="E1161">
        <v>23.15</v>
      </c>
      <c r="F1161">
        <v>730762</v>
      </c>
      <c r="G1161" t="s">
        <v>29</v>
      </c>
      <c r="H1161" t="s">
        <v>26</v>
      </c>
      <c r="I1161" t="s">
        <v>15</v>
      </c>
      <c r="J1161">
        <v>19</v>
      </c>
    </row>
    <row r="1162" spans="1:10" x14ac:dyDescent="0.35">
      <c r="A1162" t="s">
        <v>41</v>
      </c>
      <c r="B1162">
        <v>2016</v>
      </c>
      <c r="C1162" t="s">
        <v>42</v>
      </c>
      <c r="D1162" t="s">
        <v>35</v>
      </c>
      <c r="E1162">
        <v>66.19</v>
      </c>
      <c r="F1162">
        <v>91194</v>
      </c>
      <c r="G1162" t="s">
        <v>13</v>
      </c>
      <c r="H1162" t="s">
        <v>14</v>
      </c>
      <c r="I1162" t="s">
        <v>39</v>
      </c>
      <c r="J1162">
        <v>72</v>
      </c>
    </row>
    <row r="1163" spans="1:10" x14ac:dyDescent="0.35">
      <c r="A1163" t="s">
        <v>19</v>
      </c>
      <c r="B1163">
        <v>2015</v>
      </c>
      <c r="C1163" t="s">
        <v>34</v>
      </c>
      <c r="D1163" t="s">
        <v>36</v>
      </c>
      <c r="E1163">
        <v>95.81</v>
      </c>
      <c r="F1163">
        <v>42883</v>
      </c>
      <c r="G1163" t="s">
        <v>30</v>
      </c>
      <c r="H1163" t="s">
        <v>38</v>
      </c>
      <c r="I1163" t="s">
        <v>39</v>
      </c>
      <c r="J1163">
        <v>37</v>
      </c>
    </row>
    <row r="1164" spans="1:10" x14ac:dyDescent="0.35">
      <c r="A1164" t="s">
        <v>23</v>
      </c>
      <c r="B1164">
        <v>2024</v>
      </c>
      <c r="C1164" t="s">
        <v>34</v>
      </c>
      <c r="D1164" t="s">
        <v>17</v>
      </c>
      <c r="E1164">
        <v>48.33</v>
      </c>
      <c r="F1164">
        <v>422592</v>
      </c>
      <c r="G1164" t="s">
        <v>25</v>
      </c>
      <c r="H1164" t="s">
        <v>14</v>
      </c>
      <c r="I1164" t="s">
        <v>15</v>
      </c>
      <c r="J1164">
        <v>37</v>
      </c>
    </row>
    <row r="1165" spans="1:10" x14ac:dyDescent="0.35">
      <c r="A1165" t="s">
        <v>19</v>
      </c>
      <c r="B1165">
        <v>2015</v>
      </c>
      <c r="C1165" t="s">
        <v>20</v>
      </c>
      <c r="D1165" t="s">
        <v>37</v>
      </c>
      <c r="E1165">
        <v>29.54</v>
      </c>
      <c r="F1165">
        <v>837320</v>
      </c>
      <c r="G1165" t="s">
        <v>30</v>
      </c>
      <c r="H1165" t="s">
        <v>26</v>
      </c>
      <c r="I1165" t="s">
        <v>15</v>
      </c>
      <c r="J1165">
        <v>14</v>
      </c>
    </row>
    <row r="1166" spans="1:10" x14ac:dyDescent="0.35">
      <c r="A1166" t="s">
        <v>45</v>
      </c>
      <c r="B1166">
        <v>2020</v>
      </c>
      <c r="C1166" t="s">
        <v>11</v>
      </c>
      <c r="D1166" t="s">
        <v>36</v>
      </c>
      <c r="E1166">
        <v>44.08</v>
      </c>
      <c r="F1166">
        <v>708034</v>
      </c>
      <c r="G1166" t="s">
        <v>30</v>
      </c>
      <c r="H1166" t="s">
        <v>38</v>
      </c>
      <c r="I1166" t="s">
        <v>27</v>
      </c>
      <c r="J1166">
        <v>39</v>
      </c>
    </row>
    <row r="1167" spans="1:10" x14ac:dyDescent="0.35">
      <c r="A1167" t="s">
        <v>44</v>
      </c>
      <c r="B1167">
        <v>2024</v>
      </c>
      <c r="C1167" t="s">
        <v>11</v>
      </c>
      <c r="D1167" t="s">
        <v>21</v>
      </c>
      <c r="E1167">
        <v>91.71</v>
      </c>
      <c r="F1167">
        <v>47841</v>
      </c>
      <c r="G1167" t="s">
        <v>13</v>
      </c>
      <c r="H1167" t="s">
        <v>22</v>
      </c>
      <c r="I1167" t="s">
        <v>31</v>
      </c>
      <c r="J1167">
        <v>23</v>
      </c>
    </row>
    <row r="1168" spans="1:10" x14ac:dyDescent="0.35">
      <c r="A1168" t="s">
        <v>44</v>
      </c>
      <c r="B1168">
        <v>2015</v>
      </c>
      <c r="C1168" t="s">
        <v>34</v>
      </c>
      <c r="D1168" t="s">
        <v>36</v>
      </c>
      <c r="E1168">
        <v>73.94</v>
      </c>
      <c r="F1168">
        <v>274703</v>
      </c>
      <c r="G1168" t="s">
        <v>25</v>
      </c>
      <c r="H1168" t="s">
        <v>26</v>
      </c>
      <c r="I1168" t="s">
        <v>39</v>
      </c>
      <c r="J1168">
        <v>6</v>
      </c>
    </row>
    <row r="1169" spans="1:10" x14ac:dyDescent="0.35">
      <c r="A1169" t="s">
        <v>40</v>
      </c>
      <c r="B1169">
        <v>2021</v>
      </c>
      <c r="C1169" t="s">
        <v>42</v>
      </c>
      <c r="D1169" t="s">
        <v>37</v>
      </c>
      <c r="E1169">
        <v>10.35</v>
      </c>
      <c r="F1169">
        <v>776819</v>
      </c>
      <c r="G1169" t="s">
        <v>29</v>
      </c>
      <c r="H1169" t="s">
        <v>14</v>
      </c>
      <c r="I1169" t="s">
        <v>15</v>
      </c>
      <c r="J1169">
        <v>64</v>
      </c>
    </row>
    <row r="1170" spans="1:10" x14ac:dyDescent="0.35">
      <c r="A1170" t="s">
        <v>28</v>
      </c>
      <c r="B1170">
        <v>2019</v>
      </c>
      <c r="C1170" t="s">
        <v>20</v>
      </c>
      <c r="D1170" t="s">
        <v>21</v>
      </c>
      <c r="E1170">
        <v>89.6</v>
      </c>
      <c r="F1170">
        <v>544648</v>
      </c>
      <c r="G1170" t="s">
        <v>30</v>
      </c>
      <c r="H1170" t="s">
        <v>22</v>
      </c>
      <c r="I1170" t="s">
        <v>31</v>
      </c>
      <c r="J1170">
        <v>47</v>
      </c>
    </row>
    <row r="1171" spans="1:10" x14ac:dyDescent="0.35">
      <c r="A1171" t="s">
        <v>10</v>
      </c>
      <c r="B1171">
        <v>2024</v>
      </c>
      <c r="C1171" t="s">
        <v>20</v>
      </c>
      <c r="D1171" t="s">
        <v>35</v>
      </c>
      <c r="E1171">
        <v>11.99</v>
      </c>
      <c r="F1171">
        <v>735203</v>
      </c>
      <c r="G1171" t="s">
        <v>29</v>
      </c>
      <c r="H1171" t="s">
        <v>38</v>
      </c>
      <c r="I1171" t="s">
        <v>15</v>
      </c>
      <c r="J1171">
        <v>66</v>
      </c>
    </row>
    <row r="1172" spans="1:10" x14ac:dyDescent="0.35">
      <c r="A1172" t="s">
        <v>19</v>
      </c>
      <c r="B1172">
        <v>2018</v>
      </c>
      <c r="C1172" t="s">
        <v>34</v>
      </c>
      <c r="D1172" t="s">
        <v>12</v>
      </c>
      <c r="E1172">
        <v>77.02</v>
      </c>
      <c r="F1172">
        <v>424342</v>
      </c>
      <c r="G1172" t="s">
        <v>30</v>
      </c>
      <c r="H1172" t="s">
        <v>26</v>
      </c>
      <c r="I1172" t="s">
        <v>31</v>
      </c>
      <c r="J1172">
        <v>57</v>
      </c>
    </row>
    <row r="1173" spans="1:10" x14ac:dyDescent="0.35">
      <c r="A1173" t="s">
        <v>41</v>
      </c>
      <c r="B1173">
        <v>2018</v>
      </c>
      <c r="C1173" t="s">
        <v>42</v>
      </c>
      <c r="D1173" t="s">
        <v>17</v>
      </c>
      <c r="E1173">
        <v>78.819999999999993</v>
      </c>
      <c r="F1173">
        <v>155353</v>
      </c>
      <c r="G1173" t="s">
        <v>30</v>
      </c>
      <c r="H1173" t="s">
        <v>22</v>
      </c>
      <c r="I1173" t="s">
        <v>15</v>
      </c>
      <c r="J1173">
        <v>67</v>
      </c>
    </row>
    <row r="1174" spans="1:10" x14ac:dyDescent="0.35">
      <c r="A1174" t="s">
        <v>28</v>
      </c>
      <c r="B1174">
        <v>2020</v>
      </c>
      <c r="C1174" t="s">
        <v>32</v>
      </c>
      <c r="D1174" t="s">
        <v>36</v>
      </c>
      <c r="E1174">
        <v>64.64</v>
      </c>
      <c r="F1174">
        <v>735855</v>
      </c>
      <c r="G1174" t="s">
        <v>29</v>
      </c>
      <c r="H1174" t="s">
        <v>14</v>
      </c>
      <c r="I1174" t="s">
        <v>18</v>
      </c>
      <c r="J1174">
        <v>23</v>
      </c>
    </row>
    <row r="1175" spans="1:10" x14ac:dyDescent="0.35">
      <c r="A1175" t="s">
        <v>33</v>
      </c>
      <c r="B1175">
        <v>2016</v>
      </c>
      <c r="C1175" t="s">
        <v>20</v>
      </c>
      <c r="D1175" t="s">
        <v>21</v>
      </c>
      <c r="E1175">
        <v>11.91</v>
      </c>
      <c r="F1175">
        <v>765453</v>
      </c>
      <c r="G1175" t="s">
        <v>30</v>
      </c>
      <c r="H1175" t="s">
        <v>26</v>
      </c>
      <c r="I1175" t="s">
        <v>31</v>
      </c>
      <c r="J1175">
        <v>39</v>
      </c>
    </row>
    <row r="1176" spans="1:10" x14ac:dyDescent="0.35">
      <c r="A1176" t="s">
        <v>44</v>
      </c>
      <c r="B1176">
        <v>2024</v>
      </c>
      <c r="C1176" t="s">
        <v>34</v>
      </c>
      <c r="D1176" t="s">
        <v>12</v>
      </c>
      <c r="E1176">
        <v>82.52</v>
      </c>
      <c r="F1176">
        <v>788243</v>
      </c>
      <c r="G1176" t="s">
        <v>29</v>
      </c>
      <c r="H1176" t="s">
        <v>26</v>
      </c>
      <c r="I1176" t="s">
        <v>15</v>
      </c>
      <c r="J1176">
        <v>38</v>
      </c>
    </row>
    <row r="1177" spans="1:10" x14ac:dyDescent="0.35">
      <c r="A1177" t="s">
        <v>28</v>
      </c>
      <c r="B1177">
        <v>2017</v>
      </c>
      <c r="C1177" t="s">
        <v>11</v>
      </c>
      <c r="D1177" t="s">
        <v>36</v>
      </c>
      <c r="E1177">
        <v>69.849999999999994</v>
      </c>
      <c r="F1177">
        <v>253058</v>
      </c>
      <c r="G1177" t="s">
        <v>13</v>
      </c>
      <c r="H1177" t="s">
        <v>26</v>
      </c>
      <c r="I1177" t="s">
        <v>39</v>
      </c>
      <c r="J1177">
        <v>44</v>
      </c>
    </row>
    <row r="1178" spans="1:10" x14ac:dyDescent="0.35">
      <c r="A1178" t="s">
        <v>40</v>
      </c>
      <c r="B1178">
        <v>2022</v>
      </c>
      <c r="C1178" t="s">
        <v>11</v>
      </c>
      <c r="D1178" t="s">
        <v>37</v>
      </c>
      <c r="E1178">
        <v>80.11</v>
      </c>
      <c r="F1178">
        <v>537530</v>
      </c>
      <c r="G1178" t="s">
        <v>25</v>
      </c>
      <c r="H1178" t="s">
        <v>38</v>
      </c>
      <c r="I1178" t="s">
        <v>39</v>
      </c>
      <c r="J1178">
        <v>14</v>
      </c>
    </row>
    <row r="1179" spans="1:10" x14ac:dyDescent="0.35">
      <c r="A1179" t="s">
        <v>10</v>
      </c>
      <c r="B1179">
        <v>2023</v>
      </c>
      <c r="C1179" t="s">
        <v>34</v>
      </c>
      <c r="D1179" t="s">
        <v>36</v>
      </c>
      <c r="E1179">
        <v>2.46</v>
      </c>
      <c r="F1179">
        <v>95779</v>
      </c>
      <c r="G1179" t="s">
        <v>25</v>
      </c>
      <c r="H1179" t="s">
        <v>38</v>
      </c>
      <c r="I1179" t="s">
        <v>15</v>
      </c>
      <c r="J1179">
        <v>43</v>
      </c>
    </row>
    <row r="1180" spans="1:10" x14ac:dyDescent="0.35">
      <c r="A1180" t="s">
        <v>33</v>
      </c>
      <c r="B1180">
        <v>2024</v>
      </c>
      <c r="C1180" t="s">
        <v>11</v>
      </c>
      <c r="D1180" t="s">
        <v>37</v>
      </c>
      <c r="E1180">
        <v>59.79</v>
      </c>
      <c r="F1180">
        <v>906160</v>
      </c>
      <c r="G1180" t="s">
        <v>30</v>
      </c>
      <c r="H1180" t="s">
        <v>38</v>
      </c>
      <c r="I1180" t="s">
        <v>15</v>
      </c>
      <c r="J1180">
        <v>48</v>
      </c>
    </row>
    <row r="1181" spans="1:10" x14ac:dyDescent="0.35">
      <c r="A1181" t="s">
        <v>41</v>
      </c>
      <c r="B1181">
        <v>2019</v>
      </c>
      <c r="C1181" t="s">
        <v>16</v>
      </c>
      <c r="D1181" t="s">
        <v>12</v>
      </c>
      <c r="E1181">
        <v>11.06</v>
      </c>
      <c r="F1181">
        <v>490910</v>
      </c>
      <c r="G1181" t="s">
        <v>29</v>
      </c>
      <c r="H1181" t="s">
        <v>38</v>
      </c>
      <c r="I1181" t="s">
        <v>27</v>
      </c>
      <c r="J1181">
        <v>58</v>
      </c>
    </row>
    <row r="1182" spans="1:10" x14ac:dyDescent="0.35">
      <c r="A1182" t="s">
        <v>23</v>
      </c>
      <c r="B1182">
        <v>2020</v>
      </c>
      <c r="C1182" t="s">
        <v>34</v>
      </c>
      <c r="D1182" t="s">
        <v>36</v>
      </c>
      <c r="E1182">
        <v>73.69</v>
      </c>
      <c r="F1182">
        <v>522097</v>
      </c>
      <c r="G1182" t="s">
        <v>13</v>
      </c>
      <c r="H1182" t="s">
        <v>22</v>
      </c>
      <c r="I1182" t="s">
        <v>15</v>
      </c>
      <c r="J1182">
        <v>63</v>
      </c>
    </row>
    <row r="1183" spans="1:10" x14ac:dyDescent="0.35">
      <c r="A1183" t="s">
        <v>28</v>
      </c>
      <c r="B1183">
        <v>2016</v>
      </c>
      <c r="C1183" t="s">
        <v>20</v>
      </c>
      <c r="D1183" t="s">
        <v>17</v>
      </c>
      <c r="E1183">
        <v>53.57</v>
      </c>
      <c r="F1183">
        <v>218143</v>
      </c>
      <c r="G1183" t="s">
        <v>25</v>
      </c>
      <c r="H1183" t="s">
        <v>14</v>
      </c>
      <c r="I1183" t="s">
        <v>39</v>
      </c>
      <c r="J1183">
        <v>27</v>
      </c>
    </row>
    <row r="1184" spans="1:10" x14ac:dyDescent="0.35">
      <c r="A1184" t="s">
        <v>28</v>
      </c>
      <c r="B1184">
        <v>2018</v>
      </c>
      <c r="C1184" t="s">
        <v>42</v>
      </c>
      <c r="D1184" t="s">
        <v>21</v>
      </c>
      <c r="E1184">
        <v>30.2</v>
      </c>
      <c r="F1184">
        <v>667023</v>
      </c>
      <c r="G1184" t="s">
        <v>30</v>
      </c>
      <c r="H1184" t="s">
        <v>38</v>
      </c>
      <c r="I1184" t="s">
        <v>31</v>
      </c>
      <c r="J1184">
        <v>26</v>
      </c>
    </row>
    <row r="1185" spans="1:10" x14ac:dyDescent="0.35">
      <c r="A1185" t="s">
        <v>40</v>
      </c>
      <c r="B1185">
        <v>2023</v>
      </c>
      <c r="C1185" t="s">
        <v>42</v>
      </c>
      <c r="D1185" t="s">
        <v>12</v>
      </c>
      <c r="E1185">
        <v>67.23</v>
      </c>
      <c r="F1185">
        <v>362308</v>
      </c>
      <c r="G1185" t="s">
        <v>30</v>
      </c>
      <c r="H1185" t="s">
        <v>26</v>
      </c>
      <c r="I1185" t="s">
        <v>27</v>
      </c>
      <c r="J1185">
        <v>5</v>
      </c>
    </row>
    <row r="1186" spans="1:10" x14ac:dyDescent="0.35">
      <c r="A1186" t="s">
        <v>41</v>
      </c>
      <c r="B1186">
        <v>2023</v>
      </c>
      <c r="C1186" t="s">
        <v>32</v>
      </c>
      <c r="D1186" t="s">
        <v>21</v>
      </c>
      <c r="E1186">
        <v>86.81</v>
      </c>
      <c r="F1186">
        <v>717258</v>
      </c>
      <c r="G1186" t="s">
        <v>29</v>
      </c>
      <c r="H1186" t="s">
        <v>14</v>
      </c>
      <c r="I1186" t="s">
        <v>18</v>
      </c>
      <c r="J1186">
        <v>16</v>
      </c>
    </row>
    <row r="1187" spans="1:10" x14ac:dyDescent="0.35">
      <c r="A1187" t="s">
        <v>43</v>
      </c>
      <c r="B1187">
        <v>2018</v>
      </c>
      <c r="C1187" t="s">
        <v>20</v>
      </c>
      <c r="D1187" t="s">
        <v>17</v>
      </c>
      <c r="E1187">
        <v>76.39</v>
      </c>
      <c r="F1187">
        <v>984</v>
      </c>
      <c r="G1187" t="s">
        <v>29</v>
      </c>
      <c r="H1187" t="s">
        <v>14</v>
      </c>
      <c r="I1187" t="s">
        <v>18</v>
      </c>
      <c r="J1187">
        <v>56</v>
      </c>
    </row>
    <row r="1188" spans="1:10" x14ac:dyDescent="0.35">
      <c r="A1188" t="s">
        <v>41</v>
      </c>
      <c r="B1188">
        <v>2023</v>
      </c>
      <c r="C1188" t="s">
        <v>32</v>
      </c>
      <c r="D1188" t="s">
        <v>24</v>
      </c>
      <c r="E1188">
        <v>96.61</v>
      </c>
      <c r="F1188">
        <v>956064</v>
      </c>
      <c r="G1188" t="s">
        <v>29</v>
      </c>
      <c r="H1188" t="s">
        <v>22</v>
      </c>
      <c r="I1188" t="s">
        <v>31</v>
      </c>
      <c r="J1188">
        <v>45</v>
      </c>
    </row>
    <row r="1189" spans="1:10" x14ac:dyDescent="0.35">
      <c r="A1189" t="s">
        <v>40</v>
      </c>
      <c r="B1189">
        <v>2024</v>
      </c>
      <c r="C1189" t="s">
        <v>42</v>
      </c>
      <c r="D1189" t="s">
        <v>17</v>
      </c>
      <c r="E1189">
        <v>64.3</v>
      </c>
      <c r="F1189">
        <v>891367</v>
      </c>
      <c r="G1189" t="s">
        <v>25</v>
      </c>
      <c r="H1189" t="s">
        <v>26</v>
      </c>
      <c r="I1189" t="s">
        <v>18</v>
      </c>
      <c r="J1189">
        <v>21</v>
      </c>
    </row>
    <row r="1190" spans="1:10" x14ac:dyDescent="0.35">
      <c r="A1190" t="s">
        <v>10</v>
      </c>
      <c r="B1190">
        <v>2019</v>
      </c>
      <c r="C1190" t="s">
        <v>20</v>
      </c>
      <c r="D1190" t="s">
        <v>21</v>
      </c>
      <c r="E1190">
        <v>79.33</v>
      </c>
      <c r="F1190">
        <v>842637</v>
      </c>
      <c r="G1190" t="s">
        <v>25</v>
      </c>
      <c r="H1190" t="s">
        <v>14</v>
      </c>
      <c r="I1190" t="s">
        <v>27</v>
      </c>
      <c r="J1190">
        <v>55</v>
      </c>
    </row>
    <row r="1191" spans="1:10" x14ac:dyDescent="0.35">
      <c r="A1191" t="s">
        <v>45</v>
      </c>
      <c r="B1191">
        <v>2015</v>
      </c>
      <c r="C1191" t="s">
        <v>32</v>
      </c>
      <c r="D1191" t="s">
        <v>21</v>
      </c>
      <c r="E1191">
        <v>45.91</v>
      </c>
      <c r="F1191">
        <v>772018</v>
      </c>
      <c r="G1191" t="s">
        <v>13</v>
      </c>
      <c r="H1191" t="s">
        <v>22</v>
      </c>
      <c r="I1191" t="s">
        <v>39</v>
      </c>
      <c r="J1191">
        <v>46</v>
      </c>
    </row>
    <row r="1192" spans="1:10" x14ac:dyDescent="0.35">
      <c r="A1192" t="s">
        <v>40</v>
      </c>
      <c r="B1192">
        <v>2022</v>
      </c>
      <c r="C1192" t="s">
        <v>42</v>
      </c>
      <c r="D1192" t="s">
        <v>21</v>
      </c>
      <c r="E1192">
        <v>41.67</v>
      </c>
      <c r="F1192">
        <v>945897</v>
      </c>
      <c r="G1192" t="s">
        <v>29</v>
      </c>
      <c r="H1192" t="s">
        <v>22</v>
      </c>
      <c r="I1192" t="s">
        <v>18</v>
      </c>
      <c r="J1192">
        <v>66</v>
      </c>
    </row>
    <row r="1193" spans="1:10" x14ac:dyDescent="0.35">
      <c r="A1193" t="s">
        <v>28</v>
      </c>
      <c r="B1193">
        <v>2018</v>
      </c>
      <c r="C1193" t="s">
        <v>34</v>
      </c>
      <c r="D1193" t="s">
        <v>36</v>
      </c>
      <c r="E1193">
        <v>81.33</v>
      </c>
      <c r="F1193">
        <v>508544</v>
      </c>
      <c r="G1193" t="s">
        <v>29</v>
      </c>
      <c r="H1193" t="s">
        <v>14</v>
      </c>
      <c r="I1193" t="s">
        <v>15</v>
      </c>
      <c r="J1193">
        <v>45</v>
      </c>
    </row>
    <row r="1194" spans="1:10" x14ac:dyDescent="0.35">
      <c r="A1194" t="s">
        <v>40</v>
      </c>
      <c r="B1194">
        <v>2021</v>
      </c>
      <c r="C1194" t="s">
        <v>16</v>
      </c>
      <c r="D1194" t="s">
        <v>37</v>
      </c>
      <c r="E1194">
        <v>91.8</v>
      </c>
      <c r="F1194">
        <v>125309</v>
      </c>
      <c r="G1194" t="s">
        <v>30</v>
      </c>
      <c r="H1194" t="s">
        <v>26</v>
      </c>
      <c r="I1194" t="s">
        <v>31</v>
      </c>
      <c r="J1194">
        <v>13</v>
      </c>
    </row>
    <row r="1195" spans="1:10" x14ac:dyDescent="0.35">
      <c r="A1195" t="s">
        <v>23</v>
      </c>
      <c r="B1195">
        <v>2024</v>
      </c>
      <c r="C1195" t="s">
        <v>20</v>
      </c>
      <c r="D1195" t="s">
        <v>21</v>
      </c>
      <c r="E1195">
        <v>3.69</v>
      </c>
      <c r="F1195">
        <v>529410</v>
      </c>
      <c r="G1195" t="s">
        <v>29</v>
      </c>
      <c r="H1195" t="s">
        <v>38</v>
      </c>
      <c r="I1195" t="s">
        <v>18</v>
      </c>
      <c r="J1195">
        <v>59</v>
      </c>
    </row>
    <row r="1196" spans="1:10" x14ac:dyDescent="0.35">
      <c r="A1196" t="s">
        <v>40</v>
      </c>
      <c r="B1196">
        <v>2018</v>
      </c>
      <c r="C1196" t="s">
        <v>11</v>
      </c>
      <c r="D1196" t="s">
        <v>12</v>
      </c>
      <c r="E1196">
        <v>24.25</v>
      </c>
      <c r="F1196">
        <v>665381</v>
      </c>
      <c r="G1196" t="s">
        <v>29</v>
      </c>
      <c r="H1196" t="s">
        <v>14</v>
      </c>
      <c r="I1196" t="s">
        <v>27</v>
      </c>
      <c r="J1196">
        <v>61</v>
      </c>
    </row>
    <row r="1197" spans="1:10" x14ac:dyDescent="0.35">
      <c r="A1197" t="s">
        <v>44</v>
      </c>
      <c r="B1197">
        <v>2019</v>
      </c>
      <c r="C1197" t="s">
        <v>20</v>
      </c>
      <c r="D1197" t="s">
        <v>24</v>
      </c>
      <c r="E1197">
        <v>89.5</v>
      </c>
      <c r="F1197">
        <v>163110</v>
      </c>
      <c r="G1197" t="s">
        <v>25</v>
      </c>
      <c r="H1197" t="s">
        <v>38</v>
      </c>
      <c r="I1197" t="s">
        <v>39</v>
      </c>
      <c r="J1197">
        <v>35</v>
      </c>
    </row>
    <row r="1198" spans="1:10" x14ac:dyDescent="0.35">
      <c r="A1198" t="s">
        <v>41</v>
      </c>
      <c r="B1198">
        <v>2019</v>
      </c>
      <c r="C1198" t="s">
        <v>16</v>
      </c>
      <c r="D1198" t="s">
        <v>21</v>
      </c>
      <c r="E1198">
        <v>60.24</v>
      </c>
      <c r="F1198">
        <v>354784</v>
      </c>
      <c r="G1198" t="s">
        <v>13</v>
      </c>
      <c r="H1198" t="s">
        <v>26</v>
      </c>
      <c r="I1198" t="s">
        <v>27</v>
      </c>
      <c r="J1198">
        <v>65</v>
      </c>
    </row>
    <row r="1199" spans="1:10" x14ac:dyDescent="0.35">
      <c r="A1199" t="s">
        <v>28</v>
      </c>
      <c r="B1199">
        <v>2022</v>
      </c>
      <c r="C1199" t="s">
        <v>16</v>
      </c>
      <c r="D1199" t="s">
        <v>12</v>
      </c>
      <c r="E1199">
        <v>7.65</v>
      </c>
      <c r="F1199">
        <v>643306</v>
      </c>
      <c r="G1199" t="s">
        <v>13</v>
      </c>
      <c r="H1199" t="s">
        <v>38</v>
      </c>
      <c r="I1199" t="s">
        <v>39</v>
      </c>
      <c r="J1199">
        <v>50</v>
      </c>
    </row>
    <row r="1200" spans="1:10" x14ac:dyDescent="0.35">
      <c r="A1200" t="s">
        <v>40</v>
      </c>
      <c r="B1200">
        <v>2016</v>
      </c>
      <c r="C1200" t="s">
        <v>42</v>
      </c>
      <c r="D1200" t="s">
        <v>24</v>
      </c>
      <c r="E1200">
        <v>44.93</v>
      </c>
      <c r="F1200">
        <v>23249</v>
      </c>
      <c r="G1200" t="s">
        <v>29</v>
      </c>
      <c r="H1200" t="s">
        <v>26</v>
      </c>
      <c r="I1200" t="s">
        <v>18</v>
      </c>
      <c r="J1200">
        <v>1</v>
      </c>
    </row>
    <row r="1201" spans="1:10" x14ac:dyDescent="0.35">
      <c r="A1201" t="s">
        <v>45</v>
      </c>
      <c r="B1201">
        <v>2015</v>
      </c>
      <c r="C1201" t="s">
        <v>34</v>
      </c>
      <c r="D1201" t="s">
        <v>17</v>
      </c>
      <c r="E1201">
        <v>26.98</v>
      </c>
      <c r="F1201">
        <v>763017</v>
      </c>
      <c r="G1201" t="s">
        <v>29</v>
      </c>
      <c r="H1201" t="s">
        <v>26</v>
      </c>
      <c r="I1201" t="s">
        <v>18</v>
      </c>
      <c r="J1201">
        <v>24</v>
      </c>
    </row>
    <row r="1202" spans="1:10" x14ac:dyDescent="0.35">
      <c r="A1202" t="s">
        <v>41</v>
      </c>
      <c r="B1202">
        <v>2015</v>
      </c>
      <c r="C1202" t="s">
        <v>16</v>
      </c>
      <c r="D1202" t="s">
        <v>17</v>
      </c>
      <c r="E1202">
        <v>84.08</v>
      </c>
      <c r="F1202">
        <v>71334</v>
      </c>
      <c r="G1202" t="s">
        <v>30</v>
      </c>
      <c r="H1202" t="s">
        <v>14</v>
      </c>
      <c r="I1202" t="s">
        <v>27</v>
      </c>
      <c r="J1202">
        <v>26</v>
      </c>
    </row>
    <row r="1203" spans="1:10" x14ac:dyDescent="0.35">
      <c r="A1203" t="s">
        <v>40</v>
      </c>
      <c r="B1203">
        <v>2019</v>
      </c>
      <c r="C1203" t="s">
        <v>34</v>
      </c>
      <c r="D1203" t="s">
        <v>35</v>
      </c>
      <c r="E1203">
        <v>99.2</v>
      </c>
      <c r="F1203">
        <v>605470</v>
      </c>
      <c r="G1203" t="s">
        <v>25</v>
      </c>
      <c r="H1203" t="s">
        <v>14</v>
      </c>
      <c r="I1203" t="s">
        <v>39</v>
      </c>
      <c r="J1203">
        <v>18</v>
      </c>
    </row>
    <row r="1204" spans="1:10" x14ac:dyDescent="0.35">
      <c r="A1204" t="s">
        <v>19</v>
      </c>
      <c r="B1204">
        <v>2023</v>
      </c>
      <c r="C1204" t="s">
        <v>34</v>
      </c>
      <c r="D1204" t="s">
        <v>35</v>
      </c>
      <c r="E1204">
        <v>40.630000000000003</v>
      </c>
      <c r="F1204">
        <v>356387</v>
      </c>
      <c r="G1204" t="s">
        <v>25</v>
      </c>
      <c r="H1204" t="s">
        <v>38</v>
      </c>
      <c r="I1204" t="s">
        <v>31</v>
      </c>
      <c r="J1204">
        <v>11</v>
      </c>
    </row>
    <row r="1205" spans="1:10" x14ac:dyDescent="0.35">
      <c r="A1205" t="s">
        <v>10</v>
      </c>
      <c r="B1205">
        <v>2023</v>
      </c>
      <c r="C1205" t="s">
        <v>42</v>
      </c>
      <c r="D1205" t="s">
        <v>21</v>
      </c>
      <c r="E1205">
        <v>11.89</v>
      </c>
      <c r="F1205">
        <v>260907</v>
      </c>
      <c r="G1205" t="s">
        <v>29</v>
      </c>
      <c r="H1205" t="s">
        <v>22</v>
      </c>
      <c r="I1205" t="s">
        <v>27</v>
      </c>
      <c r="J1205">
        <v>31</v>
      </c>
    </row>
    <row r="1206" spans="1:10" x14ac:dyDescent="0.35">
      <c r="A1206" t="s">
        <v>44</v>
      </c>
      <c r="B1206">
        <v>2019</v>
      </c>
      <c r="C1206" t="s">
        <v>20</v>
      </c>
      <c r="D1206" t="s">
        <v>21</v>
      </c>
      <c r="E1206">
        <v>73.709999999999994</v>
      </c>
      <c r="F1206">
        <v>560693</v>
      </c>
      <c r="G1206" t="s">
        <v>13</v>
      </c>
      <c r="H1206" t="s">
        <v>22</v>
      </c>
      <c r="I1206" t="s">
        <v>18</v>
      </c>
      <c r="J1206">
        <v>1</v>
      </c>
    </row>
    <row r="1207" spans="1:10" x14ac:dyDescent="0.35">
      <c r="A1207" t="s">
        <v>43</v>
      </c>
      <c r="B1207">
        <v>2015</v>
      </c>
      <c r="C1207" t="s">
        <v>11</v>
      </c>
      <c r="D1207" t="s">
        <v>21</v>
      </c>
      <c r="E1207">
        <v>16.440000000000001</v>
      </c>
      <c r="F1207">
        <v>82841</v>
      </c>
      <c r="G1207" t="s">
        <v>29</v>
      </c>
      <c r="H1207" t="s">
        <v>26</v>
      </c>
      <c r="I1207" t="s">
        <v>39</v>
      </c>
      <c r="J1207">
        <v>36</v>
      </c>
    </row>
    <row r="1208" spans="1:10" x14ac:dyDescent="0.35">
      <c r="A1208" t="s">
        <v>41</v>
      </c>
      <c r="B1208">
        <v>2021</v>
      </c>
      <c r="C1208" t="s">
        <v>42</v>
      </c>
      <c r="D1208" t="s">
        <v>35</v>
      </c>
      <c r="E1208">
        <v>51.05</v>
      </c>
      <c r="F1208">
        <v>262500</v>
      </c>
      <c r="G1208" t="s">
        <v>25</v>
      </c>
      <c r="H1208" t="s">
        <v>26</v>
      </c>
      <c r="I1208" t="s">
        <v>27</v>
      </c>
      <c r="J1208">
        <v>27</v>
      </c>
    </row>
    <row r="1209" spans="1:10" x14ac:dyDescent="0.35">
      <c r="A1209" t="s">
        <v>23</v>
      </c>
      <c r="B1209">
        <v>2023</v>
      </c>
      <c r="C1209" t="s">
        <v>42</v>
      </c>
      <c r="D1209" t="s">
        <v>21</v>
      </c>
      <c r="E1209">
        <v>49.13</v>
      </c>
      <c r="F1209">
        <v>116201</v>
      </c>
      <c r="G1209" t="s">
        <v>25</v>
      </c>
      <c r="H1209" t="s">
        <v>38</v>
      </c>
      <c r="I1209" t="s">
        <v>18</v>
      </c>
      <c r="J1209">
        <v>14</v>
      </c>
    </row>
    <row r="1210" spans="1:10" x14ac:dyDescent="0.35">
      <c r="A1210" t="s">
        <v>10</v>
      </c>
      <c r="B1210">
        <v>2016</v>
      </c>
      <c r="C1210" t="s">
        <v>11</v>
      </c>
      <c r="D1210" t="s">
        <v>21</v>
      </c>
      <c r="E1210">
        <v>17.059999999999999</v>
      </c>
      <c r="F1210">
        <v>44473</v>
      </c>
      <c r="G1210" t="s">
        <v>30</v>
      </c>
      <c r="H1210" t="s">
        <v>22</v>
      </c>
      <c r="I1210" t="s">
        <v>15</v>
      </c>
      <c r="J1210">
        <v>67</v>
      </c>
    </row>
    <row r="1211" spans="1:10" x14ac:dyDescent="0.35">
      <c r="A1211" t="s">
        <v>33</v>
      </c>
      <c r="B1211">
        <v>2017</v>
      </c>
      <c r="C1211" t="s">
        <v>16</v>
      </c>
      <c r="D1211" t="s">
        <v>21</v>
      </c>
      <c r="E1211">
        <v>93.15</v>
      </c>
      <c r="F1211">
        <v>372975</v>
      </c>
      <c r="G1211" t="s">
        <v>13</v>
      </c>
      <c r="H1211" t="s">
        <v>22</v>
      </c>
      <c r="I1211" t="s">
        <v>18</v>
      </c>
      <c r="J1211">
        <v>64</v>
      </c>
    </row>
    <row r="1212" spans="1:10" x14ac:dyDescent="0.35">
      <c r="A1212" t="s">
        <v>33</v>
      </c>
      <c r="B1212">
        <v>2018</v>
      </c>
      <c r="C1212" t="s">
        <v>32</v>
      </c>
      <c r="D1212" t="s">
        <v>35</v>
      </c>
      <c r="E1212">
        <v>66.400000000000006</v>
      </c>
      <c r="F1212">
        <v>613192</v>
      </c>
      <c r="G1212" t="s">
        <v>29</v>
      </c>
      <c r="H1212" t="s">
        <v>22</v>
      </c>
      <c r="I1212" t="s">
        <v>15</v>
      </c>
      <c r="J1212">
        <v>50</v>
      </c>
    </row>
    <row r="1213" spans="1:10" x14ac:dyDescent="0.35">
      <c r="A1213" t="s">
        <v>19</v>
      </c>
      <c r="B1213">
        <v>2017</v>
      </c>
      <c r="C1213" t="s">
        <v>34</v>
      </c>
      <c r="D1213" t="s">
        <v>35</v>
      </c>
      <c r="E1213">
        <v>20.21</v>
      </c>
      <c r="F1213">
        <v>421023</v>
      </c>
      <c r="G1213" t="s">
        <v>29</v>
      </c>
      <c r="H1213" t="s">
        <v>14</v>
      </c>
      <c r="I1213" t="s">
        <v>39</v>
      </c>
      <c r="J1213">
        <v>72</v>
      </c>
    </row>
    <row r="1214" spans="1:10" x14ac:dyDescent="0.35">
      <c r="A1214" t="s">
        <v>19</v>
      </c>
      <c r="B1214">
        <v>2015</v>
      </c>
      <c r="C1214" t="s">
        <v>16</v>
      </c>
      <c r="D1214" t="s">
        <v>37</v>
      </c>
      <c r="E1214">
        <v>1.48</v>
      </c>
      <c r="F1214">
        <v>818172</v>
      </c>
      <c r="G1214" t="s">
        <v>30</v>
      </c>
      <c r="H1214" t="s">
        <v>26</v>
      </c>
      <c r="I1214" t="s">
        <v>15</v>
      </c>
      <c r="J1214">
        <v>30</v>
      </c>
    </row>
    <row r="1215" spans="1:10" x14ac:dyDescent="0.35">
      <c r="A1215" t="s">
        <v>41</v>
      </c>
      <c r="B1215">
        <v>2018</v>
      </c>
      <c r="C1215" t="s">
        <v>16</v>
      </c>
      <c r="D1215" t="s">
        <v>12</v>
      </c>
      <c r="E1215">
        <v>22.77</v>
      </c>
      <c r="F1215">
        <v>828880</v>
      </c>
      <c r="G1215" t="s">
        <v>13</v>
      </c>
      <c r="H1215" t="s">
        <v>14</v>
      </c>
      <c r="I1215" t="s">
        <v>31</v>
      </c>
      <c r="J1215">
        <v>69</v>
      </c>
    </row>
    <row r="1216" spans="1:10" x14ac:dyDescent="0.35">
      <c r="A1216" t="s">
        <v>28</v>
      </c>
      <c r="B1216">
        <v>2017</v>
      </c>
      <c r="C1216" t="s">
        <v>20</v>
      </c>
      <c r="D1216" t="s">
        <v>35</v>
      </c>
      <c r="E1216">
        <v>56.15</v>
      </c>
      <c r="F1216">
        <v>487668</v>
      </c>
      <c r="G1216" t="s">
        <v>13</v>
      </c>
      <c r="H1216" t="s">
        <v>14</v>
      </c>
      <c r="I1216" t="s">
        <v>27</v>
      </c>
      <c r="J1216">
        <v>72</v>
      </c>
    </row>
    <row r="1217" spans="1:10" x14ac:dyDescent="0.35">
      <c r="A1217" t="s">
        <v>33</v>
      </c>
      <c r="B1217">
        <v>2020</v>
      </c>
      <c r="C1217" t="s">
        <v>16</v>
      </c>
      <c r="D1217" t="s">
        <v>24</v>
      </c>
      <c r="E1217">
        <v>10.52</v>
      </c>
      <c r="F1217">
        <v>253094</v>
      </c>
      <c r="G1217" t="s">
        <v>13</v>
      </c>
      <c r="H1217" t="s">
        <v>14</v>
      </c>
      <c r="I1217" t="s">
        <v>15</v>
      </c>
      <c r="J1217">
        <v>19</v>
      </c>
    </row>
    <row r="1218" spans="1:10" x14ac:dyDescent="0.35">
      <c r="A1218" t="s">
        <v>10</v>
      </c>
      <c r="B1218">
        <v>2015</v>
      </c>
      <c r="C1218" t="s">
        <v>34</v>
      </c>
      <c r="D1218" t="s">
        <v>24</v>
      </c>
      <c r="E1218">
        <v>34.840000000000003</v>
      </c>
      <c r="F1218">
        <v>712886</v>
      </c>
      <c r="G1218" t="s">
        <v>13</v>
      </c>
      <c r="H1218" t="s">
        <v>22</v>
      </c>
      <c r="I1218" t="s">
        <v>31</v>
      </c>
      <c r="J1218">
        <v>7</v>
      </c>
    </row>
    <row r="1219" spans="1:10" x14ac:dyDescent="0.35">
      <c r="A1219" t="s">
        <v>10</v>
      </c>
      <c r="B1219">
        <v>2019</v>
      </c>
      <c r="C1219" t="s">
        <v>11</v>
      </c>
      <c r="D1219" t="s">
        <v>21</v>
      </c>
      <c r="E1219">
        <v>5.05</v>
      </c>
      <c r="F1219">
        <v>65176</v>
      </c>
      <c r="G1219" t="s">
        <v>30</v>
      </c>
      <c r="H1219" t="s">
        <v>22</v>
      </c>
      <c r="I1219" t="s">
        <v>39</v>
      </c>
      <c r="J1219">
        <v>49</v>
      </c>
    </row>
    <row r="1220" spans="1:10" x14ac:dyDescent="0.35">
      <c r="A1220" t="s">
        <v>28</v>
      </c>
      <c r="B1220">
        <v>2020</v>
      </c>
      <c r="C1220" t="s">
        <v>34</v>
      </c>
      <c r="D1220" t="s">
        <v>21</v>
      </c>
      <c r="E1220">
        <v>54.59</v>
      </c>
      <c r="F1220">
        <v>248356</v>
      </c>
      <c r="G1220" t="s">
        <v>25</v>
      </c>
      <c r="H1220" t="s">
        <v>22</v>
      </c>
      <c r="I1220" t="s">
        <v>27</v>
      </c>
      <c r="J1220">
        <v>25</v>
      </c>
    </row>
    <row r="1221" spans="1:10" x14ac:dyDescent="0.35">
      <c r="A1221" t="s">
        <v>10</v>
      </c>
      <c r="B1221">
        <v>2020</v>
      </c>
      <c r="C1221" t="s">
        <v>32</v>
      </c>
      <c r="D1221" t="s">
        <v>12</v>
      </c>
      <c r="E1221">
        <v>52.36</v>
      </c>
      <c r="F1221">
        <v>499615</v>
      </c>
      <c r="G1221" t="s">
        <v>13</v>
      </c>
      <c r="H1221" t="s">
        <v>14</v>
      </c>
      <c r="I1221" t="s">
        <v>31</v>
      </c>
      <c r="J1221">
        <v>19</v>
      </c>
    </row>
    <row r="1222" spans="1:10" x14ac:dyDescent="0.35">
      <c r="A1222" t="s">
        <v>41</v>
      </c>
      <c r="B1222">
        <v>2016</v>
      </c>
      <c r="C1222" t="s">
        <v>20</v>
      </c>
      <c r="D1222" t="s">
        <v>24</v>
      </c>
      <c r="E1222">
        <v>10.199999999999999</v>
      </c>
      <c r="F1222">
        <v>446917</v>
      </c>
      <c r="G1222" t="s">
        <v>30</v>
      </c>
      <c r="H1222" t="s">
        <v>14</v>
      </c>
      <c r="I1222" t="s">
        <v>18</v>
      </c>
      <c r="J1222">
        <v>1</v>
      </c>
    </row>
    <row r="1223" spans="1:10" x14ac:dyDescent="0.35">
      <c r="A1223" t="s">
        <v>45</v>
      </c>
      <c r="B1223">
        <v>2023</v>
      </c>
      <c r="C1223" t="s">
        <v>34</v>
      </c>
      <c r="D1223" t="s">
        <v>12</v>
      </c>
      <c r="E1223">
        <v>77.959999999999994</v>
      </c>
      <c r="F1223">
        <v>164892</v>
      </c>
      <c r="G1223" t="s">
        <v>29</v>
      </c>
      <c r="H1223" t="s">
        <v>22</v>
      </c>
      <c r="I1223" t="s">
        <v>18</v>
      </c>
      <c r="J1223">
        <v>63</v>
      </c>
    </row>
    <row r="1224" spans="1:10" x14ac:dyDescent="0.35">
      <c r="A1224" t="s">
        <v>23</v>
      </c>
      <c r="B1224">
        <v>2022</v>
      </c>
      <c r="C1224" t="s">
        <v>34</v>
      </c>
      <c r="D1224" t="s">
        <v>21</v>
      </c>
      <c r="E1224">
        <v>61.97</v>
      </c>
      <c r="F1224">
        <v>627852</v>
      </c>
      <c r="G1224" t="s">
        <v>25</v>
      </c>
      <c r="H1224" t="s">
        <v>14</v>
      </c>
      <c r="I1224" t="s">
        <v>15</v>
      </c>
      <c r="J1224">
        <v>23</v>
      </c>
    </row>
    <row r="1225" spans="1:10" x14ac:dyDescent="0.35">
      <c r="A1225" t="s">
        <v>23</v>
      </c>
      <c r="B1225">
        <v>2016</v>
      </c>
      <c r="C1225" t="s">
        <v>32</v>
      </c>
      <c r="D1225" t="s">
        <v>36</v>
      </c>
      <c r="E1225">
        <v>61.15</v>
      </c>
      <c r="F1225">
        <v>219846</v>
      </c>
      <c r="G1225" t="s">
        <v>29</v>
      </c>
      <c r="H1225" t="s">
        <v>26</v>
      </c>
      <c r="I1225" t="s">
        <v>27</v>
      </c>
      <c r="J1225">
        <v>13</v>
      </c>
    </row>
    <row r="1226" spans="1:10" x14ac:dyDescent="0.35">
      <c r="A1226" t="s">
        <v>40</v>
      </c>
      <c r="B1226">
        <v>2024</v>
      </c>
      <c r="C1226" t="s">
        <v>42</v>
      </c>
      <c r="D1226" t="s">
        <v>12</v>
      </c>
      <c r="E1226">
        <v>83.04</v>
      </c>
      <c r="F1226">
        <v>862049</v>
      </c>
      <c r="G1226" t="s">
        <v>29</v>
      </c>
      <c r="H1226" t="s">
        <v>14</v>
      </c>
      <c r="I1226" t="s">
        <v>31</v>
      </c>
      <c r="J1226">
        <v>43</v>
      </c>
    </row>
    <row r="1227" spans="1:10" x14ac:dyDescent="0.35">
      <c r="A1227" t="s">
        <v>45</v>
      </c>
      <c r="B1227">
        <v>2015</v>
      </c>
      <c r="C1227" t="s">
        <v>20</v>
      </c>
      <c r="D1227" t="s">
        <v>12</v>
      </c>
      <c r="E1227">
        <v>37.18</v>
      </c>
      <c r="F1227">
        <v>270984</v>
      </c>
      <c r="G1227" t="s">
        <v>25</v>
      </c>
      <c r="H1227" t="s">
        <v>38</v>
      </c>
      <c r="I1227" t="s">
        <v>39</v>
      </c>
      <c r="J1227">
        <v>28</v>
      </c>
    </row>
    <row r="1228" spans="1:10" x14ac:dyDescent="0.35">
      <c r="A1228" t="s">
        <v>19</v>
      </c>
      <c r="B1228">
        <v>2022</v>
      </c>
      <c r="C1228" t="s">
        <v>42</v>
      </c>
      <c r="D1228" t="s">
        <v>35</v>
      </c>
      <c r="E1228">
        <v>27.09</v>
      </c>
      <c r="F1228">
        <v>979810</v>
      </c>
      <c r="G1228" t="s">
        <v>29</v>
      </c>
      <c r="H1228" t="s">
        <v>22</v>
      </c>
      <c r="I1228" t="s">
        <v>15</v>
      </c>
      <c r="J1228">
        <v>34</v>
      </c>
    </row>
    <row r="1229" spans="1:10" x14ac:dyDescent="0.35">
      <c r="A1229" t="s">
        <v>28</v>
      </c>
      <c r="B1229">
        <v>2015</v>
      </c>
      <c r="C1229" t="s">
        <v>34</v>
      </c>
      <c r="D1229" t="s">
        <v>35</v>
      </c>
      <c r="E1229">
        <v>0.72</v>
      </c>
      <c r="F1229">
        <v>944106</v>
      </c>
      <c r="G1229" t="s">
        <v>29</v>
      </c>
      <c r="H1229" t="s">
        <v>14</v>
      </c>
      <c r="I1229" t="s">
        <v>15</v>
      </c>
      <c r="J1229">
        <v>2</v>
      </c>
    </row>
    <row r="1230" spans="1:10" x14ac:dyDescent="0.35">
      <c r="A1230" t="s">
        <v>41</v>
      </c>
      <c r="B1230">
        <v>2023</v>
      </c>
      <c r="C1230" t="s">
        <v>11</v>
      </c>
      <c r="D1230" t="s">
        <v>36</v>
      </c>
      <c r="E1230">
        <v>9.24</v>
      </c>
      <c r="F1230">
        <v>612761</v>
      </c>
      <c r="G1230" t="s">
        <v>25</v>
      </c>
      <c r="H1230" t="s">
        <v>14</v>
      </c>
      <c r="I1230" t="s">
        <v>39</v>
      </c>
      <c r="J1230">
        <v>71</v>
      </c>
    </row>
    <row r="1231" spans="1:10" x14ac:dyDescent="0.35">
      <c r="A1231" t="s">
        <v>40</v>
      </c>
      <c r="B1231">
        <v>2018</v>
      </c>
      <c r="C1231" t="s">
        <v>42</v>
      </c>
      <c r="D1231" t="s">
        <v>24</v>
      </c>
      <c r="E1231">
        <v>8.69</v>
      </c>
      <c r="F1231">
        <v>813960</v>
      </c>
      <c r="G1231" t="s">
        <v>13</v>
      </c>
      <c r="H1231" t="s">
        <v>22</v>
      </c>
      <c r="I1231" t="s">
        <v>15</v>
      </c>
      <c r="J1231">
        <v>6</v>
      </c>
    </row>
    <row r="1232" spans="1:10" x14ac:dyDescent="0.35">
      <c r="A1232" t="s">
        <v>28</v>
      </c>
      <c r="B1232">
        <v>2021</v>
      </c>
      <c r="C1232" t="s">
        <v>32</v>
      </c>
      <c r="D1232" t="s">
        <v>37</v>
      </c>
      <c r="E1232">
        <v>32.07</v>
      </c>
      <c r="F1232">
        <v>510895</v>
      </c>
      <c r="G1232" t="s">
        <v>30</v>
      </c>
      <c r="H1232" t="s">
        <v>22</v>
      </c>
      <c r="I1232" t="s">
        <v>31</v>
      </c>
      <c r="J1232">
        <v>6</v>
      </c>
    </row>
    <row r="1233" spans="1:10" x14ac:dyDescent="0.35">
      <c r="A1233" t="s">
        <v>19</v>
      </c>
      <c r="B1233">
        <v>2023</v>
      </c>
      <c r="C1233" t="s">
        <v>42</v>
      </c>
      <c r="D1233" t="s">
        <v>37</v>
      </c>
      <c r="E1233">
        <v>71.94</v>
      </c>
      <c r="F1233">
        <v>652957</v>
      </c>
      <c r="G1233" t="s">
        <v>29</v>
      </c>
      <c r="H1233" t="s">
        <v>22</v>
      </c>
      <c r="I1233" t="s">
        <v>39</v>
      </c>
      <c r="J1233">
        <v>65</v>
      </c>
    </row>
    <row r="1234" spans="1:10" x14ac:dyDescent="0.35">
      <c r="A1234" t="s">
        <v>44</v>
      </c>
      <c r="B1234">
        <v>2022</v>
      </c>
      <c r="C1234" t="s">
        <v>16</v>
      </c>
      <c r="D1234" t="s">
        <v>21</v>
      </c>
      <c r="E1234">
        <v>84.09</v>
      </c>
      <c r="F1234">
        <v>991854</v>
      </c>
      <c r="G1234" t="s">
        <v>30</v>
      </c>
      <c r="H1234" t="s">
        <v>14</v>
      </c>
      <c r="I1234" t="s">
        <v>15</v>
      </c>
      <c r="J1234">
        <v>11</v>
      </c>
    </row>
    <row r="1235" spans="1:10" x14ac:dyDescent="0.35">
      <c r="A1235" t="s">
        <v>19</v>
      </c>
      <c r="B1235">
        <v>2018</v>
      </c>
      <c r="C1235" t="s">
        <v>16</v>
      </c>
      <c r="D1235" t="s">
        <v>17</v>
      </c>
      <c r="E1235">
        <v>56.06</v>
      </c>
      <c r="F1235">
        <v>382041</v>
      </c>
      <c r="G1235" t="s">
        <v>30</v>
      </c>
      <c r="H1235" t="s">
        <v>22</v>
      </c>
      <c r="I1235" t="s">
        <v>39</v>
      </c>
      <c r="J1235">
        <v>4</v>
      </c>
    </row>
    <row r="1236" spans="1:10" x14ac:dyDescent="0.35">
      <c r="A1236" t="s">
        <v>45</v>
      </c>
      <c r="B1236">
        <v>2015</v>
      </c>
      <c r="C1236" t="s">
        <v>20</v>
      </c>
      <c r="D1236" t="s">
        <v>35</v>
      </c>
      <c r="E1236">
        <v>47.76</v>
      </c>
      <c r="F1236">
        <v>428556</v>
      </c>
      <c r="G1236" t="s">
        <v>30</v>
      </c>
      <c r="H1236" t="s">
        <v>22</v>
      </c>
      <c r="I1236" t="s">
        <v>31</v>
      </c>
      <c r="J1236">
        <v>15</v>
      </c>
    </row>
    <row r="1237" spans="1:10" x14ac:dyDescent="0.35">
      <c r="A1237" t="s">
        <v>23</v>
      </c>
      <c r="B1237">
        <v>2019</v>
      </c>
      <c r="C1237" t="s">
        <v>34</v>
      </c>
      <c r="D1237" t="s">
        <v>36</v>
      </c>
      <c r="E1237">
        <v>79.34</v>
      </c>
      <c r="F1237">
        <v>455556</v>
      </c>
      <c r="G1237" t="s">
        <v>29</v>
      </c>
      <c r="H1237" t="s">
        <v>26</v>
      </c>
      <c r="I1237" t="s">
        <v>18</v>
      </c>
      <c r="J1237">
        <v>1</v>
      </c>
    </row>
    <row r="1238" spans="1:10" x14ac:dyDescent="0.35">
      <c r="A1238" t="s">
        <v>40</v>
      </c>
      <c r="B1238">
        <v>2022</v>
      </c>
      <c r="C1238" t="s">
        <v>16</v>
      </c>
      <c r="D1238" t="s">
        <v>37</v>
      </c>
      <c r="E1238">
        <v>17.579999999999998</v>
      </c>
      <c r="F1238">
        <v>18399</v>
      </c>
      <c r="G1238" t="s">
        <v>30</v>
      </c>
      <c r="H1238" t="s">
        <v>38</v>
      </c>
      <c r="I1238" t="s">
        <v>18</v>
      </c>
      <c r="J1238">
        <v>14</v>
      </c>
    </row>
    <row r="1239" spans="1:10" x14ac:dyDescent="0.35">
      <c r="A1239" t="s">
        <v>28</v>
      </c>
      <c r="B1239">
        <v>2016</v>
      </c>
      <c r="C1239" t="s">
        <v>20</v>
      </c>
      <c r="D1239" t="s">
        <v>35</v>
      </c>
      <c r="E1239">
        <v>97.79</v>
      </c>
      <c r="F1239">
        <v>984519</v>
      </c>
      <c r="G1239" t="s">
        <v>25</v>
      </c>
      <c r="H1239" t="s">
        <v>14</v>
      </c>
      <c r="I1239" t="s">
        <v>18</v>
      </c>
      <c r="J1239">
        <v>57</v>
      </c>
    </row>
    <row r="1240" spans="1:10" x14ac:dyDescent="0.35">
      <c r="A1240" t="s">
        <v>43</v>
      </c>
      <c r="B1240">
        <v>2021</v>
      </c>
      <c r="C1240" t="s">
        <v>32</v>
      </c>
      <c r="D1240" t="s">
        <v>17</v>
      </c>
      <c r="E1240">
        <v>75.099999999999994</v>
      </c>
      <c r="F1240">
        <v>740795</v>
      </c>
      <c r="G1240" t="s">
        <v>13</v>
      </c>
      <c r="H1240" t="s">
        <v>14</v>
      </c>
      <c r="I1240" t="s">
        <v>18</v>
      </c>
      <c r="J1240">
        <v>12</v>
      </c>
    </row>
    <row r="1241" spans="1:10" x14ac:dyDescent="0.35">
      <c r="A1241" t="s">
        <v>23</v>
      </c>
      <c r="B1241">
        <v>2019</v>
      </c>
      <c r="C1241" t="s">
        <v>34</v>
      </c>
      <c r="D1241" t="s">
        <v>24</v>
      </c>
      <c r="E1241">
        <v>39.58</v>
      </c>
      <c r="F1241">
        <v>483585</v>
      </c>
      <c r="G1241" t="s">
        <v>30</v>
      </c>
      <c r="H1241" t="s">
        <v>14</v>
      </c>
      <c r="I1241" t="s">
        <v>39</v>
      </c>
      <c r="J1241">
        <v>13</v>
      </c>
    </row>
    <row r="1242" spans="1:10" x14ac:dyDescent="0.35">
      <c r="A1242" t="s">
        <v>43</v>
      </c>
      <c r="B1242">
        <v>2021</v>
      </c>
      <c r="C1242" t="s">
        <v>16</v>
      </c>
      <c r="D1242" t="s">
        <v>37</v>
      </c>
      <c r="E1242">
        <v>78.08</v>
      </c>
      <c r="F1242">
        <v>989151</v>
      </c>
      <c r="G1242" t="s">
        <v>30</v>
      </c>
      <c r="H1242" t="s">
        <v>26</v>
      </c>
      <c r="I1242" t="s">
        <v>27</v>
      </c>
      <c r="J1242">
        <v>2</v>
      </c>
    </row>
    <row r="1243" spans="1:10" x14ac:dyDescent="0.35">
      <c r="A1243" t="s">
        <v>28</v>
      </c>
      <c r="B1243">
        <v>2016</v>
      </c>
      <c r="C1243" t="s">
        <v>34</v>
      </c>
      <c r="D1243" t="s">
        <v>35</v>
      </c>
      <c r="E1243">
        <v>63.89</v>
      </c>
      <c r="F1243">
        <v>946613</v>
      </c>
      <c r="G1243" t="s">
        <v>29</v>
      </c>
      <c r="H1243" t="s">
        <v>26</v>
      </c>
      <c r="I1243" t="s">
        <v>27</v>
      </c>
      <c r="J1243">
        <v>21</v>
      </c>
    </row>
    <row r="1244" spans="1:10" x14ac:dyDescent="0.35">
      <c r="A1244" t="s">
        <v>40</v>
      </c>
      <c r="B1244">
        <v>2021</v>
      </c>
      <c r="C1244" t="s">
        <v>16</v>
      </c>
      <c r="D1244" t="s">
        <v>36</v>
      </c>
      <c r="E1244">
        <v>24.33</v>
      </c>
      <c r="F1244">
        <v>77845</v>
      </c>
      <c r="G1244" t="s">
        <v>29</v>
      </c>
      <c r="H1244" t="s">
        <v>26</v>
      </c>
      <c r="I1244" t="s">
        <v>27</v>
      </c>
      <c r="J1244">
        <v>26</v>
      </c>
    </row>
    <row r="1245" spans="1:10" x14ac:dyDescent="0.35">
      <c r="A1245" t="s">
        <v>19</v>
      </c>
      <c r="B1245">
        <v>2020</v>
      </c>
      <c r="C1245" t="s">
        <v>16</v>
      </c>
      <c r="D1245" t="s">
        <v>21</v>
      </c>
      <c r="E1245">
        <v>70.91</v>
      </c>
      <c r="F1245">
        <v>403494</v>
      </c>
      <c r="G1245" t="s">
        <v>13</v>
      </c>
      <c r="H1245" t="s">
        <v>26</v>
      </c>
      <c r="I1245" t="s">
        <v>18</v>
      </c>
      <c r="J1245">
        <v>3</v>
      </c>
    </row>
    <row r="1246" spans="1:10" x14ac:dyDescent="0.35">
      <c r="A1246" t="s">
        <v>28</v>
      </c>
      <c r="B1246">
        <v>2018</v>
      </c>
      <c r="C1246" t="s">
        <v>20</v>
      </c>
      <c r="D1246" t="s">
        <v>36</v>
      </c>
      <c r="E1246">
        <v>23.32</v>
      </c>
      <c r="F1246">
        <v>524693</v>
      </c>
      <c r="G1246" t="s">
        <v>30</v>
      </c>
      <c r="H1246" t="s">
        <v>14</v>
      </c>
      <c r="I1246" t="s">
        <v>15</v>
      </c>
      <c r="J1246">
        <v>63</v>
      </c>
    </row>
    <row r="1247" spans="1:10" x14ac:dyDescent="0.35">
      <c r="A1247" t="s">
        <v>23</v>
      </c>
      <c r="B1247">
        <v>2016</v>
      </c>
      <c r="C1247" t="s">
        <v>11</v>
      </c>
      <c r="D1247" t="s">
        <v>12</v>
      </c>
      <c r="E1247">
        <v>9.84</v>
      </c>
      <c r="F1247">
        <v>628589</v>
      </c>
      <c r="G1247" t="s">
        <v>30</v>
      </c>
      <c r="H1247" t="s">
        <v>14</v>
      </c>
      <c r="I1247" t="s">
        <v>39</v>
      </c>
      <c r="J1247">
        <v>8</v>
      </c>
    </row>
    <row r="1248" spans="1:10" x14ac:dyDescent="0.35">
      <c r="A1248" t="s">
        <v>40</v>
      </c>
      <c r="B1248">
        <v>2018</v>
      </c>
      <c r="C1248" t="s">
        <v>20</v>
      </c>
      <c r="D1248" t="s">
        <v>37</v>
      </c>
      <c r="E1248">
        <v>34.29</v>
      </c>
      <c r="F1248">
        <v>943349</v>
      </c>
      <c r="G1248" t="s">
        <v>25</v>
      </c>
      <c r="H1248" t="s">
        <v>38</v>
      </c>
      <c r="I1248" t="s">
        <v>31</v>
      </c>
      <c r="J1248">
        <v>5</v>
      </c>
    </row>
    <row r="1249" spans="1:10" x14ac:dyDescent="0.35">
      <c r="A1249" t="s">
        <v>43</v>
      </c>
      <c r="B1249">
        <v>2018</v>
      </c>
      <c r="C1249" t="s">
        <v>32</v>
      </c>
      <c r="D1249" t="s">
        <v>17</v>
      </c>
      <c r="E1249">
        <v>1.58</v>
      </c>
      <c r="F1249">
        <v>100633</v>
      </c>
      <c r="G1249" t="s">
        <v>29</v>
      </c>
      <c r="H1249" t="s">
        <v>38</v>
      </c>
      <c r="I1249" t="s">
        <v>39</v>
      </c>
      <c r="J1249">
        <v>53</v>
      </c>
    </row>
    <row r="1250" spans="1:10" x14ac:dyDescent="0.35">
      <c r="A1250" t="s">
        <v>33</v>
      </c>
      <c r="B1250">
        <v>2017</v>
      </c>
      <c r="C1250" t="s">
        <v>11</v>
      </c>
      <c r="D1250" t="s">
        <v>35</v>
      </c>
      <c r="E1250">
        <v>59.64</v>
      </c>
      <c r="F1250">
        <v>551515</v>
      </c>
      <c r="G1250" t="s">
        <v>30</v>
      </c>
      <c r="H1250" t="s">
        <v>38</v>
      </c>
      <c r="I1250" t="s">
        <v>27</v>
      </c>
      <c r="J1250">
        <v>37</v>
      </c>
    </row>
    <row r="1251" spans="1:10" x14ac:dyDescent="0.35">
      <c r="A1251" t="s">
        <v>28</v>
      </c>
      <c r="B1251">
        <v>2023</v>
      </c>
      <c r="C1251" t="s">
        <v>20</v>
      </c>
      <c r="D1251" t="s">
        <v>36</v>
      </c>
      <c r="E1251">
        <v>80.97</v>
      </c>
      <c r="F1251">
        <v>289046</v>
      </c>
      <c r="G1251" t="s">
        <v>25</v>
      </c>
      <c r="H1251" t="s">
        <v>38</v>
      </c>
      <c r="I1251" t="s">
        <v>39</v>
      </c>
      <c r="J1251">
        <v>41</v>
      </c>
    </row>
    <row r="1252" spans="1:10" x14ac:dyDescent="0.35">
      <c r="A1252" t="s">
        <v>40</v>
      </c>
      <c r="B1252">
        <v>2021</v>
      </c>
      <c r="C1252" t="s">
        <v>42</v>
      </c>
      <c r="D1252" t="s">
        <v>17</v>
      </c>
      <c r="E1252">
        <v>22.48</v>
      </c>
      <c r="F1252">
        <v>70067</v>
      </c>
      <c r="G1252" t="s">
        <v>29</v>
      </c>
      <c r="H1252" t="s">
        <v>22</v>
      </c>
      <c r="I1252" t="s">
        <v>15</v>
      </c>
      <c r="J1252">
        <v>22</v>
      </c>
    </row>
    <row r="1253" spans="1:10" x14ac:dyDescent="0.35">
      <c r="A1253" t="s">
        <v>33</v>
      </c>
      <c r="B1253">
        <v>2022</v>
      </c>
      <c r="C1253" t="s">
        <v>11</v>
      </c>
      <c r="D1253" t="s">
        <v>36</v>
      </c>
      <c r="E1253">
        <v>69.989999999999995</v>
      </c>
      <c r="F1253">
        <v>366596</v>
      </c>
      <c r="G1253" t="s">
        <v>29</v>
      </c>
      <c r="H1253" t="s">
        <v>22</v>
      </c>
      <c r="I1253" t="s">
        <v>27</v>
      </c>
      <c r="J1253">
        <v>65</v>
      </c>
    </row>
    <row r="1254" spans="1:10" x14ac:dyDescent="0.35">
      <c r="A1254" t="s">
        <v>44</v>
      </c>
      <c r="B1254">
        <v>2021</v>
      </c>
      <c r="C1254" t="s">
        <v>34</v>
      </c>
      <c r="D1254" t="s">
        <v>21</v>
      </c>
      <c r="E1254">
        <v>51.24</v>
      </c>
      <c r="F1254">
        <v>452476</v>
      </c>
      <c r="G1254" t="s">
        <v>25</v>
      </c>
      <c r="H1254" t="s">
        <v>38</v>
      </c>
      <c r="I1254" t="s">
        <v>15</v>
      </c>
      <c r="J1254">
        <v>41</v>
      </c>
    </row>
    <row r="1255" spans="1:10" x14ac:dyDescent="0.35">
      <c r="A1255" t="s">
        <v>44</v>
      </c>
      <c r="B1255">
        <v>2020</v>
      </c>
      <c r="C1255" t="s">
        <v>34</v>
      </c>
      <c r="D1255" t="s">
        <v>36</v>
      </c>
      <c r="E1255">
        <v>70.14</v>
      </c>
      <c r="F1255">
        <v>575065</v>
      </c>
      <c r="G1255" t="s">
        <v>29</v>
      </c>
      <c r="H1255" t="s">
        <v>22</v>
      </c>
      <c r="I1255" t="s">
        <v>39</v>
      </c>
      <c r="J1255">
        <v>61</v>
      </c>
    </row>
    <row r="1256" spans="1:10" x14ac:dyDescent="0.35">
      <c r="A1256" t="s">
        <v>44</v>
      </c>
      <c r="B1256">
        <v>2024</v>
      </c>
      <c r="C1256" t="s">
        <v>20</v>
      </c>
      <c r="D1256" t="s">
        <v>12</v>
      </c>
      <c r="E1256">
        <v>68.349999999999994</v>
      </c>
      <c r="F1256">
        <v>474131</v>
      </c>
      <c r="G1256" t="s">
        <v>29</v>
      </c>
      <c r="H1256" t="s">
        <v>14</v>
      </c>
      <c r="I1256" t="s">
        <v>18</v>
      </c>
      <c r="J1256">
        <v>41</v>
      </c>
    </row>
    <row r="1257" spans="1:10" x14ac:dyDescent="0.35">
      <c r="A1257" t="s">
        <v>45</v>
      </c>
      <c r="B1257">
        <v>2016</v>
      </c>
      <c r="C1257" t="s">
        <v>11</v>
      </c>
      <c r="D1257" t="s">
        <v>12</v>
      </c>
      <c r="E1257">
        <v>86.3</v>
      </c>
      <c r="F1257">
        <v>702702</v>
      </c>
      <c r="G1257" t="s">
        <v>13</v>
      </c>
      <c r="H1257" t="s">
        <v>38</v>
      </c>
      <c r="I1257" t="s">
        <v>39</v>
      </c>
      <c r="J1257">
        <v>14</v>
      </c>
    </row>
    <row r="1258" spans="1:10" x14ac:dyDescent="0.35">
      <c r="A1258" t="s">
        <v>40</v>
      </c>
      <c r="B1258">
        <v>2023</v>
      </c>
      <c r="C1258" t="s">
        <v>32</v>
      </c>
      <c r="D1258" t="s">
        <v>35</v>
      </c>
      <c r="E1258">
        <v>97.18</v>
      </c>
      <c r="F1258">
        <v>692900</v>
      </c>
      <c r="G1258" t="s">
        <v>30</v>
      </c>
      <c r="H1258" t="s">
        <v>26</v>
      </c>
      <c r="I1258" t="s">
        <v>39</v>
      </c>
      <c r="J1258">
        <v>72</v>
      </c>
    </row>
    <row r="1259" spans="1:10" x14ac:dyDescent="0.35">
      <c r="A1259" t="s">
        <v>43</v>
      </c>
      <c r="B1259">
        <v>2021</v>
      </c>
      <c r="C1259" t="s">
        <v>34</v>
      </c>
      <c r="D1259" t="s">
        <v>21</v>
      </c>
      <c r="E1259">
        <v>92.4</v>
      </c>
      <c r="F1259">
        <v>654303</v>
      </c>
      <c r="G1259" t="s">
        <v>13</v>
      </c>
      <c r="H1259" t="s">
        <v>14</v>
      </c>
      <c r="I1259" t="s">
        <v>27</v>
      </c>
      <c r="J1259">
        <v>15</v>
      </c>
    </row>
    <row r="1260" spans="1:10" x14ac:dyDescent="0.35">
      <c r="A1260" t="s">
        <v>41</v>
      </c>
      <c r="B1260">
        <v>2022</v>
      </c>
      <c r="C1260" t="s">
        <v>16</v>
      </c>
      <c r="D1260" t="s">
        <v>36</v>
      </c>
      <c r="E1260">
        <v>50.11</v>
      </c>
      <c r="F1260">
        <v>851222</v>
      </c>
      <c r="G1260" t="s">
        <v>29</v>
      </c>
      <c r="H1260" t="s">
        <v>22</v>
      </c>
      <c r="I1260" t="s">
        <v>39</v>
      </c>
      <c r="J1260">
        <v>16</v>
      </c>
    </row>
    <row r="1261" spans="1:10" x14ac:dyDescent="0.35">
      <c r="A1261" t="s">
        <v>40</v>
      </c>
      <c r="B1261">
        <v>2016</v>
      </c>
      <c r="C1261" t="s">
        <v>20</v>
      </c>
      <c r="D1261" t="s">
        <v>35</v>
      </c>
      <c r="E1261">
        <v>35.590000000000003</v>
      </c>
      <c r="F1261">
        <v>729762</v>
      </c>
      <c r="G1261" t="s">
        <v>29</v>
      </c>
      <c r="H1261" t="s">
        <v>26</v>
      </c>
      <c r="I1261" t="s">
        <v>15</v>
      </c>
      <c r="J1261">
        <v>6</v>
      </c>
    </row>
    <row r="1262" spans="1:10" x14ac:dyDescent="0.35">
      <c r="A1262" t="s">
        <v>45</v>
      </c>
      <c r="B1262">
        <v>2022</v>
      </c>
      <c r="C1262" t="s">
        <v>32</v>
      </c>
      <c r="D1262" t="s">
        <v>37</v>
      </c>
      <c r="E1262">
        <v>56.89</v>
      </c>
      <c r="F1262">
        <v>388698</v>
      </c>
      <c r="G1262" t="s">
        <v>25</v>
      </c>
      <c r="H1262" t="s">
        <v>26</v>
      </c>
      <c r="I1262" t="s">
        <v>15</v>
      </c>
      <c r="J1262">
        <v>35</v>
      </c>
    </row>
    <row r="1263" spans="1:10" x14ac:dyDescent="0.35">
      <c r="A1263" t="s">
        <v>40</v>
      </c>
      <c r="B1263">
        <v>2019</v>
      </c>
      <c r="C1263" t="s">
        <v>34</v>
      </c>
      <c r="D1263" t="s">
        <v>24</v>
      </c>
      <c r="E1263">
        <v>86.79</v>
      </c>
      <c r="F1263">
        <v>293647</v>
      </c>
      <c r="G1263" t="s">
        <v>25</v>
      </c>
      <c r="H1263" t="s">
        <v>26</v>
      </c>
      <c r="I1263" t="s">
        <v>27</v>
      </c>
      <c r="J1263">
        <v>37</v>
      </c>
    </row>
    <row r="1264" spans="1:10" x14ac:dyDescent="0.35">
      <c r="A1264" t="s">
        <v>10</v>
      </c>
      <c r="B1264">
        <v>2021</v>
      </c>
      <c r="C1264" t="s">
        <v>11</v>
      </c>
      <c r="D1264" t="s">
        <v>35</v>
      </c>
      <c r="E1264">
        <v>84.49</v>
      </c>
      <c r="F1264">
        <v>884734</v>
      </c>
      <c r="G1264" t="s">
        <v>13</v>
      </c>
      <c r="H1264" t="s">
        <v>22</v>
      </c>
      <c r="I1264" t="s">
        <v>39</v>
      </c>
      <c r="J1264">
        <v>6</v>
      </c>
    </row>
    <row r="1265" spans="1:10" x14ac:dyDescent="0.35">
      <c r="A1265" t="s">
        <v>23</v>
      </c>
      <c r="B1265">
        <v>2023</v>
      </c>
      <c r="C1265" t="s">
        <v>32</v>
      </c>
      <c r="D1265" t="s">
        <v>21</v>
      </c>
      <c r="E1265">
        <v>52.75</v>
      </c>
      <c r="F1265">
        <v>638329</v>
      </c>
      <c r="G1265" t="s">
        <v>13</v>
      </c>
      <c r="H1265" t="s">
        <v>26</v>
      </c>
      <c r="I1265" t="s">
        <v>18</v>
      </c>
      <c r="J1265">
        <v>11</v>
      </c>
    </row>
    <row r="1266" spans="1:10" x14ac:dyDescent="0.35">
      <c r="A1266" t="s">
        <v>19</v>
      </c>
      <c r="B1266">
        <v>2019</v>
      </c>
      <c r="C1266" t="s">
        <v>32</v>
      </c>
      <c r="D1266" t="s">
        <v>35</v>
      </c>
      <c r="E1266">
        <v>63.63</v>
      </c>
      <c r="F1266">
        <v>47191</v>
      </c>
      <c r="G1266" t="s">
        <v>29</v>
      </c>
      <c r="H1266" t="s">
        <v>14</v>
      </c>
      <c r="I1266" t="s">
        <v>15</v>
      </c>
      <c r="J1266">
        <v>28</v>
      </c>
    </row>
    <row r="1267" spans="1:10" x14ac:dyDescent="0.35">
      <c r="A1267" t="s">
        <v>43</v>
      </c>
      <c r="B1267">
        <v>2023</v>
      </c>
      <c r="C1267" t="s">
        <v>11</v>
      </c>
      <c r="D1267" t="s">
        <v>17</v>
      </c>
      <c r="E1267">
        <v>42.69</v>
      </c>
      <c r="F1267">
        <v>309021</v>
      </c>
      <c r="G1267" t="s">
        <v>30</v>
      </c>
      <c r="H1267" t="s">
        <v>14</v>
      </c>
      <c r="I1267" t="s">
        <v>39</v>
      </c>
      <c r="J1267">
        <v>2</v>
      </c>
    </row>
    <row r="1268" spans="1:10" x14ac:dyDescent="0.35">
      <c r="A1268" t="s">
        <v>28</v>
      </c>
      <c r="B1268">
        <v>2018</v>
      </c>
      <c r="C1268" t="s">
        <v>32</v>
      </c>
      <c r="D1268" t="s">
        <v>24</v>
      </c>
      <c r="E1268">
        <v>15.14</v>
      </c>
      <c r="F1268">
        <v>834902</v>
      </c>
      <c r="G1268" t="s">
        <v>25</v>
      </c>
      <c r="H1268" t="s">
        <v>22</v>
      </c>
      <c r="I1268" t="s">
        <v>18</v>
      </c>
      <c r="J1268">
        <v>63</v>
      </c>
    </row>
    <row r="1269" spans="1:10" x14ac:dyDescent="0.35">
      <c r="A1269" t="s">
        <v>33</v>
      </c>
      <c r="B1269">
        <v>2016</v>
      </c>
      <c r="C1269" t="s">
        <v>32</v>
      </c>
      <c r="D1269" t="s">
        <v>36</v>
      </c>
      <c r="E1269">
        <v>25.81</v>
      </c>
      <c r="F1269">
        <v>132286</v>
      </c>
      <c r="G1269" t="s">
        <v>29</v>
      </c>
      <c r="H1269" t="s">
        <v>14</v>
      </c>
      <c r="I1269" t="s">
        <v>31</v>
      </c>
      <c r="J1269">
        <v>66</v>
      </c>
    </row>
    <row r="1270" spans="1:10" x14ac:dyDescent="0.35">
      <c r="A1270" t="s">
        <v>33</v>
      </c>
      <c r="B1270">
        <v>2023</v>
      </c>
      <c r="C1270" t="s">
        <v>34</v>
      </c>
      <c r="D1270" t="s">
        <v>36</v>
      </c>
      <c r="E1270">
        <v>46.58</v>
      </c>
      <c r="F1270">
        <v>659062</v>
      </c>
      <c r="G1270" t="s">
        <v>30</v>
      </c>
      <c r="H1270" t="s">
        <v>14</v>
      </c>
      <c r="I1270" t="s">
        <v>31</v>
      </c>
      <c r="J1270">
        <v>42</v>
      </c>
    </row>
    <row r="1271" spans="1:10" x14ac:dyDescent="0.35">
      <c r="A1271" t="s">
        <v>33</v>
      </c>
      <c r="B1271">
        <v>2020</v>
      </c>
      <c r="C1271" t="s">
        <v>42</v>
      </c>
      <c r="D1271" t="s">
        <v>24</v>
      </c>
      <c r="E1271">
        <v>93.88</v>
      </c>
      <c r="F1271">
        <v>69492</v>
      </c>
      <c r="G1271" t="s">
        <v>13</v>
      </c>
      <c r="H1271" t="s">
        <v>26</v>
      </c>
      <c r="I1271" t="s">
        <v>39</v>
      </c>
      <c r="J1271">
        <v>29</v>
      </c>
    </row>
    <row r="1272" spans="1:10" x14ac:dyDescent="0.35">
      <c r="A1272" t="s">
        <v>41</v>
      </c>
      <c r="B1272">
        <v>2017</v>
      </c>
      <c r="C1272" t="s">
        <v>11</v>
      </c>
      <c r="D1272" t="s">
        <v>21</v>
      </c>
      <c r="E1272">
        <v>53.07</v>
      </c>
      <c r="F1272">
        <v>388154</v>
      </c>
      <c r="G1272" t="s">
        <v>25</v>
      </c>
      <c r="H1272" t="s">
        <v>38</v>
      </c>
      <c r="I1272" t="s">
        <v>27</v>
      </c>
      <c r="J1272">
        <v>29</v>
      </c>
    </row>
    <row r="1273" spans="1:10" x14ac:dyDescent="0.35">
      <c r="A1273" t="s">
        <v>43</v>
      </c>
      <c r="B1273">
        <v>2024</v>
      </c>
      <c r="C1273" t="s">
        <v>32</v>
      </c>
      <c r="D1273" t="s">
        <v>35</v>
      </c>
      <c r="E1273">
        <v>24.23</v>
      </c>
      <c r="F1273">
        <v>889448</v>
      </c>
      <c r="G1273" t="s">
        <v>13</v>
      </c>
      <c r="H1273" t="s">
        <v>38</v>
      </c>
      <c r="I1273" t="s">
        <v>15</v>
      </c>
      <c r="J1273">
        <v>20</v>
      </c>
    </row>
    <row r="1274" spans="1:10" x14ac:dyDescent="0.35">
      <c r="A1274" t="s">
        <v>23</v>
      </c>
      <c r="B1274">
        <v>2022</v>
      </c>
      <c r="C1274" t="s">
        <v>11</v>
      </c>
      <c r="D1274" t="s">
        <v>17</v>
      </c>
      <c r="E1274">
        <v>49.08</v>
      </c>
      <c r="F1274">
        <v>445458</v>
      </c>
      <c r="G1274" t="s">
        <v>13</v>
      </c>
      <c r="H1274" t="s">
        <v>14</v>
      </c>
      <c r="I1274" t="s">
        <v>31</v>
      </c>
      <c r="J1274">
        <v>36</v>
      </c>
    </row>
    <row r="1275" spans="1:10" x14ac:dyDescent="0.35">
      <c r="A1275" t="s">
        <v>23</v>
      </c>
      <c r="B1275">
        <v>2019</v>
      </c>
      <c r="C1275" t="s">
        <v>11</v>
      </c>
      <c r="D1275" t="s">
        <v>36</v>
      </c>
      <c r="E1275">
        <v>84.5</v>
      </c>
      <c r="F1275">
        <v>828382</v>
      </c>
      <c r="G1275" t="s">
        <v>13</v>
      </c>
      <c r="H1275" t="s">
        <v>22</v>
      </c>
      <c r="I1275" t="s">
        <v>27</v>
      </c>
      <c r="J1275">
        <v>4</v>
      </c>
    </row>
    <row r="1276" spans="1:10" x14ac:dyDescent="0.35">
      <c r="A1276" t="s">
        <v>41</v>
      </c>
      <c r="B1276">
        <v>2024</v>
      </c>
      <c r="C1276" t="s">
        <v>34</v>
      </c>
      <c r="D1276" t="s">
        <v>12</v>
      </c>
      <c r="E1276">
        <v>99.31</v>
      </c>
      <c r="F1276">
        <v>362492</v>
      </c>
      <c r="G1276" t="s">
        <v>29</v>
      </c>
      <c r="H1276" t="s">
        <v>22</v>
      </c>
      <c r="I1276" t="s">
        <v>27</v>
      </c>
      <c r="J1276">
        <v>63</v>
      </c>
    </row>
    <row r="1277" spans="1:10" x14ac:dyDescent="0.35">
      <c r="A1277" t="s">
        <v>44</v>
      </c>
      <c r="B1277">
        <v>2021</v>
      </c>
      <c r="C1277" t="s">
        <v>20</v>
      </c>
      <c r="D1277" t="s">
        <v>37</v>
      </c>
      <c r="E1277">
        <v>55.4</v>
      </c>
      <c r="F1277">
        <v>68886</v>
      </c>
      <c r="G1277" t="s">
        <v>13</v>
      </c>
      <c r="H1277" t="s">
        <v>22</v>
      </c>
      <c r="I1277" t="s">
        <v>27</v>
      </c>
      <c r="J1277">
        <v>41</v>
      </c>
    </row>
    <row r="1278" spans="1:10" x14ac:dyDescent="0.35">
      <c r="A1278" t="s">
        <v>44</v>
      </c>
      <c r="B1278">
        <v>2017</v>
      </c>
      <c r="C1278" t="s">
        <v>32</v>
      </c>
      <c r="D1278" t="s">
        <v>12</v>
      </c>
      <c r="E1278">
        <v>7.84</v>
      </c>
      <c r="F1278">
        <v>165722</v>
      </c>
      <c r="G1278" t="s">
        <v>30</v>
      </c>
      <c r="H1278" t="s">
        <v>14</v>
      </c>
      <c r="I1278" t="s">
        <v>39</v>
      </c>
      <c r="J1278">
        <v>23</v>
      </c>
    </row>
    <row r="1279" spans="1:10" x14ac:dyDescent="0.35">
      <c r="A1279" t="s">
        <v>19</v>
      </c>
      <c r="B1279">
        <v>2020</v>
      </c>
      <c r="C1279" t="s">
        <v>34</v>
      </c>
      <c r="D1279" t="s">
        <v>35</v>
      </c>
      <c r="E1279">
        <v>99.72</v>
      </c>
      <c r="F1279">
        <v>604113</v>
      </c>
      <c r="G1279" t="s">
        <v>29</v>
      </c>
      <c r="H1279" t="s">
        <v>22</v>
      </c>
      <c r="I1279" t="s">
        <v>39</v>
      </c>
      <c r="J1279">
        <v>7</v>
      </c>
    </row>
    <row r="1280" spans="1:10" x14ac:dyDescent="0.35">
      <c r="A1280" t="s">
        <v>33</v>
      </c>
      <c r="B1280">
        <v>2019</v>
      </c>
      <c r="C1280" t="s">
        <v>20</v>
      </c>
      <c r="D1280" t="s">
        <v>37</v>
      </c>
      <c r="E1280">
        <v>39.479999999999997</v>
      </c>
      <c r="F1280">
        <v>450466</v>
      </c>
      <c r="G1280" t="s">
        <v>30</v>
      </c>
      <c r="H1280" t="s">
        <v>14</v>
      </c>
      <c r="I1280" t="s">
        <v>15</v>
      </c>
      <c r="J1280">
        <v>52</v>
      </c>
    </row>
    <row r="1281" spans="1:10" x14ac:dyDescent="0.35">
      <c r="A1281" t="s">
        <v>40</v>
      </c>
      <c r="B1281">
        <v>2019</v>
      </c>
      <c r="C1281" t="s">
        <v>11</v>
      </c>
      <c r="D1281" t="s">
        <v>36</v>
      </c>
      <c r="E1281">
        <v>1.1299999999999999</v>
      </c>
      <c r="F1281">
        <v>507976</v>
      </c>
      <c r="G1281" t="s">
        <v>13</v>
      </c>
      <c r="H1281" t="s">
        <v>38</v>
      </c>
      <c r="I1281" t="s">
        <v>27</v>
      </c>
      <c r="J1281">
        <v>70</v>
      </c>
    </row>
    <row r="1282" spans="1:10" x14ac:dyDescent="0.35">
      <c r="A1282" t="s">
        <v>19</v>
      </c>
      <c r="B1282">
        <v>2018</v>
      </c>
      <c r="C1282" t="s">
        <v>32</v>
      </c>
      <c r="D1282" t="s">
        <v>36</v>
      </c>
      <c r="E1282">
        <v>43.45</v>
      </c>
      <c r="F1282">
        <v>180980</v>
      </c>
      <c r="G1282" t="s">
        <v>13</v>
      </c>
      <c r="H1282" t="s">
        <v>14</v>
      </c>
      <c r="I1282" t="s">
        <v>27</v>
      </c>
      <c r="J1282">
        <v>15</v>
      </c>
    </row>
    <row r="1283" spans="1:10" x14ac:dyDescent="0.35">
      <c r="A1283" t="s">
        <v>33</v>
      </c>
      <c r="B1283">
        <v>2020</v>
      </c>
      <c r="C1283" t="s">
        <v>16</v>
      </c>
      <c r="D1283" t="s">
        <v>37</v>
      </c>
      <c r="E1283">
        <v>37.36</v>
      </c>
      <c r="F1283">
        <v>745273</v>
      </c>
      <c r="G1283" t="s">
        <v>29</v>
      </c>
      <c r="H1283" t="s">
        <v>38</v>
      </c>
      <c r="I1283" t="s">
        <v>18</v>
      </c>
      <c r="J1283">
        <v>67</v>
      </c>
    </row>
    <row r="1284" spans="1:10" x14ac:dyDescent="0.35">
      <c r="A1284" t="s">
        <v>28</v>
      </c>
      <c r="B1284">
        <v>2023</v>
      </c>
      <c r="C1284" t="s">
        <v>34</v>
      </c>
      <c r="D1284" t="s">
        <v>24</v>
      </c>
      <c r="E1284">
        <v>94.14</v>
      </c>
      <c r="F1284">
        <v>536737</v>
      </c>
      <c r="G1284" t="s">
        <v>30</v>
      </c>
      <c r="H1284" t="s">
        <v>14</v>
      </c>
      <c r="I1284" t="s">
        <v>39</v>
      </c>
      <c r="J1284">
        <v>44</v>
      </c>
    </row>
    <row r="1285" spans="1:10" x14ac:dyDescent="0.35">
      <c r="A1285" t="s">
        <v>28</v>
      </c>
      <c r="B1285">
        <v>2020</v>
      </c>
      <c r="C1285" t="s">
        <v>34</v>
      </c>
      <c r="D1285" t="s">
        <v>36</v>
      </c>
      <c r="E1285">
        <v>65.239999999999995</v>
      </c>
      <c r="F1285">
        <v>202102</v>
      </c>
      <c r="G1285" t="s">
        <v>29</v>
      </c>
      <c r="H1285" t="s">
        <v>14</v>
      </c>
      <c r="I1285" t="s">
        <v>31</v>
      </c>
      <c r="J1285">
        <v>54</v>
      </c>
    </row>
    <row r="1286" spans="1:10" x14ac:dyDescent="0.35">
      <c r="A1286" t="s">
        <v>43</v>
      </c>
      <c r="B1286">
        <v>2021</v>
      </c>
      <c r="C1286" t="s">
        <v>32</v>
      </c>
      <c r="D1286" t="s">
        <v>12</v>
      </c>
      <c r="E1286">
        <v>80.790000000000006</v>
      </c>
      <c r="F1286">
        <v>134998</v>
      </c>
      <c r="G1286" t="s">
        <v>30</v>
      </c>
      <c r="H1286" t="s">
        <v>38</v>
      </c>
      <c r="I1286" t="s">
        <v>27</v>
      </c>
      <c r="J1286">
        <v>42</v>
      </c>
    </row>
    <row r="1287" spans="1:10" x14ac:dyDescent="0.35">
      <c r="A1287" t="s">
        <v>19</v>
      </c>
      <c r="B1287">
        <v>2015</v>
      </c>
      <c r="C1287" t="s">
        <v>16</v>
      </c>
      <c r="D1287" t="s">
        <v>36</v>
      </c>
      <c r="E1287">
        <v>81.81</v>
      </c>
      <c r="F1287">
        <v>41635</v>
      </c>
      <c r="G1287" t="s">
        <v>25</v>
      </c>
      <c r="H1287" t="s">
        <v>14</v>
      </c>
      <c r="I1287" t="s">
        <v>39</v>
      </c>
      <c r="J1287">
        <v>37</v>
      </c>
    </row>
    <row r="1288" spans="1:10" x14ac:dyDescent="0.35">
      <c r="A1288" t="s">
        <v>44</v>
      </c>
      <c r="B1288">
        <v>2022</v>
      </c>
      <c r="C1288" t="s">
        <v>11</v>
      </c>
      <c r="D1288" t="s">
        <v>24</v>
      </c>
      <c r="E1288">
        <v>35.54</v>
      </c>
      <c r="F1288">
        <v>604908</v>
      </c>
      <c r="G1288" t="s">
        <v>30</v>
      </c>
      <c r="H1288" t="s">
        <v>38</v>
      </c>
      <c r="I1288" t="s">
        <v>31</v>
      </c>
      <c r="J1288">
        <v>25</v>
      </c>
    </row>
    <row r="1289" spans="1:10" x14ac:dyDescent="0.35">
      <c r="A1289" t="s">
        <v>33</v>
      </c>
      <c r="B1289">
        <v>2020</v>
      </c>
      <c r="C1289" t="s">
        <v>20</v>
      </c>
      <c r="D1289" t="s">
        <v>21</v>
      </c>
      <c r="E1289">
        <v>88.42</v>
      </c>
      <c r="F1289">
        <v>688016</v>
      </c>
      <c r="G1289" t="s">
        <v>25</v>
      </c>
      <c r="H1289" t="s">
        <v>38</v>
      </c>
      <c r="I1289" t="s">
        <v>31</v>
      </c>
      <c r="J1289">
        <v>26</v>
      </c>
    </row>
    <row r="1290" spans="1:10" x14ac:dyDescent="0.35">
      <c r="A1290" t="s">
        <v>43</v>
      </c>
      <c r="B1290">
        <v>2020</v>
      </c>
      <c r="C1290" t="s">
        <v>16</v>
      </c>
      <c r="D1290" t="s">
        <v>21</v>
      </c>
      <c r="E1290">
        <v>56.59</v>
      </c>
      <c r="F1290">
        <v>679131</v>
      </c>
      <c r="G1290" t="s">
        <v>13</v>
      </c>
      <c r="H1290" t="s">
        <v>22</v>
      </c>
      <c r="I1290" t="s">
        <v>27</v>
      </c>
      <c r="J1290">
        <v>55</v>
      </c>
    </row>
    <row r="1291" spans="1:10" x14ac:dyDescent="0.35">
      <c r="A1291" t="s">
        <v>19</v>
      </c>
      <c r="B1291">
        <v>2015</v>
      </c>
      <c r="C1291" t="s">
        <v>32</v>
      </c>
      <c r="D1291" t="s">
        <v>17</v>
      </c>
      <c r="E1291">
        <v>39.28</v>
      </c>
      <c r="F1291">
        <v>585934</v>
      </c>
      <c r="G1291" t="s">
        <v>29</v>
      </c>
      <c r="H1291" t="s">
        <v>14</v>
      </c>
      <c r="I1291" t="s">
        <v>31</v>
      </c>
      <c r="J1291">
        <v>13</v>
      </c>
    </row>
    <row r="1292" spans="1:10" x14ac:dyDescent="0.35">
      <c r="A1292" t="s">
        <v>45</v>
      </c>
      <c r="B1292">
        <v>2023</v>
      </c>
      <c r="C1292" t="s">
        <v>20</v>
      </c>
      <c r="D1292" t="s">
        <v>21</v>
      </c>
      <c r="E1292">
        <v>88.81</v>
      </c>
      <c r="F1292">
        <v>762605</v>
      </c>
      <c r="G1292" t="s">
        <v>25</v>
      </c>
      <c r="H1292" t="s">
        <v>14</v>
      </c>
      <c r="I1292" t="s">
        <v>39</v>
      </c>
      <c r="J1292">
        <v>53</v>
      </c>
    </row>
    <row r="1293" spans="1:10" x14ac:dyDescent="0.35">
      <c r="A1293" t="s">
        <v>23</v>
      </c>
      <c r="B1293">
        <v>2021</v>
      </c>
      <c r="C1293" t="s">
        <v>42</v>
      </c>
      <c r="D1293" t="s">
        <v>37</v>
      </c>
      <c r="E1293">
        <v>58.9</v>
      </c>
      <c r="F1293">
        <v>984973</v>
      </c>
      <c r="G1293" t="s">
        <v>30</v>
      </c>
      <c r="H1293" t="s">
        <v>38</v>
      </c>
      <c r="I1293" t="s">
        <v>39</v>
      </c>
      <c r="J1293">
        <v>30</v>
      </c>
    </row>
    <row r="1294" spans="1:10" x14ac:dyDescent="0.35">
      <c r="A1294" t="s">
        <v>41</v>
      </c>
      <c r="B1294">
        <v>2020</v>
      </c>
      <c r="C1294" t="s">
        <v>11</v>
      </c>
      <c r="D1294" t="s">
        <v>12</v>
      </c>
      <c r="E1294">
        <v>9.52</v>
      </c>
      <c r="F1294">
        <v>889970</v>
      </c>
      <c r="G1294" t="s">
        <v>25</v>
      </c>
      <c r="H1294" t="s">
        <v>14</v>
      </c>
      <c r="I1294" t="s">
        <v>15</v>
      </c>
      <c r="J1294">
        <v>20</v>
      </c>
    </row>
    <row r="1295" spans="1:10" x14ac:dyDescent="0.35">
      <c r="A1295" t="s">
        <v>45</v>
      </c>
      <c r="B1295">
        <v>2020</v>
      </c>
      <c r="C1295" t="s">
        <v>11</v>
      </c>
      <c r="D1295" t="s">
        <v>37</v>
      </c>
      <c r="E1295">
        <v>39.92</v>
      </c>
      <c r="F1295">
        <v>376443</v>
      </c>
      <c r="G1295" t="s">
        <v>29</v>
      </c>
      <c r="H1295" t="s">
        <v>38</v>
      </c>
      <c r="I1295" t="s">
        <v>31</v>
      </c>
      <c r="J1295">
        <v>20</v>
      </c>
    </row>
    <row r="1296" spans="1:10" x14ac:dyDescent="0.35">
      <c r="A1296" t="s">
        <v>23</v>
      </c>
      <c r="B1296">
        <v>2023</v>
      </c>
      <c r="C1296" t="s">
        <v>11</v>
      </c>
      <c r="D1296" t="s">
        <v>17</v>
      </c>
      <c r="E1296">
        <v>28.54</v>
      </c>
      <c r="F1296">
        <v>699386</v>
      </c>
      <c r="G1296" t="s">
        <v>25</v>
      </c>
      <c r="H1296" t="s">
        <v>22</v>
      </c>
      <c r="I1296" t="s">
        <v>39</v>
      </c>
      <c r="J1296">
        <v>20</v>
      </c>
    </row>
    <row r="1297" spans="1:10" x14ac:dyDescent="0.35">
      <c r="A1297" t="s">
        <v>41</v>
      </c>
      <c r="B1297">
        <v>2020</v>
      </c>
      <c r="C1297" t="s">
        <v>20</v>
      </c>
      <c r="D1297" t="s">
        <v>17</v>
      </c>
      <c r="E1297">
        <v>74.11</v>
      </c>
      <c r="F1297">
        <v>158758</v>
      </c>
      <c r="G1297" t="s">
        <v>25</v>
      </c>
      <c r="H1297" t="s">
        <v>38</v>
      </c>
      <c r="I1297" t="s">
        <v>31</v>
      </c>
      <c r="J1297">
        <v>72</v>
      </c>
    </row>
    <row r="1298" spans="1:10" x14ac:dyDescent="0.35">
      <c r="A1298" t="s">
        <v>10</v>
      </c>
      <c r="B1298">
        <v>2021</v>
      </c>
      <c r="C1298" t="s">
        <v>20</v>
      </c>
      <c r="D1298" t="s">
        <v>36</v>
      </c>
      <c r="E1298">
        <v>85.26</v>
      </c>
      <c r="F1298">
        <v>812101</v>
      </c>
      <c r="G1298" t="s">
        <v>29</v>
      </c>
      <c r="H1298" t="s">
        <v>26</v>
      </c>
      <c r="I1298" t="s">
        <v>15</v>
      </c>
      <c r="J1298">
        <v>52</v>
      </c>
    </row>
    <row r="1299" spans="1:10" x14ac:dyDescent="0.35">
      <c r="A1299" t="s">
        <v>23</v>
      </c>
      <c r="B1299">
        <v>2020</v>
      </c>
      <c r="C1299" t="s">
        <v>11</v>
      </c>
      <c r="D1299" t="s">
        <v>24</v>
      </c>
      <c r="E1299">
        <v>43.72</v>
      </c>
      <c r="F1299">
        <v>402744</v>
      </c>
      <c r="G1299" t="s">
        <v>29</v>
      </c>
      <c r="H1299" t="s">
        <v>38</v>
      </c>
      <c r="I1299" t="s">
        <v>27</v>
      </c>
      <c r="J1299">
        <v>65</v>
      </c>
    </row>
    <row r="1300" spans="1:10" x14ac:dyDescent="0.35">
      <c r="A1300" t="s">
        <v>44</v>
      </c>
      <c r="B1300">
        <v>2015</v>
      </c>
      <c r="C1300" t="s">
        <v>42</v>
      </c>
      <c r="D1300" t="s">
        <v>37</v>
      </c>
      <c r="E1300">
        <v>77.010000000000005</v>
      </c>
      <c r="F1300">
        <v>182338</v>
      </c>
      <c r="G1300" t="s">
        <v>30</v>
      </c>
      <c r="H1300" t="s">
        <v>26</v>
      </c>
      <c r="I1300" t="s">
        <v>18</v>
      </c>
      <c r="J1300">
        <v>72</v>
      </c>
    </row>
    <row r="1301" spans="1:10" x14ac:dyDescent="0.35">
      <c r="A1301" t="s">
        <v>28</v>
      </c>
      <c r="B1301">
        <v>2017</v>
      </c>
      <c r="C1301" t="s">
        <v>20</v>
      </c>
      <c r="D1301" t="s">
        <v>36</v>
      </c>
      <c r="E1301">
        <v>88.03</v>
      </c>
      <c r="F1301">
        <v>587213</v>
      </c>
      <c r="G1301" t="s">
        <v>30</v>
      </c>
      <c r="H1301" t="s">
        <v>22</v>
      </c>
      <c r="I1301" t="s">
        <v>27</v>
      </c>
      <c r="J1301">
        <v>32</v>
      </c>
    </row>
    <row r="1302" spans="1:10" x14ac:dyDescent="0.35">
      <c r="A1302" t="s">
        <v>33</v>
      </c>
      <c r="B1302">
        <v>2024</v>
      </c>
      <c r="C1302" t="s">
        <v>32</v>
      </c>
      <c r="D1302" t="s">
        <v>35</v>
      </c>
      <c r="E1302">
        <v>86.65</v>
      </c>
      <c r="F1302">
        <v>419571</v>
      </c>
      <c r="G1302" t="s">
        <v>25</v>
      </c>
      <c r="H1302" t="s">
        <v>38</v>
      </c>
      <c r="I1302" t="s">
        <v>27</v>
      </c>
      <c r="J1302">
        <v>72</v>
      </c>
    </row>
    <row r="1303" spans="1:10" x14ac:dyDescent="0.35">
      <c r="A1303" t="s">
        <v>28</v>
      </c>
      <c r="B1303">
        <v>2017</v>
      </c>
      <c r="C1303" t="s">
        <v>34</v>
      </c>
      <c r="D1303" t="s">
        <v>21</v>
      </c>
      <c r="E1303">
        <v>33.79</v>
      </c>
      <c r="F1303">
        <v>772541</v>
      </c>
      <c r="G1303" t="s">
        <v>25</v>
      </c>
      <c r="H1303" t="s">
        <v>14</v>
      </c>
      <c r="I1303" t="s">
        <v>31</v>
      </c>
      <c r="J1303">
        <v>46</v>
      </c>
    </row>
    <row r="1304" spans="1:10" x14ac:dyDescent="0.35">
      <c r="A1304" t="s">
        <v>28</v>
      </c>
      <c r="B1304">
        <v>2020</v>
      </c>
      <c r="C1304" t="s">
        <v>34</v>
      </c>
      <c r="D1304" t="s">
        <v>17</v>
      </c>
      <c r="E1304">
        <v>76.040000000000006</v>
      </c>
      <c r="F1304">
        <v>759384</v>
      </c>
      <c r="G1304" t="s">
        <v>25</v>
      </c>
      <c r="H1304" t="s">
        <v>14</v>
      </c>
      <c r="I1304" t="s">
        <v>27</v>
      </c>
      <c r="J1304">
        <v>22</v>
      </c>
    </row>
    <row r="1305" spans="1:10" x14ac:dyDescent="0.35">
      <c r="A1305" t="s">
        <v>10</v>
      </c>
      <c r="B1305">
        <v>2015</v>
      </c>
      <c r="C1305" t="s">
        <v>16</v>
      </c>
      <c r="D1305" t="s">
        <v>35</v>
      </c>
      <c r="E1305">
        <v>57.59</v>
      </c>
      <c r="F1305">
        <v>887037</v>
      </c>
      <c r="G1305" t="s">
        <v>29</v>
      </c>
      <c r="H1305" t="s">
        <v>14</v>
      </c>
      <c r="I1305" t="s">
        <v>15</v>
      </c>
      <c r="J1305">
        <v>39</v>
      </c>
    </row>
    <row r="1306" spans="1:10" x14ac:dyDescent="0.35">
      <c r="A1306" t="s">
        <v>10</v>
      </c>
      <c r="B1306">
        <v>2016</v>
      </c>
      <c r="C1306" t="s">
        <v>16</v>
      </c>
      <c r="D1306" t="s">
        <v>21</v>
      </c>
      <c r="E1306">
        <v>37.22</v>
      </c>
      <c r="F1306">
        <v>788555</v>
      </c>
      <c r="G1306" t="s">
        <v>29</v>
      </c>
      <c r="H1306" t="s">
        <v>14</v>
      </c>
      <c r="I1306" t="s">
        <v>39</v>
      </c>
      <c r="J1306">
        <v>43</v>
      </c>
    </row>
    <row r="1307" spans="1:10" x14ac:dyDescent="0.35">
      <c r="A1307" t="s">
        <v>19</v>
      </c>
      <c r="B1307">
        <v>2020</v>
      </c>
      <c r="C1307" t="s">
        <v>20</v>
      </c>
      <c r="D1307" t="s">
        <v>24</v>
      </c>
      <c r="E1307">
        <v>57.89</v>
      </c>
      <c r="F1307">
        <v>438137</v>
      </c>
      <c r="G1307" t="s">
        <v>30</v>
      </c>
      <c r="H1307" t="s">
        <v>14</v>
      </c>
      <c r="I1307" t="s">
        <v>15</v>
      </c>
      <c r="J1307">
        <v>18</v>
      </c>
    </row>
    <row r="1308" spans="1:10" x14ac:dyDescent="0.35">
      <c r="A1308" t="s">
        <v>40</v>
      </c>
      <c r="B1308">
        <v>2024</v>
      </c>
      <c r="C1308" t="s">
        <v>16</v>
      </c>
      <c r="D1308" t="s">
        <v>35</v>
      </c>
      <c r="E1308">
        <v>3.37</v>
      </c>
      <c r="F1308">
        <v>414907</v>
      </c>
      <c r="G1308" t="s">
        <v>13</v>
      </c>
      <c r="H1308" t="s">
        <v>38</v>
      </c>
      <c r="I1308" t="s">
        <v>18</v>
      </c>
      <c r="J1308">
        <v>42</v>
      </c>
    </row>
    <row r="1309" spans="1:10" x14ac:dyDescent="0.35">
      <c r="A1309" t="s">
        <v>40</v>
      </c>
      <c r="B1309">
        <v>2021</v>
      </c>
      <c r="C1309" t="s">
        <v>16</v>
      </c>
      <c r="D1309" t="s">
        <v>24</v>
      </c>
      <c r="E1309">
        <v>88.2</v>
      </c>
      <c r="F1309">
        <v>576302</v>
      </c>
      <c r="G1309" t="s">
        <v>13</v>
      </c>
      <c r="H1309" t="s">
        <v>38</v>
      </c>
      <c r="I1309" t="s">
        <v>27</v>
      </c>
      <c r="J1309">
        <v>2</v>
      </c>
    </row>
    <row r="1310" spans="1:10" x14ac:dyDescent="0.35">
      <c r="A1310" t="s">
        <v>45</v>
      </c>
      <c r="B1310">
        <v>2020</v>
      </c>
      <c r="C1310" t="s">
        <v>32</v>
      </c>
      <c r="D1310" t="s">
        <v>21</v>
      </c>
      <c r="E1310">
        <v>96.08</v>
      </c>
      <c r="F1310">
        <v>156275</v>
      </c>
      <c r="G1310" t="s">
        <v>29</v>
      </c>
      <c r="H1310" t="s">
        <v>26</v>
      </c>
      <c r="I1310" t="s">
        <v>39</v>
      </c>
      <c r="J1310">
        <v>24</v>
      </c>
    </row>
    <row r="1311" spans="1:10" x14ac:dyDescent="0.35">
      <c r="A1311" t="s">
        <v>44</v>
      </c>
      <c r="B1311">
        <v>2024</v>
      </c>
      <c r="C1311" t="s">
        <v>32</v>
      </c>
      <c r="D1311" t="s">
        <v>35</v>
      </c>
      <c r="E1311">
        <v>84.36</v>
      </c>
      <c r="F1311">
        <v>234154</v>
      </c>
      <c r="G1311" t="s">
        <v>25</v>
      </c>
      <c r="H1311" t="s">
        <v>14</v>
      </c>
      <c r="I1311" t="s">
        <v>15</v>
      </c>
      <c r="J1311">
        <v>42</v>
      </c>
    </row>
    <row r="1312" spans="1:10" x14ac:dyDescent="0.35">
      <c r="A1312" t="s">
        <v>43</v>
      </c>
      <c r="B1312">
        <v>2022</v>
      </c>
      <c r="C1312" t="s">
        <v>11</v>
      </c>
      <c r="D1312" t="s">
        <v>21</v>
      </c>
      <c r="E1312">
        <v>92.58</v>
      </c>
      <c r="F1312">
        <v>176386</v>
      </c>
      <c r="G1312" t="s">
        <v>13</v>
      </c>
      <c r="H1312" t="s">
        <v>14</v>
      </c>
      <c r="I1312" t="s">
        <v>15</v>
      </c>
      <c r="J1312">
        <v>63</v>
      </c>
    </row>
    <row r="1313" spans="1:10" x14ac:dyDescent="0.35">
      <c r="A1313" t="s">
        <v>44</v>
      </c>
      <c r="B1313">
        <v>2015</v>
      </c>
      <c r="C1313" t="s">
        <v>42</v>
      </c>
      <c r="D1313" t="s">
        <v>37</v>
      </c>
      <c r="E1313">
        <v>27.92</v>
      </c>
      <c r="F1313">
        <v>775042</v>
      </c>
      <c r="G1313" t="s">
        <v>30</v>
      </c>
      <c r="H1313" t="s">
        <v>38</v>
      </c>
      <c r="I1313" t="s">
        <v>39</v>
      </c>
      <c r="J1313">
        <v>12</v>
      </c>
    </row>
    <row r="1314" spans="1:10" x14ac:dyDescent="0.35">
      <c r="A1314" t="s">
        <v>28</v>
      </c>
      <c r="B1314">
        <v>2016</v>
      </c>
      <c r="C1314" t="s">
        <v>11</v>
      </c>
      <c r="D1314" t="s">
        <v>24</v>
      </c>
      <c r="E1314">
        <v>46.28</v>
      </c>
      <c r="F1314">
        <v>992092</v>
      </c>
      <c r="G1314" t="s">
        <v>13</v>
      </c>
      <c r="H1314" t="s">
        <v>14</v>
      </c>
      <c r="I1314" t="s">
        <v>39</v>
      </c>
      <c r="J1314">
        <v>3</v>
      </c>
    </row>
    <row r="1315" spans="1:10" x14ac:dyDescent="0.35">
      <c r="A1315" t="s">
        <v>33</v>
      </c>
      <c r="B1315">
        <v>2016</v>
      </c>
      <c r="C1315" t="s">
        <v>16</v>
      </c>
      <c r="D1315" t="s">
        <v>12</v>
      </c>
      <c r="E1315">
        <v>25.55</v>
      </c>
      <c r="F1315">
        <v>883536</v>
      </c>
      <c r="G1315" t="s">
        <v>13</v>
      </c>
      <c r="H1315" t="s">
        <v>14</v>
      </c>
      <c r="I1315" t="s">
        <v>27</v>
      </c>
      <c r="J1315">
        <v>66</v>
      </c>
    </row>
    <row r="1316" spans="1:10" x14ac:dyDescent="0.35">
      <c r="A1316" t="s">
        <v>33</v>
      </c>
      <c r="B1316">
        <v>2017</v>
      </c>
      <c r="C1316" t="s">
        <v>11</v>
      </c>
      <c r="D1316" t="s">
        <v>36</v>
      </c>
      <c r="E1316">
        <v>15.14</v>
      </c>
      <c r="F1316">
        <v>276541</v>
      </c>
      <c r="G1316" t="s">
        <v>13</v>
      </c>
      <c r="H1316" t="s">
        <v>26</v>
      </c>
      <c r="I1316" t="s">
        <v>27</v>
      </c>
      <c r="J1316">
        <v>16</v>
      </c>
    </row>
    <row r="1317" spans="1:10" x14ac:dyDescent="0.35">
      <c r="A1317" t="s">
        <v>19</v>
      </c>
      <c r="B1317">
        <v>2024</v>
      </c>
      <c r="C1317" t="s">
        <v>11</v>
      </c>
      <c r="D1317" t="s">
        <v>24</v>
      </c>
      <c r="E1317">
        <v>50.64</v>
      </c>
      <c r="F1317">
        <v>513620</v>
      </c>
      <c r="G1317" t="s">
        <v>30</v>
      </c>
      <c r="H1317" t="s">
        <v>14</v>
      </c>
      <c r="I1317" t="s">
        <v>31</v>
      </c>
      <c r="J1317">
        <v>65</v>
      </c>
    </row>
    <row r="1318" spans="1:10" x14ac:dyDescent="0.35">
      <c r="A1318" t="s">
        <v>28</v>
      </c>
      <c r="B1318">
        <v>2022</v>
      </c>
      <c r="C1318" t="s">
        <v>11</v>
      </c>
      <c r="D1318" t="s">
        <v>36</v>
      </c>
      <c r="E1318">
        <v>31.73</v>
      </c>
      <c r="F1318">
        <v>397919</v>
      </c>
      <c r="G1318" t="s">
        <v>25</v>
      </c>
      <c r="H1318" t="s">
        <v>26</v>
      </c>
      <c r="I1318" t="s">
        <v>39</v>
      </c>
      <c r="J1318">
        <v>22</v>
      </c>
    </row>
    <row r="1319" spans="1:10" x14ac:dyDescent="0.35">
      <c r="A1319" t="s">
        <v>41</v>
      </c>
      <c r="B1319">
        <v>2021</v>
      </c>
      <c r="C1319" t="s">
        <v>11</v>
      </c>
      <c r="D1319" t="s">
        <v>24</v>
      </c>
      <c r="E1319">
        <v>73.930000000000007</v>
      </c>
      <c r="F1319">
        <v>32743</v>
      </c>
      <c r="G1319" t="s">
        <v>13</v>
      </c>
      <c r="H1319" t="s">
        <v>38</v>
      </c>
      <c r="I1319" t="s">
        <v>15</v>
      </c>
      <c r="J1319">
        <v>18</v>
      </c>
    </row>
    <row r="1320" spans="1:10" x14ac:dyDescent="0.35">
      <c r="A1320" t="s">
        <v>28</v>
      </c>
      <c r="B1320">
        <v>2020</v>
      </c>
      <c r="C1320" t="s">
        <v>11</v>
      </c>
      <c r="D1320" t="s">
        <v>35</v>
      </c>
      <c r="E1320">
        <v>40.619999999999997</v>
      </c>
      <c r="F1320">
        <v>318648</v>
      </c>
      <c r="G1320" t="s">
        <v>29</v>
      </c>
      <c r="H1320" t="s">
        <v>38</v>
      </c>
      <c r="I1320" t="s">
        <v>39</v>
      </c>
      <c r="J1320">
        <v>1</v>
      </c>
    </row>
    <row r="1321" spans="1:10" x14ac:dyDescent="0.35">
      <c r="A1321" t="s">
        <v>45</v>
      </c>
      <c r="B1321">
        <v>2022</v>
      </c>
      <c r="C1321" t="s">
        <v>16</v>
      </c>
      <c r="D1321" t="s">
        <v>12</v>
      </c>
      <c r="E1321">
        <v>14.5</v>
      </c>
      <c r="F1321">
        <v>353297</v>
      </c>
      <c r="G1321" t="s">
        <v>29</v>
      </c>
      <c r="H1321" t="s">
        <v>22</v>
      </c>
      <c r="I1321" t="s">
        <v>15</v>
      </c>
      <c r="J1321">
        <v>58</v>
      </c>
    </row>
    <row r="1322" spans="1:10" x14ac:dyDescent="0.35">
      <c r="A1322" t="s">
        <v>41</v>
      </c>
      <c r="B1322">
        <v>2017</v>
      </c>
      <c r="C1322" t="s">
        <v>42</v>
      </c>
      <c r="D1322" t="s">
        <v>21</v>
      </c>
      <c r="E1322">
        <v>20.85</v>
      </c>
      <c r="F1322">
        <v>484009</v>
      </c>
      <c r="G1322" t="s">
        <v>29</v>
      </c>
      <c r="H1322" t="s">
        <v>22</v>
      </c>
      <c r="I1322" t="s">
        <v>18</v>
      </c>
      <c r="J1322">
        <v>41</v>
      </c>
    </row>
    <row r="1323" spans="1:10" x14ac:dyDescent="0.35">
      <c r="A1323" t="s">
        <v>41</v>
      </c>
      <c r="B1323">
        <v>2024</v>
      </c>
      <c r="C1323" t="s">
        <v>42</v>
      </c>
      <c r="D1323" t="s">
        <v>35</v>
      </c>
      <c r="E1323">
        <v>49.51</v>
      </c>
      <c r="F1323">
        <v>872411</v>
      </c>
      <c r="G1323" t="s">
        <v>13</v>
      </c>
      <c r="H1323" t="s">
        <v>38</v>
      </c>
      <c r="I1323" t="s">
        <v>18</v>
      </c>
      <c r="J1323">
        <v>5</v>
      </c>
    </row>
    <row r="1324" spans="1:10" x14ac:dyDescent="0.35">
      <c r="A1324" t="s">
        <v>28</v>
      </c>
      <c r="B1324">
        <v>2023</v>
      </c>
      <c r="C1324" t="s">
        <v>20</v>
      </c>
      <c r="D1324" t="s">
        <v>12</v>
      </c>
      <c r="E1324">
        <v>26.14</v>
      </c>
      <c r="F1324">
        <v>876348</v>
      </c>
      <c r="G1324" t="s">
        <v>30</v>
      </c>
      <c r="H1324" t="s">
        <v>26</v>
      </c>
      <c r="I1324" t="s">
        <v>39</v>
      </c>
      <c r="J1324">
        <v>1</v>
      </c>
    </row>
    <row r="1325" spans="1:10" x14ac:dyDescent="0.35">
      <c r="A1325" t="s">
        <v>10</v>
      </c>
      <c r="B1325">
        <v>2021</v>
      </c>
      <c r="C1325" t="s">
        <v>34</v>
      </c>
      <c r="D1325" t="s">
        <v>35</v>
      </c>
      <c r="E1325">
        <v>13.76</v>
      </c>
      <c r="F1325">
        <v>11310</v>
      </c>
      <c r="G1325" t="s">
        <v>13</v>
      </c>
      <c r="H1325" t="s">
        <v>22</v>
      </c>
      <c r="I1325" t="s">
        <v>31</v>
      </c>
      <c r="J1325">
        <v>71</v>
      </c>
    </row>
    <row r="1326" spans="1:10" x14ac:dyDescent="0.35">
      <c r="A1326" t="s">
        <v>23</v>
      </c>
      <c r="B1326">
        <v>2018</v>
      </c>
      <c r="C1326" t="s">
        <v>34</v>
      </c>
      <c r="D1326" t="s">
        <v>17</v>
      </c>
      <c r="E1326">
        <v>72.209999999999994</v>
      </c>
      <c r="F1326">
        <v>597358</v>
      </c>
      <c r="G1326" t="s">
        <v>25</v>
      </c>
      <c r="H1326" t="s">
        <v>38</v>
      </c>
      <c r="I1326" t="s">
        <v>15</v>
      </c>
      <c r="J1326">
        <v>30</v>
      </c>
    </row>
    <row r="1327" spans="1:10" x14ac:dyDescent="0.35">
      <c r="A1327" t="s">
        <v>19</v>
      </c>
      <c r="B1327">
        <v>2022</v>
      </c>
      <c r="C1327" t="s">
        <v>34</v>
      </c>
      <c r="D1327" t="s">
        <v>37</v>
      </c>
      <c r="E1327">
        <v>91.91</v>
      </c>
      <c r="F1327">
        <v>180456</v>
      </c>
      <c r="G1327" t="s">
        <v>30</v>
      </c>
      <c r="H1327" t="s">
        <v>14</v>
      </c>
      <c r="I1327" t="s">
        <v>15</v>
      </c>
      <c r="J1327">
        <v>8</v>
      </c>
    </row>
    <row r="1328" spans="1:10" x14ac:dyDescent="0.35">
      <c r="A1328" t="s">
        <v>41</v>
      </c>
      <c r="B1328">
        <v>2021</v>
      </c>
      <c r="C1328" t="s">
        <v>32</v>
      </c>
      <c r="D1328" t="s">
        <v>17</v>
      </c>
      <c r="E1328">
        <v>79.06</v>
      </c>
      <c r="F1328">
        <v>368255</v>
      </c>
      <c r="G1328" t="s">
        <v>25</v>
      </c>
      <c r="H1328" t="s">
        <v>26</v>
      </c>
      <c r="I1328" t="s">
        <v>39</v>
      </c>
      <c r="J1328">
        <v>17</v>
      </c>
    </row>
    <row r="1329" spans="1:10" x14ac:dyDescent="0.35">
      <c r="A1329" t="s">
        <v>19</v>
      </c>
      <c r="B1329">
        <v>2022</v>
      </c>
      <c r="C1329" t="s">
        <v>42</v>
      </c>
      <c r="D1329" t="s">
        <v>12</v>
      </c>
      <c r="E1329">
        <v>7.17</v>
      </c>
      <c r="F1329">
        <v>268414</v>
      </c>
      <c r="G1329" t="s">
        <v>29</v>
      </c>
      <c r="H1329" t="s">
        <v>14</v>
      </c>
      <c r="I1329" t="s">
        <v>39</v>
      </c>
      <c r="J1329">
        <v>9</v>
      </c>
    </row>
    <row r="1330" spans="1:10" x14ac:dyDescent="0.35">
      <c r="A1330" t="s">
        <v>10</v>
      </c>
      <c r="B1330">
        <v>2019</v>
      </c>
      <c r="C1330" t="s">
        <v>34</v>
      </c>
      <c r="D1330" t="s">
        <v>37</v>
      </c>
      <c r="E1330">
        <v>79.28</v>
      </c>
      <c r="F1330">
        <v>891504</v>
      </c>
      <c r="G1330" t="s">
        <v>29</v>
      </c>
      <c r="H1330" t="s">
        <v>38</v>
      </c>
      <c r="I1330" t="s">
        <v>18</v>
      </c>
      <c r="J1330">
        <v>63</v>
      </c>
    </row>
    <row r="1331" spans="1:10" x14ac:dyDescent="0.35">
      <c r="A1331" t="s">
        <v>44</v>
      </c>
      <c r="B1331">
        <v>2023</v>
      </c>
      <c r="C1331" t="s">
        <v>11</v>
      </c>
      <c r="D1331" t="s">
        <v>37</v>
      </c>
      <c r="E1331">
        <v>48.25</v>
      </c>
      <c r="F1331">
        <v>3395</v>
      </c>
      <c r="G1331" t="s">
        <v>25</v>
      </c>
      <c r="H1331" t="s">
        <v>22</v>
      </c>
      <c r="I1331" t="s">
        <v>31</v>
      </c>
      <c r="J1331">
        <v>58</v>
      </c>
    </row>
    <row r="1332" spans="1:10" x14ac:dyDescent="0.35">
      <c r="A1332" t="s">
        <v>10</v>
      </c>
      <c r="B1332">
        <v>2023</v>
      </c>
      <c r="C1332" t="s">
        <v>16</v>
      </c>
      <c r="D1332" t="s">
        <v>12</v>
      </c>
      <c r="E1332">
        <v>45.88</v>
      </c>
      <c r="F1332">
        <v>164890</v>
      </c>
      <c r="G1332" t="s">
        <v>30</v>
      </c>
      <c r="H1332" t="s">
        <v>22</v>
      </c>
      <c r="I1332" t="s">
        <v>27</v>
      </c>
      <c r="J1332">
        <v>20</v>
      </c>
    </row>
    <row r="1333" spans="1:10" x14ac:dyDescent="0.35">
      <c r="A1333" t="s">
        <v>19</v>
      </c>
      <c r="B1333">
        <v>2020</v>
      </c>
      <c r="C1333" t="s">
        <v>34</v>
      </c>
      <c r="D1333" t="s">
        <v>36</v>
      </c>
      <c r="E1333">
        <v>89.8</v>
      </c>
      <c r="F1333">
        <v>895388</v>
      </c>
      <c r="G1333" t="s">
        <v>29</v>
      </c>
      <c r="H1333" t="s">
        <v>26</v>
      </c>
      <c r="I1333" t="s">
        <v>27</v>
      </c>
      <c r="J1333">
        <v>54</v>
      </c>
    </row>
    <row r="1334" spans="1:10" x14ac:dyDescent="0.35">
      <c r="A1334" t="s">
        <v>19</v>
      </c>
      <c r="B1334">
        <v>2020</v>
      </c>
      <c r="C1334" t="s">
        <v>34</v>
      </c>
      <c r="D1334" t="s">
        <v>24</v>
      </c>
      <c r="E1334">
        <v>17.47</v>
      </c>
      <c r="F1334">
        <v>436517</v>
      </c>
      <c r="G1334" t="s">
        <v>25</v>
      </c>
      <c r="H1334" t="s">
        <v>22</v>
      </c>
      <c r="I1334" t="s">
        <v>31</v>
      </c>
      <c r="J1334">
        <v>61</v>
      </c>
    </row>
    <row r="1335" spans="1:10" x14ac:dyDescent="0.35">
      <c r="A1335" t="s">
        <v>19</v>
      </c>
      <c r="B1335">
        <v>2018</v>
      </c>
      <c r="C1335" t="s">
        <v>11</v>
      </c>
      <c r="D1335" t="s">
        <v>21</v>
      </c>
      <c r="E1335">
        <v>70.849999999999994</v>
      </c>
      <c r="F1335">
        <v>677164</v>
      </c>
      <c r="G1335" t="s">
        <v>25</v>
      </c>
      <c r="H1335" t="s">
        <v>22</v>
      </c>
      <c r="I1335" t="s">
        <v>18</v>
      </c>
      <c r="J1335">
        <v>7</v>
      </c>
    </row>
    <row r="1336" spans="1:10" x14ac:dyDescent="0.35">
      <c r="A1336" t="s">
        <v>41</v>
      </c>
      <c r="B1336">
        <v>2024</v>
      </c>
      <c r="C1336" t="s">
        <v>20</v>
      </c>
      <c r="D1336" t="s">
        <v>36</v>
      </c>
      <c r="E1336">
        <v>93.13</v>
      </c>
      <c r="F1336">
        <v>414192</v>
      </c>
      <c r="G1336" t="s">
        <v>25</v>
      </c>
      <c r="H1336" t="s">
        <v>22</v>
      </c>
      <c r="I1336" t="s">
        <v>18</v>
      </c>
      <c r="J1336">
        <v>34</v>
      </c>
    </row>
    <row r="1337" spans="1:10" x14ac:dyDescent="0.35">
      <c r="A1337" t="s">
        <v>41</v>
      </c>
      <c r="B1337">
        <v>2021</v>
      </c>
      <c r="C1337" t="s">
        <v>20</v>
      </c>
      <c r="D1337" t="s">
        <v>17</v>
      </c>
      <c r="E1337">
        <v>39.729999999999997</v>
      </c>
      <c r="F1337">
        <v>80069</v>
      </c>
      <c r="G1337" t="s">
        <v>29</v>
      </c>
      <c r="H1337" t="s">
        <v>14</v>
      </c>
      <c r="I1337" t="s">
        <v>15</v>
      </c>
      <c r="J1337">
        <v>8</v>
      </c>
    </row>
    <row r="1338" spans="1:10" x14ac:dyDescent="0.35">
      <c r="A1338" t="s">
        <v>23</v>
      </c>
      <c r="B1338">
        <v>2016</v>
      </c>
      <c r="C1338" t="s">
        <v>11</v>
      </c>
      <c r="D1338" t="s">
        <v>21</v>
      </c>
      <c r="E1338">
        <v>1.28</v>
      </c>
      <c r="F1338">
        <v>604185</v>
      </c>
      <c r="G1338" t="s">
        <v>30</v>
      </c>
      <c r="H1338" t="s">
        <v>38</v>
      </c>
      <c r="I1338" t="s">
        <v>18</v>
      </c>
      <c r="J1338">
        <v>57</v>
      </c>
    </row>
    <row r="1339" spans="1:10" x14ac:dyDescent="0.35">
      <c r="A1339" t="s">
        <v>43</v>
      </c>
      <c r="B1339">
        <v>2021</v>
      </c>
      <c r="C1339" t="s">
        <v>34</v>
      </c>
      <c r="D1339" t="s">
        <v>21</v>
      </c>
      <c r="E1339">
        <v>83.99</v>
      </c>
      <c r="F1339">
        <v>807733</v>
      </c>
      <c r="G1339" t="s">
        <v>30</v>
      </c>
      <c r="H1339" t="s">
        <v>22</v>
      </c>
      <c r="I1339" t="s">
        <v>39</v>
      </c>
      <c r="J1339">
        <v>18</v>
      </c>
    </row>
    <row r="1340" spans="1:10" x14ac:dyDescent="0.35">
      <c r="A1340" t="s">
        <v>33</v>
      </c>
      <c r="B1340">
        <v>2019</v>
      </c>
      <c r="C1340" t="s">
        <v>34</v>
      </c>
      <c r="D1340" t="s">
        <v>24</v>
      </c>
      <c r="E1340">
        <v>16.510000000000002</v>
      </c>
      <c r="F1340">
        <v>945154</v>
      </c>
      <c r="G1340" t="s">
        <v>25</v>
      </c>
      <c r="H1340" t="s">
        <v>26</v>
      </c>
      <c r="I1340" t="s">
        <v>27</v>
      </c>
      <c r="J1340">
        <v>63</v>
      </c>
    </row>
    <row r="1341" spans="1:10" x14ac:dyDescent="0.35">
      <c r="A1341" t="s">
        <v>28</v>
      </c>
      <c r="B1341">
        <v>2023</v>
      </c>
      <c r="C1341" t="s">
        <v>42</v>
      </c>
      <c r="D1341" t="s">
        <v>17</v>
      </c>
      <c r="E1341">
        <v>62.43</v>
      </c>
      <c r="F1341">
        <v>918454</v>
      </c>
      <c r="G1341" t="s">
        <v>30</v>
      </c>
      <c r="H1341" t="s">
        <v>14</v>
      </c>
      <c r="I1341" t="s">
        <v>18</v>
      </c>
      <c r="J1341">
        <v>15</v>
      </c>
    </row>
    <row r="1342" spans="1:10" x14ac:dyDescent="0.35">
      <c r="A1342" t="s">
        <v>40</v>
      </c>
      <c r="B1342">
        <v>2017</v>
      </c>
      <c r="C1342" t="s">
        <v>11</v>
      </c>
      <c r="D1342" t="s">
        <v>17</v>
      </c>
      <c r="E1342">
        <v>56.1</v>
      </c>
      <c r="F1342">
        <v>450205</v>
      </c>
      <c r="G1342" t="s">
        <v>30</v>
      </c>
      <c r="H1342" t="s">
        <v>38</v>
      </c>
      <c r="I1342" t="s">
        <v>18</v>
      </c>
      <c r="J1342">
        <v>32</v>
      </c>
    </row>
    <row r="1343" spans="1:10" x14ac:dyDescent="0.35">
      <c r="A1343" t="s">
        <v>44</v>
      </c>
      <c r="B1343">
        <v>2016</v>
      </c>
      <c r="C1343" t="s">
        <v>42</v>
      </c>
      <c r="D1343" t="s">
        <v>24</v>
      </c>
      <c r="E1343">
        <v>87.52</v>
      </c>
      <c r="F1343">
        <v>476001</v>
      </c>
      <c r="G1343" t="s">
        <v>13</v>
      </c>
      <c r="H1343" t="s">
        <v>26</v>
      </c>
      <c r="I1343" t="s">
        <v>15</v>
      </c>
      <c r="J1343">
        <v>58</v>
      </c>
    </row>
    <row r="1344" spans="1:10" x14ac:dyDescent="0.35">
      <c r="A1344" t="s">
        <v>41</v>
      </c>
      <c r="B1344">
        <v>2018</v>
      </c>
      <c r="C1344" t="s">
        <v>11</v>
      </c>
      <c r="D1344" t="s">
        <v>21</v>
      </c>
      <c r="E1344">
        <v>65.88</v>
      </c>
      <c r="F1344">
        <v>503520</v>
      </c>
      <c r="G1344" t="s">
        <v>13</v>
      </c>
      <c r="H1344" t="s">
        <v>38</v>
      </c>
      <c r="I1344" t="s">
        <v>39</v>
      </c>
      <c r="J1344">
        <v>48</v>
      </c>
    </row>
    <row r="1345" spans="1:10" x14ac:dyDescent="0.35">
      <c r="A1345" t="s">
        <v>45</v>
      </c>
      <c r="B1345">
        <v>2024</v>
      </c>
      <c r="C1345" t="s">
        <v>34</v>
      </c>
      <c r="D1345" t="s">
        <v>17</v>
      </c>
      <c r="E1345">
        <v>86.29</v>
      </c>
      <c r="F1345">
        <v>457411</v>
      </c>
      <c r="G1345" t="s">
        <v>25</v>
      </c>
      <c r="H1345" t="s">
        <v>38</v>
      </c>
      <c r="I1345" t="s">
        <v>15</v>
      </c>
      <c r="J1345">
        <v>34</v>
      </c>
    </row>
    <row r="1346" spans="1:10" x14ac:dyDescent="0.35">
      <c r="A1346" t="s">
        <v>10</v>
      </c>
      <c r="B1346">
        <v>2018</v>
      </c>
      <c r="C1346" t="s">
        <v>42</v>
      </c>
      <c r="D1346" t="s">
        <v>12</v>
      </c>
      <c r="E1346">
        <v>62.82</v>
      </c>
      <c r="F1346">
        <v>580609</v>
      </c>
      <c r="G1346" t="s">
        <v>30</v>
      </c>
      <c r="H1346" t="s">
        <v>22</v>
      </c>
      <c r="I1346" t="s">
        <v>27</v>
      </c>
      <c r="J1346">
        <v>29</v>
      </c>
    </row>
    <row r="1347" spans="1:10" x14ac:dyDescent="0.35">
      <c r="A1347" t="s">
        <v>23</v>
      </c>
      <c r="B1347">
        <v>2022</v>
      </c>
      <c r="C1347" t="s">
        <v>11</v>
      </c>
      <c r="D1347" t="s">
        <v>36</v>
      </c>
      <c r="E1347">
        <v>18.45</v>
      </c>
      <c r="F1347">
        <v>848022</v>
      </c>
      <c r="G1347" t="s">
        <v>13</v>
      </c>
      <c r="H1347" t="s">
        <v>26</v>
      </c>
      <c r="I1347" t="s">
        <v>31</v>
      </c>
      <c r="J1347">
        <v>10</v>
      </c>
    </row>
    <row r="1348" spans="1:10" x14ac:dyDescent="0.35">
      <c r="A1348" t="s">
        <v>43</v>
      </c>
      <c r="B1348">
        <v>2022</v>
      </c>
      <c r="C1348" t="s">
        <v>11</v>
      </c>
      <c r="D1348" t="s">
        <v>12</v>
      </c>
      <c r="E1348">
        <v>75.42</v>
      </c>
      <c r="F1348">
        <v>761590</v>
      </c>
      <c r="G1348" t="s">
        <v>30</v>
      </c>
      <c r="H1348" t="s">
        <v>14</v>
      </c>
      <c r="I1348" t="s">
        <v>27</v>
      </c>
      <c r="J1348">
        <v>45</v>
      </c>
    </row>
    <row r="1349" spans="1:10" x14ac:dyDescent="0.35">
      <c r="A1349" t="s">
        <v>43</v>
      </c>
      <c r="B1349">
        <v>2022</v>
      </c>
      <c r="C1349" t="s">
        <v>32</v>
      </c>
      <c r="D1349" t="s">
        <v>12</v>
      </c>
      <c r="E1349">
        <v>17.68</v>
      </c>
      <c r="F1349">
        <v>366968</v>
      </c>
      <c r="G1349" t="s">
        <v>25</v>
      </c>
      <c r="H1349" t="s">
        <v>26</v>
      </c>
      <c r="I1349" t="s">
        <v>15</v>
      </c>
      <c r="J1349">
        <v>47</v>
      </c>
    </row>
    <row r="1350" spans="1:10" x14ac:dyDescent="0.35">
      <c r="A1350" t="s">
        <v>43</v>
      </c>
      <c r="B1350">
        <v>2021</v>
      </c>
      <c r="C1350" t="s">
        <v>20</v>
      </c>
      <c r="D1350" t="s">
        <v>12</v>
      </c>
      <c r="E1350">
        <v>27.95</v>
      </c>
      <c r="F1350">
        <v>625370</v>
      </c>
      <c r="G1350" t="s">
        <v>29</v>
      </c>
      <c r="H1350" t="s">
        <v>26</v>
      </c>
      <c r="I1350" t="s">
        <v>18</v>
      </c>
      <c r="J1350">
        <v>24</v>
      </c>
    </row>
    <row r="1351" spans="1:10" x14ac:dyDescent="0.35">
      <c r="A1351" t="s">
        <v>23</v>
      </c>
      <c r="B1351">
        <v>2018</v>
      </c>
      <c r="C1351" t="s">
        <v>16</v>
      </c>
      <c r="D1351" t="s">
        <v>37</v>
      </c>
      <c r="E1351">
        <v>60.01</v>
      </c>
      <c r="F1351">
        <v>193378</v>
      </c>
      <c r="G1351" t="s">
        <v>30</v>
      </c>
      <c r="H1351" t="s">
        <v>14</v>
      </c>
      <c r="I1351" t="s">
        <v>39</v>
      </c>
      <c r="J1351">
        <v>32</v>
      </c>
    </row>
    <row r="1352" spans="1:10" x14ac:dyDescent="0.35">
      <c r="A1352" t="s">
        <v>43</v>
      </c>
      <c r="B1352">
        <v>2024</v>
      </c>
      <c r="C1352" t="s">
        <v>32</v>
      </c>
      <c r="D1352" t="s">
        <v>37</v>
      </c>
      <c r="E1352">
        <v>92.34</v>
      </c>
      <c r="F1352">
        <v>375691</v>
      </c>
      <c r="G1352" t="s">
        <v>29</v>
      </c>
      <c r="H1352" t="s">
        <v>38</v>
      </c>
      <c r="I1352" t="s">
        <v>39</v>
      </c>
      <c r="J1352">
        <v>21</v>
      </c>
    </row>
    <row r="1353" spans="1:10" x14ac:dyDescent="0.35">
      <c r="A1353" t="s">
        <v>40</v>
      </c>
      <c r="B1353">
        <v>2017</v>
      </c>
      <c r="C1353" t="s">
        <v>34</v>
      </c>
      <c r="D1353" t="s">
        <v>36</v>
      </c>
      <c r="E1353">
        <v>7.21</v>
      </c>
      <c r="F1353">
        <v>526324</v>
      </c>
      <c r="G1353" t="s">
        <v>29</v>
      </c>
      <c r="H1353" t="s">
        <v>14</v>
      </c>
      <c r="I1353" t="s">
        <v>15</v>
      </c>
      <c r="J1353">
        <v>39</v>
      </c>
    </row>
    <row r="1354" spans="1:10" x14ac:dyDescent="0.35">
      <c r="A1354" t="s">
        <v>33</v>
      </c>
      <c r="B1354">
        <v>2020</v>
      </c>
      <c r="C1354" t="s">
        <v>42</v>
      </c>
      <c r="D1354" t="s">
        <v>37</v>
      </c>
      <c r="E1354">
        <v>76.42</v>
      </c>
      <c r="F1354">
        <v>50468</v>
      </c>
      <c r="G1354" t="s">
        <v>13</v>
      </c>
      <c r="H1354" t="s">
        <v>26</v>
      </c>
      <c r="I1354" t="s">
        <v>27</v>
      </c>
      <c r="J1354">
        <v>64</v>
      </c>
    </row>
    <row r="1355" spans="1:10" x14ac:dyDescent="0.35">
      <c r="A1355" t="s">
        <v>19</v>
      </c>
      <c r="B1355">
        <v>2020</v>
      </c>
      <c r="C1355" t="s">
        <v>11</v>
      </c>
      <c r="D1355" t="s">
        <v>21</v>
      </c>
      <c r="E1355">
        <v>3.2</v>
      </c>
      <c r="F1355">
        <v>922656</v>
      </c>
      <c r="G1355" t="s">
        <v>29</v>
      </c>
      <c r="H1355" t="s">
        <v>38</v>
      </c>
      <c r="I1355" t="s">
        <v>27</v>
      </c>
      <c r="J1355">
        <v>17</v>
      </c>
    </row>
    <row r="1356" spans="1:10" x14ac:dyDescent="0.35">
      <c r="A1356" t="s">
        <v>19</v>
      </c>
      <c r="B1356">
        <v>2018</v>
      </c>
      <c r="C1356" t="s">
        <v>16</v>
      </c>
      <c r="D1356" t="s">
        <v>17</v>
      </c>
      <c r="E1356">
        <v>62.59</v>
      </c>
      <c r="F1356">
        <v>498457</v>
      </c>
      <c r="G1356" t="s">
        <v>29</v>
      </c>
      <c r="H1356" t="s">
        <v>22</v>
      </c>
      <c r="I1356" t="s">
        <v>15</v>
      </c>
      <c r="J1356">
        <v>12</v>
      </c>
    </row>
    <row r="1357" spans="1:10" x14ac:dyDescent="0.35">
      <c r="A1357" t="s">
        <v>43</v>
      </c>
      <c r="B1357">
        <v>2023</v>
      </c>
      <c r="C1357" t="s">
        <v>34</v>
      </c>
      <c r="D1357" t="s">
        <v>12</v>
      </c>
      <c r="E1357">
        <v>89.04</v>
      </c>
      <c r="F1357">
        <v>351850</v>
      </c>
      <c r="G1357" t="s">
        <v>13</v>
      </c>
      <c r="H1357" t="s">
        <v>26</v>
      </c>
      <c r="I1357" t="s">
        <v>39</v>
      </c>
      <c r="J1357">
        <v>21</v>
      </c>
    </row>
    <row r="1358" spans="1:10" x14ac:dyDescent="0.35">
      <c r="A1358" t="s">
        <v>45</v>
      </c>
      <c r="B1358">
        <v>2015</v>
      </c>
      <c r="C1358" t="s">
        <v>32</v>
      </c>
      <c r="D1358" t="s">
        <v>17</v>
      </c>
      <c r="E1358">
        <v>76.95</v>
      </c>
      <c r="F1358">
        <v>391982</v>
      </c>
      <c r="G1358" t="s">
        <v>30</v>
      </c>
      <c r="H1358" t="s">
        <v>26</v>
      </c>
      <c r="I1358" t="s">
        <v>18</v>
      </c>
      <c r="J1358">
        <v>46</v>
      </c>
    </row>
    <row r="1359" spans="1:10" x14ac:dyDescent="0.35">
      <c r="A1359" t="s">
        <v>40</v>
      </c>
      <c r="B1359">
        <v>2021</v>
      </c>
      <c r="C1359" t="s">
        <v>42</v>
      </c>
      <c r="D1359" t="s">
        <v>24</v>
      </c>
      <c r="E1359">
        <v>51.66</v>
      </c>
      <c r="F1359">
        <v>247243</v>
      </c>
      <c r="G1359" t="s">
        <v>25</v>
      </c>
      <c r="H1359" t="s">
        <v>38</v>
      </c>
      <c r="I1359" t="s">
        <v>31</v>
      </c>
      <c r="J1359">
        <v>69</v>
      </c>
    </row>
    <row r="1360" spans="1:10" x14ac:dyDescent="0.35">
      <c r="A1360" t="s">
        <v>44</v>
      </c>
      <c r="B1360">
        <v>2020</v>
      </c>
      <c r="C1360" t="s">
        <v>11</v>
      </c>
      <c r="D1360" t="s">
        <v>36</v>
      </c>
      <c r="E1360">
        <v>39.33</v>
      </c>
      <c r="F1360">
        <v>257190</v>
      </c>
      <c r="G1360" t="s">
        <v>29</v>
      </c>
      <c r="H1360" t="s">
        <v>14</v>
      </c>
      <c r="I1360" t="s">
        <v>39</v>
      </c>
      <c r="J1360">
        <v>14</v>
      </c>
    </row>
    <row r="1361" spans="1:10" x14ac:dyDescent="0.35">
      <c r="A1361" t="s">
        <v>40</v>
      </c>
      <c r="B1361">
        <v>2015</v>
      </c>
      <c r="C1361" t="s">
        <v>34</v>
      </c>
      <c r="D1361" t="s">
        <v>17</v>
      </c>
      <c r="E1361">
        <v>89.77</v>
      </c>
      <c r="F1361">
        <v>804658</v>
      </c>
      <c r="G1361" t="s">
        <v>25</v>
      </c>
      <c r="H1361" t="s">
        <v>14</v>
      </c>
      <c r="I1361" t="s">
        <v>27</v>
      </c>
      <c r="J1361">
        <v>23</v>
      </c>
    </row>
    <row r="1362" spans="1:10" x14ac:dyDescent="0.35">
      <c r="A1362" t="s">
        <v>41</v>
      </c>
      <c r="B1362">
        <v>2024</v>
      </c>
      <c r="C1362" t="s">
        <v>20</v>
      </c>
      <c r="D1362" t="s">
        <v>12</v>
      </c>
      <c r="E1362">
        <v>75.95</v>
      </c>
      <c r="F1362">
        <v>758032</v>
      </c>
      <c r="G1362" t="s">
        <v>29</v>
      </c>
      <c r="H1362" t="s">
        <v>26</v>
      </c>
      <c r="I1362" t="s">
        <v>31</v>
      </c>
      <c r="J1362">
        <v>30</v>
      </c>
    </row>
    <row r="1363" spans="1:10" x14ac:dyDescent="0.35">
      <c r="A1363" t="s">
        <v>33</v>
      </c>
      <c r="B1363">
        <v>2017</v>
      </c>
      <c r="C1363" t="s">
        <v>32</v>
      </c>
      <c r="D1363" t="s">
        <v>24</v>
      </c>
      <c r="E1363">
        <v>13.31</v>
      </c>
      <c r="F1363">
        <v>381948</v>
      </c>
      <c r="G1363" t="s">
        <v>30</v>
      </c>
      <c r="H1363" t="s">
        <v>22</v>
      </c>
      <c r="I1363" t="s">
        <v>27</v>
      </c>
      <c r="J1363">
        <v>46</v>
      </c>
    </row>
    <row r="1364" spans="1:10" x14ac:dyDescent="0.35">
      <c r="A1364" t="s">
        <v>40</v>
      </c>
      <c r="B1364">
        <v>2018</v>
      </c>
      <c r="C1364" t="s">
        <v>32</v>
      </c>
      <c r="D1364" t="s">
        <v>17</v>
      </c>
      <c r="E1364">
        <v>40</v>
      </c>
      <c r="F1364">
        <v>152435</v>
      </c>
      <c r="G1364" t="s">
        <v>30</v>
      </c>
      <c r="H1364" t="s">
        <v>22</v>
      </c>
      <c r="I1364" t="s">
        <v>18</v>
      </c>
      <c r="J1364">
        <v>26</v>
      </c>
    </row>
    <row r="1365" spans="1:10" x14ac:dyDescent="0.35">
      <c r="A1365" t="s">
        <v>43</v>
      </c>
      <c r="B1365">
        <v>2020</v>
      </c>
      <c r="C1365" t="s">
        <v>16</v>
      </c>
      <c r="D1365" t="s">
        <v>36</v>
      </c>
      <c r="E1365">
        <v>99.9</v>
      </c>
      <c r="F1365">
        <v>429566</v>
      </c>
      <c r="G1365" t="s">
        <v>25</v>
      </c>
      <c r="H1365" t="s">
        <v>38</v>
      </c>
      <c r="I1365" t="s">
        <v>27</v>
      </c>
      <c r="J1365">
        <v>54</v>
      </c>
    </row>
    <row r="1366" spans="1:10" x14ac:dyDescent="0.35">
      <c r="A1366" t="s">
        <v>28</v>
      </c>
      <c r="B1366">
        <v>2022</v>
      </c>
      <c r="C1366" t="s">
        <v>16</v>
      </c>
      <c r="D1366" t="s">
        <v>37</v>
      </c>
      <c r="E1366">
        <v>61.99</v>
      </c>
      <c r="F1366">
        <v>496292</v>
      </c>
      <c r="G1366" t="s">
        <v>25</v>
      </c>
      <c r="H1366" t="s">
        <v>38</v>
      </c>
      <c r="I1366" t="s">
        <v>27</v>
      </c>
      <c r="J1366">
        <v>21</v>
      </c>
    </row>
    <row r="1367" spans="1:10" x14ac:dyDescent="0.35">
      <c r="A1367" t="s">
        <v>28</v>
      </c>
      <c r="B1367">
        <v>2023</v>
      </c>
      <c r="C1367" t="s">
        <v>20</v>
      </c>
      <c r="D1367" t="s">
        <v>37</v>
      </c>
      <c r="E1367">
        <v>75.8</v>
      </c>
      <c r="F1367">
        <v>943724</v>
      </c>
      <c r="G1367" t="s">
        <v>29</v>
      </c>
      <c r="H1367" t="s">
        <v>14</v>
      </c>
      <c r="I1367" t="s">
        <v>27</v>
      </c>
      <c r="J1367">
        <v>58</v>
      </c>
    </row>
    <row r="1368" spans="1:10" x14ac:dyDescent="0.35">
      <c r="A1368" t="s">
        <v>44</v>
      </c>
      <c r="B1368">
        <v>2022</v>
      </c>
      <c r="C1368" t="s">
        <v>20</v>
      </c>
      <c r="D1368" t="s">
        <v>35</v>
      </c>
      <c r="E1368">
        <v>39.869999999999997</v>
      </c>
      <c r="F1368">
        <v>243600</v>
      </c>
      <c r="G1368" t="s">
        <v>30</v>
      </c>
      <c r="H1368" t="s">
        <v>22</v>
      </c>
      <c r="I1368" t="s">
        <v>27</v>
      </c>
      <c r="J1368">
        <v>40</v>
      </c>
    </row>
    <row r="1369" spans="1:10" x14ac:dyDescent="0.35">
      <c r="A1369" t="s">
        <v>45</v>
      </c>
      <c r="B1369">
        <v>2017</v>
      </c>
      <c r="C1369" t="s">
        <v>11</v>
      </c>
      <c r="D1369" t="s">
        <v>21</v>
      </c>
      <c r="E1369">
        <v>48.96</v>
      </c>
      <c r="F1369">
        <v>480386</v>
      </c>
      <c r="G1369" t="s">
        <v>25</v>
      </c>
      <c r="H1369" t="s">
        <v>38</v>
      </c>
      <c r="I1369" t="s">
        <v>31</v>
      </c>
      <c r="J1369">
        <v>18</v>
      </c>
    </row>
    <row r="1370" spans="1:10" x14ac:dyDescent="0.35">
      <c r="A1370" t="s">
        <v>19</v>
      </c>
      <c r="B1370">
        <v>2020</v>
      </c>
      <c r="C1370" t="s">
        <v>16</v>
      </c>
      <c r="D1370" t="s">
        <v>37</v>
      </c>
      <c r="E1370">
        <v>70.67</v>
      </c>
      <c r="F1370">
        <v>564046</v>
      </c>
      <c r="G1370" t="s">
        <v>29</v>
      </c>
      <c r="H1370" t="s">
        <v>26</v>
      </c>
      <c r="I1370" t="s">
        <v>18</v>
      </c>
      <c r="J1370">
        <v>39</v>
      </c>
    </row>
    <row r="1371" spans="1:10" x14ac:dyDescent="0.35">
      <c r="A1371" t="s">
        <v>44</v>
      </c>
      <c r="B1371">
        <v>2022</v>
      </c>
      <c r="C1371" t="s">
        <v>42</v>
      </c>
      <c r="D1371" t="s">
        <v>17</v>
      </c>
      <c r="E1371">
        <v>26.7</v>
      </c>
      <c r="F1371">
        <v>50007</v>
      </c>
      <c r="G1371" t="s">
        <v>25</v>
      </c>
      <c r="H1371" t="s">
        <v>22</v>
      </c>
      <c r="I1371" t="s">
        <v>31</v>
      </c>
      <c r="J1371">
        <v>19</v>
      </c>
    </row>
    <row r="1372" spans="1:10" x14ac:dyDescent="0.35">
      <c r="A1372" t="s">
        <v>40</v>
      </c>
      <c r="B1372">
        <v>2023</v>
      </c>
      <c r="C1372" t="s">
        <v>42</v>
      </c>
      <c r="D1372" t="s">
        <v>17</v>
      </c>
      <c r="E1372">
        <v>99.72</v>
      </c>
      <c r="F1372">
        <v>307143</v>
      </c>
      <c r="G1372" t="s">
        <v>13</v>
      </c>
      <c r="H1372" t="s">
        <v>26</v>
      </c>
      <c r="I1372" t="s">
        <v>15</v>
      </c>
      <c r="J1372">
        <v>1</v>
      </c>
    </row>
    <row r="1373" spans="1:10" x14ac:dyDescent="0.35">
      <c r="A1373" t="s">
        <v>41</v>
      </c>
      <c r="B1373">
        <v>2023</v>
      </c>
      <c r="C1373" t="s">
        <v>32</v>
      </c>
      <c r="D1373" t="s">
        <v>21</v>
      </c>
      <c r="E1373">
        <v>22.71</v>
      </c>
      <c r="F1373">
        <v>356964</v>
      </c>
      <c r="G1373" t="s">
        <v>29</v>
      </c>
      <c r="H1373" t="s">
        <v>14</v>
      </c>
      <c r="I1373" t="s">
        <v>18</v>
      </c>
      <c r="J1373">
        <v>27</v>
      </c>
    </row>
    <row r="1374" spans="1:10" x14ac:dyDescent="0.35">
      <c r="A1374" t="s">
        <v>45</v>
      </c>
      <c r="B1374">
        <v>2024</v>
      </c>
      <c r="C1374" t="s">
        <v>34</v>
      </c>
      <c r="D1374" t="s">
        <v>17</v>
      </c>
      <c r="E1374">
        <v>94.83</v>
      </c>
      <c r="F1374">
        <v>891369</v>
      </c>
      <c r="G1374" t="s">
        <v>13</v>
      </c>
      <c r="H1374" t="s">
        <v>26</v>
      </c>
      <c r="I1374" t="s">
        <v>31</v>
      </c>
      <c r="J1374">
        <v>71</v>
      </c>
    </row>
    <row r="1375" spans="1:10" x14ac:dyDescent="0.35">
      <c r="A1375" t="s">
        <v>44</v>
      </c>
      <c r="B1375">
        <v>2020</v>
      </c>
      <c r="C1375" t="s">
        <v>32</v>
      </c>
      <c r="D1375" t="s">
        <v>17</v>
      </c>
      <c r="E1375">
        <v>37.81</v>
      </c>
      <c r="F1375">
        <v>482700</v>
      </c>
      <c r="G1375" t="s">
        <v>29</v>
      </c>
      <c r="H1375" t="s">
        <v>14</v>
      </c>
      <c r="I1375" t="s">
        <v>15</v>
      </c>
      <c r="J1375">
        <v>55</v>
      </c>
    </row>
    <row r="1376" spans="1:10" x14ac:dyDescent="0.35">
      <c r="A1376" t="s">
        <v>10</v>
      </c>
      <c r="B1376">
        <v>2018</v>
      </c>
      <c r="C1376" t="s">
        <v>11</v>
      </c>
      <c r="D1376" t="s">
        <v>37</v>
      </c>
      <c r="E1376">
        <v>42.93</v>
      </c>
      <c r="F1376">
        <v>596628</v>
      </c>
      <c r="G1376" t="s">
        <v>13</v>
      </c>
      <c r="H1376" t="s">
        <v>14</v>
      </c>
      <c r="I1376" t="s">
        <v>31</v>
      </c>
      <c r="J1376">
        <v>60</v>
      </c>
    </row>
    <row r="1377" spans="1:10" x14ac:dyDescent="0.35">
      <c r="A1377" t="s">
        <v>41</v>
      </c>
      <c r="B1377">
        <v>2022</v>
      </c>
      <c r="C1377" t="s">
        <v>16</v>
      </c>
      <c r="D1377" t="s">
        <v>24</v>
      </c>
      <c r="E1377">
        <v>89.33</v>
      </c>
      <c r="F1377">
        <v>776295</v>
      </c>
      <c r="G1377" t="s">
        <v>30</v>
      </c>
      <c r="H1377" t="s">
        <v>38</v>
      </c>
      <c r="I1377" t="s">
        <v>15</v>
      </c>
      <c r="J1377">
        <v>40</v>
      </c>
    </row>
    <row r="1378" spans="1:10" x14ac:dyDescent="0.35">
      <c r="A1378" t="s">
        <v>45</v>
      </c>
      <c r="B1378">
        <v>2016</v>
      </c>
      <c r="C1378" t="s">
        <v>11</v>
      </c>
      <c r="D1378" t="s">
        <v>36</v>
      </c>
      <c r="E1378">
        <v>38.58</v>
      </c>
      <c r="F1378">
        <v>447486</v>
      </c>
      <c r="G1378" t="s">
        <v>29</v>
      </c>
      <c r="H1378" t="s">
        <v>22</v>
      </c>
      <c r="I1378" t="s">
        <v>39</v>
      </c>
      <c r="J1378">
        <v>7</v>
      </c>
    </row>
    <row r="1379" spans="1:10" x14ac:dyDescent="0.35">
      <c r="A1379" t="s">
        <v>45</v>
      </c>
      <c r="B1379">
        <v>2022</v>
      </c>
      <c r="C1379" t="s">
        <v>20</v>
      </c>
      <c r="D1379" t="s">
        <v>17</v>
      </c>
      <c r="E1379">
        <v>75.510000000000005</v>
      </c>
      <c r="F1379">
        <v>298887</v>
      </c>
      <c r="G1379" t="s">
        <v>25</v>
      </c>
      <c r="H1379" t="s">
        <v>38</v>
      </c>
      <c r="I1379" t="s">
        <v>15</v>
      </c>
      <c r="J1379">
        <v>44</v>
      </c>
    </row>
    <row r="1380" spans="1:10" x14ac:dyDescent="0.35">
      <c r="A1380" t="s">
        <v>19</v>
      </c>
      <c r="B1380">
        <v>2015</v>
      </c>
      <c r="C1380" t="s">
        <v>16</v>
      </c>
      <c r="D1380" t="s">
        <v>35</v>
      </c>
      <c r="E1380">
        <v>56.3</v>
      </c>
      <c r="F1380">
        <v>59582</v>
      </c>
      <c r="G1380" t="s">
        <v>25</v>
      </c>
      <c r="H1380" t="s">
        <v>14</v>
      </c>
      <c r="I1380" t="s">
        <v>15</v>
      </c>
      <c r="J1380">
        <v>56</v>
      </c>
    </row>
    <row r="1381" spans="1:10" x14ac:dyDescent="0.35">
      <c r="A1381" t="s">
        <v>43</v>
      </c>
      <c r="B1381">
        <v>2024</v>
      </c>
      <c r="C1381" t="s">
        <v>16</v>
      </c>
      <c r="D1381" t="s">
        <v>37</v>
      </c>
      <c r="E1381">
        <v>6.67</v>
      </c>
      <c r="F1381">
        <v>553944</v>
      </c>
      <c r="G1381" t="s">
        <v>13</v>
      </c>
      <c r="H1381" t="s">
        <v>26</v>
      </c>
      <c r="I1381" t="s">
        <v>39</v>
      </c>
      <c r="J1381">
        <v>64</v>
      </c>
    </row>
    <row r="1382" spans="1:10" x14ac:dyDescent="0.35">
      <c r="A1382" t="s">
        <v>41</v>
      </c>
      <c r="B1382">
        <v>2024</v>
      </c>
      <c r="C1382" t="s">
        <v>16</v>
      </c>
      <c r="D1382" t="s">
        <v>36</v>
      </c>
      <c r="E1382">
        <v>80.290000000000006</v>
      </c>
      <c r="F1382">
        <v>507258</v>
      </c>
      <c r="G1382" t="s">
        <v>25</v>
      </c>
      <c r="H1382" t="s">
        <v>26</v>
      </c>
      <c r="I1382" t="s">
        <v>31</v>
      </c>
      <c r="J1382">
        <v>30</v>
      </c>
    </row>
    <row r="1383" spans="1:10" x14ac:dyDescent="0.35">
      <c r="A1383" t="s">
        <v>41</v>
      </c>
      <c r="B1383">
        <v>2024</v>
      </c>
      <c r="C1383" t="s">
        <v>32</v>
      </c>
      <c r="D1383" t="s">
        <v>35</v>
      </c>
      <c r="E1383">
        <v>94.6</v>
      </c>
      <c r="F1383">
        <v>82500</v>
      </c>
      <c r="G1383" t="s">
        <v>13</v>
      </c>
      <c r="H1383" t="s">
        <v>38</v>
      </c>
      <c r="I1383" t="s">
        <v>27</v>
      </c>
      <c r="J1383">
        <v>28</v>
      </c>
    </row>
    <row r="1384" spans="1:10" x14ac:dyDescent="0.35">
      <c r="A1384" t="s">
        <v>28</v>
      </c>
      <c r="B1384">
        <v>2021</v>
      </c>
      <c r="C1384" t="s">
        <v>34</v>
      </c>
      <c r="D1384" t="s">
        <v>17</v>
      </c>
      <c r="E1384">
        <v>27.54</v>
      </c>
      <c r="F1384">
        <v>383781</v>
      </c>
      <c r="G1384" t="s">
        <v>25</v>
      </c>
      <c r="H1384" t="s">
        <v>38</v>
      </c>
      <c r="I1384" t="s">
        <v>31</v>
      </c>
      <c r="J1384">
        <v>57</v>
      </c>
    </row>
    <row r="1385" spans="1:10" x14ac:dyDescent="0.35">
      <c r="A1385" t="s">
        <v>40</v>
      </c>
      <c r="B1385">
        <v>2020</v>
      </c>
      <c r="C1385" t="s">
        <v>16</v>
      </c>
      <c r="D1385" t="s">
        <v>36</v>
      </c>
      <c r="E1385">
        <v>97.48</v>
      </c>
      <c r="F1385">
        <v>647303</v>
      </c>
      <c r="G1385" t="s">
        <v>29</v>
      </c>
      <c r="H1385" t="s">
        <v>38</v>
      </c>
      <c r="I1385" t="s">
        <v>31</v>
      </c>
      <c r="J1385">
        <v>37</v>
      </c>
    </row>
    <row r="1386" spans="1:10" x14ac:dyDescent="0.35">
      <c r="A1386" t="s">
        <v>45</v>
      </c>
      <c r="B1386">
        <v>2016</v>
      </c>
      <c r="C1386" t="s">
        <v>11</v>
      </c>
      <c r="D1386" t="s">
        <v>21</v>
      </c>
      <c r="E1386">
        <v>68.23</v>
      </c>
      <c r="F1386">
        <v>877998</v>
      </c>
      <c r="G1386" t="s">
        <v>25</v>
      </c>
      <c r="H1386" t="s">
        <v>22</v>
      </c>
      <c r="I1386" t="s">
        <v>31</v>
      </c>
      <c r="J1386">
        <v>23</v>
      </c>
    </row>
    <row r="1387" spans="1:10" x14ac:dyDescent="0.35">
      <c r="A1387" t="s">
        <v>19</v>
      </c>
      <c r="B1387">
        <v>2015</v>
      </c>
      <c r="C1387" t="s">
        <v>34</v>
      </c>
      <c r="D1387" t="s">
        <v>35</v>
      </c>
      <c r="E1387">
        <v>56.84</v>
      </c>
      <c r="F1387">
        <v>631420</v>
      </c>
      <c r="G1387" t="s">
        <v>25</v>
      </c>
      <c r="H1387" t="s">
        <v>14</v>
      </c>
      <c r="I1387" t="s">
        <v>18</v>
      </c>
      <c r="J1387">
        <v>68</v>
      </c>
    </row>
    <row r="1388" spans="1:10" x14ac:dyDescent="0.35">
      <c r="A1388" t="s">
        <v>33</v>
      </c>
      <c r="B1388">
        <v>2023</v>
      </c>
      <c r="C1388" t="s">
        <v>16</v>
      </c>
      <c r="D1388" t="s">
        <v>24</v>
      </c>
      <c r="E1388">
        <v>84.79</v>
      </c>
      <c r="F1388">
        <v>263566</v>
      </c>
      <c r="G1388" t="s">
        <v>13</v>
      </c>
      <c r="H1388" t="s">
        <v>38</v>
      </c>
      <c r="I1388" t="s">
        <v>27</v>
      </c>
      <c r="J1388">
        <v>64</v>
      </c>
    </row>
    <row r="1389" spans="1:10" x14ac:dyDescent="0.35">
      <c r="A1389" t="s">
        <v>23</v>
      </c>
      <c r="B1389">
        <v>2021</v>
      </c>
      <c r="C1389" t="s">
        <v>16</v>
      </c>
      <c r="D1389" t="s">
        <v>36</v>
      </c>
      <c r="E1389">
        <v>4.22</v>
      </c>
      <c r="F1389">
        <v>65148</v>
      </c>
      <c r="G1389" t="s">
        <v>25</v>
      </c>
      <c r="H1389" t="s">
        <v>22</v>
      </c>
      <c r="I1389" t="s">
        <v>15</v>
      </c>
      <c r="J1389">
        <v>15</v>
      </c>
    </row>
    <row r="1390" spans="1:10" x14ac:dyDescent="0.35">
      <c r="A1390" t="s">
        <v>41</v>
      </c>
      <c r="B1390">
        <v>2020</v>
      </c>
      <c r="C1390" t="s">
        <v>16</v>
      </c>
      <c r="D1390" t="s">
        <v>24</v>
      </c>
      <c r="E1390">
        <v>58.73</v>
      </c>
      <c r="F1390">
        <v>345623</v>
      </c>
      <c r="G1390" t="s">
        <v>30</v>
      </c>
      <c r="H1390" t="s">
        <v>22</v>
      </c>
      <c r="I1390" t="s">
        <v>27</v>
      </c>
      <c r="J1390">
        <v>67</v>
      </c>
    </row>
    <row r="1391" spans="1:10" x14ac:dyDescent="0.35">
      <c r="A1391" t="s">
        <v>10</v>
      </c>
      <c r="B1391">
        <v>2015</v>
      </c>
      <c r="C1391" t="s">
        <v>16</v>
      </c>
      <c r="D1391" t="s">
        <v>21</v>
      </c>
      <c r="E1391">
        <v>60.43</v>
      </c>
      <c r="F1391">
        <v>962452</v>
      </c>
      <c r="G1391" t="s">
        <v>25</v>
      </c>
      <c r="H1391" t="s">
        <v>14</v>
      </c>
      <c r="I1391" t="s">
        <v>39</v>
      </c>
      <c r="J1391">
        <v>34</v>
      </c>
    </row>
    <row r="1392" spans="1:10" x14ac:dyDescent="0.35">
      <c r="A1392" t="s">
        <v>28</v>
      </c>
      <c r="B1392">
        <v>2024</v>
      </c>
      <c r="C1392" t="s">
        <v>11</v>
      </c>
      <c r="D1392" t="s">
        <v>21</v>
      </c>
      <c r="E1392">
        <v>2.85</v>
      </c>
      <c r="F1392">
        <v>951767</v>
      </c>
      <c r="G1392" t="s">
        <v>25</v>
      </c>
      <c r="H1392" t="s">
        <v>22</v>
      </c>
      <c r="I1392" t="s">
        <v>27</v>
      </c>
      <c r="J1392">
        <v>10</v>
      </c>
    </row>
    <row r="1393" spans="1:10" x14ac:dyDescent="0.35">
      <c r="A1393" t="s">
        <v>23</v>
      </c>
      <c r="B1393">
        <v>2016</v>
      </c>
      <c r="C1393" t="s">
        <v>34</v>
      </c>
      <c r="D1393" t="s">
        <v>12</v>
      </c>
      <c r="E1393">
        <v>43.55</v>
      </c>
      <c r="F1393">
        <v>712306</v>
      </c>
      <c r="G1393" t="s">
        <v>13</v>
      </c>
      <c r="H1393" t="s">
        <v>26</v>
      </c>
      <c r="I1393" t="s">
        <v>18</v>
      </c>
      <c r="J1393">
        <v>29</v>
      </c>
    </row>
    <row r="1394" spans="1:10" x14ac:dyDescent="0.35">
      <c r="A1394" t="s">
        <v>23</v>
      </c>
      <c r="B1394">
        <v>2016</v>
      </c>
      <c r="C1394" t="s">
        <v>16</v>
      </c>
      <c r="D1394" t="s">
        <v>24</v>
      </c>
      <c r="E1394">
        <v>11.83</v>
      </c>
      <c r="F1394">
        <v>365116</v>
      </c>
      <c r="G1394" t="s">
        <v>13</v>
      </c>
      <c r="H1394" t="s">
        <v>26</v>
      </c>
      <c r="I1394" t="s">
        <v>39</v>
      </c>
      <c r="J1394">
        <v>66</v>
      </c>
    </row>
    <row r="1395" spans="1:10" x14ac:dyDescent="0.35">
      <c r="A1395" t="s">
        <v>45</v>
      </c>
      <c r="B1395">
        <v>2021</v>
      </c>
      <c r="C1395" t="s">
        <v>20</v>
      </c>
      <c r="D1395" t="s">
        <v>36</v>
      </c>
      <c r="E1395">
        <v>64.959999999999994</v>
      </c>
      <c r="F1395">
        <v>485702</v>
      </c>
      <c r="G1395" t="s">
        <v>30</v>
      </c>
      <c r="H1395" t="s">
        <v>14</v>
      </c>
      <c r="I1395" t="s">
        <v>18</v>
      </c>
      <c r="J1395">
        <v>51</v>
      </c>
    </row>
    <row r="1396" spans="1:10" x14ac:dyDescent="0.35">
      <c r="A1396" t="s">
        <v>45</v>
      </c>
      <c r="B1396">
        <v>2023</v>
      </c>
      <c r="C1396" t="s">
        <v>34</v>
      </c>
      <c r="D1396" t="s">
        <v>21</v>
      </c>
      <c r="E1396">
        <v>19.37</v>
      </c>
      <c r="F1396">
        <v>49480</v>
      </c>
      <c r="G1396" t="s">
        <v>13</v>
      </c>
      <c r="H1396" t="s">
        <v>26</v>
      </c>
      <c r="I1396" t="s">
        <v>39</v>
      </c>
      <c r="J1396">
        <v>17</v>
      </c>
    </row>
    <row r="1397" spans="1:10" x14ac:dyDescent="0.35">
      <c r="A1397" t="s">
        <v>40</v>
      </c>
      <c r="B1397">
        <v>2019</v>
      </c>
      <c r="C1397" t="s">
        <v>11</v>
      </c>
      <c r="D1397" t="s">
        <v>12</v>
      </c>
      <c r="E1397">
        <v>46.64</v>
      </c>
      <c r="F1397">
        <v>971148</v>
      </c>
      <c r="G1397" t="s">
        <v>29</v>
      </c>
      <c r="H1397" t="s">
        <v>14</v>
      </c>
      <c r="I1397" t="s">
        <v>18</v>
      </c>
      <c r="J1397">
        <v>44</v>
      </c>
    </row>
    <row r="1398" spans="1:10" x14ac:dyDescent="0.35">
      <c r="A1398" t="s">
        <v>45</v>
      </c>
      <c r="B1398">
        <v>2018</v>
      </c>
      <c r="C1398" t="s">
        <v>32</v>
      </c>
      <c r="D1398" t="s">
        <v>36</v>
      </c>
      <c r="E1398">
        <v>31.54</v>
      </c>
      <c r="F1398">
        <v>513005</v>
      </c>
      <c r="G1398" t="s">
        <v>30</v>
      </c>
      <c r="H1398" t="s">
        <v>26</v>
      </c>
      <c r="I1398" t="s">
        <v>15</v>
      </c>
      <c r="J1398">
        <v>62</v>
      </c>
    </row>
    <row r="1399" spans="1:10" x14ac:dyDescent="0.35">
      <c r="A1399" t="s">
        <v>28</v>
      </c>
      <c r="B1399">
        <v>2019</v>
      </c>
      <c r="C1399" t="s">
        <v>42</v>
      </c>
      <c r="D1399" t="s">
        <v>17</v>
      </c>
      <c r="E1399">
        <v>6.47</v>
      </c>
      <c r="F1399">
        <v>360381</v>
      </c>
      <c r="G1399" t="s">
        <v>30</v>
      </c>
      <c r="H1399" t="s">
        <v>38</v>
      </c>
      <c r="I1399" t="s">
        <v>15</v>
      </c>
      <c r="J1399">
        <v>62</v>
      </c>
    </row>
    <row r="1400" spans="1:10" x14ac:dyDescent="0.35">
      <c r="A1400" t="s">
        <v>43</v>
      </c>
      <c r="B1400">
        <v>2021</v>
      </c>
      <c r="C1400" t="s">
        <v>32</v>
      </c>
      <c r="D1400" t="s">
        <v>36</v>
      </c>
      <c r="E1400">
        <v>96.23</v>
      </c>
      <c r="F1400">
        <v>649383</v>
      </c>
      <c r="G1400" t="s">
        <v>30</v>
      </c>
      <c r="H1400" t="s">
        <v>22</v>
      </c>
      <c r="I1400" t="s">
        <v>39</v>
      </c>
      <c r="J1400">
        <v>59</v>
      </c>
    </row>
    <row r="1401" spans="1:10" x14ac:dyDescent="0.35">
      <c r="A1401" t="s">
        <v>28</v>
      </c>
      <c r="B1401">
        <v>2022</v>
      </c>
      <c r="C1401" t="s">
        <v>34</v>
      </c>
      <c r="D1401" t="s">
        <v>36</v>
      </c>
      <c r="E1401">
        <v>89.74</v>
      </c>
      <c r="F1401">
        <v>155736</v>
      </c>
      <c r="G1401" t="s">
        <v>25</v>
      </c>
      <c r="H1401" t="s">
        <v>26</v>
      </c>
      <c r="I1401" t="s">
        <v>39</v>
      </c>
      <c r="J1401">
        <v>63</v>
      </c>
    </row>
    <row r="1402" spans="1:10" x14ac:dyDescent="0.35">
      <c r="A1402" t="s">
        <v>45</v>
      </c>
      <c r="B1402">
        <v>2023</v>
      </c>
      <c r="C1402" t="s">
        <v>42</v>
      </c>
      <c r="D1402" t="s">
        <v>37</v>
      </c>
      <c r="E1402">
        <v>54.29</v>
      </c>
      <c r="F1402">
        <v>443715</v>
      </c>
      <c r="G1402" t="s">
        <v>30</v>
      </c>
      <c r="H1402" t="s">
        <v>26</v>
      </c>
      <c r="I1402" t="s">
        <v>31</v>
      </c>
      <c r="J1402">
        <v>54</v>
      </c>
    </row>
    <row r="1403" spans="1:10" x14ac:dyDescent="0.35">
      <c r="A1403" t="s">
        <v>40</v>
      </c>
      <c r="B1403">
        <v>2022</v>
      </c>
      <c r="C1403" t="s">
        <v>32</v>
      </c>
      <c r="D1403" t="s">
        <v>24</v>
      </c>
      <c r="E1403">
        <v>4.8099999999999996</v>
      </c>
      <c r="F1403">
        <v>683733</v>
      </c>
      <c r="G1403" t="s">
        <v>25</v>
      </c>
      <c r="H1403" t="s">
        <v>38</v>
      </c>
      <c r="I1403" t="s">
        <v>15</v>
      </c>
      <c r="J1403">
        <v>65</v>
      </c>
    </row>
    <row r="1404" spans="1:10" x14ac:dyDescent="0.35">
      <c r="A1404" t="s">
        <v>43</v>
      </c>
      <c r="B1404">
        <v>2019</v>
      </c>
      <c r="C1404" t="s">
        <v>32</v>
      </c>
      <c r="D1404" t="s">
        <v>37</v>
      </c>
      <c r="E1404">
        <v>42.16</v>
      </c>
      <c r="F1404">
        <v>400214</v>
      </c>
      <c r="G1404" t="s">
        <v>30</v>
      </c>
      <c r="H1404" t="s">
        <v>38</v>
      </c>
      <c r="I1404" t="s">
        <v>18</v>
      </c>
      <c r="J1404">
        <v>58</v>
      </c>
    </row>
    <row r="1405" spans="1:10" x14ac:dyDescent="0.35">
      <c r="A1405" t="s">
        <v>43</v>
      </c>
      <c r="B1405">
        <v>2024</v>
      </c>
      <c r="C1405" t="s">
        <v>16</v>
      </c>
      <c r="D1405" t="s">
        <v>21</v>
      </c>
      <c r="E1405">
        <v>74.06</v>
      </c>
      <c r="F1405">
        <v>813472</v>
      </c>
      <c r="G1405" t="s">
        <v>13</v>
      </c>
      <c r="H1405" t="s">
        <v>38</v>
      </c>
      <c r="I1405" t="s">
        <v>15</v>
      </c>
      <c r="J1405">
        <v>17</v>
      </c>
    </row>
    <row r="1406" spans="1:10" x14ac:dyDescent="0.35">
      <c r="A1406" t="s">
        <v>33</v>
      </c>
      <c r="B1406">
        <v>2021</v>
      </c>
      <c r="C1406" t="s">
        <v>16</v>
      </c>
      <c r="D1406" t="s">
        <v>36</v>
      </c>
      <c r="E1406">
        <v>27.1</v>
      </c>
      <c r="F1406">
        <v>199832</v>
      </c>
      <c r="G1406" t="s">
        <v>25</v>
      </c>
      <c r="H1406" t="s">
        <v>22</v>
      </c>
      <c r="I1406" t="s">
        <v>31</v>
      </c>
      <c r="J1406">
        <v>54</v>
      </c>
    </row>
    <row r="1407" spans="1:10" x14ac:dyDescent="0.35">
      <c r="A1407" t="s">
        <v>19</v>
      </c>
      <c r="B1407">
        <v>2017</v>
      </c>
      <c r="C1407" t="s">
        <v>42</v>
      </c>
      <c r="D1407" t="s">
        <v>21</v>
      </c>
      <c r="E1407">
        <v>22.04</v>
      </c>
      <c r="F1407">
        <v>210495</v>
      </c>
      <c r="G1407" t="s">
        <v>29</v>
      </c>
      <c r="H1407" t="s">
        <v>22</v>
      </c>
      <c r="I1407" t="s">
        <v>18</v>
      </c>
      <c r="J1407">
        <v>18</v>
      </c>
    </row>
    <row r="1408" spans="1:10" x14ac:dyDescent="0.35">
      <c r="A1408" t="s">
        <v>10</v>
      </c>
      <c r="B1408">
        <v>2023</v>
      </c>
      <c r="C1408" t="s">
        <v>20</v>
      </c>
      <c r="D1408" t="s">
        <v>12</v>
      </c>
      <c r="E1408">
        <v>49.53</v>
      </c>
      <c r="F1408">
        <v>923445</v>
      </c>
      <c r="G1408" t="s">
        <v>13</v>
      </c>
      <c r="H1408" t="s">
        <v>14</v>
      </c>
      <c r="I1408" t="s">
        <v>15</v>
      </c>
      <c r="J1408">
        <v>42</v>
      </c>
    </row>
    <row r="1409" spans="1:10" x14ac:dyDescent="0.35">
      <c r="A1409" t="s">
        <v>44</v>
      </c>
      <c r="B1409">
        <v>2019</v>
      </c>
      <c r="C1409" t="s">
        <v>20</v>
      </c>
      <c r="D1409" t="s">
        <v>12</v>
      </c>
      <c r="E1409">
        <v>1.72</v>
      </c>
      <c r="F1409">
        <v>407485</v>
      </c>
      <c r="G1409" t="s">
        <v>29</v>
      </c>
      <c r="H1409" t="s">
        <v>14</v>
      </c>
      <c r="I1409" t="s">
        <v>27</v>
      </c>
      <c r="J1409">
        <v>22</v>
      </c>
    </row>
    <row r="1410" spans="1:10" x14ac:dyDescent="0.35">
      <c r="A1410" t="s">
        <v>41</v>
      </c>
      <c r="B1410">
        <v>2020</v>
      </c>
      <c r="C1410" t="s">
        <v>20</v>
      </c>
      <c r="D1410" t="s">
        <v>35</v>
      </c>
      <c r="E1410">
        <v>97.39</v>
      </c>
      <c r="F1410">
        <v>517452</v>
      </c>
      <c r="G1410" t="s">
        <v>30</v>
      </c>
      <c r="H1410" t="s">
        <v>38</v>
      </c>
      <c r="I1410" t="s">
        <v>18</v>
      </c>
      <c r="J1410">
        <v>9</v>
      </c>
    </row>
    <row r="1411" spans="1:10" x14ac:dyDescent="0.35">
      <c r="A1411" t="s">
        <v>28</v>
      </c>
      <c r="B1411">
        <v>2017</v>
      </c>
      <c r="C1411" t="s">
        <v>16</v>
      </c>
      <c r="D1411" t="s">
        <v>17</v>
      </c>
      <c r="E1411">
        <v>68.73</v>
      </c>
      <c r="F1411">
        <v>509742</v>
      </c>
      <c r="G1411" t="s">
        <v>25</v>
      </c>
      <c r="H1411" t="s">
        <v>38</v>
      </c>
      <c r="I1411" t="s">
        <v>31</v>
      </c>
      <c r="J1411">
        <v>43</v>
      </c>
    </row>
    <row r="1412" spans="1:10" x14ac:dyDescent="0.35">
      <c r="A1412" t="s">
        <v>45</v>
      </c>
      <c r="B1412">
        <v>2019</v>
      </c>
      <c r="C1412" t="s">
        <v>42</v>
      </c>
      <c r="D1412" t="s">
        <v>37</v>
      </c>
      <c r="E1412">
        <v>57.85</v>
      </c>
      <c r="F1412">
        <v>412236</v>
      </c>
      <c r="G1412" t="s">
        <v>25</v>
      </c>
      <c r="H1412" t="s">
        <v>22</v>
      </c>
      <c r="I1412" t="s">
        <v>31</v>
      </c>
      <c r="J1412">
        <v>36</v>
      </c>
    </row>
    <row r="1413" spans="1:10" x14ac:dyDescent="0.35">
      <c r="A1413" t="s">
        <v>28</v>
      </c>
      <c r="B1413">
        <v>2017</v>
      </c>
      <c r="C1413" t="s">
        <v>42</v>
      </c>
      <c r="D1413" t="s">
        <v>37</v>
      </c>
      <c r="E1413">
        <v>6.58</v>
      </c>
      <c r="F1413">
        <v>592988</v>
      </c>
      <c r="G1413" t="s">
        <v>13</v>
      </c>
      <c r="H1413" t="s">
        <v>14</v>
      </c>
      <c r="I1413" t="s">
        <v>15</v>
      </c>
      <c r="J1413">
        <v>43</v>
      </c>
    </row>
    <row r="1414" spans="1:10" x14ac:dyDescent="0.35">
      <c r="A1414" t="s">
        <v>45</v>
      </c>
      <c r="B1414">
        <v>2019</v>
      </c>
      <c r="C1414" t="s">
        <v>16</v>
      </c>
      <c r="D1414" t="s">
        <v>36</v>
      </c>
      <c r="E1414">
        <v>47.25</v>
      </c>
      <c r="F1414">
        <v>451510</v>
      </c>
      <c r="G1414" t="s">
        <v>13</v>
      </c>
      <c r="H1414" t="s">
        <v>38</v>
      </c>
      <c r="I1414" t="s">
        <v>15</v>
      </c>
      <c r="J1414">
        <v>45</v>
      </c>
    </row>
    <row r="1415" spans="1:10" x14ac:dyDescent="0.35">
      <c r="A1415" t="s">
        <v>19</v>
      </c>
      <c r="B1415">
        <v>2021</v>
      </c>
      <c r="C1415" t="s">
        <v>16</v>
      </c>
      <c r="D1415" t="s">
        <v>12</v>
      </c>
      <c r="E1415">
        <v>20.260000000000002</v>
      </c>
      <c r="F1415">
        <v>144065</v>
      </c>
      <c r="G1415" t="s">
        <v>29</v>
      </c>
      <c r="H1415" t="s">
        <v>14</v>
      </c>
      <c r="I1415" t="s">
        <v>18</v>
      </c>
      <c r="J1415">
        <v>62</v>
      </c>
    </row>
    <row r="1416" spans="1:10" x14ac:dyDescent="0.35">
      <c r="A1416" t="s">
        <v>19</v>
      </c>
      <c r="B1416">
        <v>2024</v>
      </c>
      <c r="C1416" t="s">
        <v>32</v>
      </c>
      <c r="D1416" t="s">
        <v>24</v>
      </c>
      <c r="E1416">
        <v>85.02</v>
      </c>
      <c r="F1416">
        <v>700440</v>
      </c>
      <c r="G1416" t="s">
        <v>13</v>
      </c>
      <c r="H1416" t="s">
        <v>22</v>
      </c>
      <c r="I1416" t="s">
        <v>15</v>
      </c>
      <c r="J1416">
        <v>23</v>
      </c>
    </row>
    <row r="1417" spans="1:10" x14ac:dyDescent="0.35">
      <c r="A1417" t="s">
        <v>33</v>
      </c>
      <c r="B1417">
        <v>2024</v>
      </c>
      <c r="C1417" t="s">
        <v>11</v>
      </c>
      <c r="D1417" t="s">
        <v>21</v>
      </c>
      <c r="E1417">
        <v>64.540000000000006</v>
      </c>
      <c r="F1417">
        <v>255689</v>
      </c>
      <c r="G1417" t="s">
        <v>30</v>
      </c>
      <c r="H1417" t="s">
        <v>38</v>
      </c>
      <c r="I1417" t="s">
        <v>31</v>
      </c>
      <c r="J1417">
        <v>54</v>
      </c>
    </row>
    <row r="1418" spans="1:10" x14ac:dyDescent="0.35">
      <c r="A1418" t="s">
        <v>44</v>
      </c>
      <c r="B1418">
        <v>2017</v>
      </c>
      <c r="C1418" t="s">
        <v>42</v>
      </c>
      <c r="D1418" t="s">
        <v>17</v>
      </c>
      <c r="E1418">
        <v>74.010000000000005</v>
      </c>
      <c r="F1418">
        <v>750473</v>
      </c>
      <c r="G1418" t="s">
        <v>30</v>
      </c>
      <c r="H1418" t="s">
        <v>38</v>
      </c>
      <c r="I1418" t="s">
        <v>31</v>
      </c>
      <c r="J1418">
        <v>41</v>
      </c>
    </row>
    <row r="1419" spans="1:10" x14ac:dyDescent="0.35">
      <c r="A1419" t="s">
        <v>23</v>
      </c>
      <c r="B1419">
        <v>2015</v>
      </c>
      <c r="C1419" t="s">
        <v>42</v>
      </c>
      <c r="D1419" t="s">
        <v>35</v>
      </c>
      <c r="E1419">
        <v>68.8</v>
      </c>
      <c r="F1419">
        <v>284512</v>
      </c>
      <c r="G1419" t="s">
        <v>25</v>
      </c>
      <c r="H1419" t="s">
        <v>26</v>
      </c>
      <c r="I1419" t="s">
        <v>31</v>
      </c>
      <c r="J1419">
        <v>23</v>
      </c>
    </row>
    <row r="1420" spans="1:10" x14ac:dyDescent="0.35">
      <c r="A1420" t="s">
        <v>44</v>
      </c>
      <c r="B1420">
        <v>2021</v>
      </c>
      <c r="C1420" t="s">
        <v>42</v>
      </c>
      <c r="D1420" t="s">
        <v>12</v>
      </c>
      <c r="E1420">
        <v>76.8</v>
      </c>
      <c r="F1420">
        <v>607544</v>
      </c>
      <c r="G1420" t="s">
        <v>25</v>
      </c>
      <c r="H1420" t="s">
        <v>22</v>
      </c>
      <c r="I1420" t="s">
        <v>39</v>
      </c>
      <c r="J1420">
        <v>56</v>
      </c>
    </row>
    <row r="1421" spans="1:10" x14ac:dyDescent="0.35">
      <c r="A1421" t="s">
        <v>23</v>
      </c>
      <c r="B1421">
        <v>2016</v>
      </c>
      <c r="C1421" t="s">
        <v>16</v>
      </c>
      <c r="D1421" t="s">
        <v>36</v>
      </c>
      <c r="E1421">
        <v>92.39</v>
      </c>
      <c r="F1421">
        <v>61764</v>
      </c>
      <c r="G1421" t="s">
        <v>13</v>
      </c>
      <c r="H1421" t="s">
        <v>26</v>
      </c>
      <c r="I1421" t="s">
        <v>39</v>
      </c>
      <c r="J1421">
        <v>38</v>
      </c>
    </row>
    <row r="1422" spans="1:10" x14ac:dyDescent="0.35">
      <c r="A1422" t="s">
        <v>45</v>
      </c>
      <c r="B1422">
        <v>2023</v>
      </c>
      <c r="C1422" t="s">
        <v>32</v>
      </c>
      <c r="D1422" t="s">
        <v>24</v>
      </c>
      <c r="E1422">
        <v>11.73</v>
      </c>
      <c r="F1422">
        <v>489053</v>
      </c>
      <c r="G1422" t="s">
        <v>25</v>
      </c>
      <c r="H1422" t="s">
        <v>38</v>
      </c>
      <c r="I1422" t="s">
        <v>31</v>
      </c>
      <c r="J1422">
        <v>29</v>
      </c>
    </row>
    <row r="1423" spans="1:10" x14ac:dyDescent="0.35">
      <c r="A1423" t="s">
        <v>10</v>
      </c>
      <c r="B1423">
        <v>2020</v>
      </c>
      <c r="C1423" t="s">
        <v>34</v>
      </c>
      <c r="D1423" t="s">
        <v>24</v>
      </c>
      <c r="E1423">
        <v>29.31</v>
      </c>
      <c r="F1423">
        <v>8884</v>
      </c>
      <c r="G1423" t="s">
        <v>25</v>
      </c>
      <c r="H1423" t="s">
        <v>22</v>
      </c>
      <c r="I1423" t="s">
        <v>18</v>
      </c>
      <c r="J1423">
        <v>23</v>
      </c>
    </row>
    <row r="1424" spans="1:10" x14ac:dyDescent="0.35">
      <c r="A1424" t="s">
        <v>28</v>
      </c>
      <c r="B1424">
        <v>2017</v>
      </c>
      <c r="C1424" t="s">
        <v>16</v>
      </c>
      <c r="D1424" t="s">
        <v>17</v>
      </c>
      <c r="E1424">
        <v>91.67</v>
      </c>
      <c r="F1424">
        <v>80135</v>
      </c>
      <c r="G1424" t="s">
        <v>13</v>
      </c>
      <c r="H1424" t="s">
        <v>26</v>
      </c>
      <c r="I1424" t="s">
        <v>27</v>
      </c>
      <c r="J1424">
        <v>35</v>
      </c>
    </row>
    <row r="1425" spans="1:10" x14ac:dyDescent="0.35">
      <c r="A1425" t="s">
        <v>45</v>
      </c>
      <c r="B1425">
        <v>2022</v>
      </c>
      <c r="C1425" t="s">
        <v>11</v>
      </c>
      <c r="D1425" t="s">
        <v>17</v>
      </c>
      <c r="E1425">
        <v>47.66</v>
      </c>
      <c r="F1425">
        <v>20064</v>
      </c>
      <c r="G1425" t="s">
        <v>29</v>
      </c>
      <c r="H1425" t="s">
        <v>26</v>
      </c>
      <c r="I1425" t="s">
        <v>39</v>
      </c>
      <c r="J1425">
        <v>61</v>
      </c>
    </row>
    <row r="1426" spans="1:10" x14ac:dyDescent="0.35">
      <c r="A1426" t="s">
        <v>19</v>
      </c>
      <c r="B1426">
        <v>2022</v>
      </c>
      <c r="C1426" t="s">
        <v>34</v>
      </c>
      <c r="D1426" t="s">
        <v>24</v>
      </c>
      <c r="E1426">
        <v>95.74</v>
      </c>
      <c r="F1426">
        <v>849940</v>
      </c>
      <c r="G1426" t="s">
        <v>29</v>
      </c>
      <c r="H1426" t="s">
        <v>22</v>
      </c>
      <c r="I1426" t="s">
        <v>27</v>
      </c>
      <c r="J1426">
        <v>61</v>
      </c>
    </row>
    <row r="1427" spans="1:10" x14ac:dyDescent="0.35">
      <c r="A1427" t="s">
        <v>44</v>
      </c>
      <c r="B1427">
        <v>2021</v>
      </c>
      <c r="C1427" t="s">
        <v>16</v>
      </c>
      <c r="D1427" t="s">
        <v>35</v>
      </c>
      <c r="E1427">
        <v>79.25</v>
      </c>
      <c r="F1427">
        <v>437649</v>
      </c>
      <c r="G1427" t="s">
        <v>13</v>
      </c>
      <c r="H1427" t="s">
        <v>22</v>
      </c>
      <c r="I1427" t="s">
        <v>18</v>
      </c>
      <c r="J1427">
        <v>10</v>
      </c>
    </row>
    <row r="1428" spans="1:10" x14ac:dyDescent="0.35">
      <c r="A1428" t="s">
        <v>40</v>
      </c>
      <c r="B1428">
        <v>2020</v>
      </c>
      <c r="C1428" t="s">
        <v>34</v>
      </c>
      <c r="D1428" t="s">
        <v>24</v>
      </c>
      <c r="E1428">
        <v>43.69</v>
      </c>
      <c r="F1428">
        <v>269137</v>
      </c>
      <c r="G1428" t="s">
        <v>30</v>
      </c>
      <c r="H1428" t="s">
        <v>14</v>
      </c>
      <c r="I1428" t="s">
        <v>27</v>
      </c>
      <c r="J1428">
        <v>18</v>
      </c>
    </row>
    <row r="1429" spans="1:10" x14ac:dyDescent="0.35">
      <c r="A1429" t="s">
        <v>23</v>
      </c>
      <c r="B1429">
        <v>2018</v>
      </c>
      <c r="C1429" t="s">
        <v>42</v>
      </c>
      <c r="D1429" t="s">
        <v>24</v>
      </c>
      <c r="E1429">
        <v>23.27</v>
      </c>
      <c r="F1429">
        <v>233460</v>
      </c>
      <c r="G1429" t="s">
        <v>29</v>
      </c>
      <c r="H1429" t="s">
        <v>14</v>
      </c>
      <c r="I1429" t="s">
        <v>31</v>
      </c>
      <c r="J1429">
        <v>11</v>
      </c>
    </row>
    <row r="1430" spans="1:10" x14ac:dyDescent="0.35">
      <c r="A1430" t="s">
        <v>23</v>
      </c>
      <c r="B1430">
        <v>2015</v>
      </c>
      <c r="C1430" t="s">
        <v>34</v>
      </c>
      <c r="D1430" t="s">
        <v>36</v>
      </c>
      <c r="E1430">
        <v>6.96</v>
      </c>
      <c r="F1430">
        <v>474585</v>
      </c>
      <c r="G1430" t="s">
        <v>25</v>
      </c>
      <c r="H1430" t="s">
        <v>14</v>
      </c>
      <c r="I1430" t="s">
        <v>18</v>
      </c>
      <c r="J1430">
        <v>34</v>
      </c>
    </row>
    <row r="1431" spans="1:10" x14ac:dyDescent="0.35">
      <c r="A1431" t="s">
        <v>41</v>
      </c>
      <c r="B1431">
        <v>2024</v>
      </c>
      <c r="C1431" t="s">
        <v>34</v>
      </c>
      <c r="D1431" t="s">
        <v>35</v>
      </c>
      <c r="E1431">
        <v>41.65</v>
      </c>
      <c r="F1431">
        <v>674211</v>
      </c>
      <c r="G1431" t="s">
        <v>13</v>
      </c>
      <c r="H1431" t="s">
        <v>22</v>
      </c>
      <c r="I1431" t="s">
        <v>18</v>
      </c>
      <c r="J1431">
        <v>54</v>
      </c>
    </row>
    <row r="1432" spans="1:10" x14ac:dyDescent="0.35">
      <c r="A1432" t="s">
        <v>43</v>
      </c>
      <c r="B1432">
        <v>2020</v>
      </c>
      <c r="C1432" t="s">
        <v>11</v>
      </c>
      <c r="D1432" t="s">
        <v>37</v>
      </c>
      <c r="E1432">
        <v>18.79</v>
      </c>
      <c r="F1432">
        <v>267178</v>
      </c>
      <c r="G1432" t="s">
        <v>25</v>
      </c>
      <c r="H1432" t="s">
        <v>26</v>
      </c>
      <c r="I1432" t="s">
        <v>18</v>
      </c>
      <c r="J1432">
        <v>56</v>
      </c>
    </row>
    <row r="1433" spans="1:10" x14ac:dyDescent="0.35">
      <c r="A1433" t="s">
        <v>41</v>
      </c>
      <c r="B1433">
        <v>2022</v>
      </c>
      <c r="C1433" t="s">
        <v>32</v>
      </c>
      <c r="D1433" t="s">
        <v>37</v>
      </c>
      <c r="E1433">
        <v>58.93</v>
      </c>
      <c r="F1433">
        <v>104121</v>
      </c>
      <c r="G1433" t="s">
        <v>13</v>
      </c>
      <c r="H1433" t="s">
        <v>38</v>
      </c>
      <c r="I1433" t="s">
        <v>18</v>
      </c>
      <c r="J1433">
        <v>15</v>
      </c>
    </row>
    <row r="1434" spans="1:10" x14ac:dyDescent="0.35">
      <c r="A1434" t="s">
        <v>23</v>
      </c>
      <c r="B1434">
        <v>2020</v>
      </c>
      <c r="C1434" t="s">
        <v>16</v>
      </c>
      <c r="D1434" t="s">
        <v>21</v>
      </c>
      <c r="E1434">
        <v>83.29</v>
      </c>
      <c r="F1434">
        <v>217598</v>
      </c>
      <c r="G1434" t="s">
        <v>13</v>
      </c>
      <c r="H1434" t="s">
        <v>14</v>
      </c>
      <c r="I1434" t="s">
        <v>39</v>
      </c>
      <c r="J1434">
        <v>24</v>
      </c>
    </row>
    <row r="1435" spans="1:10" x14ac:dyDescent="0.35">
      <c r="A1435" t="s">
        <v>10</v>
      </c>
      <c r="B1435">
        <v>2024</v>
      </c>
      <c r="C1435" t="s">
        <v>16</v>
      </c>
      <c r="D1435" t="s">
        <v>35</v>
      </c>
      <c r="E1435">
        <v>65.959999999999994</v>
      </c>
      <c r="F1435">
        <v>44082</v>
      </c>
      <c r="G1435" t="s">
        <v>25</v>
      </c>
      <c r="H1435" t="s">
        <v>26</v>
      </c>
      <c r="I1435" t="s">
        <v>15</v>
      </c>
      <c r="J1435">
        <v>48</v>
      </c>
    </row>
    <row r="1436" spans="1:10" x14ac:dyDescent="0.35">
      <c r="A1436" t="s">
        <v>19</v>
      </c>
      <c r="B1436">
        <v>2018</v>
      </c>
      <c r="C1436" t="s">
        <v>11</v>
      </c>
      <c r="D1436" t="s">
        <v>36</v>
      </c>
      <c r="E1436">
        <v>71.58</v>
      </c>
      <c r="F1436">
        <v>31733</v>
      </c>
      <c r="G1436" t="s">
        <v>13</v>
      </c>
      <c r="H1436" t="s">
        <v>14</v>
      </c>
      <c r="I1436" t="s">
        <v>39</v>
      </c>
      <c r="J1436">
        <v>49</v>
      </c>
    </row>
    <row r="1437" spans="1:10" x14ac:dyDescent="0.35">
      <c r="A1437" t="s">
        <v>40</v>
      </c>
      <c r="B1437">
        <v>2022</v>
      </c>
      <c r="C1437" t="s">
        <v>20</v>
      </c>
      <c r="D1437" t="s">
        <v>36</v>
      </c>
      <c r="E1437">
        <v>34.159999999999997</v>
      </c>
      <c r="F1437">
        <v>346224</v>
      </c>
      <c r="G1437" t="s">
        <v>25</v>
      </c>
      <c r="H1437" t="s">
        <v>38</v>
      </c>
      <c r="I1437" t="s">
        <v>39</v>
      </c>
      <c r="J1437">
        <v>64</v>
      </c>
    </row>
    <row r="1438" spans="1:10" x14ac:dyDescent="0.35">
      <c r="A1438" t="s">
        <v>40</v>
      </c>
      <c r="B1438">
        <v>2015</v>
      </c>
      <c r="C1438" t="s">
        <v>32</v>
      </c>
      <c r="D1438" t="s">
        <v>21</v>
      </c>
      <c r="E1438">
        <v>61.01</v>
      </c>
      <c r="F1438">
        <v>419127</v>
      </c>
      <c r="G1438" t="s">
        <v>30</v>
      </c>
      <c r="H1438" t="s">
        <v>26</v>
      </c>
      <c r="I1438" t="s">
        <v>18</v>
      </c>
      <c r="J1438">
        <v>26</v>
      </c>
    </row>
    <row r="1439" spans="1:10" x14ac:dyDescent="0.35">
      <c r="A1439" t="s">
        <v>45</v>
      </c>
      <c r="B1439">
        <v>2024</v>
      </c>
      <c r="C1439" t="s">
        <v>20</v>
      </c>
      <c r="D1439" t="s">
        <v>12</v>
      </c>
      <c r="E1439">
        <v>53.59</v>
      </c>
      <c r="F1439">
        <v>810539</v>
      </c>
      <c r="G1439" t="s">
        <v>30</v>
      </c>
      <c r="H1439" t="s">
        <v>22</v>
      </c>
      <c r="I1439" t="s">
        <v>31</v>
      </c>
      <c r="J1439">
        <v>22</v>
      </c>
    </row>
    <row r="1440" spans="1:10" x14ac:dyDescent="0.35">
      <c r="A1440" t="s">
        <v>45</v>
      </c>
      <c r="B1440">
        <v>2020</v>
      </c>
      <c r="C1440" t="s">
        <v>32</v>
      </c>
      <c r="D1440" t="s">
        <v>17</v>
      </c>
      <c r="E1440">
        <v>11.79</v>
      </c>
      <c r="F1440">
        <v>692784</v>
      </c>
      <c r="G1440" t="s">
        <v>13</v>
      </c>
      <c r="H1440" t="s">
        <v>14</v>
      </c>
      <c r="I1440" t="s">
        <v>18</v>
      </c>
      <c r="J1440">
        <v>2</v>
      </c>
    </row>
    <row r="1441" spans="1:10" x14ac:dyDescent="0.35">
      <c r="A1441" t="s">
        <v>45</v>
      </c>
      <c r="B1441">
        <v>2020</v>
      </c>
      <c r="C1441" t="s">
        <v>34</v>
      </c>
      <c r="D1441" t="s">
        <v>17</v>
      </c>
      <c r="E1441">
        <v>16.98</v>
      </c>
      <c r="F1441">
        <v>315050</v>
      </c>
      <c r="G1441" t="s">
        <v>30</v>
      </c>
      <c r="H1441" t="s">
        <v>14</v>
      </c>
      <c r="I1441" t="s">
        <v>39</v>
      </c>
      <c r="J1441">
        <v>8</v>
      </c>
    </row>
    <row r="1442" spans="1:10" x14ac:dyDescent="0.35">
      <c r="A1442" t="s">
        <v>19</v>
      </c>
      <c r="B1442">
        <v>2016</v>
      </c>
      <c r="C1442" t="s">
        <v>34</v>
      </c>
      <c r="D1442" t="s">
        <v>21</v>
      </c>
      <c r="E1442">
        <v>29.24</v>
      </c>
      <c r="F1442">
        <v>786464</v>
      </c>
      <c r="G1442" t="s">
        <v>30</v>
      </c>
      <c r="H1442" t="s">
        <v>22</v>
      </c>
      <c r="I1442" t="s">
        <v>39</v>
      </c>
      <c r="J1442">
        <v>38</v>
      </c>
    </row>
    <row r="1443" spans="1:10" x14ac:dyDescent="0.35">
      <c r="A1443" t="s">
        <v>23</v>
      </c>
      <c r="B1443">
        <v>2023</v>
      </c>
      <c r="C1443" t="s">
        <v>20</v>
      </c>
      <c r="D1443" t="s">
        <v>21</v>
      </c>
      <c r="E1443">
        <v>20.350000000000001</v>
      </c>
      <c r="F1443">
        <v>140061</v>
      </c>
      <c r="G1443" t="s">
        <v>13</v>
      </c>
      <c r="H1443" t="s">
        <v>22</v>
      </c>
      <c r="I1443" t="s">
        <v>27</v>
      </c>
      <c r="J1443">
        <v>42</v>
      </c>
    </row>
    <row r="1444" spans="1:10" x14ac:dyDescent="0.35">
      <c r="A1444" t="s">
        <v>43</v>
      </c>
      <c r="B1444">
        <v>2021</v>
      </c>
      <c r="C1444" t="s">
        <v>34</v>
      </c>
      <c r="D1444" t="s">
        <v>21</v>
      </c>
      <c r="E1444">
        <v>34.32</v>
      </c>
      <c r="F1444">
        <v>673923</v>
      </c>
      <c r="G1444" t="s">
        <v>13</v>
      </c>
      <c r="H1444" t="s">
        <v>14</v>
      </c>
      <c r="I1444" t="s">
        <v>39</v>
      </c>
      <c r="J1444">
        <v>3</v>
      </c>
    </row>
    <row r="1445" spans="1:10" x14ac:dyDescent="0.35">
      <c r="A1445" t="s">
        <v>44</v>
      </c>
      <c r="B1445">
        <v>2017</v>
      </c>
      <c r="C1445" t="s">
        <v>34</v>
      </c>
      <c r="D1445" t="s">
        <v>35</v>
      </c>
      <c r="E1445">
        <v>35.880000000000003</v>
      </c>
      <c r="F1445">
        <v>221051</v>
      </c>
      <c r="G1445" t="s">
        <v>29</v>
      </c>
      <c r="H1445" t="s">
        <v>38</v>
      </c>
      <c r="I1445" t="s">
        <v>39</v>
      </c>
      <c r="J1445">
        <v>18</v>
      </c>
    </row>
    <row r="1446" spans="1:10" x14ac:dyDescent="0.35">
      <c r="A1446" t="s">
        <v>41</v>
      </c>
      <c r="B1446">
        <v>2017</v>
      </c>
      <c r="C1446" t="s">
        <v>34</v>
      </c>
      <c r="D1446" t="s">
        <v>36</v>
      </c>
      <c r="E1446">
        <v>33.840000000000003</v>
      </c>
      <c r="F1446">
        <v>442940</v>
      </c>
      <c r="G1446" t="s">
        <v>25</v>
      </c>
      <c r="H1446" t="s">
        <v>14</v>
      </c>
      <c r="I1446" t="s">
        <v>27</v>
      </c>
      <c r="J1446">
        <v>7</v>
      </c>
    </row>
    <row r="1447" spans="1:10" x14ac:dyDescent="0.35">
      <c r="A1447" t="s">
        <v>41</v>
      </c>
      <c r="B1447">
        <v>2024</v>
      </c>
      <c r="C1447" t="s">
        <v>34</v>
      </c>
      <c r="D1447" t="s">
        <v>24</v>
      </c>
      <c r="E1447">
        <v>17.21</v>
      </c>
      <c r="F1447">
        <v>677688</v>
      </c>
      <c r="G1447" t="s">
        <v>25</v>
      </c>
      <c r="H1447" t="s">
        <v>38</v>
      </c>
      <c r="I1447" t="s">
        <v>39</v>
      </c>
      <c r="J1447">
        <v>31</v>
      </c>
    </row>
    <row r="1448" spans="1:10" x14ac:dyDescent="0.35">
      <c r="A1448" t="s">
        <v>41</v>
      </c>
      <c r="B1448">
        <v>2017</v>
      </c>
      <c r="C1448" t="s">
        <v>16</v>
      </c>
      <c r="D1448" t="s">
        <v>12</v>
      </c>
      <c r="E1448">
        <v>95.08</v>
      </c>
      <c r="F1448">
        <v>679860</v>
      </c>
      <c r="G1448" t="s">
        <v>30</v>
      </c>
      <c r="H1448" t="s">
        <v>26</v>
      </c>
      <c r="I1448" t="s">
        <v>39</v>
      </c>
      <c r="J1448">
        <v>66</v>
      </c>
    </row>
    <row r="1449" spans="1:10" x14ac:dyDescent="0.35">
      <c r="A1449" t="s">
        <v>28</v>
      </c>
      <c r="B1449">
        <v>2016</v>
      </c>
      <c r="C1449" t="s">
        <v>11</v>
      </c>
      <c r="D1449" t="s">
        <v>17</v>
      </c>
      <c r="E1449">
        <v>27.85</v>
      </c>
      <c r="F1449">
        <v>963983</v>
      </c>
      <c r="G1449" t="s">
        <v>30</v>
      </c>
      <c r="H1449" t="s">
        <v>38</v>
      </c>
      <c r="I1449" t="s">
        <v>39</v>
      </c>
      <c r="J1449">
        <v>45</v>
      </c>
    </row>
    <row r="1450" spans="1:10" x14ac:dyDescent="0.35">
      <c r="A1450" t="s">
        <v>23</v>
      </c>
      <c r="B1450">
        <v>2020</v>
      </c>
      <c r="C1450" t="s">
        <v>32</v>
      </c>
      <c r="D1450" t="s">
        <v>17</v>
      </c>
      <c r="E1450">
        <v>18.52</v>
      </c>
      <c r="F1450">
        <v>125100</v>
      </c>
      <c r="G1450" t="s">
        <v>30</v>
      </c>
      <c r="H1450" t="s">
        <v>22</v>
      </c>
      <c r="I1450" t="s">
        <v>15</v>
      </c>
      <c r="J1450">
        <v>61</v>
      </c>
    </row>
    <row r="1451" spans="1:10" x14ac:dyDescent="0.35">
      <c r="A1451" t="s">
        <v>10</v>
      </c>
      <c r="B1451">
        <v>2016</v>
      </c>
      <c r="C1451" t="s">
        <v>32</v>
      </c>
      <c r="D1451" t="s">
        <v>12</v>
      </c>
      <c r="E1451">
        <v>81.31</v>
      </c>
      <c r="F1451">
        <v>815317</v>
      </c>
      <c r="G1451" t="s">
        <v>13</v>
      </c>
      <c r="H1451" t="s">
        <v>26</v>
      </c>
      <c r="I1451" t="s">
        <v>31</v>
      </c>
      <c r="J1451">
        <v>72</v>
      </c>
    </row>
    <row r="1452" spans="1:10" x14ac:dyDescent="0.35">
      <c r="A1452" t="s">
        <v>10</v>
      </c>
      <c r="B1452">
        <v>2020</v>
      </c>
      <c r="C1452" t="s">
        <v>20</v>
      </c>
      <c r="D1452" t="s">
        <v>17</v>
      </c>
      <c r="E1452">
        <v>34.82</v>
      </c>
      <c r="F1452">
        <v>500252</v>
      </c>
      <c r="G1452" t="s">
        <v>25</v>
      </c>
      <c r="H1452" t="s">
        <v>38</v>
      </c>
      <c r="I1452" t="s">
        <v>31</v>
      </c>
      <c r="J1452">
        <v>29</v>
      </c>
    </row>
    <row r="1453" spans="1:10" x14ac:dyDescent="0.35">
      <c r="A1453" t="s">
        <v>19</v>
      </c>
      <c r="B1453">
        <v>2018</v>
      </c>
      <c r="C1453" t="s">
        <v>32</v>
      </c>
      <c r="D1453" t="s">
        <v>12</v>
      </c>
      <c r="E1453">
        <v>55.3</v>
      </c>
      <c r="F1453">
        <v>512953</v>
      </c>
      <c r="G1453" t="s">
        <v>30</v>
      </c>
      <c r="H1453" t="s">
        <v>22</v>
      </c>
      <c r="I1453" t="s">
        <v>18</v>
      </c>
      <c r="J1453">
        <v>57</v>
      </c>
    </row>
    <row r="1454" spans="1:10" x14ac:dyDescent="0.35">
      <c r="A1454" t="s">
        <v>19</v>
      </c>
      <c r="B1454">
        <v>2023</v>
      </c>
      <c r="C1454" t="s">
        <v>11</v>
      </c>
      <c r="D1454" t="s">
        <v>21</v>
      </c>
      <c r="E1454">
        <v>88.71</v>
      </c>
      <c r="F1454">
        <v>337377</v>
      </c>
      <c r="G1454" t="s">
        <v>13</v>
      </c>
      <c r="H1454" t="s">
        <v>26</v>
      </c>
      <c r="I1454" t="s">
        <v>27</v>
      </c>
      <c r="J1454">
        <v>23</v>
      </c>
    </row>
    <row r="1455" spans="1:10" x14ac:dyDescent="0.35">
      <c r="A1455" t="s">
        <v>19</v>
      </c>
      <c r="B1455">
        <v>2024</v>
      </c>
      <c r="C1455" t="s">
        <v>32</v>
      </c>
      <c r="D1455" t="s">
        <v>17</v>
      </c>
      <c r="E1455">
        <v>0.6</v>
      </c>
      <c r="F1455">
        <v>766733</v>
      </c>
      <c r="G1455" t="s">
        <v>29</v>
      </c>
      <c r="H1455" t="s">
        <v>38</v>
      </c>
      <c r="I1455" t="s">
        <v>27</v>
      </c>
      <c r="J1455">
        <v>55</v>
      </c>
    </row>
    <row r="1456" spans="1:10" x14ac:dyDescent="0.35">
      <c r="A1456" t="s">
        <v>45</v>
      </c>
      <c r="B1456">
        <v>2023</v>
      </c>
      <c r="C1456" t="s">
        <v>42</v>
      </c>
      <c r="D1456" t="s">
        <v>17</v>
      </c>
      <c r="E1456">
        <v>50.02</v>
      </c>
      <c r="F1456">
        <v>578310</v>
      </c>
      <c r="G1456" t="s">
        <v>25</v>
      </c>
      <c r="H1456" t="s">
        <v>22</v>
      </c>
      <c r="I1456" t="s">
        <v>31</v>
      </c>
      <c r="J1456">
        <v>15</v>
      </c>
    </row>
    <row r="1457" spans="1:10" x14ac:dyDescent="0.35">
      <c r="A1457" t="s">
        <v>33</v>
      </c>
      <c r="B1457">
        <v>2022</v>
      </c>
      <c r="C1457" t="s">
        <v>20</v>
      </c>
      <c r="D1457" t="s">
        <v>24</v>
      </c>
      <c r="E1457">
        <v>12.96</v>
      </c>
      <c r="F1457">
        <v>255574</v>
      </c>
      <c r="G1457" t="s">
        <v>29</v>
      </c>
      <c r="H1457" t="s">
        <v>26</v>
      </c>
      <c r="I1457" t="s">
        <v>18</v>
      </c>
      <c r="J1457">
        <v>69</v>
      </c>
    </row>
    <row r="1458" spans="1:10" x14ac:dyDescent="0.35">
      <c r="A1458" t="s">
        <v>10</v>
      </c>
      <c r="B1458">
        <v>2023</v>
      </c>
      <c r="C1458" t="s">
        <v>11</v>
      </c>
      <c r="D1458" t="s">
        <v>21</v>
      </c>
      <c r="E1458">
        <v>43.58</v>
      </c>
      <c r="F1458">
        <v>169152</v>
      </c>
      <c r="G1458" t="s">
        <v>25</v>
      </c>
      <c r="H1458" t="s">
        <v>14</v>
      </c>
      <c r="I1458" t="s">
        <v>39</v>
      </c>
      <c r="J1458">
        <v>49</v>
      </c>
    </row>
    <row r="1459" spans="1:10" x14ac:dyDescent="0.35">
      <c r="A1459" t="s">
        <v>45</v>
      </c>
      <c r="B1459">
        <v>2020</v>
      </c>
      <c r="C1459" t="s">
        <v>20</v>
      </c>
      <c r="D1459" t="s">
        <v>21</v>
      </c>
      <c r="E1459">
        <v>33.22</v>
      </c>
      <c r="F1459">
        <v>216472</v>
      </c>
      <c r="G1459" t="s">
        <v>30</v>
      </c>
      <c r="H1459" t="s">
        <v>38</v>
      </c>
      <c r="I1459" t="s">
        <v>39</v>
      </c>
      <c r="J1459">
        <v>55</v>
      </c>
    </row>
    <row r="1460" spans="1:10" x14ac:dyDescent="0.35">
      <c r="A1460" t="s">
        <v>44</v>
      </c>
      <c r="B1460">
        <v>2020</v>
      </c>
      <c r="C1460" t="s">
        <v>11</v>
      </c>
      <c r="D1460" t="s">
        <v>17</v>
      </c>
      <c r="E1460">
        <v>38.96</v>
      </c>
      <c r="F1460">
        <v>370096</v>
      </c>
      <c r="G1460" t="s">
        <v>25</v>
      </c>
      <c r="H1460" t="s">
        <v>22</v>
      </c>
      <c r="I1460" t="s">
        <v>39</v>
      </c>
      <c r="J1460">
        <v>23</v>
      </c>
    </row>
    <row r="1461" spans="1:10" x14ac:dyDescent="0.35">
      <c r="A1461" t="s">
        <v>19</v>
      </c>
      <c r="B1461">
        <v>2020</v>
      </c>
      <c r="C1461" t="s">
        <v>11</v>
      </c>
      <c r="D1461" t="s">
        <v>24</v>
      </c>
      <c r="E1461">
        <v>30.14</v>
      </c>
      <c r="F1461">
        <v>742555</v>
      </c>
      <c r="G1461" t="s">
        <v>29</v>
      </c>
      <c r="H1461" t="s">
        <v>38</v>
      </c>
      <c r="I1461" t="s">
        <v>18</v>
      </c>
      <c r="J1461">
        <v>57</v>
      </c>
    </row>
    <row r="1462" spans="1:10" x14ac:dyDescent="0.35">
      <c r="A1462" t="s">
        <v>41</v>
      </c>
      <c r="B1462">
        <v>2020</v>
      </c>
      <c r="C1462" t="s">
        <v>20</v>
      </c>
      <c r="D1462" t="s">
        <v>21</v>
      </c>
      <c r="E1462">
        <v>21.72</v>
      </c>
      <c r="F1462">
        <v>870019</v>
      </c>
      <c r="G1462" t="s">
        <v>29</v>
      </c>
      <c r="H1462" t="s">
        <v>26</v>
      </c>
      <c r="I1462" t="s">
        <v>27</v>
      </c>
      <c r="J1462">
        <v>5</v>
      </c>
    </row>
    <row r="1463" spans="1:10" x14ac:dyDescent="0.35">
      <c r="A1463" t="s">
        <v>40</v>
      </c>
      <c r="B1463">
        <v>2022</v>
      </c>
      <c r="C1463" t="s">
        <v>42</v>
      </c>
      <c r="D1463" t="s">
        <v>21</v>
      </c>
      <c r="E1463">
        <v>93.2</v>
      </c>
      <c r="F1463">
        <v>941679</v>
      </c>
      <c r="G1463" t="s">
        <v>13</v>
      </c>
      <c r="H1463" t="s">
        <v>26</v>
      </c>
      <c r="I1463" t="s">
        <v>31</v>
      </c>
      <c r="J1463">
        <v>43</v>
      </c>
    </row>
    <row r="1464" spans="1:10" x14ac:dyDescent="0.35">
      <c r="A1464" t="s">
        <v>33</v>
      </c>
      <c r="B1464">
        <v>2024</v>
      </c>
      <c r="C1464" t="s">
        <v>32</v>
      </c>
      <c r="D1464" t="s">
        <v>17</v>
      </c>
      <c r="E1464">
        <v>88.17</v>
      </c>
      <c r="F1464">
        <v>738419</v>
      </c>
      <c r="G1464" t="s">
        <v>30</v>
      </c>
      <c r="H1464" t="s">
        <v>38</v>
      </c>
      <c r="I1464" t="s">
        <v>18</v>
      </c>
      <c r="J1464">
        <v>11</v>
      </c>
    </row>
    <row r="1465" spans="1:10" x14ac:dyDescent="0.35">
      <c r="A1465" t="s">
        <v>43</v>
      </c>
      <c r="B1465">
        <v>2018</v>
      </c>
      <c r="C1465" t="s">
        <v>11</v>
      </c>
      <c r="D1465" t="s">
        <v>17</v>
      </c>
      <c r="E1465">
        <v>42.46</v>
      </c>
      <c r="F1465">
        <v>4136</v>
      </c>
      <c r="G1465" t="s">
        <v>25</v>
      </c>
      <c r="H1465" t="s">
        <v>38</v>
      </c>
      <c r="I1465" t="s">
        <v>39</v>
      </c>
      <c r="J1465">
        <v>23</v>
      </c>
    </row>
    <row r="1466" spans="1:10" x14ac:dyDescent="0.35">
      <c r="A1466" t="s">
        <v>19</v>
      </c>
      <c r="B1466">
        <v>2022</v>
      </c>
      <c r="C1466" t="s">
        <v>34</v>
      </c>
      <c r="D1466" t="s">
        <v>12</v>
      </c>
      <c r="E1466">
        <v>61.41</v>
      </c>
      <c r="F1466">
        <v>995847</v>
      </c>
      <c r="G1466" t="s">
        <v>25</v>
      </c>
      <c r="H1466" t="s">
        <v>26</v>
      </c>
      <c r="I1466" t="s">
        <v>39</v>
      </c>
      <c r="J1466">
        <v>1</v>
      </c>
    </row>
    <row r="1467" spans="1:10" x14ac:dyDescent="0.35">
      <c r="A1467" t="s">
        <v>44</v>
      </c>
      <c r="B1467">
        <v>2022</v>
      </c>
      <c r="C1467" t="s">
        <v>16</v>
      </c>
      <c r="D1467" t="s">
        <v>12</v>
      </c>
      <c r="E1467">
        <v>51.51</v>
      </c>
      <c r="F1467">
        <v>536995</v>
      </c>
      <c r="G1467" t="s">
        <v>13</v>
      </c>
      <c r="H1467" t="s">
        <v>22</v>
      </c>
      <c r="I1467" t="s">
        <v>39</v>
      </c>
      <c r="J1467">
        <v>3</v>
      </c>
    </row>
    <row r="1468" spans="1:10" x14ac:dyDescent="0.35">
      <c r="A1468" t="s">
        <v>28</v>
      </c>
      <c r="B1468">
        <v>2016</v>
      </c>
      <c r="C1468" t="s">
        <v>42</v>
      </c>
      <c r="D1468" t="s">
        <v>24</v>
      </c>
      <c r="E1468">
        <v>77.7</v>
      </c>
      <c r="F1468">
        <v>57200</v>
      </c>
      <c r="G1468" t="s">
        <v>13</v>
      </c>
      <c r="H1468" t="s">
        <v>26</v>
      </c>
      <c r="I1468" t="s">
        <v>15</v>
      </c>
      <c r="J1468">
        <v>26</v>
      </c>
    </row>
    <row r="1469" spans="1:10" x14ac:dyDescent="0.35">
      <c r="A1469" t="s">
        <v>45</v>
      </c>
      <c r="B1469">
        <v>2016</v>
      </c>
      <c r="C1469" t="s">
        <v>11</v>
      </c>
      <c r="D1469" t="s">
        <v>35</v>
      </c>
      <c r="E1469">
        <v>14.65</v>
      </c>
      <c r="F1469">
        <v>936566</v>
      </c>
      <c r="G1469" t="s">
        <v>25</v>
      </c>
      <c r="H1469" t="s">
        <v>26</v>
      </c>
      <c r="I1469" t="s">
        <v>15</v>
      </c>
      <c r="J1469">
        <v>61</v>
      </c>
    </row>
    <row r="1470" spans="1:10" x14ac:dyDescent="0.35">
      <c r="A1470" t="s">
        <v>44</v>
      </c>
      <c r="B1470">
        <v>2019</v>
      </c>
      <c r="C1470" t="s">
        <v>32</v>
      </c>
      <c r="D1470" t="s">
        <v>37</v>
      </c>
      <c r="E1470">
        <v>68.400000000000006</v>
      </c>
      <c r="F1470">
        <v>567370</v>
      </c>
      <c r="G1470" t="s">
        <v>29</v>
      </c>
      <c r="H1470" t="s">
        <v>14</v>
      </c>
      <c r="I1470" t="s">
        <v>15</v>
      </c>
      <c r="J1470">
        <v>9</v>
      </c>
    </row>
    <row r="1471" spans="1:10" x14ac:dyDescent="0.35">
      <c r="A1471" t="s">
        <v>19</v>
      </c>
      <c r="B1471">
        <v>2015</v>
      </c>
      <c r="C1471" t="s">
        <v>42</v>
      </c>
      <c r="D1471" t="s">
        <v>36</v>
      </c>
      <c r="E1471">
        <v>34.51</v>
      </c>
      <c r="F1471">
        <v>970056</v>
      </c>
      <c r="G1471" t="s">
        <v>13</v>
      </c>
      <c r="H1471" t="s">
        <v>14</v>
      </c>
      <c r="I1471" t="s">
        <v>18</v>
      </c>
      <c r="J1471">
        <v>30</v>
      </c>
    </row>
    <row r="1472" spans="1:10" x14ac:dyDescent="0.35">
      <c r="A1472" t="s">
        <v>43</v>
      </c>
      <c r="B1472">
        <v>2020</v>
      </c>
      <c r="C1472" t="s">
        <v>16</v>
      </c>
      <c r="D1472" t="s">
        <v>21</v>
      </c>
      <c r="E1472">
        <v>71.739999999999995</v>
      </c>
      <c r="F1472">
        <v>3432</v>
      </c>
      <c r="G1472" t="s">
        <v>13</v>
      </c>
      <c r="H1472" t="s">
        <v>14</v>
      </c>
      <c r="I1472" t="s">
        <v>27</v>
      </c>
      <c r="J1472">
        <v>45</v>
      </c>
    </row>
    <row r="1473" spans="1:10" x14ac:dyDescent="0.35">
      <c r="A1473" t="s">
        <v>43</v>
      </c>
      <c r="B1473">
        <v>2015</v>
      </c>
      <c r="C1473" t="s">
        <v>42</v>
      </c>
      <c r="D1473" t="s">
        <v>12</v>
      </c>
      <c r="E1473">
        <v>37.54</v>
      </c>
      <c r="F1473">
        <v>49473</v>
      </c>
      <c r="G1473" t="s">
        <v>29</v>
      </c>
      <c r="H1473" t="s">
        <v>26</v>
      </c>
      <c r="I1473" t="s">
        <v>18</v>
      </c>
      <c r="J1473">
        <v>51</v>
      </c>
    </row>
    <row r="1474" spans="1:10" x14ac:dyDescent="0.35">
      <c r="A1474" t="s">
        <v>33</v>
      </c>
      <c r="B1474">
        <v>2019</v>
      </c>
      <c r="C1474" t="s">
        <v>20</v>
      </c>
      <c r="D1474" t="s">
        <v>21</v>
      </c>
      <c r="E1474">
        <v>76.349999999999994</v>
      </c>
      <c r="F1474">
        <v>460984</v>
      </c>
      <c r="G1474" t="s">
        <v>13</v>
      </c>
      <c r="H1474" t="s">
        <v>38</v>
      </c>
      <c r="I1474" t="s">
        <v>18</v>
      </c>
      <c r="J1474">
        <v>55</v>
      </c>
    </row>
    <row r="1475" spans="1:10" x14ac:dyDescent="0.35">
      <c r="A1475" t="s">
        <v>23</v>
      </c>
      <c r="B1475">
        <v>2024</v>
      </c>
      <c r="C1475" t="s">
        <v>11</v>
      </c>
      <c r="D1475" t="s">
        <v>21</v>
      </c>
      <c r="E1475">
        <v>71.2</v>
      </c>
      <c r="F1475">
        <v>228010</v>
      </c>
      <c r="G1475" t="s">
        <v>25</v>
      </c>
      <c r="H1475" t="s">
        <v>26</v>
      </c>
      <c r="I1475" t="s">
        <v>31</v>
      </c>
      <c r="J1475">
        <v>59</v>
      </c>
    </row>
    <row r="1476" spans="1:10" x14ac:dyDescent="0.35">
      <c r="A1476" t="s">
        <v>41</v>
      </c>
      <c r="B1476">
        <v>2024</v>
      </c>
      <c r="C1476" t="s">
        <v>16</v>
      </c>
      <c r="D1476" t="s">
        <v>35</v>
      </c>
      <c r="E1476">
        <v>48.88</v>
      </c>
      <c r="F1476">
        <v>172789</v>
      </c>
      <c r="G1476" t="s">
        <v>13</v>
      </c>
      <c r="H1476" t="s">
        <v>14</v>
      </c>
      <c r="I1476" t="s">
        <v>15</v>
      </c>
      <c r="J1476">
        <v>10</v>
      </c>
    </row>
    <row r="1477" spans="1:10" x14ac:dyDescent="0.35">
      <c r="A1477" t="s">
        <v>10</v>
      </c>
      <c r="B1477">
        <v>2020</v>
      </c>
      <c r="C1477" t="s">
        <v>20</v>
      </c>
      <c r="D1477" t="s">
        <v>17</v>
      </c>
      <c r="E1477">
        <v>48.24</v>
      </c>
      <c r="F1477">
        <v>338732</v>
      </c>
      <c r="G1477" t="s">
        <v>25</v>
      </c>
      <c r="H1477" t="s">
        <v>14</v>
      </c>
      <c r="I1477" t="s">
        <v>18</v>
      </c>
      <c r="J1477">
        <v>15</v>
      </c>
    </row>
    <row r="1478" spans="1:10" x14ac:dyDescent="0.35">
      <c r="A1478" t="s">
        <v>28</v>
      </c>
      <c r="B1478">
        <v>2017</v>
      </c>
      <c r="C1478" t="s">
        <v>16</v>
      </c>
      <c r="D1478" t="s">
        <v>37</v>
      </c>
      <c r="E1478">
        <v>32</v>
      </c>
      <c r="F1478">
        <v>175755</v>
      </c>
      <c r="G1478" t="s">
        <v>29</v>
      </c>
      <c r="H1478" t="s">
        <v>22</v>
      </c>
      <c r="I1478" t="s">
        <v>18</v>
      </c>
      <c r="J1478">
        <v>30</v>
      </c>
    </row>
    <row r="1479" spans="1:10" x14ac:dyDescent="0.35">
      <c r="A1479" t="s">
        <v>43</v>
      </c>
      <c r="B1479">
        <v>2023</v>
      </c>
      <c r="C1479" t="s">
        <v>32</v>
      </c>
      <c r="D1479" t="s">
        <v>12</v>
      </c>
      <c r="E1479">
        <v>50.34</v>
      </c>
      <c r="F1479">
        <v>897521</v>
      </c>
      <c r="G1479" t="s">
        <v>25</v>
      </c>
      <c r="H1479" t="s">
        <v>26</v>
      </c>
      <c r="I1479" t="s">
        <v>27</v>
      </c>
      <c r="J1479">
        <v>19</v>
      </c>
    </row>
    <row r="1480" spans="1:10" x14ac:dyDescent="0.35">
      <c r="A1480" t="s">
        <v>41</v>
      </c>
      <c r="B1480">
        <v>2016</v>
      </c>
      <c r="C1480" t="s">
        <v>16</v>
      </c>
      <c r="D1480" t="s">
        <v>37</v>
      </c>
      <c r="E1480">
        <v>5.18</v>
      </c>
      <c r="F1480">
        <v>719532</v>
      </c>
      <c r="G1480" t="s">
        <v>29</v>
      </c>
      <c r="H1480" t="s">
        <v>14</v>
      </c>
      <c r="I1480" t="s">
        <v>15</v>
      </c>
      <c r="J1480">
        <v>10</v>
      </c>
    </row>
    <row r="1481" spans="1:10" x14ac:dyDescent="0.35">
      <c r="A1481" t="s">
        <v>40</v>
      </c>
      <c r="B1481">
        <v>2024</v>
      </c>
      <c r="C1481" t="s">
        <v>32</v>
      </c>
      <c r="D1481" t="s">
        <v>35</v>
      </c>
      <c r="E1481">
        <v>95.28</v>
      </c>
      <c r="F1481">
        <v>583925</v>
      </c>
      <c r="G1481" t="s">
        <v>29</v>
      </c>
      <c r="H1481" t="s">
        <v>38</v>
      </c>
      <c r="I1481" t="s">
        <v>39</v>
      </c>
      <c r="J1481">
        <v>70</v>
      </c>
    </row>
    <row r="1482" spans="1:10" x14ac:dyDescent="0.35">
      <c r="A1482" t="s">
        <v>41</v>
      </c>
      <c r="B1482">
        <v>2016</v>
      </c>
      <c r="C1482" t="s">
        <v>11</v>
      </c>
      <c r="D1482" t="s">
        <v>17</v>
      </c>
      <c r="E1482">
        <v>70.400000000000006</v>
      </c>
      <c r="F1482">
        <v>480522</v>
      </c>
      <c r="G1482" t="s">
        <v>30</v>
      </c>
      <c r="H1482" t="s">
        <v>38</v>
      </c>
      <c r="I1482" t="s">
        <v>31</v>
      </c>
      <c r="J1482">
        <v>72</v>
      </c>
    </row>
    <row r="1483" spans="1:10" x14ac:dyDescent="0.35">
      <c r="A1483" t="s">
        <v>43</v>
      </c>
      <c r="B1483">
        <v>2015</v>
      </c>
      <c r="C1483" t="s">
        <v>34</v>
      </c>
      <c r="D1483" t="s">
        <v>21</v>
      </c>
      <c r="E1483">
        <v>47.2</v>
      </c>
      <c r="F1483">
        <v>16957</v>
      </c>
      <c r="G1483" t="s">
        <v>30</v>
      </c>
      <c r="H1483" t="s">
        <v>38</v>
      </c>
      <c r="I1483" t="s">
        <v>18</v>
      </c>
      <c r="J1483">
        <v>49</v>
      </c>
    </row>
    <row r="1484" spans="1:10" x14ac:dyDescent="0.35">
      <c r="A1484" t="s">
        <v>33</v>
      </c>
      <c r="B1484">
        <v>2016</v>
      </c>
      <c r="C1484" t="s">
        <v>16</v>
      </c>
      <c r="D1484" t="s">
        <v>21</v>
      </c>
      <c r="E1484">
        <v>29.35</v>
      </c>
      <c r="F1484">
        <v>316228</v>
      </c>
      <c r="G1484" t="s">
        <v>30</v>
      </c>
      <c r="H1484" t="s">
        <v>14</v>
      </c>
      <c r="I1484" t="s">
        <v>15</v>
      </c>
      <c r="J1484">
        <v>7</v>
      </c>
    </row>
    <row r="1485" spans="1:10" x14ac:dyDescent="0.35">
      <c r="A1485" t="s">
        <v>40</v>
      </c>
      <c r="B1485">
        <v>2018</v>
      </c>
      <c r="C1485" t="s">
        <v>34</v>
      </c>
      <c r="D1485" t="s">
        <v>36</v>
      </c>
      <c r="E1485">
        <v>20.28</v>
      </c>
      <c r="F1485">
        <v>363414</v>
      </c>
      <c r="G1485" t="s">
        <v>29</v>
      </c>
      <c r="H1485" t="s">
        <v>14</v>
      </c>
      <c r="I1485" t="s">
        <v>31</v>
      </c>
      <c r="J1485">
        <v>59</v>
      </c>
    </row>
    <row r="1486" spans="1:10" x14ac:dyDescent="0.35">
      <c r="A1486" t="s">
        <v>23</v>
      </c>
      <c r="B1486">
        <v>2015</v>
      </c>
      <c r="C1486" t="s">
        <v>20</v>
      </c>
      <c r="D1486" t="s">
        <v>24</v>
      </c>
      <c r="E1486">
        <v>71.900000000000006</v>
      </c>
      <c r="F1486">
        <v>733671</v>
      </c>
      <c r="G1486" t="s">
        <v>29</v>
      </c>
      <c r="H1486" t="s">
        <v>38</v>
      </c>
      <c r="I1486" t="s">
        <v>15</v>
      </c>
      <c r="J1486">
        <v>20</v>
      </c>
    </row>
    <row r="1487" spans="1:10" x14ac:dyDescent="0.35">
      <c r="A1487" t="s">
        <v>33</v>
      </c>
      <c r="B1487">
        <v>2019</v>
      </c>
      <c r="C1487" t="s">
        <v>34</v>
      </c>
      <c r="D1487" t="s">
        <v>24</v>
      </c>
      <c r="E1487">
        <v>27.91</v>
      </c>
      <c r="F1487">
        <v>399457</v>
      </c>
      <c r="G1487" t="s">
        <v>25</v>
      </c>
      <c r="H1487" t="s">
        <v>22</v>
      </c>
      <c r="I1487" t="s">
        <v>18</v>
      </c>
      <c r="J1487">
        <v>48</v>
      </c>
    </row>
    <row r="1488" spans="1:10" x14ac:dyDescent="0.35">
      <c r="A1488" t="s">
        <v>10</v>
      </c>
      <c r="B1488">
        <v>2017</v>
      </c>
      <c r="C1488" t="s">
        <v>32</v>
      </c>
      <c r="D1488" t="s">
        <v>35</v>
      </c>
      <c r="E1488">
        <v>57.34</v>
      </c>
      <c r="F1488">
        <v>171772</v>
      </c>
      <c r="G1488" t="s">
        <v>25</v>
      </c>
      <c r="H1488" t="s">
        <v>26</v>
      </c>
      <c r="I1488" t="s">
        <v>18</v>
      </c>
      <c r="J1488">
        <v>8</v>
      </c>
    </row>
    <row r="1489" spans="1:10" x14ac:dyDescent="0.35">
      <c r="A1489" t="s">
        <v>45</v>
      </c>
      <c r="B1489">
        <v>2015</v>
      </c>
      <c r="C1489" t="s">
        <v>11</v>
      </c>
      <c r="D1489" t="s">
        <v>35</v>
      </c>
      <c r="E1489">
        <v>82.4</v>
      </c>
      <c r="F1489">
        <v>197305</v>
      </c>
      <c r="G1489" t="s">
        <v>29</v>
      </c>
      <c r="H1489" t="s">
        <v>14</v>
      </c>
      <c r="I1489" t="s">
        <v>27</v>
      </c>
      <c r="J1489">
        <v>34</v>
      </c>
    </row>
    <row r="1490" spans="1:10" x14ac:dyDescent="0.35">
      <c r="A1490" t="s">
        <v>41</v>
      </c>
      <c r="B1490">
        <v>2023</v>
      </c>
      <c r="C1490" t="s">
        <v>16</v>
      </c>
      <c r="D1490" t="s">
        <v>37</v>
      </c>
      <c r="E1490">
        <v>15.08</v>
      </c>
      <c r="F1490">
        <v>677971</v>
      </c>
      <c r="G1490" t="s">
        <v>29</v>
      </c>
      <c r="H1490" t="s">
        <v>26</v>
      </c>
      <c r="I1490" t="s">
        <v>15</v>
      </c>
      <c r="J1490">
        <v>51</v>
      </c>
    </row>
    <row r="1491" spans="1:10" x14ac:dyDescent="0.35">
      <c r="A1491" t="s">
        <v>19</v>
      </c>
      <c r="B1491">
        <v>2021</v>
      </c>
      <c r="C1491" t="s">
        <v>20</v>
      </c>
      <c r="D1491" t="s">
        <v>36</v>
      </c>
      <c r="E1491">
        <v>55.12</v>
      </c>
      <c r="F1491">
        <v>942454</v>
      </c>
      <c r="G1491" t="s">
        <v>13</v>
      </c>
      <c r="H1491" t="s">
        <v>26</v>
      </c>
      <c r="I1491" t="s">
        <v>15</v>
      </c>
      <c r="J1491">
        <v>66</v>
      </c>
    </row>
    <row r="1492" spans="1:10" x14ac:dyDescent="0.35">
      <c r="A1492" t="s">
        <v>41</v>
      </c>
      <c r="B1492">
        <v>2022</v>
      </c>
      <c r="C1492" t="s">
        <v>16</v>
      </c>
      <c r="D1492" t="s">
        <v>35</v>
      </c>
      <c r="E1492">
        <v>38.840000000000003</v>
      </c>
      <c r="F1492">
        <v>211205</v>
      </c>
      <c r="G1492" t="s">
        <v>29</v>
      </c>
      <c r="H1492" t="s">
        <v>14</v>
      </c>
      <c r="I1492" t="s">
        <v>31</v>
      </c>
      <c r="J1492">
        <v>54</v>
      </c>
    </row>
    <row r="1493" spans="1:10" x14ac:dyDescent="0.35">
      <c r="A1493" t="s">
        <v>44</v>
      </c>
      <c r="B1493">
        <v>2024</v>
      </c>
      <c r="C1493" t="s">
        <v>42</v>
      </c>
      <c r="D1493" t="s">
        <v>24</v>
      </c>
      <c r="E1493">
        <v>42.79</v>
      </c>
      <c r="F1493">
        <v>483399</v>
      </c>
      <c r="G1493" t="s">
        <v>29</v>
      </c>
      <c r="H1493" t="s">
        <v>38</v>
      </c>
      <c r="I1493" t="s">
        <v>31</v>
      </c>
      <c r="J1493">
        <v>50</v>
      </c>
    </row>
    <row r="1494" spans="1:10" x14ac:dyDescent="0.35">
      <c r="A1494" t="s">
        <v>10</v>
      </c>
      <c r="B1494">
        <v>2016</v>
      </c>
      <c r="C1494" t="s">
        <v>32</v>
      </c>
      <c r="D1494" t="s">
        <v>24</v>
      </c>
      <c r="E1494">
        <v>97.83</v>
      </c>
      <c r="F1494">
        <v>699791</v>
      </c>
      <c r="G1494" t="s">
        <v>25</v>
      </c>
      <c r="H1494" t="s">
        <v>22</v>
      </c>
      <c r="I1494" t="s">
        <v>39</v>
      </c>
      <c r="J1494">
        <v>2</v>
      </c>
    </row>
    <row r="1495" spans="1:10" x14ac:dyDescent="0.35">
      <c r="A1495" t="s">
        <v>28</v>
      </c>
      <c r="B1495">
        <v>2019</v>
      </c>
      <c r="C1495" t="s">
        <v>11</v>
      </c>
      <c r="D1495" t="s">
        <v>12</v>
      </c>
      <c r="E1495">
        <v>10.039999999999999</v>
      </c>
      <c r="F1495">
        <v>679314</v>
      </c>
      <c r="G1495" t="s">
        <v>25</v>
      </c>
      <c r="H1495" t="s">
        <v>14</v>
      </c>
      <c r="I1495" t="s">
        <v>31</v>
      </c>
      <c r="J1495">
        <v>39</v>
      </c>
    </row>
    <row r="1496" spans="1:10" x14ac:dyDescent="0.35">
      <c r="A1496" t="s">
        <v>43</v>
      </c>
      <c r="B1496">
        <v>2020</v>
      </c>
      <c r="C1496" t="s">
        <v>34</v>
      </c>
      <c r="D1496" t="s">
        <v>17</v>
      </c>
      <c r="E1496">
        <v>96.97</v>
      </c>
      <c r="F1496">
        <v>466897</v>
      </c>
      <c r="G1496" t="s">
        <v>29</v>
      </c>
      <c r="H1496" t="s">
        <v>14</v>
      </c>
      <c r="I1496" t="s">
        <v>15</v>
      </c>
      <c r="J1496">
        <v>58</v>
      </c>
    </row>
    <row r="1497" spans="1:10" x14ac:dyDescent="0.35">
      <c r="A1497" t="s">
        <v>43</v>
      </c>
      <c r="B1497">
        <v>2024</v>
      </c>
      <c r="C1497" t="s">
        <v>34</v>
      </c>
      <c r="D1497" t="s">
        <v>37</v>
      </c>
      <c r="E1497">
        <v>41.05</v>
      </c>
      <c r="F1497">
        <v>175957</v>
      </c>
      <c r="G1497" t="s">
        <v>13</v>
      </c>
      <c r="H1497" t="s">
        <v>38</v>
      </c>
      <c r="I1497" t="s">
        <v>31</v>
      </c>
      <c r="J1497">
        <v>69</v>
      </c>
    </row>
    <row r="1498" spans="1:10" x14ac:dyDescent="0.35">
      <c r="A1498" t="s">
        <v>19</v>
      </c>
      <c r="B1498">
        <v>2019</v>
      </c>
      <c r="C1498" t="s">
        <v>16</v>
      </c>
      <c r="D1498" t="s">
        <v>35</v>
      </c>
      <c r="E1498">
        <v>10.37</v>
      </c>
      <c r="F1498">
        <v>912202</v>
      </c>
      <c r="G1498" t="s">
        <v>25</v>
      </c>
      <c r="H1498" t="s">
        <v>22</v>
      </c>
      <c r="I1498" t="s">
        <v>15</v>
      </c>
      <c r="J1498">
        <v>15</v>
      </c>
    </row>
    <row r="1499" spans="1:10" x14ac:dyDescent="0.35">
      <c r="A1499" t="s">
        <v>41</v>
      </c>
      <c r="B1499">
        <v>2019</v>
      </c>
      <c r="C1499" t="s">
        <v>32</v>
      </c>
      <c r="D1499" t="s">
        <v>12</v>
      </c>
      <c r="E1499">
        <v>33.729999999999997</v>
      </c>
      <c r="F1499">
        <v>985398</v>
      </c>
      <c r="G1499" t="s">
        <v>25</v>
      </c>
      <c r="H1499" t="s">
        <v>26</v>
      </c>
      <c r="I1499" t="s">
        <v>31</v>
      </c>
      <c r="J1499">
        <v>54</v>
      </c>
    </row>
    <row r="1500" spans="1:10" x14ac:dyDescent="0.35">
      <c r="A1500" t="s">
        <v>10</v>
      </c>
      <c r="B1500">
        <v>2023</v>
      </c>
      <c r="C1500" t="s">
        <v>34</v>
      </c>
      <c r="D1500" t="s">
        <v>12</v>
      </c>
      <c r="E1500">
        <v>4.18</v>
      </c>
      <c r="F1500">
        <v>715127</v>
      </c>
      <c r="G1500" t="s">
        <v>25</v>
      </c>
      <c r="H1500" t="s">
        <v>22</v>
      </c>
      <c r="I1500" t="s">
        <v>31</v>
      </c>
      <c r="J1500">
        <v>60</v>
      </c>
    </row>
    <row r="1501" spans="1:10" x14ac:dyDescent="0.35">
      <c r="A1501" t="s">
        <v>45</v>
      </c>
      <c r="B1501">
        <v>2021</v>
      </c>
      <c r="C1501" t="s">
        <v>42</v>
      </c>
      <c r="D1501" t="s">
        <v>17</v>
      </c>
      <c r="E1501">
        <v>72.239999999999995</v>
      </c>
      <c r="F1501">
        <v>472835</v>
      </c>
      <c r="G1501" t="s">
        <v>13</v>
      </c>
      <c r="H1501" t="s">
        <v>14</v>
      </c>
      <c r="I1501" t="s">
        <v>39</v>
      </c>
      <c r="J1501">
        <v>57</v>
      </c>
    </row>
    <row r="1502" spans="1:10" x14ac:dyDescent="0.35">
      <c r="A1502" t="s">
        <v>40</v>
      </c>
      <c r="B1502">
        <v>2016</v>
      </c>
      <c r="C1502" t="s">
        <v>32</v>
      </c>
      <c r="D1502" t="s">
        <v>37</v>
      </c>
      <c r="E1502">
        <v>98.25</v>
      </c>
      <c r="F1502">
        <v>412019</v>
      </c>
      <c r="G1502" t="s">
        <v>30</v>
      </c>
      <c r="H1502" t="s">
        <v>22</v>
      </c>
      <c r="I1502" t="s">
        <v>31</v>
      </c>
      <c r="J1502">
        <v>34</v>
      </c>
    </row>
    <row r="1503" spans="1:10" x14ac:dyDescent="0.35">
      <c r="A1503" t="s">
        <v>19</v>
      </c>
      <c r="B1503">
        <v>2021</v>
      </c>
      <c r="C1503" t="s">
        <v>34</v>
      </c>
      <c r="D1503" t="s">
        <v>17</v>
      </c>
      <c r="E1503">
        <v>85.69</v>
      </c>
      <c r="F1503">
        <v>172469</v>
      </c>
      <c r="G1503" t="s">
        <v>29</v>
      </c>
      <c r="H1503" t="s">
        <v>22</v>
      </c>
      <c r="I1503" t="s">
        <v>31</v>
      </c>
      <c r="J1503">
        <v>16</v>
      </c>
    </row>
    <row r="1504" spans="1:10" x14ac:dyDescent="0.35">
      <c r="A1504" t="s">
        <v>23</v>
      </c>
      <c r="B1504">
        <v>2015</v>
      </c>
      <c r="C1504" t="s">
        <v>11</v>
      </c>
      <c r="D1504" t="s">
        <v>36</v>
      </c>
      <c r="E1504">
        <v>39.119999999999997</v>
      </c>
      <c r="F1504">
        <v>893284</v>
      </c>
      <c r="G1504" t="s">
        <v>30</v>
      </c>
      <c r="H1504" t="s">
        <v>14</v>
      </c>
      <c r="I1504" t="s">
        <v>27</v>
      </c>
      <c r="J1504">
        <v>21</v>
      </c>
    </row>
    <row r="1505" spans="1:10" x14ac:dyDescent="0.35">
      <c r="A1505" t="s">
        <v>19</v>
      </c>
      <c r="B1505">
        <v>2021</v>
      </c>
      <c r="C1505" t="s">
        <v>42</v>
      </c>
      <c r="D1505" t="s">
        <v>24</v>
      </c>
      <c r="E1505">
        <v>82.66</v>
      </c>
      <c r="F1505">
        <v>586</v>
      </c>
      <c r="G1505" t="s">
        <v>13</v>
      </c>
      <c r="H1505" t="s">
        <v>38</v>
      </c>
      <c r="I1505" t="s">
        <v>15</v>
      </c>
      <c r="J1505">
        <v>23</v>
      </c>
    </row>
    <row r="1506" spans="1:10" x14ac:dyDescent="0.35">
      <c r="A1506" t="s">
        <v>44</v>
      </c>
      <c r="B1506">
        <v>2017</v>
      </c>
      <c r="C1506" t="s">
        <v>11</v>
      </c>
      <c r="D1506" t="s">
        <v>21</v>
      </c>
      <c r="E1506">
        <v>49.12</v>
      </c>
      <c r="F1506">
        <v>845169</v>
      </c>
      <c r="G1506" t="s">
        <v>25</v>
      </c>
      <c r="H1506" t="s">
        <v>26</v>
      </c>
      <c r="I1506" t="s">
        <v>15</v>
      </c>
      <c r="J1506">
        <v>1</v>
      </c>
    </row>
    <row r="1507" spans="1:10" x14ac:dyDescent="0.35">
      <c r="A1507" t="s">
        <v>28</v>
      </c>
      <c r="B1507">
        <v>2018</v>
      </c>
      <c r="C1507" t="s">
        <v>16</v>
      </c>
      <c r="D1507" t="s">
        <v>35</v>
      </c>
      <c r="E1507">
        <v>89.36</v>
      </c>
      <c r="F1507">
        <v>184748</v>
      </c>
      <c r="G1507" t="s">
        <v>30</v>
      </c>
      <c r="H1507" t="s">
        <v>14</v>
      </c>
      <c r="I1507" t="s">
        <v>18</v>
      </c>
      <c r="J1507">
        <v>4</v>
      </c>
    </row>
    <row r="1508" spans="1:10" x14ac:dyDescent="0.35">
      <c r="A1508" t="s">
        <v>44</v>
      </c>
      <c r="B1508">
        <v>2021</v>
      </c>
      <c r="C1508" t="s">
        <v>42</v>
      </c>
      <c r="D1508" t="s">
        <v>37</v>
      </c>
      <c r="E1508">
        <v>77.84</v>
      </c>
      <c r="F1508">
        <v>783976</v>
      </c>
      <c r="G1508" t="s">
        <v>25</v>
      </c>
      <c r="H1508" t="s">
        <v>22</v>
      </c>
      <c r="I1508" t="s">
        <v>18</v>
      </c>
      <c r="J1508">
        <v>62</v>
      </c>
    </row>
    <row r="1509" spans="1:10" x14ac:dyDescent="0.35">
      <c r="A1509" t="s">
        <v>33</v>
      </c>
      <c r="B1509">
        <v>2015</v>
      </c>
      <c r="C1509" t="s">
        <v>11</v>
      </c>
      <c r="D1509" t="s">
        <v>21</v>
      </c>
      <c r="E1509">
        <v>49.84</v>
      </c>
      <c r="F1509">
        <v>282583</v>
      </c>
      <c r="G1509" t="s">
        <v>30</v>
      </c>
      <c r="H1509" t="s">
        <v>22</v>
      </c>
      <c r="I1509" t="s">
        <v>15</v>
      </c>
      <c r="J1509">
        <v>15</v>
      </c>
    </row>
    <row r="1510" spans="1:10" x14ac:dyDescent="0.35">
      <c r="A1510" t="s">
        <v>28</v>
      </c>
      <c r="B1510">
        <v>2020</v>
      </c>
      <c r="C1510" t="s">
        <v>34</v>
      </c>
      <c r="D1510" t="s">
        <v>37</v>
      </c>
      <c r="E1510">
        <v>96.31</v>
      </c>
      <c r="F1510">
        <v>591828</v>
      </c>
      <c r="G1510" t="s">
        <v>30</v>
      </c>
      <c r="H1510" t="s">
        <v>14</v>
      </c>
      <c r="I1510" t="s">
        <v>39</v>
      </c>
      <c r="J1510">
        <v>16</v>
      </c>
    </row>
    <row r="1511" spans="1:10" x14ac:dyDescent="0.35">
      <c r="A1511" t="s">
        <v>19</v>
      </c>
      <c r="B1511">
        <v>2018</v>
      </c>
      <c r="C1511" t="s">
        <v>34</v>
      </c>
      <c r="D1511" t="s">
        <v>35</v>
      </c>
      <c r="E1511">
        <v>18.440000000000001</v>
      </c>
      <c r="F1511">
        <v>27344</v>
      </c>
      <c r="G1511" t="s">
        <v>25</v>
      </c>
      <c r="H1511" t="s">
        <v>38</v>
      </c>
      <c r="I1511" t="s">
        <v>15</v>
      </c>
      <c r="J1511">
        <v>1</v>
      </c>
    </row>
    <row r="1512" spans="1:10" x14ac:dyDescent="0.35">
      <c r="A1512" t="s">
        <v>40</v>
      </c>
      <c r="B1512">
        <v>2024</v>
      </c>
      <c r="C1512" t="s">
        <v>16</v>
      </c>
      <c r="D1512" t="s">
        <v>37</v>
      </c>
      <c r="E1512">
        <v>18.16</v>
      </c>
      <c r="F1512">
        <v>200307</v>
      </c>
      <c r="G1512" t="s">
        <v>30</v>
      </c>
      <c r="H1512" t="s">
        <v>26</v>
      </c>
      <c r="I1512" t="s">
        <v>31</v>
      </c>
      <c r="J1512">
        <v>59</v>
      </c>
    </row>
    <row r="1513" spans="1:10" x14ac:dyDescent="0.35">
      <c r="A1513" t="s">
        <v>10</v>
      </c>
      <c r="B1513">
        <v>2018</v>
      </c>
      <c r="C1513" t="s">
        <v>20</v>
      </c>
      <c r="D1513" t="s">
        <v>21</v>
      </c>
      <c r="E1513">
        <v>68.28</v>
      </c>
      <c r="F1513">
        <v>528411</v>
      </c>
      <c r="G1513" t="s">
        <v>29</v>
      </c>
      <c r="H1513" t="s">
        <v>38</v>
      </c>
      <c r="I1513" t="s">
        <v>27</v>
      </c>
      <c r="J1513">
        <v>10</v>
      </c>
    </row>
    <row r="1514" spans="1:10" x14ac:dyDescent="0.35">
      <c r="A1514" t="s">
        <v>33</v>
      </c>
      <c r="B1514">
        <v>2015</v>
      </c>
      <c r="C1514" t="s">
        <v>11</v>
      </c>
      <c r="D1514" t="s">
        <v>36</v>
      </c>
      <c r="E1514">
        <v>95.72</v>
      </c>
      <c r="F1514">
        <v>551812</v>
      </c>
      <c r="G1514" t="s">
        <v>29</v>
      </c>
      <c r="H1514" t="s">
        <v>22</v>
      </c>
      <c r="I1514" t="s">
        <v>39</v>
      </c>
      <c r="J1514">
        <v>69</v>
      </c>
    </row>
    <row r="1515" spans="1:10" x14ac:dyDescent="0.35">
      <c r="A1515" t="s">
        <v>43</v>
      </c>
      <c r="B1515">
        <v>2019</v>
      </c>
      <c r="C1515" t="s">
        <v>34</v>
      </c>
      <c r="D1515" t="s">
        <v>12</v>
      </c>
      <c r="E1515">
        <v>96.6</v>
      </c>
      <c r="F1515">
        <v>975019</v>
      </c>
      <c r="G1515" t="s">
        <v>30</v>
      </c>
      <c r="H1515" t="s">
        <v>14</v>
      </c>
      <c r="I1515" t="s">
        <v>18</v>
      </c>
      <c r="J1515">
        <v>38</v>
      </c>
    </row>
    <row r="1516" spans="1:10" x14ac:dyDescent="0.35">
      <c r="A1516" t="s">
        <v>10</v>
      </c>
      <c r="B1516">
        <v>2015</v>
      </c>
      <c r="C1516" t="s">
        <v>32</v>
      </c>
      <c r="D1516" t="s">
        <v>35</v>
      </c>
      <c r="E1516">
        <v>97.15</v>
      </c>
      <c r="F1516">
        <v>399851</v>
      </c>
      <c r="G1516" t="s">
        <v>25</v>
      </c>
      <c r="H1516" t="s">
        <v>26</v>
      </c>
      <c r="I1516" t="s">
        <v>15</v>
      </c>
      <c r="J1516">
        <v>38</v>
      </c>
    </row>
    <row r="1517" spans="1:10" x14ac:dyDescent="0.35">
      <c r="A1517" t="s">
        <v>19</v>
      </c>
      <c r="B1517">
        <v>2024</v>
      </c>
      <c r="C1517" t="s">
        <v>16</v>
      </c>
      <c r="D1517" t="s">
        <v>35</v>
      </c>
      <c r="E1517">
        <v>79.3</v>
      </c>
      <c r="F1517">
        <v>998833</v>
      </c>
      <c r="G1517" t="s">
        <v>13</v>
      </c>
      <c r="H1517" t="s">
        <v>26</v>
      </c>
      <c r="I1517" t="s">
        <v>18</v>
      </c>
      <c r="J1517">
        <v>21</v>
      </c>
    </row>
    <row r="1518" spans="1:10" x14ac:dyDescent="0.35">
      <c r="A1518" t="s">
        <v>33</v>
      </c>
      <c r="B1518">
        <v>2017</v>
      </c>
      <c r="C1518" t="s">
        <v>20</v>
      </c>
      <c r="D1518" t="s">
        <v>12</v>
      </c>
      <c r="E1518">
        <v>76.349999999999994</v>
      </c>
      <c r="F1518">
        <v>517640</v>
      </c>
      <c r="G1518" t="s">
        <v>13</v>
      </c>
      <c r="H1518" t="s">
        <v>14</v>
      </c>
      <c r="I1518" t="s">
        <v>18</v>
      </c>
      <c r="J1518">
        <v>4</v>
      </c>
    </row>
    <row r="1519" spans="1:10" x14ac:dyDescent="0.35">
      <c r="A1519" t="s">
        <v>41</v>
      </c>
      <c r="B1519">
        <v>2023</v>
      </c>
      <c r="C1519" t="s">
        <v>32</v>
      </c>
      <c r="D1519" t="s">
        <v>36</v>
      </c>
      <c r="E1519">
        <v>33.51</v>
      </c>
      <c r="F1519">
        <v>615332</v>
      </c>
      <c r="G1519" t="s">
        <v>13</v>
      </c>
      <c r="H1519" t="s">
        <v>26</v>
      </c>
      <c r="I1519" t="s">
        <v>27</v>
      </c>
      <c r="J1519">
        <v>65</v>
      </c>
    </row>
    <row r="1520" spans="1:10" x14ac:dyDescent="0.35">
      <c r="A1520" t="s">
        <v>33</v>
      </c>
      <c r="B1520">
        <v>2017</v>
      </c>
      <c r="C1520" t="s">
        <v>34</v>
      </c>
      <c r="D1520" t="s">
        <v>37</v>
      </c>
      <c r="E1520">
        <v>96.08</v>
      </c>
      <c r="F1520">
        <v>592364</v>
      </c>
      <c r="G1520" t="s">
        <v>29</v>
      </c>
      <c r="H1520" t="s">
        <v>22</v>
      </c>
      <c r="I1520" t="s">
        <v>31</v>
      </c>
      <c r="J1520">
        <v>21</v>
      </c>
    </row>
    <row r="1521" spans="1:10" x14ac:dyDescent="0.35">
      <c r="A1521" t="s">
        <v>10</v>
      </c>
      <c r="B1521">
        <v>2020</v>
      </c>
      <c r="C1521" t="s">
        <v>11</v>
      </c>
      <c r="D1521" t="s">
        <v>12</v>
      </c>
      <c r="E1521">
        <v>33.69</v>
      </c>
      <c r="F1521">
        <v>943680</v>
      </c>
      <c r="G1521" t="s">
        <v>29</v>
      </c>
      <c r="H1521" t="s">
        <v>38</v>
      </c>
      <c r="I1521" t="s">
        <v>27</v>
      </c>
      <c r="J1521">
        <v>46</v>
      </c>
    </row>
    <row r="1522" spans="1:10" x14ac:dyDescent="0.35">
      <c r="A1522" t="s">
        <v>43</v>
      </c>
      <c r="B1522">
        <v>2017</v>
      </c>
      <c r="C1522" t="s">
        <v>20</v>
      </c>
      <c r="D1522" t="s">
        <v>17</v>
      </c>
      <c r="E1522">
        <v>17.989999999999998</v>
      </c>
      <c r="F1522">
        <v>506551</v>
      </c>
      <c r="G1522" t="s">
        <v>30</v>
      </c>
      <c r="H1522" t="s">
        <v>14</v>
      </c>
      <c r="I1522" t="s">
        <v>31</v>
      </c>
      <c r="J1522">
        <v>53</v>
      </c>
    </row>
    <row r="1523" spans="1:10" x14ac:dyDescent="0.35">
      <c r="A1523" t="s">
        <v>44</v>
      </c>
      <c r="B1523">
        <v>2022</v>
      </c>
      <c r="C1523" t="s">
        <v>16</v>
      </c>
      <c r="D1523" t="s">
        <v>35</v>
      </c>
      <c r="E1523">
        <v>86.84</v>
      </c>
      <c r="F1523">
        <v>122651</v>
      </c>
      <c r="G1523" t="s">
        <v>29</v>
      </c>
      <c r="H1523" t="s">
        <v>22</v>
      </c>
      <c r="I1523" t="s">
        <v>27</v>
      </c>
      <c r="J1523">
        <v>59</v>
      </c>
    </row>
    <row r="1524" spans="1:10" x14ac:dyDescent="0.35">
      <c r="A1524" t="s">
        <v>45</v>
      </c>
      <c r="B1524">
        <v>2018</v>
      </c>
      <c r="C1524" t="s">
        <v>20</v>
      </c>
      <c r="D1524" t="s">
        <v>17</v>
      </c>
      <c r="E1524">
        <v>97.62</v>
      </c>
      <c r="F1524">
        <v>459039</v>
      </c>
      <c r="G1524" t="s">
        <v>25</v>
      </c>
      <c r="H1524" t="s">
        <v>22</v>
      </c>
      <c r="I1524" t="s">
        <v>18</v>
      </c>
      <c r="J1524">
        <v>68</v>
      </c>
    </row>
    <row r="1525" spans="1:10" x14ac:dyDescent="0.35">
      <c r="A1525" t="s">
        <v>28</v>
      </c>
      <c r="B1525">
        <v>2021</v>
      </c>
      <c r="C1525" t="s">
        <v>16</v>
      </c>
      <c r="D1525" t="s">
        <v>21</v>
      </c>
      <c r="E1525">
        <v>25.85</v>
      </c>
      <c r="F1525">
        <v>176331</v>
      </c>
      <c r="G1525" t="s">
        <v>29</v>
      </c>
      <c r="H1525" t="s">
        <v>22</v>
      </c>
      <c r="I1525" t="s">
        <v>31</v>
      </c>
      <c r="J1525">
        <v>25</v>
      </c>
    </row>
    <row r="1526" spans="1:10" x14ac:dyDescent="0.35">
      <c r="A1526" t="s">
        <v>45</v>
      </c>
      <c r="B1526">
        <v>2018</v>
      </c>
      <c r="C1526" t="s">
        <v>16</v>
      </c>
      <c r="D1526" t="s">
        <v>37</v>
      </c>
      <c r="E1526">
        <v>27.37</v>
      </c>
      <c r="F1526">
        <v>543437</v>
      </c>
      <c r="G1526" t="s">
        <v>30</v>
      </c>
      <c r="H1526" t="s">
        <v>14</v>
      </c>
      <c r="I1526" t="s">
        <v>18</v>
      </c>
      <c r="J1526">
        <v>20</v>
      </c>
    </row>
    <row r="1527" spans="1:10" x14ac:dyDescent="0.35">
      <c r="A1527" t="s">
        <v>28</v>
      </c>
      <c r="B1527">
        <v>2022</v>
      </c>
      <c r="C1527" t="s">
        <v>34</v>
      </c>
      <c r="D1527" t="s">
        <v>24</v>
      </c>
      <c r="E1527">
        <v>29.02</v>
      </c>
      <c r="F1527">
        <v>859311</v>
      </c>
      <c r="G1527" t="s">
        <v>29</v>
      </c>
      <c r="H1527" t="s">
        <v>38</v>
      </c>
      <c r="I1527" t="s">
        <v>27</v>
      </c>
      <c r="J1527">
        <v>47</v>
      </c>
    </row>
    <row r="1528" spans="1:10" x14ac:dyDescent="0.35">
      <c r="A1528" t="s">
        <v>45</v>
      </c>
      <c r="B1528">
        <v>2018</v>
      </c>
      <c r="C1528" t="s">
        <v>32</v>
      </c>
      <c r="D1528" t="s">
        <v>17</v>
      </c>
      <c r="E1528">
        <v>90.78</v>
      </c>
      <c r="F1528">
        <v>877041</v>
      </c>
      <c r="G1528" t="s">
        <v>30</v>
      </c>
      <c r="H1528" t="s">
        <v>14</v>
      </c>
      <c r="I1528" t="s">
        <v>15</v>
      </c>
      <c r="J1528">
        <v>48</v>
      </c>
    </row>
    <row r="1529" spans="1:10" x14ac:dyDescent="0.35">
      <c r="A1529" t="s">
        <v>33</v>
      </c>
      <c r="B1529">
        <v>2022</v>
      </c>
      <c r="C1529" t="s">
        <v>16</v>
      </c>
      <c r="D1529" t="s">
        <v>37</v>
      </c>
      <c r="E1529">
        <v>42.33</v>
      </c>
      <c r="F1529">
        <v>657939</v>
      </c>
      <c r="G1529" t="s">
        <v>25</v>
      </c>
      <c r="H1529" t="s">
        <v>26</v>
      </c>
      <c r="I1529" t="s">
        <v>31</v>
      </c>
      <c r="J1529">
        <v>47</v>
      </c>
    </row>
    <row r="1530" spans="1:10" x14ac:dyDescent="0.35">
      <c r="A1530" t="s">
        <v>44</v>
      </c>
      <c r="B1530">
        <v>2019</v>
      </c>
      <c r="C1530" t="s">
        <v>32</v>
      </c>
      <c r="D1530" t="s">
        <v>36</v>
      </c>
      <c r="E1530">
        <v>81.89</v>
      </c>
      <c r="F1530">
        <v>920270</v>
      </c>
      <c r="G1530" t="s">
        <v>25</v>
      </c>
      <c r="H1530" t="s">
        <v>14</v>
      </c>
      <c r="I1530" t="s">
        <v>31</v>
      </c>
      <c r="J1530">
        <v>20</v>
      </c>
    </row>
    <row r="1531" spans="1:10" x14ac:dyDescent="0.35">
      <c r="A1531" t="s">
        <v>45</v>
      </c>
      <c r="B1531">
        <v>2015</v>
      </c>
      <c r="C1531" t="s">
        <v>16</v>
      </c>
      <c r="D1531" t="s">
        <v>37</v>
      </c>
      <c r="E1531">
        <v>43.81</v>
      </c>
      <c r="F1531">
        <v>905935</v>
      </c>
      <c r="G1531" t="s">
        <v>30</v>
      </c>
      <c r="H1531" t="s">
        <v>14</v>
      </c>
      <c r="I1531" t="s">
        <v>15</v>
      </c>
      <c r="J1531">
        <v>60</v>
      </c>
    </row>
    <row r="1532" spans="1:10" x14ac:dyDescent="0.35">
      <c r="A1532" t="s">
        <v>40</v>
      </c>
      <c r="B1532">
        <v>2019</v>
      </c>
      <c r="C1532" t="s">
        <v>42</v>
      </c>
      <c r="D1532" t="s">
        <v>24</v>
      </c>
      <c r="E1532">
        <v>93.71</v>
      </c>
      <c r="F1532">
        <v>217863</v>
      </c>
      <c r="G1532" t="s">
        <v>29</v>
      </c>
      <c r="H1532" t="s">
        <v>14</v>
      </c>
      <c r="I1532" t="s">
        <v>15</v>
      </c>
      <c r="J1532">
        <v>31</v>
      </c>
    </row>
    <row r="1533" spans="1:10" x14ac:dyDescent="0.35">
      <c r="A1533" t="s">
        <v>23</v>
      </c>
      <c r="B1533">
        <v>2020</v>
      </c>
      <c r="C1533" t="s">
        <v>20</v>
      </c>
      <c r="D1533" t="s">
        <v>35</v>
      </c>
      <c r="E1533">
        <v>54.29</v>
      </c>
      <c r="F1533">
        <v>930468</v>
      </c>
      <c r="G1533" t="s">
        <v>29</v>
      </c>
      <c r="H1533" t="s">
        <v>26</v>
      </c>
      <c r="I1533" t="s">
        <v>27</v>
      </c>
      <c r="J1533">
        <v>35</v>
      </c>
    </row>
    <row r="1534" spans="1:10" x14ac:dyDescent="0.35">
      <c r="A1534" t="s">
        <v>44</v>
      </c>
      <c r="B1534">
        <v>2022</v>
      </c>
      <c r="C1534" t="s">
        <v>11</v>
      </c>
      <c r="D1534" t="s">
        <v>37</v>
      </c>
      <c r="E1534">
        <v>55.72</v>
      </c>
      <c r="F1534">
        <v>179545</v>
      </c>
      <c r="G1534" t="s">
        <v>30</v>
      </c>
      <c r="H1534" t="s">
        <v>38</v>
      </c>
      <c r="I1534" t="s">
        <v>39</v>
      </c>
      <c r="J1534">
        <v>15</v>
      </c>
    </row>
    <row r="1535" spans="1:10" x14ac:dyDescent="0.35">
      <c r="A1535" t="s">
        <v>19</v>
      </c>
      <c r="B1535">
        <v>2023</v>
      </c>
      <c r="C1535" t="s">
        <v>16</v>
      </c>
      <c r="D1535" t="s">
        <v>17</v>
      </c>
      <c r="E1535">
        <v>5.57</v>
      </c>
      <c r="F1535">
        <v>582097</v>
      </c>
      <c r="G1535" t="s">
        <v>29</v>
      </c>
      <c r="H1535" t="s">
        <v>22</v>
      </c>
      <c r="I1535" t="s">
        <v>31</v>
      </c>
      <c r="J1535">
        <v>40</v>
      </c>
    </row>
    <row r="1536" spans="1:10" x14ac:dyDescent="0.35">
      <c r="A1536" t="s">
        <v>33</v>
      </c>
      <c r="B1536">
        <v>2023</v>
      </c>
      <c r="C1536" t="s">
        <v>34</v>
      </c>
      <c r="D1536" t="s">
        <v>36</v>
      </c>
      <c r="E1536">
        <v>48.1</v>
      </c>
      <c r="F1536">
        <v>360752</v>
      </c>
      <c r="G1536" t="s">
        <v>30</v>
      </c>
      <c r="H1536" t="s">
        <v>38</v>
      </c>
      <c r="I1536" t="s">
        <v>31</v>
      </c>
      <c r="J1536">
        <v>21</v>
      </c>
    </row>
    <row r="1537" spans="1:10" x14ac:dyDescent="0.35">
      <c r="A1537" t="s">
        <v>19</v>
      </c>
      <c r="B1537">
        <v>2020</v>
      </c>
      <c r="C1537" t="s">
        <v>11</v>
      </c>
      <c r="D1537" t="s">
        <v>17</v>
      </c>
      <c r="E1537">
        <v>25.79</v>
      </c>
      <c r="F1537">
        <v>907128</v>
      </c>
      <c r="G1537" t="s">
        <v>29</v>
      </c>
      <c r="H1537" t="s">
        <v>14</v>
      </c>
      <c r="I1537" t="s">
        <v>31</v>
      </c>
      <c r="J1537">
        <v>13</v>
      </c>
    </row>
    <row r="1538" spans="1:10" x14ac:dyDescent="0.35">
      <c r="A1538" t="s">
        <v>23</v>
      </c>
      <c r="B1538">
        <v>2024</v>
      </c>
      <c r="C1538" t="s">
        <v>20</v>
      </c>
      <c r="D1538" t="s">
        <v>36</v>
      </c>
      <c r="E1538">
        <v>14.84</v>
      </c>
      <c r="F1538">
        <v>817793</v>
      </c>
      <c r="G1538" t="s">
        <v>13</v>
      </c>
      <c r="H1538" t="s">
        <v>26</v>
      </c>
      <c r="I1538" t="s">
        <v>15</v>
      </c>
      <c r="J1538">
        <v>64</v>
      </c>
    </row>
    <row r="1539" spans="1:10" x14ac:dyDescent="0.35">
      <c r="A1539" t="s">
        <v>10</v>
      </c>
      <c r="B1539">
        <v>2024</v>
      </c>
      <c r="C1539" t="s">
        <v>42</v>
      </c>
      <c r="D1539" t="s">
        <v>37</v>
      </c>
      <c r="E1539">
        <v>85.76</v>
      </c>
      <c r="F1539">
        <v>922209</v>
      </c>
      <c r="G1539" t="s">
        <v>25</v>
      </c>
      <c r="H1539" t="s">
        <v>38</v>
      </c>
      <c r="I1539" t="s">
        <v>31</v>
      </c>
      <c r="J1539">
        <v>27</v>
      </c>
    </row>
    <row r="1540" spans="1:10" x14ac:dyDescent="0.35">
      <c r="A1540" t="s">
        <v>45</v>
      </c>
      <c r="B1540">
        <v>2019</v>
      </c>
      <c r="C1540" t="s">
        <v>32</v>
      </c>
      <c r="D1540" t="s">
        <v>17</v>
      </c>
      <c r="E1540">
        <v>18.760000000000002</v>
      </c>
      <c r="F1540">
        <v>411707</v>
      </c>
      <c r="G1540" t="s">
        <v>29</v>
      </c>
      <c r="H1540" t="s">
        <v>26</v>
      </c>
      <c r="I1540" t="s">
        <v>15</v>
      </c>
      <c r="J1540">
        <v>42</v>
      </c>
    </row>
    <row r="1541" spans="1:10" x14ac:dyDescent="0.35">
      <c r="A1541" t="s">
        <v>19</v>
      </c>
      <c r="B1541">
        <v>2020</v>
      </c>
      <c r="C1541" t="s">
        <v>11</v>
      </c>
      <c r="D1541" t="s">
        <v>37</v>
      </c>
      <c r="E1541">
        <v>38.19</v>
      </c>
      <c r="F1541">
        <v>847958</v>
      </c>
      <c r="G1541" t="s">
        <v>29</v>
      </c>
      <c r="H1541" t="s">
        <v>22</v>
      </c>
      <c r="I1541" t="s">
        <v>18</v>
      </c>
      <c r="J1541">
        <v>32</v>
      </c>
    </row>
    <row r="1542" spans="1:10" x14ac:dyDescent="0.35">
      <c r="A1542" t="s">
        <v>19</v>
      </c>
      <c r="B1542">
        <v>2015</v>
      </c>
      <c r="C1542" t="s">
        <v>20</v>
      </c>
      <c r="D1542" t="s">
        <v>36</v>
      </c>
      <c r="E1542">
        <v>38.1</v>
      </c>
      <c r="F1542">
        <v>187807</v>
      </c>
      <c r="G1542" t="s">
        <v>25</v>
      </c>
      <c r="H1542" t="s">
        <v>14</v>
      </c>
      <c r="I1542" t="s">
        <v>15</v>
      </c>
      <c r="J1542">
        <v>37</v>
      </c>
    </row>
    <row r="1543" spans="1:10" x14ac:dyDescent="0.35">
      <c r="A1543" t="s">
        <v>10</v>
      </c>
      <c r="B1543">
        <v>2024</v>
      </c>
      <c r="C1543" t="s">
        <v>34</v>
      </c>
      <c r="D1543" t="s">
        <v>24</v>
      </c>
      <c r="E1543">
        <v>10.18</v>
      </c>
      <c r="F1543">
        <v>637350</v>
      </c>
      <c r="G1543" t="s">
        <v>30</v>
      </c>
      <c r="H1543" t="s">
        <v>22</v>
      </c>
      <c r="I1543" t="s">
        <v>31</v>
      </c>
      <c r="J1543">
        <v>52</v>
      </c>
    </row>
    <row r="1544" spans="1:10" x14ac:dyDescent="0.35">
      <c r="A1544" t="s">
        <v>10</v>
      </c>
      <c r="B1544">
        <v>2024</v>
      </c>
      <c r="C1544" t="s">
        <v>34</v>
      </c>
      <c r="D1544" t="s">
        <v>21</v>
      </c>
      <c r="E1544">
        <v>36.270000000000003</v>
      </c>
      <c r="F1544">
        <v>237068</v>
      </c>
      <c r="G1544" t="s">
        <v>13</v>
      </c>
      <c r="H1544" t="s">
        <v>38</v>
      </c>
      <c r="I1544" t="s">
        <v>39</v>
      </c>
      <c r="J1544">
        <v>65</v>
      </c>
    </row>
    <row r="1545" spans="1:10" x14ac:dyDescent="0.35">
      <c r="A1545" t="s">
        <v>40</v>
      </c>
      <c r="B1545">
        <v>2022</v>
      </c>
      <c r="C1545" t="s">
        <v>16</v>
      </c>
      <c r="D1545" t="s">
        <v>35</v>
      </c>
      <c r="E1545">
        <v>92.07</v>
      </c>
      <c r="F1545">
        <v>819812</v>
      </c>
      <c r="G1545" t="s">
        <v>25</v>
      </c>
      <c r="H1545" t="s">
        <v>14</v>
      </c>
      <c r="I1545" t="s">
        <v>39</v>
      </c>
      <c r="J1545">
        <v>63</v>
      </c>
    </row>
    <row r="1546" spans="1:10" x14ac:dyDescent="0.35">
      <c r="A1546" t="s">
        <v>43</v>
      </c>
      <c r="B1546">
        <v>2023</v>
      </c>
      <c r="C1546" t="s">
        <v>34</v>
      </c>
      <c r="D1546" t="s">
        <v>37</v>
      </c>
      <c r="E1546">
        <v>72.900000000000006</v>
      </c>
      <c r="F1546">
        <v>434510</v>
      </c>
      <c r="G1546" t="s">
        <v>13</v>
      </c>
      <c r="H1546" t="s">
        <v>26</v>
      </c>
      <c r="I1546" t="s">
        <v>18</v>
      </c>
      <c r="J1546">
        <v>72</v>
      </c>
    </row>
    <row r="1547" spans="1:10" x14ac:dyDescent="0.35">
      <c r="A1547" t="s">
        <v>45</v>
      </c>
      <c r="B1547">
        <v>2019</v>
      </c>
      <c r="C1547" t="s">
        <v>32</v>
      </c>
      <c r="D1547" t="s">
        <v>24</v>
      </c>
      <c r="E1547">
        <v>57.52</v>
      </c>
      <c r="F1547">
        <v>513601</v>
      </c>
      <c r="G1547" t="s">
        <v>25</v>
      </c>
      <c r="H1547" t="s">
        <v>14</v>
      </c>
      <c r="I1547" t="s">
        <v>15</v>
      </c>
      <c r="J1547">
        <v>14</v>
      </c>
    </row>
    <row r="1548" spans="1:10" x14ac:dyDescent="0.35">
      <c r="A1548" t="s">
        <v>44</v>
      </c>
      <c r="B1548">
        <v>2015</v>
      </c>
      <c r="C1548" t="s">
        <v>42</v>
      </c>
      <c r="D1548" t="s">
        <v>37</v>
      </c>
      <c r="E1548">
        <v>5.79</v>
      </c>
      <c r="F1548">
        <v>821803</v>
      </c>
      <c r="G1548" t="s">
        <v>30</v>
      </c>
      <c r="H1548" t="s">
        <v>26</v>
      </c>
      <c r="I1548" t="s">
        <v>18</v>
      </c>
      <c r="J1548">
        <v>40</v>
      </c>
    </row>
    <row r="1549" spans="1:10" x14ac:dyDescent="0.35">
      <c r="A1549" t="s">
        <v>41</v>
      </c>
      <c r="B1549">
        <v>2020</v>
      </c>
      <c r="C1549" t="s">
        <v>20</v>
      </c>
      <c r="D1549" t="s">
        <v>21</v>
      </c>
      <c r="E1549">
        <v>14.68</v>
      </c>
      <c r="F1549">
        <v>12585</v>
      </c>
      <c r="G1549" t="s">
        <v>30</v>
      </c>
      <c r="H1549" t="s">
        <v>38</v>
      </c>
      <c r="I1549" t="s">
        <v>31</v>
      </c>
      <c r="J1549">
        <v>30</v>
      </c>
    </row>
    <row r="1550" spans="1:10" x14ac:dyDescent="0.35">
      <c r="A1550" t="s">
        <v>41</v>
      </c>
      <c r="B1550">
        <v>2020</v>
      </c>
      <c r="C1550" t="s">
        <v>20</v>
      </c>
      <c r="D1550" t="s">
        <v>24</v>
      </c>
      <c r="E1550">
        <v>10.119999999999999</v>
      </c>
      <c r="F1550">
        <v>405253</v>
      </c>
      <c r="G1550" t="s">
        <v>13</v>
      </c>
      <c r="H1550" t="s">
        <v>14</v>
      </c>
      <c r="I1550" t="s">
        <v>31</v>
      </c>
      <c r="J1550">
        <v>52</v>
      </c>
    </row>
    <row r="1551" spans="1:10" x14ac:dyDescent="0.35">
      <c r="A1551" t="s">
        <v>44</v>
      </c>
      <c r="B1551">
        <v>2017</v>
      </c>
      <c r="C1551" t="s">
        <v>32</v>
      </c>
      <c r="D1551" t="s">
        <v>21</v>
      </c>
      <c r="E1551">
        <v>86.89</v>
      </c>
      <c r="F1551">
        <v>703035</v>
      </c>
      <c r="G1551" t="s">
        <v>30</v>
      </c>
      <c r="H1551" t="s">
        <v>14</v>
      </c>
      <c r="I1551" t="s">
        <v>18</v>
      </c>
      <c r="J1551">
        <v>15</v>
      </c>
    </row>
    <row r="1552" spans="1:10" x14ac:dyDescent="0.35">
      <c r="A1552" t="s">
        <v>40</v>
      </c>
      <c r="B1552">
        <v>2022</v>
      </c>
      <c r="C1552" t="s">
        <v>11</v>
      </c>
      <c r="D1552" t="s">
        <v>35</v>
      </c>
      <c r="E1552">
        <v>9.84</v>
      </c>
      <c r="F1552">
        <v>580402</v>
      </c>
      <c r="G1552" t="s">
        <v>25</v>
      </c>
      <c r="H1552" t="s">
        <v>26</v>
      </c>
      <c r="I1552" t="s">
        <v>15</v>
      </c>
      <c r="J1552">
        <v>70</v>
      </c>
    </row>
    <row r="1553" spans="1:10" x14ac:dyDescent="0.35">
      <c r="A1553" t="s">
        <v>33</v>
      </c>
      <c r="B1553">
        <v>2017</v>
      </c>
      <c r="C1553" t="s">
        <v>20</v>
      </c>
      <c r="D1553" t="s">
        <v>12</v>
      </c>
      <c r="E1553">
        <v>49.94</v>
      </c>
      <c r="F1553">
        <v>640572</v>
      </c>
      <c r="G1553" t="s">
        <v>13</v>
      </c>
      <c r="H1553" t="s">
        <v>26</v>
      </c>
      <c r="I1553" t="s">
        <v>18</v>
      </c>
      <c r="J1553">
        <v>51</v>
      </c>
    </row>
    <row r="1554" spans="1:10" x14ac:dyDescent="0.35">
      <c r="A1554" t="s">
        <v>44</v>
      </c>
      <c r="B1554">
        <v>2023</v>
      </c>
      <c r="C1554" t="s">
        <v>11</v>
      </c>
      <c r="D1554" t="s">
        <v>36</v>
      </c>
      <c r="E1554">
        <v>75.13</v>
      </c>
      <c r="F1554">
        <v>85528</v>
      </c>
      <c r="G1554" t="s">
        <v>13</v>
      </c>
      <c r="H1554" t="s">
        <v>26</v>
      </c>
      <c r="I1554" t="s">
        <v>15</v>
      </c>
      <c r="J1554">
        <v>55</v>
      </c>
    </row>
    <row r="1555" spans="1:10" x14ac:dyDescent="0.35">
      <c r="A1555" t="s">
        <v>23</v>
      </c>
      <c r="B1555">
        <v>2024</v>
      </c>
      <c r="C1555" t="s">
        <v>42</v>
      </c>
      <c r="D1555" t="s">
        <v>37</v>
      </c>
      <c r="E1555">
        <v>33.21</v>
      </c>
      <c r="F1555">
        <v>79940</v>
      </c>
      <c r="G1555" t="s">
        <v>30</v>
      </c>
      <c r="H1555" t="s">
        <v>38</v>
      </c>
      <c r="I1555" t="s">
        <v>18</v>
      </c>
      <c r="J1555">
        <v>64</v>
      </c>
    </row>
    <row r="1556" spans="1:10" x14ac:dyDescent="0.35">
      <c r="A1556" t="s">
        <v>10</v>
      </c>
      <c r="B1556">
        <v>2023</v>
      </c>
      <c r="C1556" t="s">
        <v>34</v>
      </c>
      <c r="D1556" t="s">
        <v>24</v>
      </c>
      <c r="E1556">
        <v>54.41</v>
      </c>
      <c r="F1556">
        <v>215401</v>
      </c>
      <c r="G1556" t="s">
        <v>13</v>
      </c>
      <c r="H1556" t="s">
        <v>26</v>
      </c>
      <c r="I1556" t="s">
        <v>15</v>
      </c>
      <c r="J1556">
        <v>50</v>
      </c>
    </row>
    <row r="1557" spans="1:10" x14ac:dyDescent="0.35">
      <c r="A1557" t="s">
        <v>33</v>
      </c>
      <c r="B1557">
        <v>2018</v>
      </c>
      <c r="C1557" t="s">
        <v>42</v>
      </c>
      <c r="D1557" t="s">
        <v>21</v>
      </c>
      <c r="E1557">
        <v>59.56</v>
      </c>
      <c r="F1557">
        <v>450313</v>
      </c>
      <c r="G1557" t="s">
        <v>25</v>
      </c>
      <c r="H1557" t="s">
        <v>38</v>
      </c>
      <c r="I1557" t="s">
        <v>27</v>
      </c>
      <c r="J1557">
        <v>26</v>
      </c>
    </row>
    <row r="1558" spans="1:10" x14ac:dyDescent="0.35">
      <c r="A1558" t="s">
        <v>40</v>
      </c>
      <c r="B1558">
        <v>2016</v>
      </c>
      <c r="C1558" t="s">
        <v>42</v>
      </c>
      <c r="D1558" t="s">
        <v>17</v>
      </c>
      <c r="E1558">
        <v>45.71</v>
      </c>
      <c r="F1558">
        <v>461668</v>
      </c>
      <c r="G1558" t="s">
        <v>25</v>
      </c>
      <c r="H1558" t="s">
        <v>14</v>
      </c>
      <c r="I1558" t="s">
        <v>18</v>
      </c>
      <c r="J1558">
        <v>10</v>
      </c>
    </row>
    <row r="1559" spans="1:10" x14ac:dyDescent="0.35">
      <c r="A1559" t="s">
        <v>33</v>
      </c>
      <c r="B1559">
        <v>2021</v>
      </c>
      <c r="C1559" t="s">
        <v>20</v>
      </c>
      <c r="D1559" t="s">
        <v>36</v>
      </c>
      <c r="E1559">
        <v>4.9400000000000004</v>
      </c>
      <c r="F1559">
        <v>71156</v>
      </c>
      <c r="G1559" t="s">
        <v>29</v>
      </c>
      <c r="H1559" t="s">
        <v>26</v>
      </c>
      <c r="I1559" t="s">
        <v>39</v>
      </c>
      <c r="J1559">
        <v>34</v>
      </c>
    </row>
    <row r="1560" spans="1:10" x14ac:dyDescent="0.35">
      <c r="A1560" t="s">
        <v>19</v>
      </c>
      <c r="B1560">
        <v>2017</v>
      </c>
      <c r="C1560" t="s">
        <v>16</v>
      </c>
      <c r="D1560" t="s">
        <v>35</v>
      </c>
      <c r="E1560">
        <v>89.47</v>
      </c>
      <c r="F1560">
        <v>201732</v>
      </c>
      <c r="G1560" t="s">
        <v>30</v>
      </c>
      <c r="H1560" t="s">
        <v>38</v>
      </c>
      <c r="I1560" t="s">
        <v>31</v>
      </c>
      <c r="J1560">
        <v>39</v>
      </c>
    </row>
    <row r="1561" spans="1:10" x14ac:dyDescent="0.35">
      <c r="A1561" t="s">
        <v>41</v>
      </c>
      <c r="B1561">
        <v>2018</v>
      </c>
      <c r="C1561" t="s">
        <v>20</v>
      </c>
      <c r="D1561" t="s">
        <v>35</v>
      </c>
      <c r="E1561">
        <v>45.91</v>
      </c>
      <c r="F1561">
        <v>322132</v>
      </c>
      <c r="G1561" t="s">
        <v>25</v>
      </c>
      <c r="H1561" t="s">
        <v>22</v>
      </c>
      <c r="I1561" t="s">
        <v>39</v>
      </c>
      <c r="J1561">
        <v>44</v>
      </c>
    </row>
    <row r="1562" spans="1:10" x14ac:dyDescent="0.35">
      <c r="A1562" t="s">
        <v>44</v>
      </c>
      <c r="B1562">
        <v>2021</v>
      </c>
      <c r="C1562" t="s">
        <v>11</v>
      </c>
      <c r="D1562" t="s">
        <v>36</v>
      </c>
      <c r="E1562">
        <v>82.85</v>
      </c>
      <c r="F1562">
        <v>854309</v>
      </c>
      <c r="G1562" t="s">
        <v>29</v>
      </c>
      <c r="H1562" t="s">
        <v>38</v>
      </c>
      <c r="I1562" t="s">
        <v>31</v>
      </c>
      <c r="J1562">
        <v>16</v>
      </c>
    </row>
    <row r="1563" spans="1:10" x14ac:dyDescent="0.35">
      <c r="A1563" t="s">
        <v>45</v>
      </c>
      <c r="B1563">
        <v>2016</v>
      </c>
      <c r="C1563" t="s">
        <v>11</v>
      </c>
      <c r="D1563" t="s">
        <v>17</v>
      </c>
      <c r="E1563">
        <v>89.85</v>
      </c>
      <c r="F1563">
        <v>998085</v>
      </c>
      <c r="G1563" t="s">
        <v>29</v>
      </c>
      <c r="H1563" t="s">
        <v>38</v>
      </c>
      <c r="I1563" t="s">
        <v>15</v>
      </c>
      <c r="J1563">
        <v>7</v>
      </c>
    </row>
    <row r="1564" spans="1:10" x14ac:dyDescent="0.35">
      <c r="A1564" t="s">
        <v>33</v>
      </c>
      <c r="B1564">
        <v>2018</v>
      </c>
      <c r="C1564" t="s">
        <v>42</v>
      </c>
      <c r="D1564" t="s">
        <v>21</v>
      </c>
      <c r="E1564">
        <v>10.81</v>
      </c>
      <c r="F1564">
        <v>479628</v>
      </c>
      <c r="G1564" t="s">
        <v>29</v>
      </c>
      <c r="H1564" t="s">
        <v>22</v>
      </c>
      <c r="I1564" t="s">
        <v>15</v>
      </c>
      <c r="J1564">
        <v>13</v>
      </c>
    </row>
    <row r="1565" spans="1:10" x14ac:dyDescent="0.35">
      <c r="A1565" t="s">
        <v>41</v>
      </c>
      <c r="B1565">
        <v>2022</v>
      </c>
      <c r="C1565" t="s">
        <v>42</v>
      </c>
      <c r="D1565" t="s">
        <v>37</v>
      </c>
      <c r="E1565">
        <v>34.32</v>
      </c>
      <c r="F1565">
        <v>554162</v>
      </c>
      <c r="G1565" t="s">
        <v>29</v>
      </c>
      <c r="H1565" t="s">
        <v>22</v>
      </c>
      <c r="I1565" t="s">
        <v>39</v>
      </c>
      <c r="J1565">
        <v>33</v>
      </c>
    </row>
    <row r="1566" spans="1:10" x14ac:dyDescent="0.35">
      <c r="A1566" t="s">
        <v>45</v>
      </c>
      <c r="B1566">
        <v>2022</v>
      </c>
      <c r="C1566" t="s">
        <v>11</v>
      </c>
      <c r="D1566" t="s">
        <v>35</v>
      </c>
      <c r="E1566">
        <v>92.54</v>
      </c>
      <c r="F1566">
        <v>653402</v>
      </c>
      <c r="G1566" t="s">
        <v>13</v>
      </c>
      <c r="H1566" t="s">
        <v>26</v>
      </c>
      <c r="I1566" t="s">
        <v>18</v>
      </c>
      <c r="J1566">
        <v>5</v>
      </c>
    </row>
    <row r="1567" spans="1:10" x14ac:dyDescent="0.35">
      <c r="A1567" t="s">
        <v>23</v>
      </c>
      <c r="B1567">
        <v>2016</v>
      </c>
      <c r="C1567" t="s">
        <v>20</v>
      </c>
      <c r="D1567" t="s">
        <v>35</v>
      </c>
      <c r="E1567">
        <v>62.9</v>
      </c>
      <c r="F1567">
        <v>119785</v>
      </c>
      <c r="G1567" t="s">
        <v>13</v>
      </c>
      <c r="H1567" t="s">
        <v>14</v>
      </c>
      <c r="I1567" t="s">
        <v>39</v>
      </c>
      <c r="J1567">
        <v>14</v>
      </c>
    </row>
    <row r="1568" spans="1:10" x14ac:dyDescent="0.35">
      <c r="A1568" t="s">
        <v>28</v>
      </c>
      <c r="B1568">
        <v>2018</v>
      </c>
      <c r="C1568" t="s">
        <v>32</v>
      </c>
      <c r="D1568" t="s">
        <v>36</v>
      </c>
      <c r="E1568">
        <v>48.76</v>
      </c>
      <c r="F1568">
        <v>754656</v>
      </c>
      <c r="G1568" t="s">
        <v>13</v>
      </c>
      <c r="H1568" t="s">
        <v>14</v>
      </c>
      <c r="I1568" t="s">
        <v>15</v>
      </c>
      <c r="J1568">
        <v>35</v>
      </c>
    </row>
    <row r="1569" spans="1:10" x14ac:dyDescent="0.35">
      <c r="A1569" t="s">
        <v>45</v>
      </c>
      <c r="B1569">
        <v>2016</v>
      </c>
      <c r="C1569" t="s">
        <v>42</v>
      </c>
      <c r="D1569" t="s">
        <v>17</v>
      </c>
      <c r="E1569">
        <v>41.11</v>
      </c>
      <c r="F1569">
        <v>848855</v>
      </c>
      <c r="G1569" t="s">
        <v>30</v>
      </c>
      <c r="H1569" t="s">
        <v>14</v>
      </c>
      <c r="I1569" t="s">
        <v>15</v>
      </c>
      <c r="J1569">
        <v>37</v>
      </c>
    </row>
    <row r="1570" spans="1:10" x14ac:dyDescent="0.35">
      <c r="A1570" t="s">
        <v>10</v>
      </c>
      <c r="B1570">
        <v>2021</v>
      </c>
      <c r="C1570" t="s">
        <v>34</v>
      </c>
      <c r="D1570" t="s">
        <v>37</v>
      </c>
      <c r="E1570">
        <v>57.2</v>
      </c>
      <c r="F1570">
        <v>328454</v>
      </c>
      <c r="G1570" t="s">
        <v>25</v>
      </c>
      <c r="H1570" t="s">
        <v>38</v>
      </c>
      <c r="I1570" t="s">
        <v>15</v>
      </c>
      <c r="J1570">
        <v>10</v>
      </c>
    </row>
    <row r="1571" spans="1:10" x14ac:dyDescent="0.35">
      <c r="A1571" t="s">
        <v>41</v>
      </c>
      <c r="B1571">
        <v>2018</v>
      </c>
      <c r="C1571" t="s">
        <v>32</v>
      </c>
      <c r="D1571" t="s">
        <v>12</v>
      </c>
      <c r="E1571">
        <v>13.13</v>
      </c>
      <c r="F1571">
        <v>510702</v>
      </c>
      <c r="G1571" t="s">
        <v>13</v>
      </c>
      <c r="H1571" t="s">
        <v>22</v>
      </c>
      <c r="I1571" t="s">
        <v>18</v>
      </c>
      <c r="J1571">
        <v>15</v>
      </c>
    </row>
    <row r="1572" spans="1:10" x14ac:dyDescent="0.35">
      <c r="A1572" t="s">
        <v>40</v>
      </c>
      <c r="B1572">
        <v>2015</v>
      </c>
      <c r="C1572" t="s">
        <v>20</v>
      </c>
      <c r="D1572" t="s">
        <v>12</v>
      </c>
      <c r="E1572">
        <v>20.96</v>
      </c>
      <c r="F1572">
        <v>248083</v>
      </c>
      <c r="G1572" t="s">
        <v>13</v>
      </c>
      <c r="H1572" t="s">
        <v>26</v>
      </c>
      <c r="I1572" t="s">
        <v>39</v>
      </c>
      <c r="J1572">
        <v>70</v>
      </c>
    </row>
    <row r="1573" spans="1:10" x14ac:dyDescent="0.35">
      <c r="A1573" t="s">
        <v>43</v>
      </c>
      <c r="B1573">
        <v>2023</v>
      </c>
      <c r="C1573" t="s">
        <v>32</v>
      </c>
      <c r="D1573" t="s">
        <v>35</v>
      </c>
      <c r="E1573">
        <v>42.75</v>
      </c>
      <c r="F1573">
        <v>746425</v>
      </c>
      <c r="G1573" t="s">
        <v>30</v>
      </c>
      <c r="H1573" t="s">
        <v>38</v>
      </c>
      <c r="I1573" t="s">
        <v>15</v>
      </c>
      <c r="J1573">
        <v>24</v>
      </c>
    </row>
    <row r="1574" spans="1:10" x14ac:dyDescent="0.35">
      <c r="A1574" t="s">
        <v>44</v>
      </c>
      <c r="B1574">
        <v>2018</v>
      </c>
      <c r="C1574" t="s">
        <v>16</v>
      </c>
      <c r="D1574" t="s">
        <v>12</v>
      </c>
      <c r="E1574">
        <v>82.89</v>
      </c>
      <c r="F1574">
        <v>336607</v>
      </c>
      <c r="G1574" t="s">
        <v>30</v>
      </c>
      <c r="H1574" t="s">
        <v>38</v>
      </c>
      <c r="I1574" t="s">
        <v>27</v>
      </c>
      <c r="J1574">
        <v>17</v>
      </c>
    </row>
    <row r="1575" spans="1:10" x14ac:dyDescent="0.35">
      <c r="A1575" t="s">
        <v>43</v>
      </c>
      <c r="B1575">
        <v>2021</v>
      </c>
      <c r="C1575" t="s">
        <v>16</v>
      </c>
      <c r="D1575" t="s">
        <v>35</v>
      </c>
      <c r="E1575">
        <v>21.21</v>
      </c>
      <c r="F1575">
        <v>570810</v>
      </c>
      <c r="G1575" t="s">
        <v>29</v>
      </c>
      <c r="H1575" t="s">
        <v>26</v>
      </c>
      <c r="I1575" t="s">
        <v>18</v>
      </c>
      <c r="J1575">
        <v>72</v>
      </c>
    </row>
    <row r="1576" spans="1:10" x14ac:dyDescent="0.35">
      <c r="A1576" t="s">
        <v>33</v>
      </c>
      <c r="B1576">
        <v>2020</v>
      </c>
      <c r="C1576" t="s">
        <v>42</v>
      </c>
      <c r="D1576" t="s">
        <v>36</v>
      </c>
      <c r="E1576">
        <v>12.25</v>
      </c>
      <c r="F1576">
        <v>162930</v>
      </c>
      <c r="G1576" t="s">
        <v>29</v>
      </c>
      <c r="H1576" t="s">
        <v>14</v>
      </c>
      <c r="I1576" t="s">
        <v>18</v>
      </c>
      <c r="J1576">
        <v>13</v>
      </c>
    </row>
    <row r="1577" spans="1:10" x14ac:dyDescent="0.35">
      <c r="A1577" t="s">
        <v>44</v>
      </c>
      <c r="B1577">
        <v>2015</v>
      </c>
      <c r="C1577" t="s">
        <v>34</v>
      </c>
      <c r="D1577" t="s">
        <v>12</v>
      </c>
      <c r="E1577">
        <v>61.87</v>
      </c>
      <c r="F1577">
        <v>244406</v>
      </c>
      <c r="G1577" t="s">
        <v>25</v>
      </c>
      <c r="H1577" t="s">
        <v>26</v>
      </c>
      <c r="I1577" t="s">
        <v>15</v>
      </c>
      <c r="J1577">
        <v>43</v>
      </c>
    </row>
    <row r="1578" spans="1:10" x14ac:dyDescent="0.35">
      <c r="A1578" t="s">
        <v>44</v>
      </c>
      <c r="B1578">
        <v>2016</v>
      </c>
      <c r="C1578" t="s">
        <v>32</v>
      </c>
      <c r="D1578" t="s">
        <v>12</v>
      </c>
      <c r="E1578">
        <v>71.12</v>
      </c>
      <c r="F1578">
        <v>604557</v>
      </c>
      <c r="G1578" t="s">
        <v>25</v>
      </c>
      <c r="H1578" t="s">
        <v>26</v>
      </c>
      <c r="I1578" t="s">
        <v>39</v>
      </c>
      <c r="J1578">
        <v>20</v>
      </c>
    </row>
    <row r="1579" spans="1:10" x14ac:dyDescent="0.35">
      <c r="A1579" t="s">
        <v>28</v>
      </c>
      <c r="B1579">
        <v>2024</v>
      </c>
      <c r="C1579" t="s">
        <v>20</v>
      </c>
      <c r="D1579" t="s">
        <v>12</v>
      </c>
      <c r="E1579">
        <v>26.58</v>
      </c>
      <c r="F1579">
        <v>313397</v>
      </c>
      <c r="G1579" t="s">
        <v>13</v>
      </c>
      <c r="H1579" t="s">
        <v>26</v>
      </c>
      <c r="I1579" t="s">
        <v>27</v>
      </c>
      <c r="J1579">
        <v>36</v>
      </c>
    </row>
    <row r="1580" spans="1:10" x14ac:dyDescent="0.35">
      <c r="A1580" t="s">
        <v>40</v>
      </c>
      <c r="B1580">
        <v>2023</v>
      </c>
      <c r="C1580" t="s">
        <v>42</v>
      </c>
      <c r="D1580" t="s">
        <v>17</v>
      </c>
      <c r="E1580">
        <v>5.24</v>
      </c>
      <c r="F1580">
        <v>696902</v>
      </c>
      <c r="G1580" t="s">
        <v>25</v>
      </c>
      <c r="H1580" t="s">
        <v>14</v>
      </c>
      <c r="I1580" t="s">
        <v>39</v>
      </c>
      <c r="J1580">
        <v>21</v>
      </c>
    </row>
    <row r="1581" spans="1:10" x14ac:dyDescent="0.35">
      <c r="A1581" t="s">
        <v>23</v>
      </c>
      <c r="B1581">
        <v>2024</v>
      </c>
      <c r="C1581" t="s">
        <v>11</v>
      </c>
      <c r="D1581" t="s">
        <v>36</v>
      </c>
      <c r="E1581">
        <v>30.39</v>
      </c>
      <c r="F1581">
        <v>156576</v>
      </c>
      <c r="G1581" t="s">
        <v>13</v>
      </c>
      <c r="H1581" t="s">
        <v>14</v>
      </c>
      <c r="I1581" t="s">
        <v>15</v>
      </c>
      <c r="J1581">
        <v>72</v>
      </c>
    </row>
    <row r="1582" spans="1:10" x14ac:dyDescent="0.35">
      <c r="A1582" t="s">
        <v>23</v>
      </c>
      <c r="B1582">
        <v>2020</v>
      </c>
      <c r="C1582" t="s">
        <v>11</v>
      </c>
      <c r="D1582" t="s">
        <v>37</v>
      </c>
      <c r="E1582">
        <v>66.55</v>
      </c>
      <c r="F1582">
        <v>843310</v>
      </c>
      <c r="G1582" t="s">
        <v>13</v>
      </c>
      <c r="H1582" t="s">
        <v>38</v>
      </c>
      <c r="I1582" t="s">
        <v>31</v>
      </c>
      <c r="J1582">
        <v>71</v>
      </c>
    </row>
    <row r="1583" spans="1:10" x14ac:dyDescent="0.35">
      <c r="A1583" t="s">
        <v>10</v>
      </c>
      <c r="B1583">
        <v>2016</v>
      </c>
      <c r="C1583" t="s">
        <v>32</v>
      </c>
      <c r="D1583" t="s">
        <v>24</v>
      </c>
      <c r="E1583">
        <v>83.02</v>
      </c>
      <c r="F1583">
        <v>281862</v>
      </c>
      <c r="G1583" t="s">
        <v>29</v>
      </c>
      <c r="H1583" t="s">
        <v>26</v>
      </c>
      <c r="I1583" t="s">
        <v>27</v>
      </c>
      <c r="J1583">
        <v>4</v>
      </c>
    </row>
    <row r="1584" spans="1:10" x14ac:dyDescent="0.35">
      <c r="A1584" t="s">
        <v>19</v>
      </c>
      <c r="B1584">
        <v>2024</v>
      </c>
      <c r="C1584" t="s">
        <v>16</v>
      </c>
      <c r="D1584" t="s">
        <v>21</v>
      </c>
      <c r="E1584">
        <v>88.23</v>
      </c>
      <c r="F1584">
        <v>526308</v>
      </c>
      <c r="G1584" t="s">
        <v>29</v>
      </c>
      <c r="H1584" t="s">
        <v>14</v>
      </c>
      <c r="I1584" t="s">
        <v>31</v>
      </c>
      <c r="J1584">
        <v>23</v>
      </c>
    </row>
    <row r="1585" spans="1:10" x14ac:dyDescent="0.35">
      <c r="A1585" t="s">
        <v>41</v>
      </c>
      <c r="B1585">
        <v>2018</v>
      </c>
      <c r="C1585" t="s">
        <v>32</v>
      </c>
      <c r="D1585" t="s">
        <v>21</v>
      </c>
      <c r="E1585">
        <v>5.18</v>
      </c>
      <c r="F1585">
        <v>826924</v>
      </c>
      <c r="G1585" t="s">
        <v>29</v>
      </c>
      <c r="H1585" t="s">
        <v>26</v>
      </c>
      <c r="I1585" t="s">
        <v>15</v>
      </c>
      <c r="J1585">
        <v>35</v>
      </c>
    </row>
    <row r="1586" spans="1:10" x14ac:dyDescent="0.35">
      <c r="A1586" t="s">
        <v>10</v>
      </c>
      <c r="B1586">
        <v>2024</v>
      </c>
      <c r="C1586" t="s">
        <v>32</v>
      </c>
      <c r="D1586" t="s">
        <v>21</v>
      </c>
      <c r="E1586">
        <v>13.77</v>
      </c>
      <c r="F1586">
        <v>928751</v>
      </c>
      <c r="G1586" t="s">
        <v>29</v>
      </c>
      <c r="H1586" t="s">
        <v>26</v>
      </c>
      <c r="I1586" t="s">
        <v>39</v>
      </c>
      <c r="J1586">
        <v>26</v>
      </c>
    </row>
    <row r="1587" spans="1:10" x14ac:dyDescent="0.35">
      <c r="A1587" t="s">
        <v>10</v>
      </c>
      <c r="B1587">
        <v>2021</v>
      </c>
      <c r="C1587" t="s">
        <v>16</v>
      </c>
      <c r="D1587" t="s">
        <v>12</v>
      </c>
      <c r="E1587">
        <v>21.9</v>
      </c>
      <c r="F1587">
        <v>304804</v>
      </c>
      <c r="G1587" t="s">
        <v>13</v>
      </c>
      <c r="H1587" t="s">
        <v>22</v>
      </c>
      <c r="I1587" t="s">
        <v>27</v>
      </c>
      <c r="J1587">
        <v>53</v>
      </c>
    </row>
    <row r="1588" spans="1:10" x14ac:dyDescent="0.35">
      <c r="A1588" t="s">
        <v>43</v>
      </c>
      <c r="B1588">
        <v>2024</v>
      </c>
      <c r="C1588" t="s">
        <v>20</v>
      </c>
      <c r="D1588" t="s">
        <v>12</v>
      </c>
      <c r="E1588">
        <v>34.42</v>
      </c>
      <c r="F1588">
        <v>960625</v>
      </c>
      <c r="G1588" t="s">
        <v>25</v>
      </c>
      <c r="H1588" t="s">
        <v>22</v>
      </c>
      <c r="I1588" t="s">
        <v>18</v>
      </c>
      <c r="J1588">
        <v>48</v>
      </c>
    </row>
    <row r="1589" spans="1:10" x14ac:dyDescent="0.35">
      <c r="A1589" t="s">
        <v>33</v>
      </c>
      <c r="B1589">
        <v>2019</v>
      </c>
      <c r="C1589" t="s">
        <v>16</v>
      </c>
      <c r="D1589" t="s">
        <v>35</v>
      </c>
      <c r="E1589">
        <v>57.9</v>
      </c>
      <c r="F1589">
        <v>264088</v>
      </c>
      <c r="G1589" t="s">
        <v>30</v>
      </c>
      <c r="H1589" t="s">
        <v>22</v>
      </c>
      <c r="I1589" t="s">
        <v>27</v>
      </c>
      <c r="J1589">
        <v>28</v>
      </c>
    </row>
    <row r="1590" spans="1:10" x14ac:dyDescent="0.35">
      <c r="A1590" t="s">
        <v>40</v>
      </c>
      <c r="B1590">
        <v>2022</v>
      </c>
      <c r="C1590" t="s">
        <v>11</v>
      </c>
      <c r="D1590" t="s">
        <v>37</v>
      </c>
      <c r="E1590">
        <v>61.97</v>
      </c>
      <c r="F1590">
        <v>633750</v>
      </c>
      <c r="G1590" t="s">
        <v>29</v>
      </c>
      <c r="H1590" t="s">
        <v>14</v>
      </c>
      <c r="I1590" t="s">
        <v>31</v>
      </c>
      <c r="J1590">
        <v>45</v>
      </c>
    </row>
    <row r="1591" spans="1:10" x14ac:dyDescent="0.35">
      <c r="A1591" t="s">
        <v>10</v>
      </c>
      <c r="B1591">
        <v>2021</v>
      </c>
      <c r="C1591" t="s">
        <v>16</v>
      </c>
      <c r="D1591" t="s">
        <v>37</v>
      </c>
      <c r="E1591">
        <v>56.11</v>
      </c>
      <c r="F1591">
        <v>255531</v>
      </c>
      <c r="G1591" t="s">
        <v>30</v>
      </c>
      <c r="H1591" t="s">
        <v>26</v>
      </c>
      <c r="I1591" t="s">
        <v>18</v>
      </c>
      <c r="J1591">
        <v>17</v>
      </c>
    </row>
    <row r="1592" spans="1:10" x14ac:dyDescent="0.35">
      <c r="A1592" t="s">
        <v>40</v>
      </c>
      <c r="B1592">
        <v>2018</v>
      </c>
      <c r="C1592" t="s">
        <v>16</v>
      </c>
      <c r="D1592" t="s">
        <v>36</v>
      </c>
      <c r="E1592">
        <v>50.64</v>
      </c>
      <c r="F1592">
        <v>874035</v>
      </c>
      <c r="G1592" t="s">
        <v>29</v>
      </c>
      <c r="H1592" t="s">
        <v>14</v>
      </c>
      <c r="I1592" t="s">
        <v>31</v>
      </c>
      <c r="J1592">
        <v>38</v>
      </c>
    </row>
    <row r="1593" spans="1:10" x14ac:dyDescent="0.35">
      <c r="A1593" t="s">
        <v>45</v>
      </c>
      <c r="B1593">
        <v>2017</v>
      </c>
      <c r="C1593" t="s">
        <v>32</v>
      </c>
      <c r="D1593" t="s">
        <v>37</v>
      </c>
      <c r="E1593">
        <v>64.989999999999995</v>
      </c>
      <c r="F1593">
        <v>632431</v>
      </c>
      <c r="G1593" t="s">
        <v>29</v>
      </c>
      <c r="H1593" t="s">
        <v>38</v>
      </c>
      <c r="I1593" t="s">
        <v>15</v>
      </c>
      <c r="J1593">
        <v>55</v>
      </c>
    </row>
    <row r="1594" spans="1:10" x14ac:dyDescent="0.35">
      <c r="A1594" t="s">
        <v>43</v>
      </c>
      <c r="B1594">
        <v>2018</v>
      </c>
      <c r="C1594" t="s">
        <v>16</v>
      </c>
      <c r="D1594" t="s">
        <v>12</v>
      </c>
      <c r="E1594">
        <v>69.040000000000006</v>
      </c>
      <c r="F1594">
        <v>939146</v>
      </c>
      <c r="G1594" t="s">
        <v>25</v>
      </c>
      <c r="H1594" t="s">
        <v>38</v>
      </c>
      <c r="I1594" t="s">
        <v>18</v>
      </c>
      <c r="J1594">
        <v>56</v>
      </c>
    </row>
    <row r="1595" spans="1:10" x14ac:dyDescent="0.35">
      <c r="A1595" t="s">
        <v>19</v>
      </c>
      <c r="B1595">
        <v>2022</v>
      </c>
      <c r="C1595" t="s">
        <v>20</v>
      </c>
      <c r="D1595" t="s">
        <v>17</v>
      </c>
      <c r="E1595">
        <v>13.82</v>
      </c>
      <c r="F1595">
        <v>633855</v>
      </c>
      <c r="G1595" t="s">
        <v>13</v>
      </c>
      <c r="H1595" t="s">
        <v>26</v>
      </c>
      <c r="I1595" t="s">
        <v>31</v>
      </c>
      <c r="J1595">
        <v>37</v>
      </c>
    </row>
    <row r="1596" spans="1:10" x14ac:dyDescent="0.35">
      <c r="A1596" t="s">
        <v>40</v>
      </c>
      <c r="B1596">
        <v>2016</v>
      </c>
      <c r="C1596" t="s">
        <v>42</v>
      </c>
      <c r="D1596" t="s">
        <v>35</v>
      </c>
      <c r="E1596">
        <v>22.48</v>
      </c>
      <c r="F1596">
        <v>686176</v>
      </c>
      <c r="G1596" t="s">
        <v>25</v>
      </c>
      <c r="H1596" t="s">
        <v>38</v>
      </c>
      <c r="I1596" t="s">
        <v>18</v>
      </c>
      <c r="J1596">
        <v>62</v>
      </c>
    </row>
    <row r="1597" spans="1:10" x14ac:dyDescent="0.35">
      <c r="A1597" t="s">
        <v>10</v>
      </c>
      <c r="B1597">
        <v>2022</v>
      </c>
      <c r="C1597" t="s">
        <v>42</v>
      </c>
      <c r="D1597" t="s">
        <v>17</v>
      </c>
      <c r="E1597">
        <v>11.31</v>
      </c>
      <c r="F1597">
        <v>561807</v>
      </c>
      <c r="G1597" t="s">
        <v>30</v>
      </c>
      <c r="H1597" t="s">
        <v>38</v>
      </c>
      <c r="I1597" t="s">
        <v>31</v>
      </c>
      <c r="J1597">
        <v>17</v>
      </c>
    </row>
    <row r="1598" spans="1:10" x14ac:dyDescent="0.35">
      <c r="A1598" t="s">
        <v>19</v>
      </c>
      <c r="B1598">
        <v>2023</v>
      </c>
      <c r="C1598" t="s">
        <v>34</v>
      </c>
      <c r="D1598" t="s">
        <v>35</v>
      </c>
      <c r="E1598">
        <v>60.53</v>
      </c>
      <c r="F1598">
        <v>15768</v>
      </c>
      <c r="G1598" t="s">
        <v>30</v>
      </c>
      <c r="H1598" t="s">
        <v>38</v>
      </c>
      <c r="I1598" t="s">
        <v>15</v>
      </c>
      <c r="J1598">
        <v>66</v>
      </c>
    </row>
    <row r="1599" spans="1:10" x14ac:dyDescent="0.35">
      <c r="A1599" t="s">
        <v>28</v>
      </c>
      <c r="B1599">
        <v>2019</v>
      </c>
      <c r="C1599" t="s">
        <v>42</v>
      </c>
      <c r="D1599" t="s">
        <v>37</v>
      </c>
      <c r="E1599">
        <v>98.45</v>
      </c>
      <c r="F1599">
        <v>32423</v>
      </c>
      <c r="G1599" t="s">
        <v>13</v>
      </c>
      <c r="H1599" t="s">
        <v>22</v>
      </c>
      <c r="I1599" t="s">
        <v>31</v>
      </c>
      <c r="J1599">
        <v>45</v>
      </c>
    </row>
    <row r="1600" spans="1:10" x14ac:dyDescent="0.35">
      <c r="A1600" t="s">
        <v>10</v>
      </c>
      <c r="B1600">
        <v>2021</v>
      </c>
      <c r="C1600" t="s">
        <v>34</v>
      </c>
      <c r="D1600" t="s">
        <v>21</v>
      </c>
      <c r="E1600">
        <v>97.06</v>
      </c>
      <c r="F1600">
        <v>329378</v>
      </c>
      <c r="G1600" t="s">
        <v>25</v>
      </c>
      <c r="H1600" t="s">
        <v>22</v>
      </c>
      <c r="I1600" t="s">
        <v>15</v>
      </c>
      <c r="J1600">
        <v>61</v>
      </c>
    </row>
    <row r="1601" spans="1:10" x14ac:dyDescent="0.35">
      <c r="A1601" t="s">
        <v>19</v>
      </c>
      <c r="B1601">
        <v>2020</v>
      </c>
      <c r="C1601" t="s">
        <v>11</v>
      </c>
      <c r="D1601" t="s">
        <v>37</v>
      </c>
      <c r="E1601">
        <v>64.7</v>
      </c>
      <c r="F1601">
        <v>541451</v>
      </c>
      <c r="G1601" t="s">
        <v>13</v>
      </c>
      <c r="H1601" t="s">
        <v>22</v>
      </c>
      <c r="I1601" t="s">
        <v>39</v>
      </c>
      <c r="J1601">
        <v>17</v>
      </c>
    </row>
    <row r="1602" spans="1:10" x14ac:dyDescent="0.35">
      <c r="A1602" t="s">
        <v>10</v>
      </c>
      <c r="B1602">
        <v>2020</v>
      </c>
      <c r="C1602" t="s">
        <v>20</v>
      </c>
      <c r="D1602" t="s">
        <v>12</v>
      </c>
      <c r="E1602">
        <v>1.05</v>
      </c>
      <c r="F1602">
        <v>255393</v>
      </c>
      <c r="G1602" t="s">
        <v>30</v>
      </c>
      <c r="H1602" t="s">
        <v>14</v>
      </c>
      <c r="I1602" t="s">
        <v>39</v>
      </c>
      <c r="J1602">
        <v>71</v>
      </c>
    </row>
    <row r="1603" spans="1:10" x14ac:dyDescent="0.35">
      <c r="A1603" t="s">
        <v>44</v>
      </c>
      <c r="B1603">
        <v>2017</v>
      </c>
      <c r="C1603" t="s">
        <v>11</v>
      </c>
      <c r="D1603" t="s">
        <v>35</v>
      </c>
      <c r="E1603">
        <v>89.97</v>
      </c>
      <c r="F1603">
        <v>141115</v>
      </c>
      <c r="G1603" t="s">
        <v>13</v>
      </c>
      <c r="H1603" t="s">
        <v>38</v>
      </c>
      <c r="I1603" t="s">
        <v>27</v>
      </c>
      <c r="J1603">
        <v>9</v>
      </c>
    </row>
    <row r="1604" spans="1:10" x14ac:dyDescent="0.35">
      <c r="A1604" t="s">
        <v>19</v>
      </c>
      <c r="B1604">
        <v>2015</v>
      </c>
      <c r="C1604" t="s">
        <v>20</v>
      </c>
      <c r="D1604" t="s">
        <v>24</v>
      </c>
      <c r="E1604">
        <v>48.58</v>
      </c>
      <c r="F1604">
        <v>358210</v>
      </c>
      <c r="G1604" t="s">
        <v>25</v>
      </c>
      <c r="H1604" t="s">
        <v>38</v>
      </c>
      <c r="I1604" t="s">
        <v>27</v>
      </c>
      <c r="J1604">
        <v>11</v>
      </c>
    </row>
    <row r="1605" spans="1:10" x14ac:dyDescent="0.35">
      <c r="A1605" t="s">
        <v>44</v>
      </c>
      <c r="B1605">
        <v>2023</v>
      </c>
      <c r="C1605" t="s">
        <v>20</v>
      </c>
      <c r="D1605" t="s">
        <v>12</v>
      </c>
      <c r="E1605">
        <v>16.420000000000002</v>
      </c>
      <c r="F1605">
        <v>60322</v>
      </c>
      <c r="G1605" t="s">
        <v>29</v>
      </c>
      <c r="H1605" t="s">
        <v>38</v>
      </c>
      <c r="I1605" t="s">
        <v>15</v>
      </c>
      <c r="J1605">
        <v>22</v>
      </c>
    </row>
    <row r="1606" spans="1:10" x14ac:dyDescent="0.35">
      <c r="A1606" t="s">
        <v>10</v>
      </c>
      <c r="B1606">
        <v>2019</v>
      </c>
      <c r="C1606" t="s">
        <v>16</v>
      </c>
      <c r="D1606" t="s">
        <v>35</v>
      </c>
      <c r="E1606">
        <v>15.42</v>
      </c>
      <c r="F1606">
        <v>555153</v>
      </c>
      <c r="G1606" t="s">
        <v>30</v>
      </c>
      <c r="H1606" t="s">
        <v>38</v>
      </c>
      <c r="I1606" t="s">
        <v>39</v>
      </c>
      <c r="J1606">
        <v>11</v>
      </c>
    </row>
    <row r="1607" spans="1:10" x14ac:dyDescent="0.35">
      <c r="A1607" t="s">
        <v>19</v>
      </c>
      <c r="B1607">
        <v>2018</v>
      </c>
      <c r="C1607" t="s">
        <v>34</v>
      </c>
      <c r="D1607" t="s">
        <v>37</v>
      </c>
      <c r="E1607">
        <v>47.15</v>
      </c>
      <c r="F1607">
        <v>98266</v>
      </c>
      <c r="G1607" t="s">
        <v>29</v>
      </c>
      <c r="H1607" t="s">
        <v>26</v>
      </c>
      <c r="I1607" t="s">
        <v>18</v>
      </c>
      <c r="J1607">
        <v>18</v>
      </c>
    </row>
    <row r="1608" spans="1:10" x14ac:dyDescent="0.35">
      <c r="A1608" t="s">
        <v>41</v>
      </c>
      <c r="B1608">
        <v>2019</v>
      </c>
      <c r="C1608" t="s">
        <v>20</v>
      </c>
      <c r="D1608" t="s">
        <v>21</v>
      </c>
      <c r="E1608">
        <v>52.8</v>
      </c>
      <c r="F1608">
        <v>633511</v>
      </c>
      <c r="G1608" t="s">
        <v>29</v>
      </c>
      <c r="H1608" t="s">
        <v>38</v>
      </c>
      <c r="I1608" t="s">
        <v>15</v>
      </c>
      <c r="J1608">
        <v>58</v>
      </c>
    </row>
    <row r="1609" spans="1:10" x14ac:dyDescent="0.35">
      <c r="A1609" t="s">
        <v>23</v>
      </c>
      <c r="B1609">
        <v>2015</v>
      </c>
      <c r="C1609" t="s">
        <v>20</v>
      </c>
      <c r="D1609" t="s">
        <v>36</v>
      </c>
      <c r="E1609">
        <v>64.88</v>
      </c>
      <c r="F1609">
        <v>976213</v>
      </c>
      <c r="G1609" t="s">
        <v>30</v>
      </c>
      <c r="H1609" t="s">
        <v>26</v>
      </c>
      <c r="I1609" t="s">
        <v>18</v>
      </c>
      <c r="J1609">
        <v>28</v>
      </c>
    </row>
    <row r="1610" spans="1:10" x14ac:dyDescent="0.35">
      <c r="A1610" t="s">
        <v>43</v>
      </c>
      <c r="B1610">
        <v>2016</v>
      </c>
      <c r="C1610" t="s">
        <v>32</v>
      </c>
      <c r="D1610" t="s">
        <v>24</v>
      </c>
      <c r="E1610">
        <v>94.1</v>
      </c>
      <c r="F1610">
        <v>838739</v>
      </c>
      <c r="G1610" t="s">
        <v>30</v>
      </c>
      <c r="H1610" t="s">
        <v>26</v>
      </c>
      <c r="I1610" t="s">
        <v>15</v>
      </c>
      <c r="J1610">
        <v>21</v>
      </c>
    </row>
    <row r="1611" spans="1:10" x14ac:dyDescent="0.35">
      <c r="A1611" t="s">
        <v>10</v>
      </c>
      <c r="B1611">
        <v>2023</v>
      </c>
      <c r="C1611" t="s">
        <v>16</v>
      </c>
      <c r="D1611" t="s">
        <v>21</v>
      </c>
      <c r="E1611">
        <v>23.18</v>
      </c>
      <c r="F1611">
        <v>367503</v>
      </c>
      <c r="G1611" t="s">
        <v>25</v>
      </c>
      <c r="H1611" t="s">
        <v>22</v>
      </c>
      <c r="I1611" t="s">
        <v>39</v>
      </c>
      <c r="J1611">
        <v>17</v>
      </c>
    </row>
    <row r="1612" spans="1:10" x14ac:dyDescent="0.35">
      <c r="A1612" t="s">
        <v>10</v>
      </c>
      <c r="B1612">
        <v>2018</v>
      </c>
      <c r="C1612" t="s">
        <v>16</v>
      </c>
      <c r="D1612" t="s">
        <v>12</v>
      </c>
      <c r="E1612">
        <v>17.440000000000001</v>
      </c>
      <c r="F1612">
        <v>598614</v>
      </c>
      <c r="G1612" t="s">
        <v>29</v>
      </c>
      <c r="H1612" t="s">
        <v>26</v>
      </c>
      <c r="I1612" t="s">
        <v>15</v>
      </c>
      <c r="J1612">
        <v>59</v>
      </c>
    </row>
    <row r="1613" spans="1:10" x14ac:dyDescent="0.35">
      <c r="A1613" t="s">
        <v>33</v>
      </c>
      <c r="B1613">
        <v>2022</v>
      </c>
      <c r="C1613" t="s">
        <v>11</v>
      </c>
      <c r="D1613" t="s">
        <v>17</v>
      </c>
      <c r="E1613">
        <v>22.72</v>
      </c>
      <c r="F1613">
        <v>629571</v>
      </c>
      <c r="G1613" t="s">
        <v>13</v>
      </c>
      <c r="H1613" t="s">
        <v>14</v>
      </c>
      <c r="I1613" t="s">
        <v>15</v>
      </c>
      <c r="J1613">
        <v>41</v>
      </c>
    </row>
    <row r="1614" spans="1:10" x14ac:dyDescent="0.35">
      <c r="A1614" t="s">
        <v>44</v>
      </c>
      <c r="B1614">
        <v>2021</v>
      </c>
      <c r="C1614" t="s">
        <v>20</v>
      </c>
      <c r="D1614" t="s">
        <v>12</v>
      </c>
      <c r="E1614">
        <v>69.989999999999995</v>
      </c>
      <c r="F1614">
        <v>834355</v>
      </c>
      <c r="G1614" t="s">
        <v>25</v>
      </c>
      <c r="H1614" t="s">
        <v>14</v>
      </c>
      <c r="I1614" t="s">
        <v>27</v>
      </c>
      <c r="J1614">
        <v>71</v>
      </c>
    </row>
    <row r="1615" spans="1:10" x14ac:dyDescent="0.35">
      <c r="A1615" t="s">
        <v>45</v>
      </c>
      <c r="B1615">
        <v>2020</v>
      </c>
      <c r="C1615" t="s">
        <v>20</v>
      </c>
      <c r="D1615" t="s">
        <v>21</v>
      </c>
      <c r="E1615">
        <v>87.88</v>
      </c>
      <c r="F1615">
        <v>731495</v>
      </c>
      <c r="G1615" t="s">
        <v>25</v>
      </c>
      <c r="H1615" t="s">
        <v>14</v>
      </c>
      <c r="I1615" t="s">
        <v>31</v>
      </c>
      <c r="J1615">
        <v>3</v>
      </c>
    </row>
    <row r="1616" spans="1:10" x14ac:dyDescent="0.35">
      <c r="A1616" t="s">
        <v>23</v>
      </c>
      <c r="B1616">
        <v>2020</v>
      </c>
      <c r="C1616" t="s">
        <v>34</v>
      </c>
      <c r="D1616" t="s">
        <v>17</v>
      </c>
      <c r="E1616">
        <v>69.91</v>
      </c>
      <c r="F1616">
        <v>354637</v>
      </c>
      <c r="G1616" t="s">
        <v>29</v>
      </c>
      <c r="H1616" t="s">
        <v>26</v>
      </c>
      <c r="I1616" t="s">
        <v>15</v>
      </c>
      <c r="J1616">
        <v>63</v>
      </c>
    </row>
    <row r="1617" spans="1:10" x14ac:dyDescent="0.35">
      <c r="A1617" t="s">
        <v>45</v>
      </c>
      <c r="B1617">
        <v>2020</v>
      </c>
      <c r="C1617" t="s">
        <v>16</v>
      </c>
      <c r="D1617" t="s">
        <v>36</v>
      </c>
      <c r="E1617">
        <v>27.45</v>
      </c>
      <c r="F1617">
        <v>60428</v>
      </c>
      <c r="G1617" t="s">
        <v>25</v>
      </c>
      <c r="H1617" t="s">
        <v>22</v>
      </c>
      <c r="I1617" t="s">
        <v>31</v>
      </c>
      <c r="J1617">
        <v>27</v>
      </c>
    </row>
    <row r="1618" spans="1:10" x14ac:dyDescent="0.35">
      <c r="A1618" t="s">
        <v>10</v>
      </c>
      <c r="B1618">
        <v>2024</v>
      </c>
      <c r="C1618" t="s">
        <v>32</v>
      </c>
      <c r="D1618" t="s">
        <v>17</v>
      </c>
      <c r="E1618">
        <v>13.17</v>
      </c>
      <c r="F1618">
        <v>95351</v>
      </c>
      <c r="G1618" t="s">
        <v>25</v>
      </c>
      <c r="H1618" t="s">
        <v>14</v>
      </c>
      <c r="I1618" t="s">
        <v>31</v>
      </c>
      <c r="J1618">
        <v>11</v>
      </c>
    </row>
    <row r="1619" spans="1:10" x14ac:dyDescent="0.35">
      <c r="A1619" t="s">
        <v>43</v>
      </c>
      <c r="B1619">
        <v>2020</v>
      </c>
      <c r="C1619" t="s">
        <v>11</v>
      </c>
      <c r="D1619" t="s">
        <v>17</v>
      </c>
      <c r="E1619">
        <v>50.99</v>
      </c>
      <c r="F1619">
        <v>826159</v>
      </c>
      <c r="G1619" t="s">
        <v>29</v>
      </c>
      <c r="H1619" t="s">
        <v>22</v>
      </c>
      <c r="I1619" t="s">
        <v>15</v>
      </c>
      <c r="J1619">
        <v>3</v>
      </c>
    </row>
    <row r="1620" spans="1:10" x14ac:dyDescent="0.35">
      <c r="A1620" t="s">
        <v>33</v>
      </c>
      <c r="B1620">
        <v>2020</v>
      </c>
      <c r="C1620" t="s">
        <v>34</v>
      </c>
      <c r="D1620" t="s">
        <v>37</v>
      </c>
      <c r="E1620">
        <v>66.92</v>
      </c>
      <c r="F1620">
        <v>234301</v>
      </c>
      <c r="G1620" t="s">
        <v>29</v>
      </c>
      <c r="H1620" t="s">
        <v>38</v>
      </c>
      <c r="I1620" t="s">
        <v>27</v>
      </c>
      <c r="J1620">
        <v>32</v>
      </c>
    </row>
    <row r="1621" spans="1:10" x14ac:dyDescent="0.35">
      <c r="A1621" t="s">
        <v>23</v>
      </c>
      <c r="B1621">
        <v>2020</v>
      </c>
      <c r="C1621" t="s">
        <v>11</v>
      </c>
      <c r="D1621" t="s">
        <v>37</v>
      </c>
      <c r="E1621">
        <v>39.47</v>
      </c>
      <c r="F1621">
        <v>551014</v>
      </c>
      <c r="G1621" t="s">
        <v>25</v>
      </c>
      <c r="H1621" t="s">
        <v>26</v>
      </c>
      <c r="I1621" t="s">
        <v>18</v>
      </c>
      <c r="J1621">
        <v>71</v>
      </c>
    </row>
    <row r="1622" spans="1:10" x14ac:dyDescent="0.35">
      <c r="A1622" t="s">
        <v>43</v>
      </c>
      <c r="B1622">
        <v>2017</v>
      </c>
      <c r="C1622" t="s">
        <v>34</v>
      </c>
      <c r="D1622" t="s">
        <v>24</v>
      </c>
      <c r="E1622">
        <v>4.3499999999999996</v>
      </c>
      <c r="F1622">
        <v>809757</v>
      </c>
      <c r="G1622" t="s">
        <v>25</v>
      </c>
      <c r="H1622" t="s">
        <v>26</v>
      </c>
      <c r="I1622" t="s">
        <v>15</v>
      </c>
      <c r="J1622">
        <v>61</v>
      </c>
    </row>
    <row r="1623" spans="1:10" x14ac:dyDescent="0.35">
      <c r="A1623" t="s">
        <v>23</v>
      </c>
      <c r="B1623">
        <v>2017</v>
      </c>
      <c r="C1623" t="s">
        <v>42</v>
      </c>
      <c r="D1623" t="s">
        <v>37</v>
      </c>
      <c r="E1623">
        <v>24.06</v>
      </c>
      <c r="F1623">
        <v>612319</v>
      </c>
      <c r="G1623" t="s">
        <v>30</v>
      </c>
      <c r="H1623" t="s">
        <v>26</v>
      </c>
      <c r="I1623" t="s">
        <v>31</v>
      </c>
      <c r="J1623">
        <v>47</v>
      </c>
    </row>
    <row r="1624" spans="1:10" x14ac:dyDescent="0.35">
      <c r="A1624" t="s">
        <v>23</v>
      </c>
      <c r="B1624">
        <v>2015</v>
      </c>
      <c r="C1624" t="s">
        <v>11</v>
      </c>
      <c r="D1624" t="s">
        <v>24</v>
      </c>
      <c r="E1624">
        <v>21.8</v>
      </c>
      <c r="F1624">
        <v>312051</v>
      </c>
      <c r="G1624" t="s">
        <v>25</v>
      </c>
      <c r="H1624" t="s">
        <v>14</v>
      </c>
      <c r="I1624" t="s">
        <v>15</v>
      </c>
      <c r="J1624">
        <v>41</v>
      </c>
    </row>
    <row r="1625" spans="1:10" x14ac:dyDescent="0.35">
      <c r="A1625" t="s">
        <v>45</v>
      </c>
      <c r="B1625">
        <v>2018</v>
      </c>
      <c r="C1625" t="s">
        <v>11</v>
      </c>
      <c r="D1625" t="s">
        <v>36</v>
      </c>
      <c r="E1625">
        <v>89.74</v>
      </c>
      <c r="F1625">
        <v>279786</v>
      </c>
      <c r="G1625" t="s">
        <v>29</v>
      </c>
      <c r="H1625" t="s">
        <v>38</v>
      </c>
      <c r="I1625" t="s">
        <v>15</v>
      </c>
      <c r="J1625">
        <v>46</v>
      </c>
    </row>
    <row r="1626" spans="1:10" x14ac:dyDescent="0.35">
      <c r="A1626" t="s">
        <v>40</v>
      </c>
      <c r="B1626">
        <v>2016</v>
      </c>
      <c r="C1626" t="s">
        <v>11</v>
      </c>
      <c r="D1626" t="s">
        <v>35</v>
      </c>
      <c r="E1626">
        <v>72.34</v>
      </c>
      <c r="F1626">
        <v>847817</v>
      </c>
      <c r="G1626" t="s">
        <v>13</v>
      </c>
      <c r="H1626" t="s">
        <v>26</v>
      </c>
      <c r="I1626" t="s">
        <v>18</v>
      </c>
      <c r="J1626">
        <v>13</v>
      </c>
    </row>
    <row r="1627" spans="1:10" x14ac:dyDescent="0.35">
      <c r="A1627" t="s">
        <v>40</v>
      </c>
      <c r="B1627">
        <v>2016</v>
      </c>
      <c r="C1627" t="s">
        <v>20</v>
      </c>
      <c r="D1627" t="s">
        <v>12</v>
      </c>
      <c r="E1627">
        <v>37.479999999999997</v>
      </c>
      <c r="F1627">
        <v>382682</v>
      </c>
      <c r="G1627" t="s">
        <v>25</v>
      </c>
      <c r="H1627" t="s">
        <v>38</v>
      </c>
      <c r="I1627" t="s">
        <v>18</v>
      </c>
      <c r="J1627">
        <v>12</v>
      </c>
    </row>
    <row r="1628" spans="1:10" x14ac:dyDescent="0.35">
      <c r="A1628" t="s">
        <v>45</v>
      </c>
      <c r="B1628">
        <v>2021</v>
      </c>
      <c r="C1628" t="s">
        <v>11</v>
      </c>
      <c r="D1628" t="s">
        <v>21</v>
      </c>
      <c r="E1628">
        <v>38.200000000000003</v>
      </c>
      <c r="F1628">
        <v>159917</v>
      </c>
      <c r="G1628" t="s">
        <v>29</v>
      </c>
      <c r="H1628" t="s">
        <v>38</v>
      </c>
      <c r="I1628" t="s">
        <v>31</v>
      </c>
      <c r="J1628">
        <v>47</v>
      </c>
    </row>
    <row r="1629" spans="1:10" x14ac:dyDescent="0.35">
      <c r="A1629" t="s">
        <v>33</v>
      </c>
      <c r="B1629">
        <v>2023</v>
      </c>
      <c r="C1629" t="s">
        <v>20</v>
      </c>
      <c r="D1629" t="s">
        <v>35</v>
      </c>
      <c r="E1629">
        <v>85.85</v>
      </c>
      <c r="F1629">
        <v>841548</v>
      </c>
      <c r="G1629" t="s">
        <v>30</v>
      </c>
      <c r="H1629" t="s">
        <v>38</v>
      </c>
      <c r="I1629" t="s">
        <v>18</v>
      </c>
      <c r="J1629">
        <v>68</v>
      </c>
    </row>
    <row r="1630" spans="1:10" x14ac:dyDescent="0.35">
      <c r="A1630" t="s">
        <v>44</v>
      </c>
      <c r="B1630">
        <v>2017</v>
      </c>
      <c r="C1630" t="s">
        <v>32</v>
      </c>
      <c r="D1630" t="s">
        <v>37</v>
      </c>
      <c r="E1630">
        <v>5.5</v>
      </c>
      <c r="F1630">
        <v>751586</v>
      </c>
      <c r="G1630" t="s">
        <v>25</v>
      </c>
      <c r="H1630" t="s">
        <v>26</v>
      </c>
      <c r="I1630" t="s">
        <v>27</v>
      </c>
      <c r="J1630">
        <v>24</v>
      </c>
    </row>
    <row r="1631" spans="1:10" x14ac:dyDescent="0.35">
      <c r="A1631" t="s">
        <v>28</v>
      </c>
      <c r="B1631">
        <v>2024</v>
      </c>
      <c r="C1631" t="s">
        <v>20</v>
      </c>
      <c r="D1631" t="s">
        <v>36</v>
      </c>
      <c r="E1631">
        <v>53.51</v>
      </c>
      <c r="F1631">
        <v>680154</v>
      </c>
      <c r="G1631" t="s">
        <v>25</v>
      </c>
      <c r="H1631" t="s">
        <v>38</v>
      </c>
      <c r="I1631" t="s">
        <v>18</v>
      </c>
      <c r="J1631">
        <v>2</v>
      </c>
    </row>
    <row r="1632" spans="1:10" x14ac:dyDescent="0.35">
      <c r="A1632" t="s">
        <v>33</v>
      </c>
      <c r="B1632">
        <v>2023</v>
      </c>
      <c r="C1632" t="s">
        <v>11</v>
      </c>
      <c r="D1632" t="s">
        <v>12</v>
      </c>
      <c r="E1632">
        <v>37.380000000000003</v>
      </c>
      <c r="F1632">
        <v>978508</v>
      </c>
      <c r="G1632" t="s">
        <v>29</v>
      </c>
      <c r="H1632" t="s">
        <v>22</v>
      </c>
      <c r="I1632" t="s">
        <v>18</v>
      </c>
      <c r="J1632">
        <v>42</v>
      </c>
    </row>
    <row r="1633" spans="1:10" x14ac:dyDescent="0.35">
      <c r="A1633" t="s">
        <v>28</v>
      </c>
      <c r="B1633">
        <v>2020</v>
      </c>
      <c r="C1633" t="s">
        <v>20</v>
      </c>
      <c r="D1633" t="s">
        <v>21</v>
      </c>
      <c r="E1633">
        <v>84.55</v>
      </c>
      <c r="F1633">
        <v>392247</v>
      </c>
      <c r="G1633" t="s">
        <v>30</v>
      </c>
      <c r="H1633" t="s">
        <v>38</v>
      </c>
      <c r="I1633" t="s">
        <v>31</v>
      </c>
      <c r="J1633">
        <v>7</v>
      </c>
    </row>
    <row r="1634" spans="1:10" x14ac:dyDescent="0.35">
      <c r="A1634" t="s">
        <v>41</v>
      </c>
      <c r="B1634">
        <v>2023</v>
      </c>
      <c r="C1634" t="s">
        <v>34</v>
      </c>
      <c r="D1634" t="s">
        <v>17</v>
      </c>
      <c r="E1634">
        <v>34.869999999999997</v>
      </c>
      <c r="F1634">
        <v>446911</v>
      </c>
      <c r="G1634" t="s">
        <v>30</v>
      </c>
      <c r="H1634" t="s">
        <v>22</v>
      </c>
      <c r="I1634" t="s">
        <v>18</v>
      </c>
      <c r="J1634">
        <v>25</v>
      </c>
    </row>
    <row r="1635" spans="1:10" x14ac:dyDescent="0.35">
      <c r="A1635" t="s">
        <v>40</v>
      </c>
      <c r="B1635">
        <v>2023</v>
      </c>
      <c r="C1635" t="s">
        <v>16</v>
      </c>
      <c r="D1635" t="s">
        <v>21</v>
      </c>
      <c r="E1635">
        <v>17.260000000000002</v>
      </c>
      <c r="F1635">
        <v>777799</v>
      </c>
      <c r="G1635" t="s">
        <v>29</v>
      </c>
      <c r="H1635" t="s">
        <v>22</v>
      </c>
      <c r="I1635" t="s">
        <v>18</v>
      </c>
      <c r="J1635">
        <v>2</v>
      </c>
    </row>
    <row r="1636" spans="1:10" x14ac:dyDescent="0.35">
      <c r="A1636" t="s">
        <v>40</v>
      </c>
      <c r="B1636">
        <v>2016</v>
      </c>
      <c r="C1636" t="s">
        <v>16</v>
      </c>
      <c r="D1636" t="s">
        <v>37</v>
      </c>
      <c r="E1636">
        <v>82.99</v>
      </c>
      <c r="F1636">
        <v>799581</v>
      </c>
      <c r="G1636" t="s">
        <v>25</v>
      </c>
      <c r="H1636" t="s">
        <v>38</v>
      </c>
      <c r="I1636" t="s">
        <v>27</v>
      </c>
      <c r="J1636">
        <v>50</v>
      </c>
    </row>
    <row r="1637" spans="1:10" x14ac:dyDescent="0.35">
      <c r="A1637" t="s">
        <v>28</v>
      </c>
      <c r="B1637">
        <v>2015</v>
      </c>
      <c r="C1637" t="s">
        <v>20</v>
      </c>
      <c r="D1637" t="s">
        <v>17</v>
      </c>
      <c r="E1637">
        <v>85.34</v>
      </c>
      <c r="F1637">
        <v>819676</v>
      </c>
      <c r="G1637" t="s">
        <v>13</v>
      </c>
      <c r="H1637" t="s">
        <v>38</v>
      </c>
      <c r="I1637" t="s">
        <v>31</v>
      </c>
      <c r="J1637">
        <v>59</v>
      </c>
    </row>
    <row r="1638" spans="1:10" x14ac:dyDescent="0.35">
      <c r="A1638" t="s">
        <v>44</v>
      </c>
      <c r="B1638">
        <v>2023</v>
      </c>
      <c r="C1638" t="s">
        <v>34</v>
      </c>
      <c r="D1638" t="s">
        <v>24</v>
      </c>
      <c r="E1638">
        <v>31.46</v>
      </c>
      <c r="F1638">
        <v>192430</v>
      </c>
      <c r="G1638" t="s">
        <v>25</v>
      </c>
      <c r="H1638" t="s">
        <v>14</v>
      </c>
      <c r="I1638" t="s">
        <v>27</v>
      </c>
      <c r="J1638">
        <v>49</v>
      </c>
    </row>
    <row r="1639" spans="1:10" x14ac:dyDescent="0.35">
      <c r="A1639" t="s">
        <v>23</v>
      </c>
      <c r="B1639">
        <v>2016</v>
      </c>
      <c r="C1639" t="s">
        <v>32</v>
      </c>
      <c r="D1639" t="s">
        <v>24</v>
      </c>
      <c r="E1639">
        <v>74.5</v>
      </c>
      <c r="F1639">
        <v>735</v>
      </c>
      <c r="G1639" t="s">
        <v>13</v>
      </c>
      <c r="H1639" t="s">
        <v>14</v>
      </c>
      <c r="I1639" t="s">
        <v>18</v>
      </c>
      <c r="J1639">
        <v>69</v>
      </c>
    </row>
    <row r="1640" spans="1:10" x14ac:dyDescent="0.35">
      <c r="A1640" t="s">
        <v>45</v>
      </c>
      <c r="B1640">
        <v>2023</v>
      </c>
      <c r="C1640" t="s">
        <v>16</v>
      </c>
      <c r="D1640" t="s">
        <v>37</v>
      </c>
      <c r="E1640">
        <v>12.79</v>
      </c>
      <c r="F1640">
        <v>654947</v>
      </c>
      <c r="G1640" t="s">
        <v>29</v>
      </c>
      <c r="H1640" t="s">
        <v>26</v>
      </c>
      <c r="I1640" t="s">
        <v>39</v>
      </c>
      <c r="J1640">
        <v>23</v>
      </c>
    </row>
    <row r="1641" spans="1:10" x14ac:dyDescent="0.35">
      <c r="A1641" t="s">
        <v>45</v>
      </c>
      <c r="B1641">
        <v>2018</v>
      </c>
      <c r="C1641" t="s">
        <v>32</v>
      </c>
      <c r="D1641" t="s">
        <v>36</v>
      </c>
      <c r="E1641">
        <v>10.01</v>
      </c>
      <c r="F1641">
        <v>327826</v>
      </c>
      <c r="G1641" t="s">
        <v>13</v>
      </c>
      <c r="H1641" t="s">
        <v>26</v>
      </c>
      <c r="I1641" t="s">
        <v>27</v>
      </c>
      <c r="J1641">
        <v>35</v>
      </c>
    </row>
    <row r="1642" spans="1:10" x14ac:dyDescent="0.35">
      <c r="A1642" t="s">
        <v>33</v>
      </c>
      <c r="B1642">
        <v>2016</v>
      </c>
      <c r="C1642" t="s">
        <v>20</v>
      </c>
      <c r="D1642" t="s">
        <v>37</v>
      </c>
      <c r="E1642">
        <v>23.99</v>
      </c>
      <c r="F1642">
        <v>106126</v>
      </c>
      <c r="G1642" t="s">
        <v>30</v>
      </c>
      <c r="H1642" t="s">
        <v>22</v>
      </c>
      <c r="I1642" t="s">
        <v>31</v>
      </c>
      <c r="J1642">
        <v>19</v>
      </c>
    </row>
    <row r="1643" spans="1:10" x14ac:dyDescent="0.35">
      <c r="A1643" t="s">
        <v>41</v>
      </c>
      <c r="B1643">
        <v>2022</v>
      </c>
      <c r="C1643" t="s">
        <v>20</v>
      </c>
      <c r="D1643" t="s">
        <v>21</v>
      </c>
      <c r="E1643">
        <v>34.57</v>
      </c>
      <c r="F1643">
        <v>46493</v>
      </c>
      <c r="G1643" t="s">
        <v>29</v>
      </c>
      <c r="H1643" t="s">
        <v>14</v>
      </c>
      <c r="I1643" t="s">
        <v>39</v>
      </c>
      <c r="J1643">
        <v>62</v>
      </c>
    </row>
    <row r="1644" spans="1:10" x14ac:dyDescent="0.35">
      <c r="A1644" t="s">
        <v>44</v>
      </c>
      <c r="B1644">
        <v>2021</v>
      </c>
      <c r="C1644" t="s">
        <v>20</v>
      </c>
      <c r="D1644" t="s">
        <v>12</v>
      </c>
      <c r="E1644">
        <v>15.78</v>
      </c>
      <c r="F1644">
        <v>733307</v>
      </c>
      <c r="G1644" t="s">
        <v>25</v>
      </c>
      <c r="H1644" t="s">
        <v>26</v>
      </c>
      <c r="I1644" t="s">
        <v>18</v>
      </c>
      <c r="J1644">
        <v>29</v>
      </c>
    </row>
    <row r="1645" spans="1:10" x14ac:dyDescent="0.35">
      <c r="A1645" t="s">
        <v>33</v>
      </c>
      <c r="B1645">
        <v>2015</v>
      </c>
      <c r="C1645" t="s">
        <v>42</v>
      </c>
      <c r="D1645" t="s">
        <v>35</v>
      </c>
      <c r="E1645">
        <v>71.91</v>
      </c>
      <c r="F1645">
        <v>789673</v>
      </c>
      <c r="G1645" t="s">
        <v>30</v>
      </c>
      <c r="H1645" t="s">
        <v>22</v>
      </c>
      <c r="I1645" t="s">
        <v>31</v>
      </c>
      <c r="J1645">
        <v>31</v>
      </c>
    </row>
    <row r="1646" spans="1:10" x14ac:dyDescent="0.35">
      <c r="A1646" t="s">
        <v>10</v>
      </c>
      <c r="B1646">
        <v>2017</v>
      </c>
      <c r="C1646" t="s">
        <v>16</v>
      </c>
      <c r="D1646" t="s">
        <v>12</v>
      </c>
      <c r="E1646">
        <v>64.930000000000007</v>
      </c>
      <c r="F1646">
        <v>159061</v>
      </c>
      <c r="G1646" t="s">
        <v>29</v>
      </c>
      <c r="H1646" t="s">
        <v>22</v>
      </c>
      <c r="I1646" t="s">
        <v>18</v>
      </c>
      <c r="J1646">
        <v>12</v>
      </c>
    </row>
    <row r="1647" spans="1:10" x14ac:dyDescent="0.35">
      <c r="A1647" t="s">
        <v>10</v>
      </c>
      <c r="B1647">
        <v>2020</v>
      </c>
      <c r="C1647" t="s">
        <v>11</v>
      </c>
      <c r="D1647" t="s">
        <v>12</v>
      </c>
      <c r="E1647">
        <v>6.35</v>
      </c>
      <c r="F1647">
        <v>80748</v>
      </c>
      <c r="G1647" t="s">
        <v>13</v>
      </c>
      <c r="H1647" t="s">
        <v>38</v>
      </c>
      <c r="I1647" t="s">
        <v>39</v>
      </c>
      <c r="J1647">
        <v>8</v>
      </c>
    </row>
    <row r="1648" spans="1:10" x14ac:dyDescent="0.35">
      <c r="A1648" t="s">
        <v>23</v>
      </c>
      <c r="B1648">
        <v>2020</v>
      </c>
      <c r="C1648" t="s">
        <v>20</v>
      </c>
      <c r="D1648" t="s">
        <v>21</v>
      </c>
      <c r="E1648">
        <v>85.85</v>
      </c>
      <c r="F1648">
        <v>697536</v>
      </c>
      <c r="G1648" t="s">
        <v>30</v>
      </c>
      <c r="H1648" t="s">
        <v>26</v>
      </c>
      <c r="I1648" t="s">
        <v>27</v>
      </c>
      <c r="J1648">
        <v>72</v>
      </c>
    </row>
    <row r="1649" spans="1:10" x14ac:dyDescent="0.35">
      <c r="A1649" t="s">
        <v>43</v>
      </c>
      <c r="B1649">
        <v>2019</v>
      </c>
      <c r="C1649" t="s">
        <v>34</v>
      </c>
      <c r="D1649" t="s">
        <v>37</v>
      </c>
      <c r="E1649">
        <v>46.5</v>
      </c>
      <c r="F1649">
        <v>748146</v>
      </c>
      <c r="G1649" t="s">
        <v>29</v>
      </c>
      <c r="H1649" t="s">
        <v>22</v>
      </c>
      <c r="I1649" t="s">
        <v>27</v>
      </c>
      <c r="J1649">
        <v>13</v>
      </c>
    </row>
    <row r="1650" spans="1:10" x14ac:dyDescent="0.35">
      <c r="A1650" t="s">
        <v>41</v>
      </c>
      <c r="B1650">
        <v>2020</v>
      </c>
      <c r="C1650" t="s">
        <v>20</v>
      </c>
      <c r="D1650" t="s">
        <v>24</v>
      </c>
      <c r="E1650">
        <v>64.39</v>
      </c>
      <c r="F1650">
        <v>803579</v>
      </c>
      <c r="G1650" t="s">
        <v>30</v>
      </c>
      <c r="H1650" t="s">
        <v>22</v>
      </c>
      <c r="I1650" t="s">
        <v>15</v>
      </c>
      <c r="J1650">
        <v>1</v>
      </c>
    </row>
    <row r="1651" spans="1:10" x14ac:dyDescent="0.35">
      <c r="A1651" t="s">
        <v>33</v>
      </c>
      <c r="B1651">
        <v>2021</v>
      </c>
      <c r="C1651" t="s">
        <v>11</v>
      </c>
      <c r="D1651" t="s">
        <v>17</v>
      </c>
      <c r="E1651">
        <v>13.47</v>
      </c>
      <c r="F1651">
        <v>537683</v>
      </c>
      <c r="G1651" t="s">
        <v>29</v>
      </c>
      <c r="H1651" t="s">
        <v>14</v>
      </c>
      <c r="I1651" t="s">
        <v>15</v>
      </c>
      <c r="J1651">
        <v>41</v>
      </c>
    </row>
    <row r="1652" spans="1:10" x14ac:dyDescent="0.35">
      <c r="A1652" t="s">
        <v>33</v>
      </c>
      <c r="B1652">
        <v>2020</v>
      </c>
      <c r="C1652" t="s">
        <v>32</v>
      </c>
      <c r="D1652" t="s">
        <v>17</v>
      </c>
      <c r="E1652">
        <v>40.72</v>
      </c>
      <c r="F1652">
        <v>743271</v>
      </c>
      <c r="G1652" t="s">
        <v>25</v>
      </c>
      <c r="H1652" t="s">
        <v>26</v>
      </c>
      <c r="I1652" t="s">
        <v>18</v>
      </c>
      <c r="J1652">
        <v>10</v>
      </c>
    </row>
    <row r="1653" spans="1:10" x14ac:dyDescent="0.35">
      <c r="A1653" t="s">
        <v>40</v>
      </c>
      <c r="B1653">
        <v>2018</v>
      </c>
      <c r="C1653" t="s">
        <v>42</v>
      </c>
      <c r="D1653" t="s">
        <v>24</v>
      </c>
      <c r="E1653">
        <v>36.01</v>
      </c>
      <c r="F1653">
        <v>215231</v>
      </c>
      <c r="G1653" t="s">
        <v>30</v>
      </c>
      <c r="H1653" t="s">
        <v>38</v>
      </c>
      <c r="I1653" t="s">
        <v>27</v>
      </c>
      <c r="J1653">
        <v>49</v>
      </c>
    </row>
    <row r="1654" spans="1:10" x14ac:dyDescent="0.35">
      <c r="A1654" t="s">
        <v>23</v>
      </c>
      <c r="B1654">
        <v>2022</v>
      </c>
      <c r="C1654" t="s">
        <v>11</v>
      </c>
      <c r="D1654" t="s">
        <v>36</v>
      </c>
      <c r="E1654">
        <v>57.89</v>
      </c>
      <c r="F1654">
        <v>135941</v>
      </c>
      <c r="G1654" t="s">
        <v>25</v>
      </c>
      <c r="H1654" t="s">
        <v>26</v>
      </c>
      <c r="I1654" t="s">
        <v>27</v>
      </c>
      <c r="J1654">
        <v>7</v>
      </c>
    </row>
    <row r="1655" spans="1:10" x14ac:dyDescent="0.35">
      <c r="A1655" t="s">
        <v>45</v>
      </c>
      <c r="B1655">
        <v>2017</v>
      </c>
      <c r="C1655" t="s">
        <v>11</v>
      </c>
      <c r="D1655" t="s">
        <v>21</v>
      </c>
      <c r="E1655">
        <v>7.95</v>
      </c>
      <c r="F1655">
        <v>362478</v>
      </c>
      <c r="G1655" t="s">
        <v>13</v>
      </c>
      <c r="H1655" t="s">
        <v>38</v>
      </c>
      <c r="I1655" t="s">
        <v>39</v>
      </c>
      <c r="J1655">
        <v>67</v>
      </c>
    </row>
    <row r="1656" spans="1:10" x14ac:dyDescent="0.35">
      <c r="A1656" t="s">
        <v>41</v>
      </c>
      <c r="B1656">
        <v>2022</v>
      </c>
      <c r="C1656" t="s">
        <v>32</v>
      </c>
      <c r="D1656" t="s">
        <v>12</v>
      </c>
      <c r="E1656">
        <v>13.89</v>
      </c>
      <c r="F1656">
        <v>537149</v>
      </c>
      <c r="G1656" t="s">
        <v>25</v>
      </c>
      <c r="H1656" t="s">
        <v>14</v>
      </c>
      <c r="I1656" t="s">
        <v>15</v>
      </c>
      <c r="J1656">
        <v>54</v>
      </c>
    </row>
    <row r="1657" spans="1:10" x14ac:dyDescent="0.35">
      <c r="A1657" t="s">
        <v>10</v>
      </c>
      <c r="B1657">
        <v>2016</v>
      </c>
      <c r="C1657" t="s">
        <v>34</v>
      </c>
      <c r="D1657" t="s">
        <v>17</v>
      </c>
      <c r="E1657">
        <v>96.28</v>
      </c>
      <c r="F1657">
        <v>162061</v>
      </c>
      <c r="G1657" t="s">
        <v>29</v>
      </c>
      <c r="H1657" t="s">
        <v>38</v>
      </c>
      <c r="I1657" t="s">
        <v>18</v>
      </c>
      <c r="J1657">
        <v>32</v>
      </c>
    </row>
    <row r="1658" spans="1:10" x14ac:dyDescent="0.35">
      <c r="A1658" t="s">
        <v>10</v>
      </c>
      <c r="B1658">
        <v>2016</v>
      </c>
      <c r="C1658" t="s">
        <v>16</v>
      </c>
      <c r="D1658" t="s">
        <v>36</v>
      </c>
      <c r="E1658">
        <v>94.63</v>
      </c>
      <c r="F1658">
        <v>455702</v>
      </c>
      <c r="G1658" t="s">
        <v>13</v>
      </c>
      <c r="H1658" t="s">
        <v>22</v>
      </c>
      <c r="I1658" t="s">
        <v>31</v>
      </c>
      <c r="J1658">
        <v>5</v>
      </c>
    </row>
    <row r="1659" spans="1:10" x14ac:dyDescent="0.35">
      <c r="A1659" t="s">
        <v>23</v>
      </c>
      <c r="B1659">
        <v>2021</v>
      </c>
      <c r="C1659" t="s">
        <v>16</v>
      </c>
      <c r="D1659" t="s">
        <v>24</v>
      </c>
      <c r="E1659">
        <v>13.26</v>
      </c>
      <c r="F1659">
        <v>448367</v>
      </c>
      <c r="G1659" t="s">
        <v>25</v>
      </c>
      <c r="H1659" t="s">
        <v>26</v>
      </c>
      <c r="I1659" t="s">
        <v>27</v>
      </c>
      <c r="J1659">
        <v>7</v>
      </c>
    </row>
    <row r="1660" spans="1:10" x14ac:dyDescent="0.35">
      <c r="A1660" t="s">
        <v>33</v>
      </c>
      <c r="B1660">
        <v>2019</v>
      </c>
      <c r="C1660" t="s">
        <v>42</v>
      </c>
      <c r="D1660" t="s">
        <v>17</v>
      </c>
      <c r="E1660">
        <v>21.92</v>
      </c>
      <c r="F1660">
        <v>603904</v>
      </c>
      <c r="G1660" t="s">
        <v>25</v>
      </c>
      <c r="H1660" t="s">
        <v>14</v>
      </c>
      <c r="I1660" t="s">
        <v>18</v>
      </c>
      <c r="J1660">
        <v>38</v>
      </c>
    </row>
    <row r="1661" spans="1:10" x14ac:dyDescent="0.35">
      <c r="A1661" t="s">
        <v>33</v>
      </c>
      <c r="B1661">
        <v>2016</v>
      </c>
      <c r="C1661" t="s">
        <v>42</v>
      </c>
      <c r="D1661" t="s">
        <v>21</v>
      </c>
      <c r="E1661">
        <v>81.81</v>
      </c>
      <c r="F1661">
        <v>331741</v>
      </c>
      <c r="G1661" t="s">
        <v>13</v>
      </c>
      <c r="H1661" t="s">
        <v>26</v>
      </c>
      <c r="I1661" t="s">
        <v>31</v>
      </c>
      <c r="J1661">
        <v>29</v>
      </c>
    </row>
    <row r="1662" spans="1:10" x14ac:dyDescent="0.35">
      <c r="A1662" t="s">
        <v>44</v>
      </c>
      <c r="B1662">
        <v>2023</v>
      </c>
      <c r="C1662" t="s">
        <v>16</v>
      </c>
      <c r="D1662" t="s">
        <v>12</v>
      </c>
      <c r="E1662">
        <v>58.79</v>
      </c>
      <c r="F1662">
        <v>983506</v>
      </c>
      <c r="G1662" t="s">
        <v>13</v>
      </c>
      <c r="H1662" t="s">
        <v>26</v>
      </c>
      <c r="I1662" t="s">
        <v>27</v>
      </c>
      <c r="J1662">
        <v>35</v>
      </c>
    </row>
    <row r="1663" spans="1:10" x14ac:dyDescent="0.35">
      <c r="A1663" t="s">
        <v>10</v>
      </c>
      <c r="B1663">
        <v>2015</v>
      </c>
      <c r="C1663" t="s">
        <v>11</v>
      </c>
      <c r="D1663" t="s">
        <v>17</v>
      </c>
      <c r="E1663">
        <v>14.72</v>
      </c>
      <c r="F1663">
        <v>914743</v>
      </c>
      <c r="G1663" t="s">
        <v>29</v>
      </c>
      <c r="H1663" t="s">
        <v>26</v>
      </c>
      <c r="I1663" t="s">
        <v>27</v>
      </c>
      <c r="J1663">
        <v>69</v>
      </c>
    </row>
    <row r="1664" spans="1:10" x14ac:dyDescent="0.35">
      <c r="A1664" t="s">
        <v>28</v>
      </c>
      <c r="B1664">
        <v>2022</v>
      </c>
      <c r="C1664" t="s">
        <v>42</v>
      </c>
      <c r="D1664" t="s">
        <v>36</v>
      </c>
      <c r="E1664">
        <v>59.7</v>
      </c>
      <c r="F1664">
        <v>258587</v>
      </c>
      <c r="G1664" t="s">
        <v>29</v>
      </c>
      <c r="H1664" t="s">
        <v>26</v>
      </c>
      <c r="I1664" t="s">
        <v>15</v>
      </c>
      <c r="J1664">
        <v>7</v>
      </c>
    </row>
    <row r="1665" spans="1:10" x14ac:dyDescent="0.35">
      <c r="A1665" t="s">
        <v>43</v>
      </c>
      <c r="B1665">
        <v>2020</v>
      </c>
      <c r="C1665" t="s">
        <v>20</v>
      </c>
      <c r="D1665" t="s">
        <v>17</v>
      </c>
      <c r="E1665">
        <v>16.260000000000002</v>
      </c>
      <c r="F1665">
        <v>527964</v>
      </c>
      <c r="G1665" t="s">
        <v>29</v>
      </c>
      <c r="H1665" t="s">
        <v>38</v>
      </c>
      <c r="I1665" t="s">
        <v>18</v>
      </c>
      <c r="J1665">
        <v>28</v>
      </c>
    </row>
    <row r="1666" spans="1:10" x14ac:dyDescent="0.35">
      <c r="A1666" t="s">
        <v>43</v>
      </c>
      <c r="B1666">
        <v>2015</v>
      </c>
      <c r="C1666" t="s">
        <v>11</v>
      </c>
      <c r="D1666" t="s">
        <v>36</v>
      </c>
      <c r="E1666">
        <v>29.61</v>
      </c>
      <c r="F1666">
        <v>593384</v>
      </c>
      <c r="G1666" t="s">
        <v>30</v>
      </c>
      <c r="H1666" t="s">
        <v>38</v>
      </c>
      <c r="I1666" t="s">
        <v>18</v>
      </c>
      <c r="J1666">
        <v>65</v>
      </c>
    </row>
    <row r="1667" spans="1:10" x14ac:dyDescent="0.35">
      <c r="A1667" t="s">
        <v>23</v>
      </c>
      <c r="B1667">
        <v>2023</v>
      </c>
      <c r="C1667" t="s">
        <v>42</v>
      </c>
      <c r="D1667" t="s">
        <v>21</v>
      </c>
      <c r="E1667">
        <v>82.38</v>
      </c>
      <c r="F1667">
        <v>386972</v>
      </c>
      <c r="G1667" t="s">
        <v>29</v>
      </c>
      <c r="H1667" t="s">
        <v>14</v>
      </c>
      <c r="I1667" t="s">
        <v>27</v>
      </c>
      <c r="J1667">
        <v>56</v>
      </c>
    </row>
    <row r="1668" spans="1:10" x14ac:dyDescent="0.35">
      <c r="A1668" t="s">
        <v>10</v>
      </c>
      <c r="B1668">
        <v>2017</v>
      </c>
      <c r="C1668" t="s">
        <v>32</v>
      </c>
      <c r="D1668" t="s">
        <v>37</v>
      </c>
      <c r="E1668">
        <v>96.49</v>
      </c>
      <c r="F1668">
        <v>644339</v>
      </c>
      <c r="G1668" t="s">
        <v>29</v>
      </c>
      <c r="H1668" t="s">
        <v>14</v>
      </c>
      <c r="I1668" t="s">
        <v>31</v>
      </c>
      <c r="J1668">
        <v>71</v>
      </c>
    </row>
    <row r="1669" spans="1:10" x14ac:dyDescent="0.35">
      <c r="A1669" t="s">
        <v>43</v>
      </c>
      <c r="B1669">
        <v>2024</v>
      </c>
      <c r="C1669" t="s">
        <v>32</v>
      </c>
      <c r="D1669" t="s">
        <v>37</v>
      </c>
      <c r="E1669">
        <v>76.39</v>
      </c>
      <c r="F1669">
        <v>782425</v>
      </c>
      <c r="G1669" t="s">
        <v>29</v>
      </c>
      <c r="H1669" t="s">
        <v>22</v>
      </c>
      <c r="I1669" t="s">
        <v>39</v>
      </c>
      <c r="J1669">
        <v>13</v>
      </c>
    </row>
    <row r="1670" spans="1:10" x14ac:dyDescent="0.35">
      <c r="A1670" t="s">
        <v>41</v>
      </c>
      <c r="B1670">
        <v>2024</v>
      </c>
      <c r="C1670" t="s">
        <v>34</v>
      </c>
      <c r="D1670" t="s">
        <v>36</v>
      </c>
      <c r="E1670">
        <v>79.98</v>
      </c>
      <c r="F1670">
        <v>84185</v>
      </c>
      <c r="G1670" t="s">
        <v>25</v>
      </c>
      <c r="H1670" t="s">
        <v>22</v>
      </c>
      <c r="I1670" t="s">
        <v>15</v>
      </c>
      <c r="J1670">
        <v>2</v>
      </c>
    </row>
    <row r="1671" spans="1:10" x14ac:dyDescent="0.35">
      <c r="A1671" t="s">
        <v>23</v>
      </c>
      <c r="B1671">
        <v>2022</v>
      </c>
      <c r="C1671" t="s">
        <v>42</v>
      </c>
      <c r="D1671" t="s">
        <v>37</v>
      </c>
      <c r="E1671">
        <v>91.65</v>
      </c>
      <c r="F1671">
        <v>337120</v>
      </c>
      <c r="G1671" t="s">
        <v>29</v>
      </c>
      <c r="H1671" t="s">
        <v>22</v>
      </c>
      <c r="I1671" t="s">
        <v>18</v>
      </c>
      <c r="J1671">
        <v>59</v>
      </c>
    </row>
    <row r="1672" spans="1:10" x14ac:dyDescent="0.35">
      <c r="A1672" t="s">
        <v>23</v>
      </c>
      <c r="B1672">
        <v>2020</v>
      </c>
      <c r="C1672" t="s">
        <v>11</v>
      </c>
      <c r="D1672" t="s">
        <v>36</v>
      </c>
      <c r="E1672">
        <v>3.84</v>
      </c>
      <c r="F1672">
        <v>241282</v>
      </c>
      <c r="G1672" t="s">
        <v>13</v>
      </c>
      <c r="H1672" t="s">
        <v>26</v>
      </c>
      <c r="I1672" t="s">
        <v>39</v>
      </c>
      <c r="J1672">
        <v>55</v>
      </c>
    </row>
    <row r="1673" spans="1:10" x14ac:dyDescent="0.35">
      <c r="A1673" t="s">
        <v>10</v>
      </c>
      <c r="B1673">
        <v>2023</v>
      </c>
      <c r="C1673" t="s">
        <v>32</v>
      </c>
      <c r="D1673" t="s">
        <v>37</v>
      </c>
      <c r="E1673">
        <v>97.15</v>
      </c>
      <c r="F1673">
        <v>734819</v>
      </c>
      <c r="G1673" t="s">
        <v>30</v>
      </c>
      <c r="H1673" t="s">
        <v>14</v>
      </c>
      <c r="I1673" t="s">
        <v>27</v>
      </c>
      <c r="J1673">
        <v>50</v>
      </c>
    </row>
    <row r="1674" spans="1:10" x14ac:dyDescent="0.35">
      <c r="A1674" t="s">
        <v>40</v>
      </c>
      <c r="B1674">
        <v>2024</v>
      </c>
      <c r="C1674" t="s">
        <v>32</v>
      </c>
      <c r="D1674" t="s">
        <v>37</v>
      </c>
      <c r="E1674">
        <v>77.040000000000006</v>
      </c>
      <c r="F1674">
        <v>8517</v>
      </c>
      <c r="G1674" t="s">
        <v>13</v>
      </c>
      <c r="H1674" t="s">
        <v>22</v>
      </c>
      <c r="I1674" t="s">
        <v>39</v>
      </c>
      <c r="J1674">
        <v>4</v>
      </c>
    </row>
    <row r="1675" spans="1:10" x14ac:dyDescent="0.35">
      <c r="A1675" t="s">
        <v>23</v>
      </c>
      <c r="B1675">
        <v>2018</v>
      </c>
      <c r="C1675" t="s">
        <v>20</v>
      </c>
      <c r="D1675" t="s">
        <v>35</v>
      </c>
      <c r="E1675">
        <v>91.52</v>
      </c>
      <c r="F1675">
        <v>865257</v>
      </c>
      <c r="G1675" t="s">
        <v>25</v>
      </c>
      <c r="H1675" t="s">
        <v>26</v>
      </c>
      <c r="I1675" t="s">
        <v>15</v>
      </c>
      <c r="J1675">
        <v>19</v>
      </c>
    </row>
    <row r="1676" spans="1:10" x14ac:dyDescent="0.35">
      <c r="A1676" t="s">
        <v>28</v>
      </c>
      <c r="B1676">
        <v>2023</v>
      </c>
      <c r="C1676" t="s">
        <v>34</v>
      </c>
      <c r="D1676" t="s">
        <v>12</v>
      </c>
      <c r="E1676">
        <v>37.4</v>
      </c>
      <c r="F1676">
        <v>662428</v>
      </c>
      <c r="G1676" t="s">
        <v>29</v>
      </c>
      <c r="H1676" t="s">
        <v>22</v>
      </c>
      <c r="I1676" t="s">
        <v>27</v>
      </c>
      <c r="J1676">
        <v>4</v>
      </c>
    </row>
    <row r="1677" spans="1:10" x14ac:dyDescent="0.35">
      <c r="A1677" t="s">
        <v>10</v>
      </c>
      <c r="B1677">
        <v>2020</v>
      </c>
      <c r="C1677" t="s">
        <v>42</v>
      </c>
      <c r="D1677" t="s">
        <v>37</v>
      </c>
      <c r="E1677">
        <v>11.89</v>
      </c>
      <c r="F1677">
        <v>646567</v>
      </c>
      <c r="G1677" t="s">
        <v>29</v>
      </c>
      <c r="H1677" t="s">
        <v>14</v>
      </c>
      <c r="I1677" t="s">
        <v>15</v>
      </c>
      <c r="J1677">
        <v>15</v>
      </c>
    </row>
    <row r="1678" spans="1:10" x14ac:dyDescent="0.35">
      <c r="A1678" t="s">
        <v>45</v>
      </c>
      <c r="B1678">
        <v>2019</v>
      </c>
      <c r="C1678" t="s">
        <v>32</v>
      </c>
      <c r="D1678" t="s">
        <v>24</v>
      </c>
      <c r="E1678">
        <v>43.29</v>
      </c>
      <c r="F1678">
        <v>266748</v>
      </c>
      <c r="G1678" t="s">
        <v>30</v>
      </c>
      <c r="H1678" t="s">
        <v>14</v>
      </c>
      <c r="I1678" t="s">
        <v>31</v>
      </c>
      <c r="J1678">
        <v>30</v>
      </c>
    </row>
    <row r="1679" spans="1:10" x14ac:dyDescent="0.35">
      <c r="A1679" t="s">
        <v>45</v>
      </c>
      <c r="B1679">
        <v>2022</v>
      </c>
      <c r="C1679" t="s">
        <v>16</v>
      </c>
      <c r="D1679" t="s">
        <v>17</v>
      </c>
      <c r="E1679">
        <v>92.88</v>
      </c>
      <c r="F1679">
        <v>771367</v>
      </c>
      <c r="G1679" t="s">
        <v>13</v>
      </c>
      <c r="H1679" t="s">
        <v>26</v>
      </c>
      <c r="I1679" t="s">
        <v>18</v>
      </c>
      <c r="J1679">
        <v>5</v>
      </c>
    </row>
    <row r="1680" spans="1:10" x14ac:dyDescent="0.35">
      <c r="A1680" t="s">
        <v>45</v>
      </c>
      <c r="B1680">
        <v>2020</v>
      </c>
      <c r="C1680" t="s">
        <v>32</v>
      </c>
      <c r="D1680" t="s">
        <v>36</v>
      </c>
      <c r="E1680">
        <v>99.81</v>
      </c>
      <c r="F1680">
        <v>948174</v>
      </c>
      <c r="G1680" t="s">
        <v>30</v>
      </c>
      <c r="H1680" t="s">
        <v>26</v>
      </c>
      <c r="I1680" t="s">
        <v>27</v>
      </c>
      <c r="J1680">
        <v>4</v>
      </c>
    </row>
    <row r="1681" spans="1:10" x14ac:dyDescent="0.35">
      <c r="A1681" t="s">
        <v>43</v>
      </c>
      <c r="B1681">
        <v>2017</v>
      </c>
      <c r="C1681" t="s">
        <v>32</v>
      </c>
      <c r="D1681" t="s">
        <v>37</v>
      </c>
      <c r="E1681">
        <v>62.74</v>
      </c>
      <c r="F1681">
        <v>460264</v>
      </c>
      <c r="G1681" t="s">
        <v>30</v>
      </c>
      <c r="H1681" t="s">
        <v>26</v>
      </c>
      <c r="I1681" t="s">
        <v>18</v>
      </c>
      <c r="J1681">
        <v>9</v>
      </c>
    </row>
    <row r="1682" spans="1:10" x14ac:dyDescent="0.35">
      <c r="A1682" t="s">
        <v>45</v>
      </c>
      <c r="B1682">
        <v>2017</v>
      </c>
      <c r="C1682" t="s">
        <v>32</v>
      </c>
      <c r="D1682" t="s">
        <v>35</v>
      </c>
      <c r="E1682">
        <v>96.89</v>
      </c>
      <c r="F1682">
        <v>794147</v>
      </c>
      <c r="G1682" t="s">
        <v>30</v>
      </c>
      <c r="H1682" t="s">
        <v>14</v>
      </c>
      <c r="I1682" t="s">
        <v>31</v>
      </c>
      <c r="J1682">
        <v>4</v>
      </c>
    </row>
    <row r="1683" spans="1:10" x14ac:dyDescent="0.35">
      <c r="A1683" t="s">
        <v>33</v>
      </c>
      <c r="B1683">
        <v>2015</v>
      </c>
      <c r="C1683" t="s">
        <v>34</v>
      </c>
      <c r="D1683" t="s">
        <v>21</v>
      </c>
      <c r="E1683">
        <v>43.86</v>
      </c>
      <c r="F1683">
        <v>72222</v>
      </c>
      <c r="G1683" t="s">
        <v>30</v>
      </c>
      <c r="H1683" t="s">
        <v>22</v>
      </c>
      <c r="I1683" t="s">
        <v>18</v>
      </c>
      <c r="J1683">
        <v>64</v>
      </c>
    </row>
    <row r="1684" spans="1:10" x14ac:dyDescent="0.35">
      <c r="A1684" t="s">
        <v>33</v>
      </c>
      <c r="B1684">
        <v>2020</v>
      </c>
      <c r="C1684" t="s">
        <v>32</v>
      </c>
      <c r="D1684" t="s">
        <v>24</v>
      </c>
      <c r="E1684">
        <v>66.27</v>
      </c>
      <c r="F1684">
        <v>995231</v>
      </c>
      <c r="G1684" t="s">
        <v>25</v>
      </c>
      <c r="H1684" t="s">
        <v>22</v>
      </c>
      <c r="I1684" t="s">
        <v>18</v>
      </c>
      <c r="J1684">
        <v>53</v>
      </c>
    </row>
    <row r="1685" spans="1:10" x14ac:dyDescent="0.35">
      <c r="A1685" t="s">
        <v>44</v>
      </c>
      <c r="B1685">
        <v>2021</v>
      </c>
      <c r="C1685" t="s">
        <v>42</v>
      </c>
      <c r="D1685" t="s">
        <v>17</v>
      </c>
      <c r="E1685">
        <v>90.8</v>
      </c>
      <c r="F1685">
        <v>841766</v>
      </c>
      <c r="G1685" t="s">
        <v>25</v>
      </c>
      <c r="H1685" t="s">
        <v>26</v>
      </c>
      <c r="I1685" t="s">
        <v>27</v>
      </c>
      <c r="J1685">
        <v>16</v>
      </c>
    </row>
    <row r="1686" spans="1:10" x14ac:dyDescent="0.35">
      <c r="A1686" t="s">
        <v>41</v>
      </c>
      <c r="B1686">
        <v>2015</v>
      </c>
      <c r="C1686" t="s">
        <v>20</v>
      </c>
      <c r="D1686" t="s">
        <v>21</v>
      </c>
      <c r="E1686">
        <v>95.04</v>
      </c>
      <c r="F1686">
        <v>566542</v>
      </c>
      <c r="G1686" t="s">
        <v>30</v>
      </c>
      <c r="H1686" t="s">
        <v>22</v>
      </c>
      <c r="I1686" t="s">
        <v>18</v>
      </c>
      <c r="J1686">
        <v>58</v>
      </c>
    </row>
    <row r="1687" spans="1:10" x14ac:dyDescent="0.35">
      <c r="A1687" t="s">
        <v>23</v>
      </c>
      <c r="B1687">
        <v>2022</v>
      </c>
      <c r="C1687" t="s">
        <v>42</v>
      </c>
      <c r="D1687" t="s">
        <v>37</v>
      </c>
      <c r="E1687">
        <v>12.67</v>
      </c>
      <c r="F1687">
        <v>781284</v>
      </c>
      <c r="G1687" t="s">
        <v>13</v>
      </c>
      <c r="H1687" t="s">
        <v>22</v>
      </c>
      <c r="I1687" t="s">
        <v>18</v>
      </c>
      <c r="J1687">
        <v>11</v>
      </c>
    </row>
    <row r="1688" spans="1:10" x14ac:dyDescent="0.35">
      <c r="A1688" t="s">
        <v>23</v>
      </c>
      <c r="B1688">
        <v>2021</v>
      </c>
      <c r="C1688" t="s">
        <v>11</v>
      </c>
      <c r="D1688" t="s">
        <v>21</v>
      </c>
      <c r="E1688">
        <v>89.59</v>
      </c>
      <c r="F1688">
        <v>361270</v>
      </c>
      <c r="G1688" t="s">
        <v>25</v>
      </c>
      <c r="H1688" t="s">
        <v>22</v>
      </c>
      <c r="I1688" t="s">
        <v>15</v>
      </c>
      <c r="J1688">
        <v>31</v>
      </c>
    </row>
    <row r="1689" spans="1:10" x14ac:dyDescent="0.35">
      <c r="A1689" t="s">
        <v>19</v>
      </c>
      <c r="B1689">
        <v>2022</v>
      </c>
      <c r="C1689" t="s">
        <v>42</v>
      </c>
      <c r="D1689" t="s">
        <v>24</v>
      </c>
      <c r="E1689">
        <v>97.03</v>
      </c>
      <c r="F1689">
        <v>404834</v>
      </c>
      <c r="G1689" t="s">
        <v>13</v>
      </c>
      <c r="H1689" t="s">
        <v>38</v>
      </c>
      <c r="I1689" t="s">
        <v>15</v>
      </c>
      <c r="J1689">
        <v>62</v>
      </c>
    </row>
    <row r="1690" spans="1:10" x14ac:dyDescent="0.35">
      <c r="A1690" t="s">
        <v>10</v>
      </c>
      <c r="B1690">
        <v>2023</v>
      </c>
      <c r="C1690" t="s">
        <v>32</v>
      </c>
      <c r="D1690" t="s">
        <v>35</v>
      </c>
      <c r="E1690">
        <v>53.46</v>
      </c>
      <c r="F1690">
        <v>374484</v>
      </c>
      <c r="G1690" t="s">
        <v>30</v>
      </c>
      <c r="H1690" t="s">
        <v>14</v>
      </c>
      <c r="I1690" t="s">
        <v>31</v>
      </c>
      <c r="J1690">
        <v>46</v>
      </c>
    </row>
    <row r="1691" spans="1:10" x14ac:dyDescent="0.35">
      <c r="A1691" t="s">
        <v>40</v>
      </c>
      <c r="B1691">
        <v>2020</v>
      </c>
      <c r="C1691" t="s">
        <v>34</v>
      </c>
      <c r="D1691" t="s">
        <v>21</v>
      </c>
      <c r="E1691">
        <v>21.02</v>
      </c>
      <c r="F1691">
        <v>681476</v>
      </c>
      <c r="G1691" t="s">
        <v>30</v>
      </c>
      <c r="H1691" t="s">
        <v>22</v>
      </c>
      <c r="I1691" t="s">
        <v>15</v>
      </c>
      <c r="J1691">
        <v>6</v>
      </c>
    </row>
    <row r="1692" spans="1:10" x14ac:dyDescent="0.35">
      <c r="A1692" t="s">
        <v>19</v>
      </c>
      <c r="B1692">
        <v>2019</v>
      </c>
      <c r="C1692" t="s">
        <v>34</v>
      </c>
      <c r="D1692" t="s">
        <v>17</v>
      </c>
      <c r="E1692">
        <v>15.39</v>
      </c>
      <c r="F1692">
        <v>514826</v>
      </c>
      <c r="G1692" t="s">
        <v>13</v>
      </c>
      <c r="H1692" t="s">
        <v>14</v>
      </c>
      <c r="I1692" t="s">
        <v>18</v>
      </c>
      <c r="J1692">
        <v>72</v>
      </c>
    </row>
    <row r="1693" spans="1:10" x14ac:dyDescent="0.35">
      <c r="A1693" t="s">
        <v>44</v>
      </c>
      <c r="B1693">
        <v>2022</v>
      </c>
      <c r="C1693" t="s">
        <v>42</v>
      </c>
      <c r="D1693" t="s">
        <v>12</v>
      </c>
      <c r="E1693">
        <v>97.32</v>
      </c>
      <c r="F1693">
        <v>742866</v>
      </c>
      <c r="G1693" t="s">
        <v>25</v>
      </c>
      <c r="H1693" t="s">
        <v>26</v>
      </c>
      <c r="I1693" t="s">
        <v>39</v>
      </c>
      <c r="J1693">
        <v>61</v>
      </c>
    </row>
    <row r="1694" spans="1:10" x14ac:dyDescent="0.35">
      <c r="A1694" t="s">
        <v>23</v>
      </c>
      <c r="B1694">
        <v>2016</v>
      </c>
      <c r="C1694" t="s">
        <v>16</v>
      </c>
      <c r="D1694" t="s">
        <v>37</v>
      </c>
      <c r="E1694">
        <v>61.66</v>
      </c>
      <c r="F1694">
        <v>639896</v>
      </c>
      <c r="G1694" t="s">
        <v>13</v>
      </c>
      <c r="H1694" t="s">
        <v>26</v>
      </c>
      <c r="I1694" t="s">
        <v>15</v>
      </c>
      <c r="J1694">
        <v>63</v>
      </c>
    </row>
    <row r="1695" spans="1:10" x14ac:dyDescent="0.35">
      <c r="A1695" t="s">
        <v>40</v>
      </c>
      <c r="B1695">
        <v>2022</v>
      </c>
      <c r="C1695" t="s">
        <v>34</v>
      </c>
      <c r="D1695" t="s">
        <v>21</v>
      </c>
      <c r="E1695">
        <v>15.29</v>
      </c>
      <c r="F1695">
        <v>42346</v>
      </c>
      <c r="G1695" t="s">
        <v>13</v>
      </c>
      <c r="H1695" t="s">
        <v>14</v>
      </c>
      <c r="I1695" t="s">
        <v>15</v>
      </c>
      <c r="J1695">
        <v>33</v>
      </c>
    </row>
    <row r="1696" spans="1:10" x14ac:dyDescent="0.35">
      <c r="A1696" t="s">
        <v>44</v>
      </c>
      <c r="B1696">
        <v>2019</v>
      </c>
      <c r="C1696" t="s">
        <v>42</v>
      </c>
      <c r="D1696" t="s">
        <v>24</v>
      </c>
      <c r="E1696">
        <v>5.88</v>
      </c>
      <c r="F1696">
        <v>235399</v>
      </c>
      <c r="G1696" t="s">
        <v>30</v>
      </c>
      <c r="H1696" t="s">
        <v>26</v>
      </c>
      <c r="I1696" t="s">
        <v>31</v>
      </c>
      <c r="J1696">
        <v>21</v>
      </c>
    </row>
    <row r="1697" spans="1:10" x14ac:dyDescent="0.35">
      <c r="A1697" t="s">
        <v>45</v>
      </c>
      <c r="B1697">
        <v>2015</v>
      </c>
      <c r="C1697" t="s">
        <v>20</v>
      </c>
      <c r="D1697" t="s">
        <v>17</v>
      </c>
      <c r="E1697">
        <v>24.93</v>
      </c>
      <c r="F1697">
        <v>448426</v>
      </c>
      <c r="G1697" t="s">
        <v>25</v>
      </c>
      <c r="H1697" t="s">
        <v>22</v>
      </c>
      <c r="I1697" t="s">
        <v>15</v>
      </c>
      <c r="J1697">
        <v>36</v>
      </c>
    </row>
    <row r="1698" spans="1:10" x14ac:dyDescent="0.35">
      <c r="A1698" t="s">
        <v>33</v>
      </c>
      <c r="B1698">
        <v>2020</v>
      </c>
      <c r="C1698" t="s">
        <v>16</v>
      </c>
      <c r="D1698" t="s">
        <v>17</v>
      </c>
      <c r="E1698">
        <v>97.37</v>
      </c>
      <c r="F1698">
        <v>467137</v>
      </c>
      <c r="G1698" t="s">
        <v>25</v>
      </c>
      <c r="H1698" t="s">
        <v>26</v>
      </c>
      <c r="I1698" t="s">
        <v>39</v>
      </c>
      <c r="J1698">
        <v>14</v>
      </c>
    </row>
    <row r="1699" spans="1:10" x14ac:dyDescent="0.35">
      <c r="A1699" t="s">
        <v>44</v>
      </c>
      <c r="B1699">
        <v>2017</v>
      </c>
      <c r="C1699" t="s">
        <v>34</v>
      </c>
      <c r="D1699" t="s">
        <v>12</v>
      </c>
      <c r="E1699">
        <v>11.49</v>
      </c>
      <c r="F1699">
        <v>364107</v>
      </c>
      <c r="G1699" t="s">
        <v>13</v>
      </c>
      <c r="H1699" t="s">
        <v>26</v>
      </c>
      <c r="I1699" t="s">
        <v>27</v>
      </c>
      <c r="J1699">
        <v>28</v>
      </c>
    </row>
    <row r="1700" spans="1:10" x14ac:dyDescent="0.35">
      <c r="A1700" t="s">
        <v>19</v>
      </c>
      <c r="B1700">
        <v>2022</v>
      </c>
      <c r="C1700" t="s">
        <v>20</v>
      </c>
      <c r="D1700" t="s">
        <v>35</v>
      </c>
      <c r="E1700">
        <v>4.05</v>
      </c>
      <c r="F1700">
        <v>357898</v>
      </c>
      <c r="G1700" t="s">
        <v>13</v>
      </c>
      <c r="H1700" t="s">
        <v>26</v>
      </c>
      <c r="I1700" t="s">
        <v>18</v>
      </c>
      <c r="J1700">
        <v>27</v>
      </c>
    </row>
    <row r="1701" spans="1:10" x14ac:dyDescent="0.35">
      <c r="A1701" t="s">
        <v>10</v>
      </c>
      <c r="B1701">
        <v>2016</v>
      </c>
      <c r="C1701" t="s">
        <v>32</v>
      </c>
      <c r="D1701" t="s">
        <v>36</v>
      </c>
      <c r="E1701">
        <v>76.900000000000006</v>
      </c>
      <c r="F1701">
        <v>605118</v>
      </c>
      <c r="G1701" t="s">
        <v>29</v>
      </c>
      <c r="H1701" t="s">
        <v>26</v>
      </c>
      <c r="I1701" t="s">
        <v>18</v>
      </c>
      <c r="J1701">
        <v>30</v>
      </c>
    </row>
    <row r="1702" spans="1:10" x14ac:dyDescent="0.35">
      <c r="A1702" t="s">
        <v>41</v>
      </c>
      <c r="B1702">
        <v>2022</v>
      </c>
      <c r="C1702" t="s">
        <v>20</v>
      </c>
      <c r="D1702" t="s">
        <v>12</v>
      </c>
      <c r="E1702">
        <v>96.44</v>
      </c>
      <c r="F1702">
        <v>106169</v>
      </c>
      <c r="G1702" t="s">
        <v>25</v>
      </c>
      <c r="H1702" t="s">
        <v>14</v>
      </c>
      <c r="I1702" t="s">
        <v>39</v>
      </c>
      <c r="J1702">
        <v>28</v>
      </c>
    </row>
    <row r="1703" spans="1:10" x14ac:dyDescent="0.35">
      <c r="A1703" t="s">
        <v>33</v>
      </c>
      <c r="B1703">
        <v>2016</v>
      </c>
      <c r="C1703" t="s">
        <v>16</v>
      </c>
      <c r="D1703" t="s">
        <v>37</v>
      </c>
      <c r="E1703">
        <v>34.29</v>
      </c>
      <c r="F1703">
        <v>157547</v>
      </c>
      <c r="G1703" t="s">
        <v>29</v>
      </c>
      <c r="H1703" t="s">
        <v>14</v>
      </c>
      <c r="I1703" t="s">
        <v>27</v>
      </c>
      <c r="J1703">
        <v>29</v>
      </c>
    </row>
    <row r="1704" spans="1:10" x14ac:dyDescent="0.35">
      <c r="A1704" t="s">
        <v>43</v>
      </c>
      <c r="B1704">
        <v>2022</v>
      </c>
      <c r="C1704" t="s">
        <v>34</v>
      </c>
      <c r="D1704" t="s">
        <v>37</v>
      </c>
      <c r="E1704">
        <v>56.63</v>
      </c>
      <c r="F1704">
        <v>242677</v>
      </c>
      <c r="G1704" t="s">
        <v>29</v>
      </c>
      <c r="H1704" t="s">
        <v>26</v>
      </c>
      <c r="I1704" t="s">
        <v>39</v>
      </c>
      <c r="J1704">
        <v>21</v>
      </c>
    </row>
    <row r="1705" spans="1:10" x14ac:dyDescent="0.35">
      <c r="A1705" t="s">
        <v>10</v>
      </c>
      <c r="B1705">
        <v>2016</v>
      </c>
      <c r="C1705" t="s">
        <v>34</v>
      </c>
      <c r="D1705" t="s">
        <v>36</v>
      </c>
      <c r="E1705">
        <v>63.67</v>
      </c>
      <c r="F1705">
        <v>385872</v>
      </c>
      <c r="G1705" t="s">
        <v>29</v>
      </c>
      <c r="H1705" t="s">
        <v>38</v>
      </c>
      <c r="I1705" t="s">
        <v>18</v>
      </c>
      <c r="J1705">
        <v>50</v>
      </c>
    </row>
    <row r="1706" spans="1:10" x14ac:dyDescent="0.35">
      <c r="A1706" t="s">
        <v>28</v>
      </c>
      <c r="B1706">
        <v>2018</v>
      </c>
      <c r="C1706" t="s">
        <v>32</v>
      </c>
      <c r="D1706" t="s">
        <v>17</v>
      </c>
      <c r="E1706">
        <v>80.849999999999994</v>
      </c>
      <c r="F1706">
        <v>148209</v>
      </c>
      <c r="G1706" t="s">
        <v>29</v>
      </c>
      <c r="H1706" t="s">
        <v>22</v>
      </c>
      <c r="I1706" t="s">
        <v>31</v>
      </c>
      <c r="J1706">
        <v>54</v>
      </c>
    </row>
    <row r="1707" spans="1:10" x14ac:dyDescent="0.35">
      <c r="A1707" t="s">
        <v>44</v>
      </c>
      <c r="B1707">
        <v>2022</v>
      </c>
      <c r="C1707" t="s">
        <v>32</v>
      </c>
      <c r="D1707" t="s">
        <v>37</v>
      </c>
      <c r="E1707">
        <v>9.5</v>
      </c>
      <c r="F1707">
        <v>387457</v>
      </c>
      <c r="G1707" t="s">
        <v>25</v>
      </c>
      <c r="H1707" t="s">
        <v>22</v>
      </c>
      <c r="I1707" t="s">
        <v>15</v>
      </c>
      <c r="J1707">
        <v>61</v>
      </c>
    </row>
    <row r="1708" spans="1:10" x14ac:dyDescent="0.35">
      <c r="A1708" t="s">
        <v>41</v>
      </c>
      <c r="B1708">
        <v>2023</v>
      </c>
      <c r="C1708" t="s">
        <v>42</v>
      </c>
      <c r="D1708" t="s">
        <v>21</v>
      </c>
      <c r="E1708">
        <v>47.22</v>
      </c>
      <c r="F1708">
        <v>404004</v>
      </c>
      <c r="G1708" t="s">
        <v>25</v>
      </c>
      <c r="H1708" t="s">
        <v>26</v>
      </c>
      <c r="I1708" t="s">
        <v>39</v>
      </c>
      <c r="J1708">
        <v>58</v>
      </c>
    </row>
    <row r="1709" spans="1:10" x14ac:dyDescent="0.35">
      <c r="A1709" t="s">
        <v>23</v>
      </c>
      <c r="B1709">
        <v>2018</v>
      </c>
      <c r="C1709" t="s">
        <v>16</v>
      </c>
      <c r="D1709" t="s">
        <v>17</v>
      </c>
      <c r="E1709">
        <v>28.98</v>
      </c>
      <c r="F1709">
        <v>981029</v>
      </c>
      <c r="G1709" t="s">
        <v>25</v>
      </c>
      <c r="H1709" t="s">
        <v>22</v>
      </c>
      <c r="I1709" t="s">
        <v>31</v>
      </c>
      <c r="J1709">
        <v>42</v>
      </c>
    </row>
    <row r="1710" spans="1:10" x14ac:dyDescent="0.35">
      <c r="A1710" t="s">
        <v>33</v>
      </c>
      <c r="B1710">
        <v>2017</v>
      </c>
      <c r="C1710" t="s">
        <v>42</v>
      </c>
      <c r="D1710" t="s">
        <v>24</v>
      </c>
      <c r="E1710">
        <v>96.63</v>
      </c>
      <c r="F1710">
        <v>389525</v>
      </c>
      <c r="G1710" t="s">
        <v>30</v>
      </c>
      <c r="H1710" t="s">
        <v>38</v>
      </c>
      <c r="I1710" t="s">
        <v>31</v>
      </c>
      <c r="J1710">
        <v>32</v>
      </c>
    </row>
    <row r="1711" spans="1:10" x14ac:dyDescent="0.35">
      <c r="A1711" t="s">
        <v>19</v>
      </c>
      <c r="B1711">
        <v>2019</v>
      </c>
      <c r="C1711" t="s">
        <v>34</v>
      </c>
      <c r="D1711" t="s">
        <v>21</v>
      </c>
      <c r="E1711">
        <v>43.97</v>
      </c>
      <c r="F1711">
        <v>764974</v>
      </c>
      <c r="G1711" t="s">
        <v>25</v>
      </c>
      <c r="H1711" t="s">
        <v>22</v>
      </c>
      <c r="I1711" t="s">
        <v>15</v>
      </c>
      <c r="J1711">
        <v>18</v>
      </c>
    </row>
    <row r="1712" spans="1:10" x14ac:dyDescent="0.35">
      <c r="A1712" t="s">
        <v>19</v>
      </c>
      <c r="B1712">
        <v>2017</v>
      </c>
      <c r="C1712" t="s">
        <v>20</v>
      </c>
      <c r="D1712" t="s">
        <v>37</v>
      </c>
      <c r="E1712">
        <v>91.4</v>
      </c>
      <c r="F1712">
        <v>621971</v>
      </c>
      <c r="G1712" t="s">
        <v>25</v>
      </c>
      <c r="H1712" t="s">
        <v>22</v>
      </c>
      <c r="I1712" t="s">
        <v>27</v>
      </c>
      <c r="J1712">
        <v>49</v>
      </c>
    </row>
    <row r="1713" spans="1:10" x14ac:dyDescent="0.35">
      <c r="A1713" t="s">
        <v>43</v>
      </c>
      <c r="B1713">
        <v>2024</v>
      </c>
      <c r="C1713" t="s">
        <v>34</v>
      </c>
      <c r="D1713" t="s">
        <v>21</v>
      </c>
      <c r="E1713">
        <v>53.71</v>
      </c>
      <c r="F1713">
        <v>680584</v>
      </c>
      <c r="G1713" t="s">
        <v>29</v>
      </c>
      <c r="H1713" t="s">
        <v>38</v>
      </c>
      <c r="I1713" t="s">
        <v>27</v>
      </c>
      <c r="J1713">
        <v>5</v>
      </c>
    </row>
    <row r="1714" spans="1:10" x14ac:dyDescent="0.35">
      <c r="A1714" t="s">
        <v>10</v>
      </c>
      <c r="B1714">
        <v>2018</v>
      </c>
      <c r="C1714" t="s">
        <v>34</v>
      </c>
      <c r="D1714" t="s">
        <v>12</v>
      </c>
      <c r="E1714">
        <v>15.36</v>
      </c>
      <c r="F1714">
        <v>907858</v>
      </c>
      <c r="G1714" t="s">
        <v>25</v>
      </c>
      <c r="H1714" t="s">
        <v>26</v>
      </c>
      <c r="I1714" t="s">
        <v>39</v>
      </c>
      <c r="J1714">
        <v>47</v>
      </c>
    </row>
    <row r="1715" spans="1:10" x14ac:dyDescent="0.35">
      <c r="A1715" t="s">
        <v>41</v>
      </c>
      <c r="B1715">
        <v>2021</v>
      </c>
      <c r="C1715" t="s">
        <v>34</v>
      </c>
      <c r="D1715" t="s">
        <v>36</v>
      </c>
      <c r="E1715">
        <v>80.680000000000007</v>
      </c>
      <c r="F1715">
        <v>983047</v>
      </c>
      <c r="G1715" t="s">
        <v>13</v>
      </c>
      <c r="H1715" t="s">
        <v>14</v>
      </c>
      <c r="I1715" t="s">
        <v>31</v>
      </c>
      <c r="J1715">
        <v>19</v>
      </c>
    </row>
    <row r="1716" spans="1:10" x14ac:dyDescent="0.35">
      <c r="A1716" t="s">
        <v>33</v>
      </c>
      <c r="B1716">
        <v>2015</v>
      </c>
      <c r="C1716" t="s">
        <v>42</v>
      </c>
      <c r="D1716" t="s">
        <v>35</v>
      </c>
      <c r="E1716">
        <v>17.3</v>
      </c>
      <c r="F1716">
        <v>610049</v>
      </c>
      <c r="G1716" t="s">
        <v>13</v>
      </c>
      <c r="H1716" t="s">
        <v>26</v>
      </c>
      <c r="I1716" t="s">
        <v>27</v>
      </c>
      <c r="J1716">
        <v>37</v>
      </c>
    </row>
    <row r="1717" spans="1:10" x14ac:dyDescent="0.35">
      <c r="A1717" t="s">
        <v>19</v>
      </c>
      <c r="B1717">
        <v>2021</v>
      </c>
      <c r="C1717" t="s">
        <v>34</v>
      </c>
      <c r="D1717" t="s">
        <v>21</v>
      </c>
      <c r="E1717">
        <v>52.16</v>
      </c>
      <c r="F1717">
        <v>100105</v>
      </c>
      <c r="G1717" t="s">
        <v>30</v>
      </c>
      <c r="H1717" t="s">
        <v>38</v>
      </c>
      <c r="I1717" t="s">
        <v>18</v>
      </c>
      <c r="J1717">
        <v>56</v>
      </c>
    </row>
    <row r="1718" spans="1:10" x14ac:dyDescent="0.35">
      <c r="A1718" t="s">
        <v>45</v>
      </c>
      <c r="B1718">
        <v>2023</v>
      </c>
      <c r="C1718" t="s">
        <v>34</v>
      </c>
      <c r="D1718" t="s">
        <v>35</v>
      </c>
      <c r="E1718">
        <v>89.46</v>
      </c>
      <c r="F1718">
        <v>59398</v>
      </c>
      <c r="G1718" t="s">
        <v>13</v>
      </c>
      <c r="H1718" t="s">
        <v>38</v>
      </c>
      <c r="I1718" t="s">
        <v>31</v>
      </c>
      <c r="J1718">
        <v>8</v>
      </c>
    </row>
    <row r="1719" spans="1:10" x14ac:dyDescent="0.35">
      <c r="A1719" t="s">
        <v>45</v>
      </c>
      <c r="B1719">
        <v>2023</v>
      </c>
      <c r="C1719" t="s">
        <v>42</v>
      </c>
      <c r="D1719" t="s">
        <v>36</v>
      </c>
      <c r="E1719">
        <v>35.909999999999997</v>
      </c>
      <c r="F1719">
        <v>91974</v>
      </c>
      <c r="G1719" t="s">
        <v>13</v>
      </c>
      <c r="H1719" t="s">
        <v>38</v>
      </c>
      <c r="I1719" t="s">
        <v>27</v>
      </c>
      <c r="J1719">
        <v>41</v>
      </c>
    </row>
    <row r="1720" spans="1:10" x14ac:dyDescent="0.35">
      <c r="A1720" t="s">
        <v>43</v>
      </c>
      <c r="B1720">
        <v>2019</v>
      </c>
      <c r="C1720" t="s">
        <v>16</v>
      </c>
      <c r="D1720" t="s">
        <v>37</v>
      </c>
      <c r="E1720">
        <v>9.32</v>
      </c>
      <c r="F1720">
        <v>785564</v>
      </c>
      <c r="G1720" t="s">
        <v>29</v>
      </c>
      <c r="H1720" t="s">
        <v>14</v>
      </c>
      <c r="I1720" t="s">
        <v>31</v>
      </c>
      <c r="J1720">
        <v>70</v>
      </c>
    </row>
    <row r="1721" spans="1:10" x14ac:dyDescent="0.35">
      <c r="A1721" t="s">
        <v>10</v>
      </c>
      <c r="B1721">
        <v>2023</v>
      </c>
      <c r="C1721" t="s">
        <v>11</v>
      </c>
      <c r="D1721" t="s">
        <v>36</v>
      </c>
      <c r="E1721">
        <v>15.21</v>
      </c>
      <c r="F1721">
        <v>597516</v>
      </c>
      <c r="G1721" t="s">
        <v>25</v>
      </c>
      <c r="H1721" t="s">
        <v>14</v>
      </c>
      <c r="I1721" t="s">
        <v>31</v>
      </c>
      <c r="J1721">
        <v>15</v>
      </c>
    </row>
    <row r="1722" spans="1:10" x14ac:dyDescent="0.35">
      <c r="A1722" t="s">
        <v>23</v>
      </c>
      <c r="B1722">
        <v>2019</v>
      </c>
      <c r="C1722" t="s">
        <v>16</v>
      </c>
      <c r="D1722" t="s">
        <v>21</v>
      </c>
      <c r="E1722">
        <v>17.98</v>
      </c>
      <c r="F1722">
        <v>799372</v>
      </c>
      <c r="G1722" t="s">
        <v>13</v>
      </c>
      <c r="H1722" t="s">
        <v>38</v>
      </c>
      <c r="I1722" t="s">
        <v>27</v>
      </c>
      <c r="J1722">
        <v>14</v>
      </c>
    </row>
    <row r="1723" spans="1:10" x14ac:dyDescent="0.35">
      <c r="A1723" t="s">
        <v>33</v>
      </c>
      <c r="B1723">
        <v>2018</v>
      </c>
      <c r="C1723" t="s">
        <v>34</v>
      </c>
      <c r="D1723" t="s">
        <v>36</v>
      </c>
      <c r="E1723">
        <v>32.840000000000003</v>
      </c>
      <c r="F1723">
        <v>77096</v>
      </c>
      <c r="G1723" t="s">
        <v>30</v>
      </c>
      <c r="H1723" t="s">
        <v>22</v>
      </c>
      <c r="I1723" t="s">
        <v>15</v>
      </c>
      <c r="J1723">
        <v>29</v>
      </c>
    </row>
    <row r="1724" spans="1:10" x14ac:dyDescent="0.35">
      <c r="A1724" t="s">
        <v>43</v>
      </c>
      <c r="B1724">
        <v>2023</v>
      </c>
      <c r="C1724" t="s">
        <v>20</v>
      </c>
      <c r="D1724" t="s">
        <v>17</v>
      </c>
      <c r="E1724">
        <v>59.18</v>
      </c>
      <c r="F1724">
        <v>610786</v>
      </c>
      <c r="G1724" t="s">
        <v>25</v>
      </c>
      <c r="H1724" t="s">
        <v>26</v>
      </c>
      <c r="I1724" t="s">
        <v>27</v>
      </c>
      <c r="J1724">
        <v>31</v>
      </c>
    </row>
    <row r="1725" spans="1:10" x14ac:dyDescent="0.35">
      <c r="A1725" t="s">
        <v>44</v>
      </c>
      <c r="B1725">
        <v>2021</v>
      </c>
      <c r="C1725" t="s">
        <v>34</v>
      </c>
      <c r="D1725" t="s">
        <v>24</v>
      </c>
      <c r="E1725">
        <v>28.33</v>
      </c>
      <c r="F1725">
        <v>667271</v>
      </c>
      <c r="G1725" t="s">
        <v>29</v>
      </c>
      <c r="H1725" t="s">
        <v>22</v>
      </c>
      <c r="I1725" t="s">
        <v>18</v>
      </c>
      <c r="J1725">
        <v>22</v>
      </c>
    </row>
    <row r="1726" spans="1:10" x14ac:dyDescent="0.35">
      <c r="A1726" t="s">
        <v>10</v>
      </c>
      <c r="B1726">
        <v>2023</v>
      </c>
      <c r="C1726" t="s">
        <v>11</v>
      </c>
      <c r="D1726" t="s">
        <v>36</v>
      </c>
      <c r="E1726">
        <v>33.270000000000003</v>
      </c>
      <c r="F1726">
        <v>133315</v>
      </c>
      <c r="G1726" t="s">
        <v>25</v>
      </c>
      <c r="H1726" t="s">
        <v>22</v>
      </c>
      <c r="I1726" t="s">
        <v>27</v>
      </c>
      <c r="J1726">
        <v>25</v>
      </c>
    </row>
    <row r="1727" spans="1:10" x14ac:dyDescent="0.35">
      <c r="A1727" t="s">
        <v>43</v>
      </c>
      <c r="B1727">
        <v>2019</v>
      </c>
      <c r="C1727" t="s">
        <v>34</v>
      </c>
      <c r="D1727" t="s">
        <v>35</v>
      </c>
      <c r="E1727">
        <v>24.93</v>
      </c>
      <c r="F1727">
        <v>381105</v>
      </c>
      <c r="G1727" t="s">
        <v>30</v>
      </c>
      <c r="H1727" t="s">
        <v>22</v>
      </c>
      <c r="I1727" t="s">
        <v>39</v>
      </c>
      <c r="J1727">
        <v>3</v>
      </c>
    </row>
    <row r="1728" spans="1:10" x14ac:dyDescent="0.35">
      <c r="A1728" t="s">
        <v>23</v>
      </c>
      <c r="B1728">
        <v>2020</v>
      </c>
      <c r="C1728" t="s">
        <v>16</v>
      </c>
      <c r="D1728" t="s">
        <v>36</v>
      </c>
      <c r="E1728">
        <v>98.07</v>
      </c>
      <c r="F1728">
        <v>795120</v>
      </c>
      <c r="G1728" t="s">
        <v>30</v>
      </c>
      <c r="H1728" t="s">
        <v>26</v>
      </c>
      <c r="I1728" t="s">
        <v>18</v>
      </c>
      <c r="J1728">
        <v>42</v>
      </c>
    </row>
    <row r="1729" spans="1:10" x14ac:dyDescent="0.35">
      <c r="A1729" t="s">
        <v>41</v>
      </c>
      <c r="B1729">
        <v>2017</v>
      </c>
      <c r="C1729" t="s">
        <v>34</v>
      </c>
      <c r="D1729" t="s">
        <v>37</v>
      </c>
      <c r="E1729">
        <v>67.13</v>
      </c>
      <c r="F1729">
        <v>198285</v>
      </c>
      <c r="G1729" t="s">
        <v>25</v>
      </c>
      <c r="H1729" t="s">
        <v>14</v>
      </c>
      <c r="I1729" t="s">
        <v>39</v>
      </c>
      <c r="J1729">
        <v>56</v>
      </c>
    </row>
    <row r="1730" spans="1:10" x14ac:dyDescent="0.35">
      <c r="A1730" t="s">
        <v>19</v>
      </c>
      <c r="B1730">
        <v>2023</v>
      </c>
      <c r="C1730" t="s">
        <v>32</v>
      </c>
      <c r="D1730" t="s">
        <v>35</v>
      </c>
      <c r="E1730">
        <v>34.46</v>
      </c>
      <c r="F1730">
        <v>580270</v>
      </c>
      <c r="G1730" t="s">
        <v>30</v>
      </c>
      <c r="H1730" t="s">
        <v>14</v>
      </c>
      <c r="I1730" t="s">
        <v>18</v>
      </c>
      <c r="J1730">
        <v>35</v>
      </c>
    </row>
    <row r="1731" spans="1:10" x14ac:dyDescent="0.35">
      <c r="A1731" t="s">
        <v>23</v>
      </c>
      <c r="B1731">
        <v>2018</v>
      </c>
      <c r="C1731" t="s">
        <v>16</v>
      </c>
      <c r="D1731" t="s">
        <v>17</v>
      </c>
      <c r="E1731">
        <v>45.67</v>
      </c>
      <c r="F1731">
        <v>277410</v>
      </c>
      <c r="G1731" t="s">
        <v>13</v>
      </c>
      <c r="H1731" t="s">
        <v>26</v>
      </c>
      <c r="I1731" t="s">
        <v>18</v>
      </c>
      <c r="J1731">
        <v>42</v>
      </c>
    </row>
    <row r="1732" spans="1:10" x14ac:dyDescent="0.35">
      <c r="A1732" t="s">
        <v>40</v>
      </c>
      <c r="B1732">
        <v>2022</v>
      </c>
      <c r="C1732" t="s">
        <v>20</v>
      </c>
      <c r="D1732" t="s">
        <v>35</v>
      </c>
      <c r="E1732">
        <v>38.29</v>
      </c>
      <c r="F1732">
        <v>793946</v>
      </c>
      <c r="G1732" t="s">
        <v>25</v>
      </c>
      <c r="H1732" t="s">
        <v>22</v>
      </c>
      <c r="I1732" t="s">
        <v>18</v>
      </c>
      <c r="J1732">
        <v>12</v>
      </c>
    </row>
    <row r="1733" spans="1:10" x14ac:dyDescent="0.35">
      <c r="A1733" t="s">
        <v>40</v>
      </c>
      <c r="B1733">
        <v>2019</v>
      </c>
      <c r="C1733" t="s">
        <v>16</v>
      </c>
      <c r="D1733" t="s">
        <v>36</v>
      </c>
      <c r="E1733">
        <v>15.21</v>
      </c>
      <c r="F1733">
        <v>126770</v>
      </c>
      <c r="G1733" t="s">
        <v>29</v>
      </c>
      <c r="H1733" t="s">
        <v>22</v>
      </c>
      <c r="I1733" t="s">
        <v>39</v>
      </c>
      <c r="J1733">
        <v>67</v>
      </c>
    </row>
    <row r="1734" spans="1:10" x14ac:dyDescent="0.35">
      <c r="A1734" t="s">
        <v>40</v>
      </c>
      <c r="B1734">
        <v>2016</v>
      </c>
      <c r="C1734" t="s">
        <v>11</v>
      </c>
      <c r="D1734" t="s">
        <v>21</v>
      </c>
      <c r="E1734">
        <v>55.18</v>
      </c>
      <c r="F1734">
        <v>66776</v>
      </c>
      <c r="G1734" t="s">
        <v>30</v>
      </c>
      <c r="H1734" t="s">
        <v>38</v>
      </c>
      <c r="I1734" t="s">
        <v>39</v>
      </c>
      <c r="J1734">
        <v>29</v>
      </c>
    </row>
    <row r="1735" spans="1:10" x14ac:dyDescent="0.35">
      <c r="A1735" t="s">
        <v>10</v>
      </c>
      <c r="B1735">
        <v>2018</v>
      </c>
      <c r="C1735" t="s">
        <v>32</v>
      </c>
      <c r="D1735" t="s">
        <v>24</v>
      </c>
      <c r="E1735">
        <v>83.5</v>
      </c>
      <c r="F1735">
        <v>434797</v>
      </c>
      <c r="G1735" t="s">
        <v>29</v>
      </c>
      <c r="H1735" t="s">
        <v>26</v>
      </c>
      <c r="I1735" t="s">
        <v>31</v>
      </c>
      <c r="J1735">
        <v>21</v>
      </c>
    </row>
    <row r="1736" spans="1:10" x14ac:dyDescent="0.35">
      <c r="A1736" t="s">
        <v>33</v>
      </c>
      <c r="B1736">
        <v>2024</v>
      </c>
      <c r="C1736" t="s">
        <v>34</v>
      </c>
      <c r="D1736" t="s">
        <v>17</v>
      </c>
      <c r="E1736">
        <v>3.07</v>
      </c>
      <c r="F1736">
        <v>901137</v>
      </c>
      <c r="G1736" t="s">
        <v>25</v>
      </c>
      <c r="H1736" t="s">
        <v>38</v>
      </c>
      <c r="I1736" t="s">
        <v>31</v>
      </c>
      <c r="J1736">
        <v>10</v>
      </c>
    </row>
    <row r="1737" spans="1:10" x14ac:dyDescent="0.35">
      <c r="A1737" t="s">
        <v>40</v>
      </c>
      <c r="B1737">
        <v>2020</v>
      </c>
      <c r="C1737" t="s">
        <v>20</v>
      </c>
      <c r="D1737" t="s">
        <v>36</v>
      </c>
      <c r="E1737">
        <v>34.590000000000003</v>
      </c>
      <c r="F1737">
        <v>427407</v>
      </c>
      <c r="G1737" t="s">
        <v>30</v>
      </c>
      <c r="H1737" t="s">
        <v>14</v>
      </c>
      <c r="I1737" t="s">
        <v>39</v>
      </c>
      <c r="J1737">
        <v>47</v>
      </c>
    </row>
    <row r="1738" spans="1:10" x14ac:dyDescent="0.35">
      <c r="A1738" t="s">
        <v>45</v>
      </c>
      <c r="B1738">
        <v>2021</v>
      </c>
      <c r="C1738" t="s">
        <v>11</v>
      </c>
      <c r="D1738" t="s">
        <v>36</v>
      </c>
      <c r="E1738">
        <v>28.75</v>
      </c>
      <c r="F1738">
        <v>959107</v>
      </c>
      <c r="G1738" t="s">
        <v>30</v>
      </c>
      <c r="H1738" t="s">
        <v>38</v>
      </c>
      <c r="I1738" t="s">
        <v>31</v>
      </c>
      <c r="J1738">
        <v>35</v>
      </c>
    </row>
    <row r="1739" spans="1:10" x14ac:dyDescent="0.35">
      <c r="A1739" t="s">
        <v>41</v>
      </c>
      <c r="B1739">
        <v>2017</v>
      </c>
      <c r="C1739" t="s">
        <v>20</v>
      </c>
      <c r="D1739" t="s">
        <v>21</v>
      </c>
      <c r="E1739">
        <v>55.23</v>
      </c>
      <c r="F1739">
        <v>12439</v>
      </c>
      <c r="G1739" t="s">
        <v>25</v>
      </c>
      <c r="H1739" t="s">
        <v>22</v>
      </c>
      <c r="I1739" t="s">
        <v>18</v>
      </c>
      <c r="J1739">
        <v>20</v>
      </c>
    </row>
    <row r="1740" spans="1:10" x14ac:dyDescent="0.35">
      <c r="A1740" t="s">
        <v>28</v>
      </c>
      <c r="B1740">
        <v>2021</v>
      </c>
      <c r="C1740" t="s">
        <v>20</v>
      </c>
      <c r="D1740" t="s">
        <v>36</v>
      </c>
      <c r="E1740">
        <v>14.45</v>
      </c>
      <c r="F1740">
        <v>292854</v>
      </c>
      <c r="G1740" t="s">
        <v>25</v>
      </c>
      <c r="H1740" t="s">
        <v>14</v>
      </c>
      <c r="I1740" t="s">
        <v>27</v>
      </c>
      <c r="J1740">
        <v>14</v>
      </c>
    </row>
    <row r="1741" spans="1:10" x14ac:dyDescent="0.35">
      <c r="A1741" t="s">
        <v>45</v>
      </c>
      <c r="B1741">
        <v>2023</v>
      </c>
      <c r="C1741" t="s">
        <v>42</v>
      </c>
      <c r="D1741" t="s">
        <v>36</v>
      </c>
      <c r="E1741">
        <v>66.06</v>
      </c>
      <c r="F1741">
        <v>189116</v>
      </c>
      <c r="G1741" t="s">
        <v>29</v>
      </c>
      <c r="H1741" t="s">
        <v>26</v>
      </c>
      <c r="I1741" t="s">
        <v>27</v>
      </c>
      <c r="J1741">
        <v>53</v>
      </c>
    </row>
    <row r="1742" spans="1:10" x14ac:dyDescent="0.35">
      <c r="A1742" t="s">
        <v>45</v>
      </c>
      <c r="B1742">
        <v>2017</v>
      </c>
      <c r="C1742" t="s">
        <v>11</v>
      </c>
      <c r="D1742" t="s">
        <v>24</v>
      </c>
      <c r="E1742">
        <v>19.600000000000001</v>
      </c>
      <c r="F1742">
        <v>889404</v>
      </c>
      <c r="G1742" t="s">
        <v>30</v>
      </c>
      <c r="H1742" t="s">
        <v>22</v>
      </c>
      <c r="I1742" t="s">
        <v>18</v>
      </c>
      <c r="J1742">
        <v>60</v>
      </c>
    </row>
    <row r="1743" spans="1:10" x14ac:dyDescent="0.35">
      <c r="A1743" t="s">
        <v>45</v>
      </c>
      <c r="B1743">
        <v>2017</v>
      </c>
      <c r="C1743" t="s">
        <v>20</v>
      </c>
      <c r="D1743" t="s">
        <v>17</v>
      </c>
      <c r="E1743">
        <v>58.98</v>
      </c>
      <c r="F1743">
        <v>566242</v>
      </c>
      <c r="G1743" t="s">
        <v>25</v>
      </c>
      <c r="H1743" t="s">
        <v>26</v>
      </c>
      <c r="I1743" t="s">
        <v>15</v>
      </c>
      <c r="J1743">
        <v>63</v>
      </c>
    </row>
    <row r="1744" spans="1:10" x14ac:dyDescent="0.35">
      <c r="A1744" t="s">
        <v>43</v>
      </c>
      <c r="B1744">
        <v>2015</v>
      </c>
      <c r="C1744" t="s">
        <v>34</v>
      </c>
      <c r="D1744" t="s">
        <v>21</v>
      </c>
      <c r="E1744">
        <v>86.67</v>
      </c>
      <c r="F1744">
        <v>694491</v>
      </c>
      <c r="G1744" t="s">
        <v>30</v>
      </c>
      <c r="H1744" t="s">
        <v>14</v>
      </c>
      <c r="I1744" t="s">
        <v>18</v>
      </c>
      <c r="J1744">
        <v>65</v>
      </c>
    </row>
    <row r="1745" spans="1:10" x14ac:dyDescent="0.35">
      <c r="A1745" t="s">
        <v>40</v>
      </c>
      <c r="B1745">
        <v>2015</v>
      </c>
      <c r="C1745" t="s">
        <v>32</v>
      </c>
      <c r="D1745" t="s">
        <v>12</v>
      </c>
      <c r="E1745">
        <v>51.54</v>
      </c>
      <c r="F1745">
        <v>297721</v>
      </c>
      <c r="G1745" t="s">
        <v>25</v>
      </c>
      <c r="H1745" t="s">
        <v>22</v>
      </c>
      <c r="I1745" t="s">
        <v>31</v>
      </c>
      <c r="J1745">
        <v>29</v>
      </c>
    </row>
    <row r="1746" spans="1:10" x14ac:dyDescent="0.35">
      <c r="A1746" t="s">
        <v>10</v>
      </c>
      <c r="B1746">
        <v>2024</v>
      </c>
      <c r="C1746" t="s">
        <v>34</v>
      </c>
      <c r="D1746" t="s">
        <v>12</v>
      </c>
      <c r="E1746">
        <v>13.61</v>
      </c>
      <c r="F1746">
        <v>394335</v>
      </c>
      <c r="G1746" t="s">
        <v>30</v>
      </c>
      <c r="H1746" t="s">
        <v>38</v>
      </c>
      <c r="I1746" t="s">
        <v>39</v>
      </c>
      <c r="J1746">
        <v>43</v>
      </c>
    </row>
    <row r="1747" spans="1:10" x14ac:dyDescent="0.35">
      <c r="A1747" t="s">
        <v>44</v>
      </c>
      <c r="B1747">
        <v>2016</v>
      </c>
      <c r="C1747" t="s">
        <v>20</v>
      </c>
      <c r="D1747" t="s">
        <v>21</v>
      </c>
      <c r="E1747">
        <v>57.14</v>
      </c>
      <c r="F1747">
        <v>590262</v>
      </c>
      <c r="G1747" t="s">
        <v>29</v>
      </c>
      <c r="H1747" t="s">
        <v>14</v>
      </c>
      <c r="I1747" t="s">
        <v>31</v>
      </c>
      <c r="J1747">
        <v>15</v>
      </c>
    </row>
    <row r="1748" spans="1:10" x14ac:dyDescent="0.35">
      <c r="A1748" t="s">
        <v>28</v>
      </c>
      <c r="B1748">
        <v>2015</v>
      </c>
      <c r="C1748" t="s">
        <v>32</v>
      </c>
      <c r="D1748" t="s">
        <v>21</v>
      </c>
      <c r="E1748">
        <v>91.79</v>
      </c>
      <c r="F1748">
        <v>846200</v>
      </c>
      <c r="G1748" t="s">
        <v>30</v>
      </c>
      <c r="H1748" t="s">
        <v>26</v>
      </c>
      <c r="I1748" t="s">
        <v>27</v>
      </c>
      <c r="J1748">
        <v>26</v>
      </c>
    </row>
    <row r="1749" spans="1:10" x14ac:dyDescent="0.35">
      <c r="A1749" t="s">
        <v>44</v>
      </c>
      <c r="B1749">
        <v>2017</v>
      </c>
      <c r="C1749" t="s">
        <v>11</v>
      </c>
      <c r="D1749" t="s">
        <v>24</v>
      </c>
      <c r="E1749">
        <v>89.85</v>
      </c>
      <c r="F1749">
        <v>44385</v>
      </c>
      <c r="G1749" t="s">
        <v>13</v>
      </c>
      <c r="H1749" t="s">
        <v>22</v>
      </c>
      <c r="I1749" t="s">
        <v>27</v>
      </c>
      <c r="J1749">
        <v>18</v>
      </c>
    </row>
    <row r="1750" spans="1:10" x14ac:dyDescent="0.35">
      <c r="A1750" t="s">
        <v>23</v>
      </c>
      <c r="B1750">
        <v>2021</v>
      </c>
      <c r="C1750" t="s">
        <v>11</v>
      </c>
      <c r="D1750" t="s">
        <v>36</v>
      </c>
      <c r="E1750">
        <v>44.7</v>
      </c>
      <c r="F1750">
        <v>408446</v>
      </c>
      <c r="G1750" t="s">
        <v>29</v>
      </c>
      <c r="H1750" t="s">
        <v>26</v>
      </c>
      <c r="I1750" t="s">
        <v>15</v>
      </c>
      <c r="J1750">
        <v>43</v>
      </c>
    </row>
    <row r="1751" spans="1:10" x14ac:dyDescent="0.35">
      <c r="A1751" t="s">
        <v>23</v>
      </c>
      <c r="B1751">
        <v>2023</v>
      </c>
      <c r="C1751" t="s">
        <v>32</v>
      </c>
      <c r="D1751" t="s">
        <v>12</v>
      </c>
      <c r="E1751">
        <v>54</v>
      </c>
      <c r="F1751">
        <v>806965</v>
      </c>
      <c r="G1751" t="s">
        <v>29</v>
      </c>
      <c r="H1751" t="s">
        <v>26</v>
      </c>
      <c r="I1751" t="s">
        <v>27</v>
      </c>
      <c r="J1751">
        <v>56</v>
      </c>
    </row>
    <row r="1752" spans="1:10" x14ac:dyDescent="0.35">
      <c r="A1752" t="s">
        <v>41</v>
      </c>
      <c r="B1752">
        <v>2018</v>
      </c>
      <c r="C1752" t="s">
        <v>16</v>
      </c>
      <c r="D1752" t="s">
        <v>12</v>
      </c>
      <c r="E1752">
        <v>79.930000000000007</v>
      </c>
      <c r="F1752">
        <v>587346</v>
      </c>
      <c r="G1752" t="s">
        <v>13</v>
      </c>
      <c r="H1752" t="s">
        <v>26</v>
      </c>
      <c r="I1752" t="s">
        <v>31</v>
      </c>
      <c r="J1752">
        <v>39</v>
      </c>
    </row>
    <row r="1753" spans="1:10" x14ac:dyDescent="0.35">
      <c r="A1753" t="s">
        <v>44</v>
      </c>
      <c r="B1753">
        <v>2015</v>
      </c>
      <c r="C1753" t="s">
        <v>11</v>
      </c>
      <c r="D1753" t="s">
        <v>12</v>
      </c>
      <c r="E1753">
        <v>2.4300000000000002</v>
      </c>
      <c r="F1753">
        <v>552342</v>
      </c>
      <c r="G1753" t="s">
        <v>30</v>
      </c>
      <c r="H1753" t="s">
        <v>38</v>
      </c>
      <c r="I1753" t="s">
        <v>15</v>
      </c>
      <c r="J1753">
        <v>62</v>
      </c>
    </row>
    <row r="1754" spans="1:10" x14ac:dyDescent="0.35">
      <c r="A1754" t="s">
        <v>33</v>
      </c>
      <c r="B1754">
        <v>2019</v>
      </c>
      <c r="C1754" t="s">
        <v>32</v>
      </c>
      <c r="D1754" t="s">
        <v>12</v>
      </c>
      <c r="E1754">
        <v>66.650000000000006</v>
      </c>
      <c r="F1754">
        <v>47104</v>
      </c>
      <c r="G1754" t="s">
        <v>29</v>
      </c>
      <c r="H1754" t="s">
        <v>26</v>
      </c>
      <c r="I1754" t="s">
        <v>15</v>
      </c>
      <c r="J1754">
        <v>5</v>
      </c>
    </row>
    <row r="1755" spans="1:10" x14ac:dyDescent="0.35">
      <c r="A1755" t="s">
        <v>45</v>
      </c>
      <c r="B1755">
        <v>2016</v>
      </c>
      <c r="C1755" t="s">
        <v>32</v>
      </c>
      <c r="D1755" t="s">
        <v>17</v>
      </c>
      <c r="E1755">
        <v>13.83</v>
      </c>
      <c r="F1755">
        <v>586557</v>
      </c>
      <c r="G1755" t="s">
        <v>13</v>
      </c>
      <c r="H1755" t="s">
        <v>26</v>
      </c>
      <c r="I1755" t="s">
        <v>27</v>
      </c>
      <c r="J1755">
        <v>37</v>
      </c>
    </row>
    <row r="1756" spans="1:10" x14ac:dyDescent="0.35">
      <c r="A1756" t="s">
        <v>41</v>
      </c>
      <c r="B1756">
        <v>2017</v>
      </c>
      <c r="C1756" t="s">
        <v>42</v>
      </c>
      <c r="D1756" t="s">
        <v>35</v>
      </c>
      <c r="E1756">
        <v>2.65</v>
      </c>
      <c r="F1756">
        <v>500857</v>
      </c>
      <c r="G1756" t="s">
        <v>13</v>
      </c>
      <c r="H1756" t="s">
        <v>38</v>
      </c>
      <c r="I1756" t="s">
        <v>15</v>
      </c>
      <c r="J1756">
        <v>35</v>
      </c>
    </row>
    <row r="1757" spans="1:10" x14ac:dyDescent="0.35">
      <c r="A1757" t="s">
        <v>45</v>
      </c>
      <c r="B1757">
        <v>2022</v>
      </c>
      <c r="C1757" t="s">
        <v>20</v>
      </c>
      <c r="D1757" t="s">
        <v>36</v>
      </c>
      <c r="E1757">
        <v>65.510000000000005</v>
      </c>
      <c r="F1757">
        <v>977913</v>
      </c>
      <c r="G1757" t="s">
        <v>13</v>
      </c>
      <c r="H1757" t="s">
        <v>22</v>
      </c>
      <c r="I1757" t="s">
        <v>31</v>
      </c>
      <c r="J1757">
        <v>70</v>
      </c>
    </row>
    <row r="1758" spans="1:10" x14ac:dyDescent="0.35">
      <c r="A1758" t="s">
        <v>33</v>
      </c>
      <c r="B1758">
        <v>2021</v>
      </c>
      <c r="C1758" t="s">
        <v>42</v>
      </c>
      <c r="D1758" t="s">
        <v>24</v>
      </c>
      <c r="E1758">
        <v>68.64</v>
      </c>
      <c r="F1758">
        <v>894858</v>
      </c>
      <c r="G1758" t="s">
        <v>13</v>
      </c>
      <c r="H1758" t="s">
        <v>26</v>
      </c>
      <c r="I1758" t="s">
        <v>18</v>
      </c>
      <c r="J1758">
        <v>19</v>
      </c>
    </row>
    <row r="1759" spans="1:10" x14ac:dyDescent="0.35">
      <c r="A1759" t="s">
        <v>23</v>
      </c>
      <c r="B1759">
        <v>2018</v>
      </c>
      <c r="C1759" t="s">
        <v>20</v>
      </c>
      <c r="D1759" t="s">
        <v>21</v>
      </c>
      <c r="E1759">
        <v>75.81</v>
      </c>
      <c r="F1759">
        <v>574089</v>
      </c>
      <c r="G1759" t="s">
        <v>30</v>
      </c>
      <c r="H1759" t="s">
        <v>14</v>
      </c>
      <c r="I1759" t="s">
        <v>18</v>
      </c>
      <c r="J1759">
        <v>32</v>
      </c>
    </row>
    <row r="1760" spans="1:10" x14ac:dyDescent="0.35">
      <c r="A1760" t="s">
        <v>45</v>
      </c>
      <c r="B1760">
        <v>2015</v>
      </c>
      <c r="C1760" t="s">
        <v>32</v>
      </c>
      <c r="D1760" t="s">
        <v>37</v>
      </c>
      <c r="E1760">
        <v>62.99</v>
      </c>
      <c r="F1760">
        <v>232622</v>
      </c>
      <c r="G1760" t="s">
        <v>25</v>
      </c>
      <c r="H1760" t="s">
        <v>22</v>
      </c>
      <c r="I1760" t="s">
        <v>31</v>
      </c>
      <c r="J1760">
        <v>33</v>
      </c>
    </row>
    <row r="1761" spans="1:10" x14ac:dyDescent="0.35">
      <c r="A1761" t="s">
        <v>19</v>
      </c>
      <c r="B1761">
        <v>2015</v>
      </c>
      <c r="C1761" t="s">
        <v>42</v>
      </c>
      <c r="D1761" t="s">
        <v>17</v>
      </c>
      <c r="E1761">
        <v>89.95</v>
      </c>
      <c r="F1761">
        <v>917351</v>
      </c>
      <c r="G1761" t="s">
        <v>30</v>
      </c>
      <c r="H1761" t="s">
        <v>38</v>
      </c>
      <c r="I1761" t="s">
        <v>39</v>
      </c>
      <c r="J1761">
        <v>43</v>
      </c>
    </row>
    <row r="1762" spans="1:10" x14ac:dyDescent="0.35">
      <c r="A1762" t="s">
        <v>40</v>
      </c>
      <c r="B1762">
        <v>2024</v>
      </c>
      <c r="C1762" t="s">
        <v>34</v>
      </c>
      <c r="D1762" t="s">
        <v>21</v>
      </c>
      <c r="E1762">
        <v>98.31</v>
      </c>
      <c r="F1762">
        <v>694333</v>
      </c>
      <c r="G1762" t="s">
        <v>29</v>
      </c>
      <c r="H1762" t="s">
        <v>14</v>
      </c>
      <c r="I1762" t="s">
        <v>15</v>
      </c>
      <c r="J1762">
        <v>48</v>
      </c>
    </row>
    <row r="1763" spans="1:10" x14ac:dyDescent="0.35">
      <c r="A1763" t="s">
        <v>19</v>
      </c>
      <c r="B1763">
        <v>2017</v>
      </c>
      <c r="C1763" t="s">
        <v>16</v>
      </c>
      <c r="D1763" t="s">
        <v>35</v>
      </c>
      <c r="E1763">
        <v>38.869999999999997</v>
      </c>
      <c r="F1763">
        <v>968822</v>
      </c>
      <c r="G1763" t="s">
        <v>25</v>
      </c>
      <c r="H1763" t="s">
        <v>22</v>
      </c>
      <c r="I1763" t="s">
        <v>31</v>
      </c>
      <c r="J1763">
        <v>25</v>
      </c>
    </row>
    <row r="1764" spans="1:10" x14ac:dyDescent="0.35">
      <c r="A1764" t="s">
        <v>43</v>
      </c>
      <c r="B1764">
        <v>2015</v>
      </c>
      <c r="C1764" t="s">
        <v>32</v>
      </c>
      <c r="D1764" t="s">
        <v>36</v>
      </c>
      <c r="E1764">
        <v>18.87</v>
      </c>
      <c r="F1764">
        <v>976838</v>
      </c>
      <c r="G1764" t="s">
        <v>30</v>
      </c>
      <c r="H1764" t="s">
        <v>22</v>
      </c>
      <c r="I1764" t="s">
        <v>18</v>
      </c>
      <c r="J1764">
        <v>65</v>
      </c>
    </row>
    <row r="1765" spans="1:10" x14ac:dyDescent="0.35">
      <c r="A1765" t="s">
        <v>40</v>
      </c>
      <c r="B1765">
        <v>2019</v>
      </c>
      <c r="C1765" t="s">
        <v>32</v>
      </c>
      <c r="D1765" t="s">
        <v>12</v>
      </c>
      <c r="E1765">
        <v>54.63</v>
      </c>
      <c r="F1765">
        <v>22739</v>
      </c>
      <c r="G1765" t="s">
        <v>29</v>
      </c>
      <c r="H1765" t="s">
        <v>14</v>
      </c>
      <c r="I1765" t="s">
        <v>18</v>
      </c>
      <c r="J1765">
        <v>44</v>
      </c>
    </row>
    <row r="1766" spans="1:10" x14ac:dyDescent="0.35">
      <c r="A1766" t="s">
        <v>23</v>
      </c>
      <c r="B1766">
        <v>2015</v>
      </c>
      <c r="C1766" t="s">
        <v>20</v>
      </c>
      <c r="D1766" t="s">
        <v>17</v>
      </c>
      <c r="E1766">
        <v>7.92</v>
      </c>
      <c r="F1766">
        <v>657442</v>
      </c>
      <c r="G1766" t="s">
        <v>25</v>
      </c>
      <c r="H1766" t="s">
        <v>26</v>
      </c>
      <c r="I1766" t="s">
        <v>18</v>
      </c>
      <c r="J1766">
        <v>29</v>
      </c>
    </row>
    <row r="1767" spans="1:10" x14ac:dyDescent="0.35">
      <c r="A1767" t="s">
        <v>43</v>
      </c>
      <c r="B1767">
        <v>2018</v>
      </c>
      <c r="C1767" t="s">
        <v>11</v>
      </c>
      <c r="D1767" t="s">
        <v>12</v>
      </c>
      <c r="E1767">
        <v>57.59</v>
      </c>
      <c r="F1767">
        <v>257681</v>
      </c>
      <c r="G1767" t="s">
        <v>25</v>
      </c>
      <c r="H1767" t="s">
        <v>38</v>
      </c>
      <c r="I1767" t="s">
        <v>31</v>
      </c>
      <c r="J1767">
        <v>40</v>
      </c>
    </row>
    <row r="1768" spans="1:10" x14ac:dyDescent="0.35">
      <c r="A1768" t="s">
        <v>44</v>
      </c>
      <c r="B1768">
        <v>2021</v>
      </c>
      <c r="C1768" t="s">
        <v>20</v>
      </c>
      <c r="D1768" t="s">
        <v>17</v>
      </c>
      <c r="E1768">
        <v>9.9700000000000006</v>
      </c>
      <c r="F1768">
        <v>536471</v>
      </c>
      <c r="G1768" t="s">
        <v>13</v>
      </c>
      <c r="H1768" t="s">
        <v>22</v>
      </c>
      <c r="I1768" t="s">
        <v>39</v>
      </c>
      <c r="J1768">
        <v>72</v>
      </c>
    </row>
    <row r="1769" spans="1:10" x14ac:dyDescent="0.35">
      <c r="A1769" t="s">
        <v>33</v>
      </c>
      <c r="B1769">
        <v>2015</v>
      </c>
      <c r="C1769" t="s">
        <v>16</v>
      </c>
      <c r="D1769" t="s">
        <v>21</v>
      </c>
      <c r="E1769">
        <v>84.02</v>
      </c>
      <c r="F1769">
        <v>824619</v>
      </c>
      <c r="G1769" t="s">
        <v>30</v>
      </c>
      <c r="H1769" t="s">
        <v>26</v>
      </c>
      <c r="I1769" t="s">
        <v>18</v>
      </c>
      <c r="J1769">
        <v>21</v>
      </c>
    </row>
    <row r="1770" spans="1:10" x14ac:dyDescent="0.35">
      <c r="A1770" t="s">
        <v>41</v>
      </c>
      <c r="B1770">
        <v>2016</v>
      </c>
      <c r="C1770" t="s">
        <v>34</v>
      </c>
      <c r="D1770" t="s">
        <v>35</v>
      </c>
      <c r="E1770">
        <v>77.94</v>
      </c>
      <c r="F1770">
        <v>538804</v>
      </c>
      <c r="G1770" t="s">
        <v>13</v>
      </c>
      <c r="H1770" t="s">
        <v>22</v>
      </c>
      <c r="I1770" t="s">
        <v>15</v>
      </c>
      <c r="J1770">
        <v>43</v>
      </c>
    </row>
    <row r="1771" spans="1:10" x14ac:dyDescent="0.35">
      <c r="A1771" t="s">
        <v>44</v>
      </c>
      <c r="B1771">
        <v>2023</v>
      </c>
      <c r="C1771" t="s">
        <v>11</v>
      </c>
      <c r="D1771" t="s">
        <v>37</v>
      </c>
      <c r="E1771">
        <v>49.32</v>
      </c>
      <c r="F1771">
        <v>463704</v>
      </c>
      <c r="G1771" t="s">
        <v>13</v>
      </c>
      <c r="H1771" t="s">
        <v>22</v>
      </c>
      <c r="I1771" t="s">
        <v>18</v>
      </c>
      <c r="J1771">
        <v>14</v>
      </c>
    </row>
    <row r="1772" spans="1:10" x14ac:dyDescent="0.35">
      <c r="A1772" t="s">
        <v>10</v>
      </c>
      <c r="B1772">
        <v>2021</v>
      </c>
      <c r="C1772" t="s">
        <v>20</v>
      </c>
      <c r="D1772" t="s">
        <v>24</v>
      </c>
      <c r="E1772">
        <v>66.61</v>
      </c>
      <c r="F1772">
        <v>596341</v>
      </c>
      <c r="G1772" t="s">
        <v>29</v>
      </c>
      <c r="H1772" t="s">
        <v>22</v>
      </c>
      <c r="I1772" t="s">
        <v>27</v>
      </c>
      <c r="J1772">
        <v>9</v>
      </c>
    </row>
    <row r="1773" spans="1:10" x14ac:dyDescent="0.35">
      <c r="A1773" t="s">
        <v>43</v>
      </c>
      <c r="B1773">
        <v>2020</v>
      </c>
      <c r="C1773" t="s">
        <v>42</v>
      </c>
      <c r="D1773" t="s">
        <v>17</v>
      </c>
      <c r="E1773">
        <v>89.71</v>
      </c>
      <c r="F1773">
        <v>529588</v>
      </c>
      <c r="G1773" t="s">
        <v>25</v>
      </c>
      <c r="H1773" t="s">
        <v>22</v>
      </c>
      <c r="I1773" t="s">
        <v>27</v>
      </c>
      <c r="J1773">
        <v>65</v>
      </c>
    </row>
    <row r="1774" spans="1:10" x14ac:dyDescent="0.35">
      <c r="A1774" t="s">
        <v>28</v>
      </c>
      <c r="B1774">
        <v>2018</v>
      </c>
      <c r="C1774" t="s">
        <v>20</v>
      </c>
      <c r="D1774" t="s">
        <v>17</v>
      </c>
      <c r="E1774">
        <v>43.28</v>
      </c>
      <c r="F1774">
        <v>22241</v>
      </c>
      <c r="G1774" t="s">
        <v>13</v>
      </c>
      <c r="H1774" t="s">
        <v>38</v>
      </c>
      <c r="I1774" t="s">
        <v>18</v>
      </c>
      <c r="J1774">
        <v>5</v>
      </c>
    </row>
    <row r="1775" spans="1:10" x14ac:dyDescent="0.35">
      <c r="A1775" t="s">
        <v>43</v>
      </c>
      <c r="B1775">
        <v>2020</v>
      </c>
      <c r="C1775" t="s">
        <v>11</v>
      </c>
      <c r="D1775" t="s">
        <v>36</v>
      </c>
      <c r="E1775">
        <v>21.65</v>
      </c>
      <c r="F1775">
        <v>434936</v>
      </c>
      <c r="G1775" t="s">
        <v>13</v>
      </c>
      <c r="H1775" t="s">
        <v>38</v>
      </c>
      <c r="I1775" t="s">
        <v>39</v>
      </c>
      <c r="J1775">
        <v>24</v>
      </c>
    </row>
    <row r="1776" spans="1:10" x14ac:dyDescent="0.35">
      <c r="A1776" t="s">
        <v>44</v>
      </c>
      <c r="B1776">
        <v>2019</v>
      </c>
      <c r="C1776" t="s">
        <v>42</v>
      </c>
      <c r="D1776" t="s">
        <v>21</v>
      </c>
      <c r="E1776">
        <v>33.61</v>
      </c>
      <c r="F1776">
        <v>52191</v>
      </c>
      <c r="G1776" t="s">
        <v>25</v>
      </c>
      <c r="H1776" t="s">
        <v>22</v>
      </c>
      <c r="I1776" t="s">
        <v>31</v>
      </c>
      <c r="J1776">
        <v>72</v>
      </c>
    </row>
    <row r="1777" spans="1:10" x14ac:dyDescent="0.35">
      <c r="A1777" t="s">
        <v>40</v>
      </c>
      <c r="B1777">
        <v>2015</v>
      </c>
      <c r="C1777" t="s">
        <v>42</v>
      </c>
      <c r="D1777" t="s">
        <v>36</v>
      </c>
      <c r="E1777">
        <v>8.24</v>
      </c>
      <c r="F1777">
        <v>242247</v>
      </c>
      <c r="G1777" t="s">
        <v>29</v>
      </c>
      <c r="H1777" t="s">
        <v>26</v>
      </c>
      <c r="I1777" t="s">
        <v>31</v>
      </c>
      <c r="J1777">
        <v>29</v>
      </c>
    </row>
    <row r="1778" spans="1:10" x14ac:dyDescent="0.35">
      <c r="A1778" t="s">
        <v>43</v>
      </c>
      <c r="B1778">
        <v>2020</v>
      </c>
      <c r="C1778" t="s">
        <v>11</v>
      </c>
      <c r="D1778" t="s">
        <v>36</v>
      </c>
      <c r="E1778">
        <v>34.5</v>
      </c>
      <c r="F1778">
        <v>372427</v>
      </c>
      <c r="G1778" t="s">
        <v>29</v>
      </c>
      <c r="H1778" t="s">
        <v>22</v>
      </c>
      <c r="I1778" t="s">
        <v>15</v>
      </c>
      <c r="J1778">
        <v>72</v>
      </c>
    </row>
    <row r="1779" spans="1:10" x14ac:dyDescent="0.35">
      <c r="A1779" t="s">
        <v>43</v>
      </c>
      <c r="B1779">
        <v>2021</v>
      </c>
      <c r="C1779" t="s">
        <v>16</v>
      </c>
      <c r="D1779" t="s">
        <v>37</v>
      </c>
      <c r="E1779">
        <v>67.25</v>
      </c>
      <c r="F1779">
        <v>796351</v>
      </c>
      <c r="G1779" t="s">
        <v>25</v>
      </c>
      <c r="H1779" t="s">
        <v>22</v>
      </c>
      <c r="I1779" t="s">
        <v>27</v>
      </c>
      <c r="J1779">
        <v>21</v>
      </c>
    </row>
    <row r="1780" spans="1:10" x14ac:dyDescent="0.35">
      <c r="A1780" t="s">
        <v>44</v>
      </c>
      <c r="B1780">
        <v>2020</v>
      </c>
      <c r="C1780" t="s">
        <v>34</v>
      </c>
      <c r="D1780" t="s">
        <v>24</v>
      </c>
      <c r="E1780">
        <v>38.29</v>
      </c>
      <c r="F1780">
        <v>505831</v>
      </c>
      <c r="G1780" t="s">
        <v>13</v>
      </c>
      <c r="H1780" t="s">
        <v>26</v>
      </c>
      <c r="I1780" t="s">
        <v>39</v>
      </c>
      <c r="J1780">
        <v>40</v>
      </c>
    </row>
    <row r="1781" spans="1:10" x14ac:dyDescent="0.35">
      <c r="A1781" t="s">
        <v>28</v>
      </c>
      <c r="B1781">
        <v>2020</v>
      </c>
      <c r="C1781" t="s">
        <v>42</v>
      </c>
      <c r="D1781" t="s">
        <v>35</v>
      </c>
      <c r="E1781">
        <v>32.590000000000003</v>
      </c>
      <c r="F1781">
        <v>743344</v>
      </c>
      <c r="G1781" t="s">
        <v>29</v>
      </c>
      <c r="H1781" t="s">
        <v>38</v>
      </c>
      <c r="I1781" t="s">
        <v>15</v>
      </c>
      <c r="J1781">
        <v>4</v>
      </c>
    </row>
    <row r="1782" spans="1:10" x14ac:dyDescent="0.35">
      <c r="A1782" t="s">
        <v>10</v>
      </c>
      <c r="B1782">
        <v>2017</v>
      </c>
      <c r="C1782" t="s">
        <v>11</v>
      </c>
      <c r="D1782" t="s">
        <v>37</v>
      </c>
      <c r="E1782">
        <v>70.400000000000006</v>
      </c>
      <c r="F1782">
        <v>651809</v>
      </c>
      <c r="G1782" t="s">
        <v>30</v>
      </c>
      <c r="H1782" t="s">
        <v>14</v>
      </c>
      <c r="I1782" t="s">
        <v>18</v>
      </c>
      <c r="J1782">
        <v>17</v>
      </c>
    </row>
    <row r="1783" spans="1:10" x14ac:dyDescent="0.35">
      <c r="A1783" t="s">
        <v>43</v>
      </c>
      <c r="B1783">
        <v>2023</v>
      </c>
      <c r="C1783" t="s">
        <v>34</v>
      </c>
      <c r="D1783" t="s">
        <v>24</v>
      </c>
      <c r="E1783">
        <v>31.54</v>
      </c>
      <c r="F1783">
        <v>839281</v>
      </c>
      <c r="G1783" t="s">
        <v>29</v>
      </c>
      <c r="H1783" t="s">
        <v>22</v>
      </c>
      <c r="I1783" t="s">
        <v>39</v>
      </c>
      <c r="J1783">
        <v>25</v>
      </c>
    </row>
    <row r="1784" spans="1:10" x14ac:dyDescent="0.35">
      <c r="A1784" t="s">
        <v>43</v>
      </c>
      <c r="B1784">
        <v>2018</v>
      </c>
      <c r="C1784" t="s">
        <v>34</v>
      </c>
      <c r="D1784" t="s">
        <v>17</v>
      </c>
      <c r="E1784">
        <v>84.79</v>
      </c>
      <c r="F1784">
        <v>99876</v>
      </c>
      <c r="G1784" t="s">
        <v>29</v>
      </c>
      <c r="H1784" t="s">
        <v>14</v>
      </c>
      <c r="I1784" t="s">
        <v>18</v>
      </c>
      <c r="J1784">
        <v>56</v>
      </c>
    </row>
    <row r="1785" spans="1:10" x14ac:dyDescent="0.35">
      <c r="A1785" t="s">
        <v>23</v>
      </c>
      <c r="B1785">
        <v>2016</v>
      </c>
      <c r="C1785" t="s">
        <v>34</v>
      </c>
      <c r="D1785" t="s">
        <v>24</v>
      </c>
      <c r="E1785">
        <v>98.39</v>
      </c>
      <c r="F1785">
        <v>836521</v>
      </c>
      <c r="G1785" t="s">
        <v>29</v>
      </c>
      <c r="H1785" t="s">
        <v>22</v>
      </c>
      <c r="I1785" t="s">
        <v>18</v>
      </c>
      <c r="J1785">
        <v>19</v>
      </c>
    </row>
    <row r="1786" spans="1:10" x14ac:dyDescent="0.35">
      <c r="A1786" t="s">
        <v>44</v>
      </c>
      <c r="B1786">
        <v>2022</v>
      </c>
      <c r="C1786" t="s">
        <v>34</v>
      </c>
      <c r="D1786" t="s">
        <v>17</v>
      </c>
      <c r="E1786">
        <v>43.73</v>
      </c>
      <c r="F1786">
        <v>392831</v>
      </c>
      <c r="G1786" t="s">
        <v>25</v>
      </c>
      <c r="H1786" t="s">
        <v>22</v>
      </c>
      <c r="I1786" t="s">
        <v>27</v>
      </c>
      <c r="J1786">
        <v>71</v>
      </c>
    </row>
    <row r="1787" spans="1:10" x14ac:dyDescent="0.35">
      <c r="A1787" t="s">
        <v>10</v>
      </c>
      <c r="B1787">
        <v>2015</v>
      </c>
      <c r="C1787" t="s">
        <v>16</v>
      </c>
      <c r="D1787" t="s">
        <v>35</v>
      </c>
      <c r="E1787">
        <v>86.88</v>
      </c>
      <c r="F1787">
        <v>99312</v>
      </c>
      <c r="G1787" t="s">
        <v>30</v>
      </c>
      <c r="H1787" t="s">
        <v>38</v>
      </c>
      <c r="I1787" t="s">
        <v>27</v>
      </c>
      <c r="J1787">
        <v>60</v>
      </c>
    </row>
    <row r="1788" spans="1:10" x14ac:dyDescent="0.35">
      <c r="A1788" t="s">
        <v>44</v>
      </c>
      <c r="B1788">
        <v>2017</v>
      </c>
      <c r="C1788" t="s">
        <v>42</v>
      </c>
      <c r="D1788" t="s">
        <v>12</v>
      </c>
      <c r="E1788">
        <v>26.24</v>
      </c>
      <c r="F1788">
        <v>945147</v>
      </c>
      <c r="G1788" t="s">
        <v>29</v>
      </c>
      <c r="H1788" t="s">
        <v>38</v>
      </c>
      <c r="I1788" t="s">
        <v>27</v>
      </c>
      <c r="J1788">
        <v>20</v>
      </c>
    </row>
    <row r="1789" spans="1:10" x14ac:dyDescent="0.35">
      <c r="A1789" t="s">
        <v>45</v>
      </c>
      <c r="B1789">
        <v>2018</v>
      </c>
      <c r="C1789" t="s">
        <v>32</v>
      </c>
      <c r="D1789" t="s">
        <v>21</v>
      </c>
      <c r="E1789">
        <v>26.29</v>
      </c>
      <c r="F1789">
        <v>943039</v>
      </c>
      <c r="G1789" t="s">
        <v>29</v>
      </c>
      <c r="H1789" t="s">
        <v>38</v>
      </c>
      <c r="I1789" t="s">
        <v>18</v>
      </c>
      <c r="J1789">
        <v>28</v>
      </c>
    </row>
    <row r="1790" spans="1:10" x14ac:dyDescent="0.35">
      <c r="A1790" t="s">
        <v>43</v>
      </c>
      <c r="B1790">
        <v>2016</v>
      </c>
      <c r="C1790" t="s">
        <v>42</v>
      </c>
      <c r="D1790" t="s">
        <v>17</v>
      </c>
      <c r="E1790">
        <v>76.81</v>
      </c>
      <c r="F1790">
        <v>670642</v>
      </c>
      <c r="G1790" t="s">
        <v>30</v>
      </c>
      <c r="H1790" t="s">
        <v>14</v>
      </c>
      <c r="I1790" t="s">
        <v>27</v>
      </c>
      <c r="J1790">
        <v>10</v>
      </c>
    </row>
    <row r="1791" spans="1:10" x14ac:dyDescent="0.35">
      <c r="A1791" t="s">
        <v>45</v>
      </c>
      <c r="B1791">
        <v>2016</v>
      </c>
      <c r="C1791" t="s">
        <v>42</v>
      </c>
      <c r="D1791" t="s">
        <v>36</v>
      </c>
      <c r="E1791">
        <v>36.200000000000003</v>
      </c>
      <c r="F1791">
        <v>194553</v>
      </c>
      <c r="G1791" t="s">
        <v>13</v>
      </c>
      <c r="H1791" t="s">
        <v>26</v>
      </c>
      <c r="I1791" t="s">
        <v>27</v>
      </c>
      <c r="J1791">
        <v>48</v>
      </c>
    </row>
    <row r="1792" spans="1:10" x14ac:dyDescent="0.35">
      <c r="A1792" t="s">
        <v>10</v>
      </c>
      <c r="B1792">
        <v>2022</v>
      </c>
      <c r="C1792" t="s">
        <v>16</v>
      </c>
      <c r="D1792" t="s">
        <v>12</v>
      </c>
      <c r="E1792">
        <v>49.56</v>
      </c>
      <c r="F1792">
        <v>257224</v>
      </c>
      <c r="G1792" t="s">
        <v>13</v>
      </c>
      <c r="H1792" t="s">
        <v>26</v>
      </c>
      <c r="I1792" t="s">
        <v>18</v>
      </c>
      <c r="J1792">
        <v>46</v>
      </c>
    </row>
    <row r="1793" spans="1:10" x14ac:dyDescent="0.35">
      <c r="A1793" t="s">
        <v>19</v>
      </c>
      <c r="B1793">
        <v>2019</v>
      </c>
      <c r="C1793" t="s">
        <v>32</v>
      </c>
      <c r="D1793" t="s">
        <v>36</v>
      </c>
      <c r="E1793">
        <v>58.96</v>
      </c>
      <c r="F1793">
        <v>891815</v>
      </c>
      <c r="G1793" t="s">
        <v>30</v>
      </c>
      <c r="H1793" t="s">
        <v>22</v>
      </c>
      <c r="I1793" t="s">
        <v>31</v>
      </c>
      <c r="J1793">
        <v>19</v>
      </c>
    </row>
    <row r="1794" spans="1:10" x14ac:dyDescent="0.35">
      <c r="A1794" t="s">
        <v>10</v>
      </c>
      <c r="B1794">
        <v>2020</v>
      </c>
      <c r="C1794" t="s">
        <v>16</v>
      </c>
      <c r="D1794" t="s">
        <v>36</v>
      </c>
      <c r="E1794">
        <v>98.05</v>
      </c>
      <c r="F1794">
        <v>168617</v>
      </c>
      <c r="G1794" t="s">
        <v>13</v>
      </c>
      <c r="H1794" t="s">
        <v>14</v>
      </c>
      <c r="I1794" t="s">
        <v>15</v>
      </c>
      <c r="J1794">
        <v>16</v>
      </c>
    </row>
    <row r="1795" spans="1:10" x14ac:dyDescent="0.35">
      <c r="A1795" t="s">
        <v>23</v>
      </c>
      <c r="B1795">
        <v>2016</v>
      </c>
      <c r="C1795" t="s">
        <v>16</v>
      </c>
      <c r="D1795" t="s">
        <v>35</v>
      </c>
      <c r="E1795">
        <v>83.67</v>
      </c>
      <c r="F1795">
        <v>701152</v>
      </c>
      <c r="G1795" t="s">
        <v>25</v>
      </c>
      <c r="H1795" t="s">
        <v>26</v>
      </c>
      <c r="I1795" t="s">
        <v>18</v>
      </c>
      <c r="J1795">
        <v>53</v>
      </c>
    </row>
    <row r="1796" spans="1:10" x14ac:dyDescent="0.35">
      <c r="A1796" t="s">
        <v>45</v>
      </c>
      <c r="B1796">
        <v>2023</v>
      </c>
      <c r="C1796" t="s">
        <v>34</v>
      </c>
      <c r="D1796" t="s">
        <v>36</v>
      </c>
      <c r="E1796">
        <v>30.66</v>
      </c>
      <c r="F1796">
        <v>749609</v>
      </c>
      <c r="G1796" t="s">
        <v>25</v>
      </c>
      <c r="H1796" t="s">
        <v>38</v>
      </c>
      <c r="I1796" t="s">
        <v>27</v>
      </c>
      <c r="J1796">
        <v>28</v>
      </c>
    </row>
    <row r="1797" spans="1:10" x14ac:dyDescent="0.35">
      <c r="A1797" t="s">
        <v>23</v>
      </c>
      <c r="B1797">
        <v>2024</v>
      </c>
      <c r="C1797" t="s">
        <v>20</v>
      </c>
      <c r="D1797" t="s">
        <v>35</v>
      </c>
      <c r="E1797">
        <v>86.74</v>
      </c>
      <c r="F1797">
        <v>658712</v>
      </c>
      <c r="G1797" t="s">
        <v>13</v>
      </c>
      <c r="H1797" t="s">
        <v>14</v>
      </c>
      <c r="I1797" t="s">
        <v>15</v>
      </c>
      <c r="J1797">
        <v>25</v>
      </c>
    </row>
    <row r="1798" spans="1:10" x14ac:dyDescent="0.35">
      <c r="A1798" t="s">
        <v>10</v>
      </c>
      <c r="B1798">
        <v>2022</v>
      </c>
      <c r="C1798" t="s">
        <v>32</v>
      </c>
      <c r="D1798" t="s">
        <v>17</v>
      </c>
      <c r="E1798">
        <v>77.739999999999995</v>
      </c>
      <c r="F1798">
        <v>642501</v>
      </c>
      <c r="G1798" t="s">
        <v>13</v>
      </c>
      <c r="H1798" t="s">
        <v>38</v>
      </c>
      <c r="I1798" t="s">
        <v>27</v>
      </c>
      <c r="J1798">
        <v>19</v>
      </c>
    </row>
    <row r="1799" spans="1:10" x14ac:dyDescent="0.35">
      <c r="A1799" t="s">
        <v>40</v>
      </c>
      <c r="B1799">
        <v>2017</v>
      </c>
      <c r="C1799" t="s">
        <v>42</v>
      </c>
      <c r="D1799" t="s">
        <v>36</v>
      </c>
      <c r="E1799">
        <v>92.65</v>
      </c>
      <c r="F1799">
        <v>817255</v>
      </c>
      <c r="G1799" t="s">
        <v>13</v>
      </c>
      <c r="H1799" t="s">
        <v>22</v>
      </c>
      <c r="I1799" t="s">
        <v>31</v>
      </c>
      <c r="J1799">
        <v>62</v>
      </c>
    </row>
    <row r="1800" spans="1:10" x14ac:dyDescent="0.35">
      <c r="A1800" t="s">
        <v>10</v>
      </c>
      <c r="B1800">
        <v>2021</v>
      </c>
      <c r="C1800" t="s">
        <v>16</v>
      </c>
      <c r="D1800" t="s">
        <v>35</v>
      </c>
      <c r="E1800">
        <v>5.96</v>
      </c>
      <c r="F1800">
        <v>92237</v>
      </c>
      <c r="G1800" t="s">
        <v>25</v>
      </c>
      <c r="H1800" t="s">
        <v>22</v>
      </c>
      <c r="I1800" t="s">
        <v>27</v>
      </c>
      <c r="J1800">
        <v>47</v>
      </c>
    </row>
    <row r="1801" spans="1:10" x14ac:dyDescent="0.35">
      <c r="A1801" t="s">
        <v>40</v>
      </c>
      <c r="B1801">
        <v>2023</v>
      </c>
      <c r="C1801" t="s">
        <v>20</v>
      </c>
      <c r="D1801" t="s">
        <v>24</v>
      </c>
      <c r="E1801">
        <v>66.91</v>
      </c>
      <c r="F1801">
        <v>156195</v>
      </c>
      <c r="G1801" t="s">
        <v>25</v>
      </c>
      <c r="H1801" t="s">
        <v>14</v>
      </c>
      <c r="I1801" t="s">
        <v>18</v>
      </c>
      <c r="J1801">
        <v>58</v>
      </c>
    </row>
    <row r="1802" spans="1:10" x14ac:dyDescent="0.35">
      <c r="A1802" t="s">
        <v>19</v>
      </c>
      <c r="B1802">
        <v>2016</v>
      </c>
      <c r="C1802" t="s">
        <v>20</v>
      </c>
      <c r="D1802" t="s">
        <v>21</v>
      </c>
      <c r="E1802">
        <v>23.38</v>
      </c>
      <c r="F1802">
        <v>618125</v>
      </c>
      <c r="G1802" t="s">
        <v>25</v>
      </c>
      <c r="H1802" t="s">
        <v>38</v>
      </c>
      <c r="I1802" t="s">
        <v>15</v>
      </c>
      <c r="J1802">
        <v>16</v>
      </c>
    </row>
    <row r="1803" spans="1:10" x14ac:dyDescent="0.35">
      <c r="A1803" t="s">
        <v>40</v>
      </c>
      <c r="B1803">
        <v>2021</v>
      </c>
      <c r="C1803" t="s">
        <v>20</v>
      </c>
      <c r="D1803" t="s">
        <v>36</v>
      </c>
      <c r="E1803">
        <v>82.04</v>
      </c>
      <c r="F1803">
        <v>828293</v>
      </c>
      <c r="G1803" t="s">
        <v>29</v>
      </c>
      <c r="H1803" t="s">
        <v>22</v>
      </c>
      <c r="I1803" t="s">
        <v>31</v>
      </c>
      <c r="J1803">
        <v>64</v>
      </c>
    </row>
    <row r="1804" spans="1:10" x14ac:dyDescent="0.35">
      <c r="A1804" t="s">
        <v>43</v>
      </c>
      <c r="B1804">
        <v>2017</v>
      </c>
      <c r="C1804" t="s">
        <v>42</v>
      </c>
      <c r="D1804" t="s">
        <v>24</v>
      </c>
      <c r="E1804">
        <v>6.09</v>
      </c>
      <c r="F1804">
        <v>436100</v>
      </c>
      <c r="G1804" t="s">
        <v>30</v>
      </c>
      <c r="H1804" t="s">
        <v>38</v>
      </c>
      <c r="I1804" t="s">
        <v>39</v>
      </c>
      <c r="J1804">
        <v>12</v>
      </c>
    </row>
    <row r="1805" spans="1:10" x14ac:dyDescent="0.35">
      <c r="A1805" t="s">
        <v>45</v>
      </c>
      <c r="B1805">
        <v>2020</v>
      </c>
      <c r="C1805" t="s">
        <v>32</v>
      </c>
      <c r="D1805" t="s">
        <v>17</v>
      </c>
      <c r="E1805">
        <v>14.12</v>
      </c>
      <c r="F1805">
        <v>787194</v>
      </c>
      <c r="G1805" t="s">
        <v>30</v>
      </c>
      <c r="H1805" t="s">
        <v>38</v>
      </c>
      <c r="I1805" t="s">
        <v>15</v>
      </c>
      <c r="J1805">
        <v>51</v>
      </c>
    </row>
    <row r="1806" spans="1:10" x14ac:dyDescent="0.35">
      <c r="A1806" t="s">
        <v>33</v>
      </c>
      <c r="B1806">
        <v>2021</v>
      </c>
      <c r="C1806" t="s">
        <v>11</v>
      </c>
      <c r="D1806" t="s">
        <v>17</v>
      </c>
      <c r="E1806">
        <v>31.52</v>
      </c>
      <c r="F1806">
        <v>380086</v>
      </c>
      <c r="G1806" t="s">
        <v>25</v>
      </c>
      <c r="H1806" t="s">
        <v>26</v>
      </c>
      <c r="I1806" t="s">
        <v>39</v>
      </c>
      <c r="J1806">
        <v>65</v>
      </c>
    </row>
    <row r="1807" spans="1:10" x14ac:dyDescent="0.35">
      <c r="A1807" t="s">
        <v>19</v>
      </c>
      <c r="B1807">
        <v>2024</v>
      </c>
      <c r="C1807" t="s">
        <v>42</v>
      </c>
      <c r="D1807" t="s">
        <v>37</v>
      </c>
      <c r="E1807">
        <v>13.74</v>
      </c>
      <c r="F1807">
        <v>330581</v>
      </c>
      <c r="G1807" t="s">
        <v>30</v>
      </c>
      <c r="H1807" t="s">
        <v>38</v>
      </c>
      <c r="I1807" t="s">
        <v>27</v>
      </c>
      <c r="J1807">
        <v>54</v>
      </c>
    </row>
    <row r="1808" spans="1:10" x14ac:dyDescent="0.35">
      <c r="A1808" t="s">
        <v>40</v>
      </c>
      <c r="B1808">
        <v>2017</v>
      </c>
      <c r="C1808" t="s">
        <v>34</v>
      </c>
      <c r="D1808" t="s">
        <v>21</v>
      </c>
      <c r="E1808">
        <v>99.99</v>
      </c>
      <c r="F1808">
        <v>672966</v>
      </c>
      <c r="G1808" t="s">
        <v>13</v>
      </c>
      <c r="H1808" t="s">
        <v>38</v>
      </c>
      <c r="I1808" t="s">
        <v>18</v>
      </c>
      <c r="J1808">
        <v>13</v>
      </c>
    </row>
    <row r="1809" spans="1:10" x14ac:dyDescent="0.35">
      <c r="A1809" t="s">
        <v>19</v>
      </c>
      <c r="B1809">
        <v>2022</v>
      </c>
      <c r="C1809" t="s">
        <v>42</v>
      </c>
      <c r="D1809" t="s">
        <v>24</v>
      </c>
      <c r="E1809">
        <v>19.559999999999999</v>
      </c>
      <c r="F1809">
        <v>772330</v>
      </c>
      <c r="G1809" t="s">
        <v>13</v>
      </c>
      <c r="H1809" t="s">
        <v>14</v>
      </c>
      <c r="I1809" t="s">
        <v>39</v>
      </c>
      <c r="J1809">
        <v>20</v>
      </c>
    </row>
    <row r="1810" spans="1:10" x14ac:dyDescent="0.35">
      <c r="A1810" t="s">
        <v>44</v>
      </c>
      <c r="B1810">
        <v>2018</v>
      </c>
      <c r="C1810" t="s">
        <v>20</v>
      </c>
      <c r="D1810" t="s">
        <v>24</v>
      </c>
      <c r="E1810">
        <v>81.61</v>
      </c>
      <c r="F1810">
        <v>255844</v>
      </c>
      <c r="G1810" t="s">
        <v>29</v>
      </c>
      <c r="H1810" t="s">
        <v>14</v>
      </c>
      <c r="I1810" t="s">
        <v>39</v>
      </c>
      <c r="J1810">
        <v>8</v>
      </c>
    </row>
    <row r="1811" spans="1:10" x14ac:dyDescent="0.35">
      <c r="A1811" t="s">
        <v>28</v>
      </c>
      <c r="B1811">
        <v>2017</v>
      </c>
      <c r="C1811" t="s">
        <v>16</v>
      </c>
      <c r="D1811" t="s">
        <v>35</v>
      </c>
      <c r="E1811">
        <v>80.7</v>
      </c>
      <c r="F1811">
        <v>107009</v>
      </c>
      <c r="G1811" t="s">
        <v>25</v>
      </c>
      <c r="H1811" t="s">
        <v>26</v>
      </c>
      <c r="I1811" t="s">
        <v>39</v>
      </c>
      <c r="J1811">
        <v>67</v>
      </c>
    </row>
    <row r="1812" spans="1:10" x14ac:dyDescent="0.35">
      <c r="A1812" t="s">
        <v>44</v>
      </c>
      <c r="B1812">
        <v>2020</v>
      </c>
      <c r="C1812" t="s">
        <v>34</v>
      </c>
      <c r="D1812" t="s">
        <v>17</v>
      </c>
      <c r="E1812">
        <v>10.41</v>
      </c>
      <c r="F1812">
        <v>872095</v>
      </c>
      <c r="G1812" t="s">
        <v>25</v>
      </c>
      <c r="H1812" t="s">
        <v>14</v>
      </c>
      <c r="I1812" t="s">
        <v>18</v>
      </c>
      <c r="J1812">
        <v>44</v>
      </c>
    </row>
    <row r="1813" spans="1:10" x14ac:dyDescent="0.35">
      <c r="A1813" t="s">
        <v>33</v>
      </c>
      <c r="B1813">
        <v>2015</v>
      </c>
      <c r="C1813" t="s">
        <v>32</v>
      </c>
      <c r="D1813" t="s">
        <v>36</v>
      </c>
      <c r="E1813">
        <v>85.36</v>
      </c>
      <c r="F1813">
        <v>50427</v>
      </c>
      <c r="G1813" t="s">
        <v>13</v>
      </c>
      <c r="H1813" t="s">
        <v>38</v>
      </c>
      <c r="I1813" t="s">
        <v>39</v>
      </c>
      <c r="J1813">
        <v>5</v>
      </c>
    </row>
    <row r="1814" spans="1:10" x14ac:dyDescent="0.35">
      <c r="A1814" t="s">
        <v>45</v>
      </c>
      <c r="B1814">
        <v>2017</v>
      </c>
      <c r="C1814" t="s">
        <v>11</v>
      </c>
      <c r="D1814" t="s">
        <v>17</v>
      </c>
      <c r="E1814">
        <v>15.24</v>
      </c>
      <c r="F1814">
        <v>599197</v>
      </c>
      <c r="G1814" t="s">
        <v>30</v>
      </c>
      <c r="H1814" t="s">
        <v>38</v>
      </c>
      <c r="I1814" t="s">
        <v>27</v>
      </c>
      <c r="J1814">
        <v>8</v>
      </c>
    </row>
    <row r="1815" spans="1:10" x14ac:dyDescent="0.35">
      <c r="A1815" t="s">
        <v>43</v>
      </c>
      <c r="B1815">
        <v>2022</v>
      </c>
      <c r="C1815" t="s">
        <v>42</v>
      </c>
      <c r="D1815" t="s">
        <v>24</v>
      </c>
      <c r="E1815">
        <v>40.08</v>
      </c>
      <c r="F1815">
        <v>459643</v>
      </c>
      <c r="G1815" t="s">
        <v>25</v>
      </c>
      <c r="H1815" t="s">
        <v>22</v>
      </c>
      <c r="I1815" t="s">
        <v>31</v>
      </c>
      <c r="J1815">
        <v>10</v>
      </c>
    </row>
    <row r="1816" spans="1:10" x14ac:dyDescent="0.35">
      <c r="A1816" t="s">
        <v>10</v>
      </c>
      <c r="B1816">
        <v>2021</v>
      </c>
      <c r="C1816" t="s">
        <v>32</v>
      </c>
      <c r="D1816" t="s">
        <v>24</v>
      </c>
      <c r="E1816">
        <v>10.199999999999999</v>
      </c>
      <c r="F1816">
        <v>950257</v>
      </c>
      <c r="G1816" t="s">
        <v>25</v>
      </c>
      <c r="H1816" t="s">
        <v>22</v>
      </c>
      <c r="I1816" t="s">
        <v>27</v>
      </c>
      <c r="J1816">
        <v>61</v>
      </c>
    </row>
    <row r="1817" spans="1:10" x14ac:dyDescent="0.35">
      <c r="A1817" t="s">
        <v>40</v>
      </c>
      <c r="B1817">
        <v>2022</v>
      </c>
      <c r="C1817" t="s">
        <v>11</v>
      </c>
      <c r="D1817" t="s">
        <v>37</v>
      </c>
      <c r="E1817">
        <v>72.53</v>
      </c>
      <c r="F1817">
        <v>496317</v>
      </c>
      <c r="G1817" t="s">
        <v>13</v>
      </c>
      <c r="H1817" t="s">
        <v>22</v>
      </c>
      <c r="I1817" t="s">
        <v>31</v>
      </c>
      <c r="J1817">
        <v>62</v>
      </c>
    </row>
    <row r="1818" spans="1:10" x14ac:dyDescent="0.35">
      <c r="A1818" t="s">
        <v>43</v>
      </c>
      <c r="B1818">
        <v>2017</v>
      </c>
      <c r="C1818" t="s">
        <v>20</v>
      </c>
      <c r="D1818" t="s">
        <v>37</v>
      </c>
      <c r="E1818">
        <v>96.36</v>
      </c>
      <c r="F1818">
        <v>596078</v>
      </c>
      <c r="G1818" t="s">
        <v>13</v>
      </c>
      <c r="H1818" t="s">
        <v>22</v>
      </c>
      <c r="I1818" t="s">
        <v>39</v>
      </c>
      <c r="J1818">
        <v>10</v>
      </c>
    </row>
    <row r="1819" spans="1:10" x14ac:dyDescent="0.35">
      <c r="A1819" t="s">
        <v>43</v>
      </c>
      <c r="B1819">
        <v>2019</v>
      </c>
      <c r="C1819" t="s">
        <v>16</v>
      </c>
      <c r="D1819" t="s">
        <v>36</v>
      </c>
      <c r="E1819">
        <v>88.63</v>
      </c>
      <c r="F1819">
        <v>701522</v>
      </c>
      <c r="G1819" t="s">
        <v>29</v>
      </c>
      <c r="H1819" t="s">
        <v>26</v>
      </c>
      <c r="I1819" t="s">
        <v>15</v>
      </c>
      <c r="J1819">
        <v>10</v>
      </c>
    </row>
    <row r="1820" spans="1:10" x14ac:dyDescent="0.35">
      <c r="A1820" t="s">
        <v>19</v>
      </c>
      <c r="B1820">
        <v>2015</v>
      </c>
      <c r="C1820" t="s">
        <v>20</v>
      </c>
      <c r="D1820" t="s">
        <v>37</v>
      </c>
      <c r="E1820">
        <v>37.15</v>
      </c>
      <c r="F1820">
        <v>357124</v>
      </c>
      <c r="G1820" t="s">
        <v>25</v>
      </c>
      <c r="H1820" t="s">
        <v>22</v>
      </c>
      <c r="I1820" t="s">
        <v>31</v>
      </c>
      <c r="J1820">
        <v>31</v>
      </c>
    </row>
    <row r="1821" spans="1:10" x14ac:dyDescent="0.35">
      <c r="A1821" t="s">
        <v>28</v>
      </c>
      <c r="B1821">
        <v>2022</v>
      </c>
      <c r="C1821" t="s">
        <v>34</v>
      </c>
      <c r="D1821" t="s">
        <v>35</v>
      </c>
      <c r="E1821">
        <v>47.92</v>
      </c>
      <c r="F1821">
        <v>112688</v>
      </c>
      <c r="G1821" t="s">
        <v>25</v>
      </c>
      <c r="H1821" t="s">
        <v>26</v>
      </c>
      <c r="I1821" t="s">
        <v>15</v>
      </c>
      <c r="J1821">
        <v>15</v>
      </c>
    </row>
    <row r="1822" spans="1:10" x14ac:dyDescent="0.35">
      <c r="A1822" t="s">
        <v>19</v>
      </c>
      <c r="B1822">
        <v>2018</v>
      </c>
      <c r="C1822" t="s">
        <v>11</v>
      </c>
      <c r="D1822" t="s">
        <v>17</v>
      </c>
      <c r="E1822">
        <v>14.46</v>
      </c>
      <c r="F1822">
        <v>743107</v>
      </c>
      <c r="G1822" t="s">
        <v>13</v>
      </c>
      <c r="H1822" t="s">
        <v>26</v>
      </c>
      <c r="I1822" t="s">
        <v>15</v>
      </c>
      <c r="J1822">
        <v>49</v>
      </c>
    </row>
    <row r="1823" spans="1:10" x14ac:dyDescent="0.35">
      <c r="A1823" t="s">
        <v>19</v>
      </c>
      <c r="B1823">
        <v>2022</v>
      </c>
      <c r="C1823" t="s">
        <v>20</v>
      </c>
      <c r="D1823" t="s">
        <v>36</v>
      </c>
      <c r="E1823">
        <v>32.47</v>
      </c>
      <c r="F1823">
        <v>947465</v>
      </c>
      <c r="G1823" t="s">
        <v>30</v>
      </c>
      <c r="H1823" t="s">
        <v>14</v>
      </c>
      <c r="I1823" t="s">
        <v>27</v>
      </c>
      <c r="J1823">
        <v>69</v>
      </c>
    </row>
    <row r="1824" spans="1:10" x14ac:dyDescent="0.35">
      <c r="A1824" t="s">
        <v>44</v>
      </c>
      <c r="B1824">
        <v>2019</v>
      </c>
      <c r="C1824" t="s">
        <v>16</v>
      </c>
      <c r="D1824" t="s">
        <v>35</v>
      </c>
      <c r="E1824">
        <v>81.97</v>
      </c>
      <c r="F1824">
        <v>358572</v>
      </c>
      <c r="G1824" t="s">
        <v>13</v>
      </c>
      <c r="H1824" t="s">
        <v>22</v>
      </c>
      <c r="I1824" t="s">
        <v>15</v>
      </c>
      <c r="J1824">
        <v>48</v>
      </c>
    </row>
    <row r="1825" spans="1:10" x14ac:dyDescent="0.35">
      <c r="A1825" t="s">
        <v>19</v>
      </c>
      <c r="B1825">
        <v>2024</v>
      </c>
      <c r="C1825" t="s">
        <v>42</v>
      </c>
      <c r="D1825" t="s">
        <v>21</v>
      </c>
      <c r="E1825">
        <v>92.08</v>
      </c>
      <c r="F1825">
        <v>430701</v>
      </c>
      <c r="G1825" t="s">
        <v>13</v>
      </c>
      <c r="H1825" t="s">
        <v>14</v>
      </c>
      <c r="I1825" t="s">
        <v>15</v>
      </c>
      <c r="J1825">
        <v>54</v>
      </c>
    </row>
    <row r="1826" spans="1:10" x14ac:dyDescent="0.35">
      <c r="A1826" t="s">
        <v>41</v>
      </c>
      <c r="B1826">
        <v>2021</v>
      </c>
      <c r="C1826" t="s">
        <v>32</v>
      </c>
      <c r="D1826" t="s">
        <v>36</v>
      </c>
      <c r="E1826">
        <v>94.48</v>
      </c>
      <c r="F1826">
        <v>281900</v>
      </c>
      <c r="G1826" t="s">
        <v>13</v>
      </c>
      <c r="H1826" t="s">
        <v>38</v>
      </c>
      <c r="I1826" t="s">
        <v>31</v>
      </c>
      <c r="J1826">
        <v>1</v>
      </c>
    </row>
    <row r="1827" spans="1:10" x14ac:dyDescent="0.35">
      <c r="A1827" t="s">
        <v>40</v>
      </c>
      <c r="B1827">
        <v>2021</v>
      </c>
      <c r="C1827" t="s">
        <v>42</v>
      </c>
      <c r="D1827" t="s">
        <v>21</v>
      </c>
      <c r="E1827">
        <v>84.74</v>
      </c>
      <c r="F1827">
        <v>391257</v>
      </c>
      <c r="G1827" t="s">
        <v>13</v>
      </c>
      <c r="H1827" t="s">
        <v>38</v>
      </c>
      <c r="I1827" t="s">
        <v>27</v>
      </c>
      <c r="J1827">
        <v>66</v>
      </c>
    </row>
    <row r="1828" spans="1:10" x14ac:dyDescent="0.35">
      <c r="A1828" t="s">
        <v>10</v>
      </c>
      <c r="B1828">
        <v>2019</v>
      </c>
      <c r="C1828" t="s">
        <v>20</v>
      </c>
      <c r="D1828" t="s">
        <v>36</v>
      </c>
      <c r="E1828">
        <v>81.8</v>
      </c>
      <c r="F1828">
        <v>277875</v>
      </c>
      <c r="G1828" t="s">
        <v>25</v>
      </c>
      <c r="H1828" t="s">
        <v>26</v>
      </c>
      <c r="I1828" t="s">
        <v>31</v>
      </c>
      <c r="J1828">
        <v>43</v>
      </c>
    </row>
    <row r="1829" spans="1:10" x14ac:dyDescent="0.35">
      <c r="A1829" t="s">
        <v>44</v>
      </c>
      <c r="B1829">
        <v>2015</v>
      </c>
      <c r="C1829" t="s">
        <v>32</v>
      </c>
      <c r="D1829" t="s">
        <v>21</v>
      </c>
      <c r="E1829">
        <v>33.270000000000003</v>
      </c>
      <c r="F1829">
        <v>207244</v>
      </c>
      <c r="G1829" t="s">
        <v>13</v>
      </c>
      <c r="H1829" t="s">
        <v>38</v>
      </c>
      <c r="I1829" t="s">
        <v>31</v>
      </c>
      <c r="J1829">
        <v>38</v>
      </c>
    </row>
    <row r="1830" spans="1:10" x14ac:dyDescent="0.35">
      <c r="A1830" t="s">
        <v>19</v>
      </c>
      <c r="B1830">
        <v>2018</v>
      </c>
      <c r="C1830" t="s">
        <v>42</v>
      </c>
      <c r="D1830" t="s">
        <v>37</v>
      </c>
      <c r="E1830">
        <v>66.959999999999994</v>
      </c>
      <c r="F1830">
        <v>294133</v>
      </c>
      <c r="G1830" t="s">
        <v>29</v>
      </c>
      <c r="H1830" t="s">
        <v>26</v>
      </c>
      <c r="I1830" t="s">
        <v>15</v>
      </c>
      <c r="J1830">
        <v>20</v>
      </c>
    </row>
    <row r="1831" spans="1:10" x14ac:dyDescent="0.35">
      <c r="A1831" t="s">
        <v>43</v>
      </c>
      <c r="B1831">
        <v>2023</v>
      </c>
      <c r="C1831" t="s">
        <v>16</v>
      </c>
      <c r="D1831" t="s">
        <v>24</v>
      </c>
      <c r="E1831">
        <v>71.400000000000006</v>
      </c>
      <c r="F1831">
        <v>66852</v>
      </c>
      <c r="G1831" t="s">
        <v>13</v>
      </c>
      <c r="H1831" t="s">
        <v>22</v>
      </c>
      <c r="I1831" t="s">
        <v>15</v>
      </c>
      <c r="J1831">
        <v>58</v>
      </c>
    </row>
    <row r="1832" spans="1:10" x14ac:dyDescent="0.35">
      <c r="A1832" t="s">
        <v>10</v>
      </c>
      <c r="B1832">
        <v>2024</v>
      </c>
      <c r="C1832" t="s">
        <v>16</v>
      </c>
      <c r="D1832" t="s">
        <v>24</v>
      </c>
      <c r="E1832">
        <v>67.47</v>
      </c>
      <c r="F1832">
        <v>54722</v>
      </c>
      <c r="G1832" t="s">
        <v>25</v>
      </c>
      <c r="H1832" t="s">
        <v>26</v>
      </c>
      <c r="I1832" t="s">
        <v>39</v>
      </c>
      <c r="J1832">
        <v>13</v>
      </c>
    </row>
    <row r="1833" spans="1:10" x14ac:dyDescent="0.35">
      <c r="A1833" t="s">
        <v>40</v>
      </c>
      <c r="B1833">
        <v>2022</v>
      </c>
      <c r="C1833" t="s">
        <v>11</v>
      </c>
      <c r="D1833" t="s">
        <v>12</v>
      </c>
      <c r="E1833">
        <v>17.32</v>
      </c>
      <c r="F1833">
        <v>178951</v>
      </c>
      <c r="G1833" t="s">
        <v>25</v>
      </c>
      <c r="H1833" t="s">
        <v>22</v>
      </c>
      <c r="I1833" t="s">
        <v>31</v>
      </c>
      <c r="J1833">
        <v>26</v>
      </c>
    </row>
    <row r="1834" spans="1:10" x14ac:dyDescent="0.35">
      <c r="A1834" t="s">
        <v>45</v>
      </c>
      <c r="B1834">
        <v>2020</v>
      </c>
      <c r="C1834" t="s">
        <v>16</v>
      </c>
      <c r="D1834" t="s">
        <v>37</v>
      </c>
      <c r="E1834">
        <v>17.239999999999998</v>
      </c>
      <c r="F1834">
        <v>682791</v>
      </c>
      <c r="G1834" t="s">
        <v>29</v>
      </c>
      <c r="H1834" t="s">
        <v>26</v>
      </c>
      <c r="I1834" t="s">
        <v>39</v>
      </c>
      <c r="J1834">
        <v>44</v>
      </c>
    </row>
    <row r="1835" spans="1:10" x14ac:dyDescent="0.35">
      <c r="A1835" t="s">
        <v>41</v>
      </c>
      <c r="B1835">
        <v>2016</v>
      </c>
      <c r="C1835" t="s">
        <v>34</v>
      </c>
      <c r="D1835" t="s">
        <v>12</v>
      </c>
      <c r="E1835">
        <v>17.05</v>
      </c>
      <c r="F1835">
        <v>888205</v>
      </c>
      <c r="G1835" t="s">
        <v>25</v>
      </c>
      <c r="H1835" t="s">
        <v>22</v>
      </c>
      <c r="I1835" t="s">
        <v>27</v>
      </c>
      <c r="J1835">
        <v>38</v>
      </c>
    </row>
    <row r="1836" spans="1:10" x14ac:dyDescent="0.35">
      <c r="A1836" t="s">
        <v>33</v>
      </c>
      <c r="B1836">
        <v>2022</v>
      </c>
      <c r="C1836" t="s">
        <v>11</v>
      </c>
      <c r="D1836" t="s">
        <v>21</v>
      </c>
      <c r="E1836">
        <v>52.19</v>
      </c>
      <c r="F1836">
        <v>794901</v>
      </c>
      <c r="G1836" t="s">
        <v>29</v>
      </c>
      <c r="H1836" t="s">
        <v>38</v>
      </c>
      <c r="I1836" t="s">
        <v>15</v>
      </c>
      <c r="J1836">
        <v>26</v>
      </c>
    </row>
    <row r="1837" spans="1:10" x14ac:dyDescent="0.35">
      <c r="A1837" t="s">
        <v>33</v>
      </c>
      <c r="B1837">
        <v>2018</v>
      </c>
      <c r="C1837" t="s">
        <v>32</v>
      </c>
      <c r="D1837" t="s">
        <v>35</v>
      </c>
      <c r="E1837">
        <v>27.44</v>
      </c>
      <c r="F1837">
        <v>978683</v>
      </c>
      <c r="G1837" t="s">
        <v>29</v>
      </c>
      <c r="H1837" t="s">
        <v>38</v>
      </c>
      <c r="I1837" t="s">
        <v>15</v>
      </c>
      <c r="J1837">
        <v>35</v>
      </c>
    </row>
    <row r="1838" spans="1:10" x14ac:dyDescent="0.35">
      <c r="A1838" t="s">
        <v>40</v>
      </c>
      <c r="B1838">
        <v>2015</v>
      </c>
      <c r="C1838" t="s">
        <v>11</v>
      </c>
      <c r="D1838" t="s">
        <v>24</v>
      </c>
      <c r="E1838">
        <v>73.77</v>
      </c>
      <c r="F1838">
        <v>639279</v>
      </c>
      <c r="G1838" t="s">
        <v>25</v>
      </c>
      <c r="H1838" t="s">
        <v>38</v>
      </c>
      <c r="I1838" t="s">
        <v>15</v>
      </c>
      <c r="J1838">
        <v>44</v>
      </c>
    </row>
    <row r="1839" spans="1:10" x14ac:dyDescent="0.35">
      <c r="A1839" t="s">
        <v>23</v>
      </c>
      <c r="B1839">
        <v>2020</v>
      </c>
      <c r="C1839" t="s">
        <v>42</v>
      </c>
      <c r="D1839" t="s">
        <v>17</v>
      </c>
      <c r="E1839">
        <v>10.94</v>
      </c>
      <c r="F1839">
        <v>675338</v>
      </c>
      <c r="G1839" t="s">
        <v>13</v>
      </c>
      <c r="H1839" t="s">
        <v>22</v>
      </c>
      <c r="I1839" t="s">
        <v>15</v>
      </c>
      <c r="J1839">
        <v>54</v>
      </c>
    </row>
    <row r="1840" spans="1:10" x14ac:dyDescent="0.35">
      <c r="A1840" t="s">
        <v>40</v>
      </c>
      <c r="B1840">
        <v>2021</v>
      </c>
      <c r="C1840" t="s">
        <v>20</v>
      </c>
      <c r="D1840" t="s">
        <v>35</v>
      </c>
      <c r="E1840">
        <v>42.24</v>
      </c>
      <c r="F1840">
        <v>147589</v>
      </c>
      <c r="G1840" t="s">
        <v>29</v>
      </c>
      <c r="H1840" t="s">
        <v>14</v>
      </c>
      <c r="I1840" t="s">
        <v>31</v>
      </c>
      <c r="J1840">
        <v>31</v>
      </c>
    </row>
    <row r="1841" spans="1:10" x14ac:dyDescent="0.35">
      <c r="A1841" t="s">
        <v>40</v>
      </c>
      <c r="B1841">
        <v>2017</v>
      </c>
      <c r="C1841" t="s">
        <v>32</v>
      </c>
      <c r="D1841" t="s">
        <v>35</v>
      </c>
      <c r="E1841">
        <v>82.39</v>
      </c>
      <c r="F1841">
        <v>646824</v>
      </c>
      <c r="G1841" t="s">
        <v>13</v>
      </c>
      <c r="H1841" t="s">
        <v>38</v>
      </c>
      <c r="I1841" t="s">
        <v>27</v>
      </c>
      <c r="J1841">
        <v>2</v>
      </c>
    </row>
    <row r="1842" spans="1:10" x14ac:dyDescent="0.35">
      <c r="A1842" t="s">
        <v>10</v>
      </c>
      <c r="B1842">
        <v>2016</v>
      </c>
      <c r="C1842" t="s">
        <v>11</v>
      </c>
      <c r="D1842" t="s">
        <v>35</v>
      </c>
      <c r="E1842">
        <v>37.619999999999997</v>
      </c>
      <c r="F1842">
        <v>465317</v>
      </c>
      <c r="G1842" t="s">
        <v>29</v>
      </c>
      <c r="H1842" t="s">
        <v>26</v>
      </c>
      <c r="I1842" t="s">
        <v>18</v>
      </c>
      <c r="J1842">
        <v>20</v>
      </c>
    </row>
    <row r="1843" spans="1:10" x14ac:dyDescent="0.35">
      <c r="A1843" t="s">
        <v>45</v>
      </c>
      <c r="B1843">
        <v>2023</v>
      </c>
      <c r="C1843" t="s">
        <v>42</v>
      </c>
      <c r="D1843" t="s">
        <v>21</v>
      </c>
      <c r="E1843">
        <v>21.53</v>
      </c>
      <c r="F1843">
        <v>233379</v>
      </c>
      <c r="G1843" t="s">
        <v>30</v>
      </c>
      <c r="H1843" t="s">
        <v>14</v>
      </c>
      <c r="I1843" t="s">
        <v>31</v>
      </c>
      <c r="J1843">
        <v>50</v>
      </c>
    </row>
    <row r="1844" spans="1:10" x14ac:dyDescent="0.35">
      <c r="A1844" t="s">
        <v>10</v>
      </c>
      <c r="B1844">
        <v>2023</v>
      </c>
      <c r="C1844" t="s">
        <v>42</v>
      </c>
      <c r="D1844" t="s">
        <v>21</v>
      </c>
      <c r="E1844">
        <v>43.51</v>
      </c>
      <c r="F1844">
        <v>684108</v>
      </c>
      <c r="G1844" t="s">
        <v>30</v>
      </c>
      <c r="H1844" t="s">
        <v>22</v>
      </c>
      <c r="I1844" t="s">
        <v>18</v>
      </c>
      <c r="J1844">
        <v>24</v>
      </c>
    </row>
    <row r="1845" spans="1:10" x14ac:dyDescent="0.35">
      <c r="A1845" t="s">
        <v>41</v>
      </c>
      <c r="B1845">
        <v>2020</v>
      </c>
      <c r="C1845" t="s">
        <v>32</v>
      </c>
      <c r="D1845" t="s">
        <v>37</v>
      </c>
      <c r="E1845">
        <v>44.32</v>
      </c>
      <c r="F1845">
        <v>130510</v>
      </c>
      <c r="G1845" t="s">
        <v>30</v>
      </c>
      <c r="H1845" t="s">
        <v>26</v>
      </c>
      <c r="I1845" t="s">
        <v>27</v>
      </c>
      <c r="J1845">
        <v>66</v>
      </c>
    </row>
    <row r="1846" spans="1:10" x14ac:dyDescent="0.35">
      <c r="A1846" t="s">
        <v>43</v>
      </c>
      <c r="B1846">
        <v>2016</v>
      </c>
      <c r="C1846" t="s">
        <v>20</v>
      </c>
      <c r="D1846" t="s">
        <v>36</v>
      </c>
      <c r="E1846">
        <v>43.45</v>
      </c>
      <c r="F1846">
        <v>489853</v>
      </c>
      <c r="G1846" t="s">
        <v>25</v>
      </c>
      <c r="H1846" t="s">
        <v>38</v>
      </c>
      <c r="I1846" t="s">
        <v>27</v>
      </c>
      <c r="J1846">
        <v>28</v>
      </c>
    </row>
    <row r="1847" spans="1:10" x14ac:dyDescent="0.35">
      <c r="A1847" t="s">
        <v>40</v>
      </c>
      <c r="B1847">
        <v>2022</v>
      </c>
      <c r="C1847" t="s">
        <v>42</v>
      </c>
      <c r="D1847" t="s">
        <v>37</v>
      </c>
      <c r="E1847">
        <v>47.92</v>
      </c>
      <c r="F1847">
        <v>25905</v>
      </c>
      <c r="G1847" t="s">
        <v>25</v>
      </c>
      <c r="H1847" t="s">
        <v>14</v>
      </c>
      <c r="I1847" t="s">
        <v>15</v>
      </c>
      <c r="J1847">
        <v>40</v>
      </c>
    </row>
    <row r="1848" spans="1:10" x14ac:dyDescent="0.35">
      <c r="A1848" t="s">
        <v>44</v>
      </c>
      <c r="B1848">
        <v>2023</v>
      </c>
      <c r="C1848" t="s">
        <v>42</v>
      </c>
      <c r="D1848" t="s">
        <v>21</v>
      </c>
      <c r="E1848">
        <v>73.739999999999995</v>
      </c>
      <c r="F1848">
        <v>795367</v>
      </c>
      <c r="G1848" t="s">
        <v>13</v>
      </c>
      <c r="H1848" t="s">
        <v>38</v>
      </c>
      <c r="I1848" t="s">
        <v>27</v>
      </c>
      <c r="J1848">
        <v>55</v>
      </c>
    </row>
    <row r="1849" spans="1:10" x14ac:dyDescent="0.35">
      <c r="A1849" t="s">
        <v>40</v>
      </c>
      <c r="B1849">
        <v>2023</v>
      </c>
      <c r="C1849" t="s">
        <v>20</v>
      </c>
      <c r="D1849" t="s">
        <v>17</v>
      </c>
      <c r="E1849">
        <v>93.25</v>
      </c>
      <c r="F1849">
        <v>349335</v>
      </c>
      <c r="G1849" t="s">
        <v>25</v>
      </c>
      <c r="H1849" t="s">
        <v>38</v>
      </c>
      <c r="I1849" t="s">
        <v>18</v>
      </c>
      <c r="J1849">
        <v>27</v>
      </c>
    </row>
    <row r="1850" spans="1:10" x14ac:dyDescent="0.35">
      <c r="A1850" t="s">
        <v>45</v>
      </c>
      <c r="B1850">
        <v>2015</v>
      </c>
      <c r="C1850" t="s">
        <v>16</v>
      </c>
      <c r="D1850" t="s">
        <v>35</v>
      </c>
      <c r="E1850">
        <v>13.92</v>
      </c>
      <c r="F1850">
        <v>366147</v>
      </c>
      <c r="G1850" t="s">
        <v>13</v>
      </c>
      <c r="H1850" t="s">
        <v>22</v>
      </c>
      <c r="I1850" t="s">
        <v>15</v>
      </c>
      <c r="J1850">
        <v>38</v>
      </c>
    </row>
    <row r="1851" spans="1:10" x14ac:dyDescent="0.35">
      <c r="A1851" t="s">
        <v>19</v>
      </c>
      <c r="B1851">
        <v>2018</v>
      </c>
      <c r="C1851" t="s">
        <v>11</v>
      </c>
      <c r="D1851" t="s">
        <v>35</v>
      </c>
      <c r="E1851">
        <v>41.1</v>
      </c>
      <c r="F1851">
        <v>25094</v>
      </c>
      <c r="G1851" t="s">
        <v>25</v>
      </c>
      <c r="H1851" t="s">
        <v>14</v>
      </c>
      <c r="I1851" t="s">
        <v>15</v>
      </c>
      <c r="J1851">
        <v>42</v>
      </c>
    </row>
    <row r="1852" spans="1:10" x14ac:dyDescent="0.35">
      <c r="A1852" t="s">
        <v>41</v>
      </c>
      <c r="B1852">
        <v>2024</v>
      </c>
      <c r="C1852" t="s">
        <v>11</v>
      </c>
      <c r="D1852" t="s">
        <v>17</v>
      </c>
      <c r="E1852">
        <v>44.08</v>
      </c>
      <c r="F1852">
        <v>988889</v>
      </c>
      <c r="G1852" t="s">
        <v>25</v>
      </c>
      <c r="H1852" t="s">
        <v>14</v>
      </c>
      <c r="I1852" t="s">
        <v>39</v>
      </c>
      <c r="J1852">
        <v>31</v>
      </c>
    </row>
    <row r="1853" spans="1:10" x14ac:dyDescent="0.35">
      <c r="A1853" t="s">
        <v>44</v>
      </c>
      <c r="B1853">
        <v>2022</v>
      </c>
      <c r="C1853" t="s">
        <v>20</v>
      </c>
      <c r="D1853" t="s">
        <v>21</v>
      </c>
      <c r="E1853">
        <v>65.19</v>
      </c>
      <c r="F1853">
        <v>216303</v>
      </c>
      <c r="G1853" t="s">
        <v>13</v>
      </c>
      <c r="H1853" t="s">
        <v>14</v>
      </c>
      <c r="I1853" t="s">
        <v>27</v>
      </c>
      <c r="J1853">
        <v>49</v>
      </c>
    </row>
    <row r="1854" spans="1:10" x14ac:dyDescent="0.35">
      <c r="A1854" t="s">
        <v>40</v>
      </c>
      <c r="B1854">
        <v>2023</v>
      </c>
      <c r="C1854" t="s">
        <v>16</v>
      </c>
      <c r="D1854" t="s">
        <v>37</v>
      </c>
      <c r="E1854">
        <v>21.54</v>
      </c>
      <c r="F1854">
        <v>388211</v>
      </c>
      <c r="G1854" t="s">
        <v>25</v>
      </c>
      <c r="H1854" t="s">
        <v>22</v>
      </c>
      <c r="I1854" t="s">
        <v>31</v>
      </c>
      <c r="J1854">
        <v>22</v>
      </c>
    </row>
    <row r="1855" spans="1:10" x14ac:dyDescent="0.35">
      <c r="A1855" t="s">
        <v>45</v>
      </c>
      <c r="B1855">
        <v>2022</v>
      </c>
      <c r="C1855" t="s">
        <v>20</v>
      </c>
      <c r="D1855" t="s">
        <v>12</v>
      </c>
      <c r="E1855">
        <v>83.61</v>
      </c>
      <c r="F1855">
        <v>30235</v>
      </c>
      <c r="G1855" t="s">
        <v>29</v>
      </c>
      <c r="H1855" t="s">
        <v>22</v>
      </c>
      <c r="I1855" t="s">
        <v>39</v>
      </c>
      <c r="J1855">
        <v>47</v>
      </c>
    </row>
    <row r="1856" spans="1:10" x14ac:dyDescent="0.35">
      <c r="A1856" t="s">
        <v>45</v>
      </c>
      <c r="B1856">
        <v>2023</v>
      </c>
      <c r="C1856" t="s">
        <v>42</v>
      </c>
      <c r="D1856" t="s">
        <v>36</v>
      </c>
      <c r="E1856">
        <v>13.99</v>
      </c>
      <c r="F1856">
        <v>109083</v>
      </c>
      <c r="G1856" t="s">
        <v>25</v>
      </c>
      <c r="H1856" t="s">
        <v>22</v>
      </c>
      <c r="I1856" t="s">
        <v>31</v>
      </c>
      <c r="J1856">
        <v>49</v>
      </c>
    </row>
    <row r="1857" spans="1:10" x14ac:dyDescent="0.35">
      <c r="A1857" t="s">
        <v>28</v>
      </c>
      <c r="B1857">
        <v>2017</v>
      </c>
      <c r="C1857" t="s">
        <v>42</v>
      </c>
      <c r="D1857" t="s">
        <v>37</v>
      </c>
      <c r="E1857">
        <v>49.09</v>
      </c>
      <c r="F1857">
        <v>397361</v>
      </c>
      <c r="G1857" t="s">
        <v>13</v>
      </c>
      <c r="H1857" t="s">
        <v>22</v>
      </c>
      <c r="I1857" t="s">
        <v>39</v>
      </c>
      <c r="J1857">
        <v>57</v>
      </c>
    </row>
    <row r="1858" spans="1:10" x14ac:dyDescent="0.35">
      <c r="A1858" t="s">
        <v>23</v>
      </c>
      <c r="B1858">
        <v>2016</v>
      </c>
      <c r="C1858" t="s">
        <v>16</v>
      </c>
      <c r="D1858" t="s">
        <v>17</v>
      </c>
      <c r="E1858">
        <v>32.159999999999997</v>
      </c>
      <c r="F1858">
        <v>329026</v>
      </c>
      <c r="G1858" t="s">
        <v>25</v>
      </c>
      <c r="H1858" t="s">
        <v>22</v>
      </c>
      <c r="I1858" t="s">
        <v>15</v>
      </c>
      <c r="J1858">
        <v>31</v>
      </c>
    </row>
    <row r="1859" spans="1:10" x14ac:dyDescent="0.35">
      <c r="A1859" t="s">
        <v>40</v>
      </c>
      <c r="B1859">
        <v>2017</v>
      </c>
      <c r="C1859" t="s">
        <v>20</v>
      </c>
      <c r="D1859" t="s">
        <v>21</v>
      </c>
      <c r="E1859">
        <v>45.5</v>
      </c>
      <c r="F1859">
        <v>889521</v>
      </c>
      <c r="G1859" t="s">
        <v>25</v>
      </c>
      <c r="H1859" t="s">
        <v>22</v>
      </c>
      <c r="I1859" t="s">
        <v>39</v>
      </c>
      <c r="J1859">
        <v>51</v>
      </c>
    </row>
    <row r="1860" spans="1:10" x14ac:dyDescent="0.35">
      <c r="A1860" t="s">
        <v>45</v>
      </c>
      <c r="B1860">
        <v>2018</v>
      </c>
      <c r="C1860" t="s">
        <v>34</v>
      </c>
      <c r="D1860" t="s">
        <v>37</v>
      </c>
      <c r="E1860">
        <v>73.16</v>
      </c>
      <c r="F1860">
        <v>849755</v>
      </c>
      <c r="G1860" t="s">
        <v>29</v>
      </c>
      <c r="H1860" t="s">
        <v>22</v>
      </c>
      <c r="I1860" t="s">
        <v>39</v>
      </c>
      <c r="J1860">
        <v>46</v>
      </c>
    </row>
    <row r="1861" spans="1:10" x14ac:dyDescent="0.35">
      <c r="A1861" t="s">
        <v>10</v>
      </c>
      <c r="B1861">
        <v>2021</v>
      </c>
      <c r="C1861" t="s">
        <v>11</v>
      </c>
      <c r="D1861" t="s">
        <v>12</v>
      </c>
      <c r="E1861">
        <v>70.2</v>
      </c>
      <c r="F1861">
        <v>631101</v>
      </c>
      <c r="G1861" t="s">
        <v>30</v>
      </c>
      <c r="H1861" t="s">
        <v>38</v>
      </c>
      <c r="I1861" t="s">
        <v>18</v>
      </c>
      <c r="J1861">
        <v>36</v>
      </c>
    </row>
    <row r="1862" spans="1:10" x14ac:dyDescent="0.35">
      <c r="A1862" t="s">
        <v>44</v>
      </c>
      <c r="B1862">
        <v>2016</v>
      </c>
      <c r="C1862" t="s">
        <v>32</v>
      </c>
      <c r="D1862" t="s">
        <v>37</v>
      </c>
      <c r="E1862">
        <v>10.62</v>
      </c>
      <c r="F1862">
        <v>625954</v>
      </c>
      <c r="G1862" t="s">
        <v>29</v>
      </c>
      <c r="H1862" t="s">
        <v>22</v>
      </c>
      <c r="I1862" t="s">
        <v>27</v>
      </c>
      <c r="J1862">
        <v>71</v>
      </c>
    </row>
    <row r="1863" spans="1:10" x14ac:dyDescent="0.35">
      <c r="A1863" t="s">
        <v>44</v>
      </c>
      <c r="B1863">
        <v>2023</v>
      </c>
      <c r="C1863" t="s">
        <v>20</v>
      </c>
      <c r="D1863" t="s">
        <v>21</v>
      </c>
      <c r="E1863">
        <v>26.65</v>
      </c>
      <c r="F1863">
        <v>220769</v>
      </c>
      <c r="G1863" t="s">
        <v>30</v>
      </c>
      <c r="H1863" t="s">
        <v>38</v>
      </c>
      <c r="I1863" t="s">
        <v>15</v>
      </c>
      <c r="J1863">
        <v>71</v>
      </c>
    </row>
    <row r="1864" spans="1:10" x14ac:dyDescent="0.35">
      <c r="A1864" t="s">
        <v>10</v>
      </c>
      <c r="B1864">
        <v>2018</v>
      </c>
      <c r="C1864" t="s">
        <v>34</v>
      </c>
      <c r="D1864" t="s">
        <v>37</v>
      </c>
      <c r="E1864">
        <v>52.01</v>
      </c>
      <c r="F1864">
        <v>527443</v>
      </c>
      <c r="G1864" t="s">
        <v>13</v>
      </c>
      <c r="H1864" t="s">
        <v>14</v>
      </c>
      <c r="I1864" t="s">
        <v>18</v>
      </c>
      <c r="J1864">
        <v>24</v>
      </c>
    </row>
    <row r="1865" spans="1:10" x14ac:dyDescent="0.35">
      <c r="A1865" t="s">
        <v>28</v>
      </c>
      <c r="B1865">
        <v>2020</v>
      </c>
      <c r="C1865" t="s">
        <v>32</v>
      </c>
      <c r="D1865" t="s">
        <v>35</v>
      </c>
      <c r="E1865">
        <v>32.71</v>
      </c>
      <c r="F1865">
        <v>846169</v>
      </c>
      <c r="G1865" t="s">
        <v>13</v>
      </c>
      <c r="H1865" t="s">
        <v>38</v>
      </c>
      <c r="I1865" t="s">
        <v>15</v>
      </c>
      <c r="J1865">
        <v>59</v>
      </c>
    </row>
    <row r="1866" spans="1:10" x14ac:dyDescent="0.35">
      <c r="A1866" t="s">
        <v>10</v>
      </c>
      <c r="B1866">
        <v>2017</v>
      </c>
      <c r="C1866" t="s">
        <v>42</v>
      </c>
      <c r="D1866" t="s">
        <v>12</v>
      </c>
      <c r="E1866">
        <v>47.46</v>
      </c>
      <c r="F1866">
        <v>783239</v>
      </c>
      <c r="G1866" t="s">
        <v>30</v>
      </c>
      <c r="H1866" t="s">
        <v>26</v>
      </c>
      <c r="I1866" t="s">
        <v>15</v>
      </c>
      <c r="J1866">
        <v>41</v>
      </c>
    </row>
    <row r="1867" spans="1:10" x14ac:dyDescent="0.35">
      <c r="A1867" t="s">
        <v>10</v>
      </c>
      <c r="B1867">
        <v>2022</v>
      </c>
      <c r="C1867" t="s">
        <v>42</v>
      </c>
      <c r="D1867" t="s">
        <v>24</v>
      </c>
      <c r="E1867">
        <v>11.39</v>
      </c>
      <c r="F1867">
        <v>104772</v>
      </c>
      <c r="G1867" t="s">
        <v>30</v>
      </c>
      <c r="H1867" t="s">
        <v>26</v>
      </c>
      <c r="I1867" t="s">
        <v>18</v>
      </c>
      <c r="J1867">
        <v>43</v>
      </c>
    </row>
    <row r="1868" spans="1:10" x14ac:dyDescent="0.35">
      <c r="A1868" t="s">
        <v>28</v>
      </c>
      <c r="B1868">
        <v>2015</v>
      </c>
      <c r="C1868" t="s">
        <v>32</v>
      </c>
      <c r="D1868" t="s">
        <v>24</v>
      </c>
      <c r="E1868">
        <v>31.68</v>
      </c>
      <c r="F1868">
        <v>33098</v>
      </c>
      <c r="G1868" t="s">
        <v>13</v>
      </c>
      <c r="H1868" t="s">
        <v>38</v>
      </c>
      <c r="I1868" t="s">
        <v>27</v>
      </c>
      <c r="J1868">
        <v>8</v>
      </c>
    </row>
    <row r="1869" spans="1:10" x14ac:dyDescent="0.35">
      <c r="A1869" t="s">
        <v>23</v>
      </c>
      <c r="B1869">
        <v>2024</v>
      </c>
      <c r="C1869" t="s">
        <v>20</v>
      </c>
      <c r="D1869" t="s">
        <v>37</v>
      </c>
      <c r="E1869">
        <v>65.78</v>
      </c>
      <c r="F1869">
        <v>512847</v>
      </c>
      <c r="G1869" t="s">
        <v>29</v>
      </c>
      <c r="H1869" t="s">
        <v>26</v>
      </c>
      <c r="I1869" t="s">
        <v>39</v>
      </c>
      <c r="J1869">
        <v>72</v>
      </c>
    </row>
    <row r="1870" spans="1:10" x14ac:dyDescent="0.35">
      <c r="A1870" t="s">
        <v>40</v>
      </c>
      <c r="B1870">
        <v>2018</v>
      </c>
      <c r="C1870" t="s">
        <v>34</v>
      </c>
      <c r="D1870" t="s">
        <v>36</v>
      </c>
      <c r="E1870">
        <v>71.010000000000005</v>
      </c>
      <c r="F1870">
        <v>840106</v>
      </c>
      <c r="G1870" t="s">
        <v>29</v>
      </c>
      <c r="H1870" t="s">
        <v>22</v>
      </c>
      <c r="I1870" t="s">
        <v>15</v>
      </c>
      <c r="J1870">
        <v>44</v>
      </c>
    </row>
    <row r="1871" spans="1:10" x14ac:dyDescent="0.35">
      <c r="A1871" t="s">
        <v>43</v>
      </c>
      <c r="B1871">
        <v>2024</v>
      </c>
      <c r="C1871" t="s">
        <v>34</v>
      </c>
      <c r="D1871" t="s">
        <v>37</v>
      </c>
      <c r="E1871">
        <v>69.569999999999993</v>
      </c>
      <c r="F1871">
        <v>269458</v>
      </c>
      <c r="G1871" t="s">
        <v>29</v>
      </c>
      <c r="H1871" t="s">
        <v>38</v>
      </c>
      <c r="I1871" t="s">
        <v>18</v>
      </c>
      <c r="J1871">
        <v>15</v>
      </c>
    </row>
    <row r="1872" spans="1:10" x14ac:dyDescent="0.35">
      <c r="A1872" t="s">
        <v>28</v>
      </c>
      <c r="B1872">
        <v>2021</v>
      </c>
      <c r="C1872" t="s">
        <v>16</v>
      </c>
      <c r="D1872" t="s">
        <v>37</v>
      </c>
      <c r="E1872">
        <v>66.84</v>
      </c>
      <c r="F1872">
        <v>242893</v>
      </c>
      <c r="G1872" t="s">
        <v>25</v>
      </c>
      <c r="H1872" t="s">
        <v>38</v>
      </c>
      <c r="I1872" t="s">
        <v>31</v>
      </c>
      <c r="J1872">
        <v>50</v>
      </c>
    </row>
    <row r="1873" spans="1:10" x14ac:dyDescent="0.35">
      <c r="A1873" t="s">
        <v>41</v>
      </c>
      <c r="B1873">
        <v>2018</v>
      </c>
      <c r="C1873" t="s">
        <v>11</v>
      </c>
      <c r="D1873" t="s">
        <v>12</v>
      </c>
      <c r="E1873">
        <v>5.25</v>
      </c>
      <c r="F1873">
        <v>605947</v>
      </c>
      <c r="G1873" t="s">
        <v>29</v>
      </c>
      <c r="H1873" t="s">
        <v>38</v>
      </c>
      <c r="I1873" t="s">
        <v>18</v>
      </c>
      <c r="J1873">
        <v>13</v>
      </c>
    </row>
    <row r="1874" spans="1:10" x14ac:dyDescent="0.35">
      <c r="A1874" t="s">
        <v>44</v>
      </c>
      <c r="B1874">
        <v>2018</v>
      </c>
      <c r="C1874" t="s">
        <v>34</v>
      </c>
      <c r="D1874" t="s">
        <v>12</v>
      </c>
      <c r="E1874">
        <v>60.57</v>
      </c>
      <c r="F1874">
        <v>468399</v>
      </c>
      <c r="G1874" t="s">
        <v>25</v>
      </c>
      <c r="H1874" t="s">
        <v>38</v>
      </c>
      <c r="I1874" t="s">
        <v>15</v>
      </c>
      <c r="J1874">
        <v>56</v>
      </c>
    </row>
    <row r="1875" spans="1:10" x14ac:dyDescent="0.35">
      <c r="A1875" t="s">
        <v>19</v>
      </c>
      <c r="B1875">
        <v>2015</v>
      </c>
      <c r="C1875" t="s">
        <v>16</v>
      </c>
      <c r="D1875" t="s">
        <v>21</v>
      </c>
      <c r="E1875">
        <v>61.68</v>
      </c>
      <c r="F1875">
        <v>503774</v>
      </c>
      <c r="G1875" t="s">
        <v>13</v>
      </c>
      <c r="H1875" t="s">
        <v>38</v>
      </c>
      <c r="I1875" t="s">
        <v>18</v>
      </c>
      <c r="J1875">
        <v>37</v>
      </c>
    </row>
    <row r="1876" spans="1:10" x14ac:dyDescent="0.35">
      <c r="A1876" t="s">
        <v>33</v>
      </c>
      <c r="B1876">
        <v>2021</v>
      </c>
      <c r="C1876" t="s">
        <v>11</v>
      </c>
      <c r="D1876" t="s">
        <v>17</v>
      </c>
      <c r="E1876">
        <v>45.74</v>
      </c>
      <c r="F1876">
        <v>754278</v>
      </c>
      <c r="G1876" t="s">
        <v>29</v>
      </c>
      <c r="H1876" t="s">
        <v>26</v>
      </c>
      <c r="I1876" t="s">
        <v>18</v>
      </c>
      <c r="J1876">
        <v>46</v>
      </c>
    </row>
    <row r="1877" spans="1:10" x14ac:dyDescent="0.35">
      <c r="A1877" t="s">
        <v>44</v>
      </c>
      <c r="B1877">
        <v>2019</v>
      </c>
      <c r="C1877" t="s">
        <v>34</v>
      </c>
      <c r="D1877" t="s">
        <v>21</v>
      </c>
      <c r="E1877">
        <v>89.81</v>
      </c>
      <c r="F1877">
        <v>126120</v>
      </c>
      <c r="G1877" t="s">
        <v>30</v>
      </c>
      <c r="H1877" t="s">
        <v>26</v>
      </c>
      <c r="I1877" t="s">
        <v>39</v>
      </c>
      <c r="J1877">
        <v>39</v>
      </c>
    </row>
    <row r="1878" spans="1:10" x14ac:dyDescent="0.35">
      <c r="A1878" t="s">
        <v>23</v>
      </c>
      <c r="B1878">
        <v>2018</v>
      </c>
      <c r="C1878" t="s">
        <v>42</v>
      </c>
      <c r="D1878" t="s">
        <v>21</v>
      </c>
      <c r="E1878">
        <v>73.27</v>
      </c>
      <c r="F1878">
        <v>210024</v>
      </c>
      <c r="G1878" t="s">
        <v>13</v>
      </c>
      <c r="H1878" t="s">
        <v>22</v>
      </c>
      <c r="I1878" t="s">
        <v>31</v>
      </c>
      <c r="J1878">
        <v>20</v>
      </c>
    </row>
    <row r="1879" spans="1:10" x14ac:dyDescent="0.35">
      <c r="A1879" t="s">
        <v>33</v>
      </c>
      <c r="B1879">
        <v>2022</v>
      </c>
      <c r="C1879" t="s">
        <v>32</v>
      </c>
      <c r="D1879" t="s">
        <v>36</v>
      </c>
      <c r="E1879">
        <v>51.33</v>
      </c>
      <c r="F1879">
        <v>970775</v>
      </c>
      <c r="G1879" t="s">
        <v>29</v>
      </c>
      <c r="H1879" t="s">
        <v>14</v>
      </c>
      <c r="I1879" t="s">
        <v>27</v>
      </c>
      <c r="J1879">
        <v>21</v>
      </c>
    </row>
    <row r="1880" spans="1:10" x14ac:dyDescent="0.35">
      <c r="A1880" t="s">
        <v>33</v>
      </c>
      <c r="B1880">
        <v>2017</v>
      </c>
      <c r="C1880" t="s">
        <v>16</v>
      </c>
      <c r="D1880" t="s">
        <v>12</v>
      </c>
      <c r="E1880">
        <v>19.84</v>
      </c>
      <c r="F1880">
        <v>832471</v>
      </c>
      <c r="G1880" t="s">
        <v>29</v>
      </c>
      <c r="H1880" t="s">
        <v>26</v>
      </c>
      <c r="I1880" t="s">
        <v>18</v>
      </c>
      <c r="J1880">
        <v>54</v>
      </c>
    </row>
    <row r="1881" spans="1:10" x14ac:dyDescent="0.35">
      <c r="A1881" t="s">
        <v>19</v>
      </c>
      <c r="B1881">
        <v>2024</v>
      </c>
      <c r="C1881" t="s">
        <v>11</v>
      </c>
      <c r="D1881" t="s">
        <v>21</v>
      </c>
      <c r="E1881">
        <v>97.25</v>
      </c>
      <c r="F1881">
        <v>165316</v>
      </c>
      <c r="G1881" t="s">
        <v>30</v>
      </c>
      <c r="H1881" t="s">
        <v>38</v>
      </c>
      <c r="I1881" t="s">
        <v>39</v>
      </c>
      <c r="J1881">
        <v>61</v>
      </c>
    </row>
    <row r="1882" spans="1:10" x14ac:dyDescent="0.35">
      <c r="A1882" t="s">
        <v>40</v>
      </c>
      <c r="B1882">
        <v>2016</v>
      </c>
      <c r="C1882" t="s">
        <v>32</v>
      </c>
      <c r="D1882" t="s">
        <v>17</v>
      </c>
      <c r="E1882">
        <v>2.96</v>
      </c>
      <c r="F1882">
        <v>990886</v>
      </c>
      <c r="G1882" t="s">
        <v>29</v>
      </c>
      <c r="H1882" t="s">
        <v>22</v>
      </c>
      <c r="I1882" t="s">
        <v>27</v>
      </c>
      <c r="J1882">
        <v>59</v>
      </c>
    </row>
    <row r="1883" spans="1:10" x14ac:dyDescent="0.35">
      <c r="A1883" t="s">
        <v>23</v>
      </c>
      <c r="B1883">
        <v>2021</v>
      </c>
      <c r="C1883" t="s">
        <v>42</v>
      </c>
      <c r="D1883" t="s">
        <v>24</v>
      </c>
      <c r="E1883">
        <v>82.28</v>
      </c>
      <c r="F1883">
        <v>370146</v>
      </c>
      <c r="G1883" t="s">
        <v>25</v>
      </c>
      <c r="H1883" t="s">
        <v>38</v>
      </c>
      <c r="I1883" t="s">
        <v>15</v>
      </c>
      <c r="J1883">
        <v>55</v>
      </c>
    </row>
    <row r="1884" spans="1:10" x14ac:dyDescent="0.35">
      <c r="A1884" t="s">
        <v>10</v>
      </c>
      <c r="B1884">
        <v>2021</v>
      </c>
      <c r="C1884" t="s">
        <v>20</v>
      </c>
      <c r="D1884" t="s">
        <v>17</v>
      </c>
      <c r="E1884">
        <v>49.59</v>
      </c>
      <c r="F1884">
        <v>284823</v>
      </c>
      <c r="G1884" t="s">
        <v>30</v>
      </c>
      <c r="H1884" t="s">
        <v>26</v>
      </c>
      <c r="I1884" t="s">
        <v>31</v>
      </c>
      <c r="J1884">
        <v>50</v>
      </c>
    </row>
    <row r="1885" spans="1:10" x14ac:dyDescent="0.35">
      <c r="A1885" t="s">
        <v>23</v>
      </c>
      <c r="B1885">
        <v>2016</v>
      </c>
      <c r="C1885" t="s">
        <v>42</v>
      </c>
      <c r="D1885" t="s">
        <v>37</v>
      </c>
      <c r="E1885">
        <v>65.14</v>
      </c>
      <c r="F1885">
        <v>742857</v>
      </c>
      <c r="G1885" t="s">
        <v>25</v>
      </c>
      <c r="H1885" t="s">
        <v>22</v>
      </c>
      <c r="I1885" t="s">
        <v>31</v>
      </c>
      <c r="J1885">
        <v>49</v>
      </c>
    </row>
    <row r="1886" spans="1:10" x14ac:dyDescent="0.35">
      <c r="A1886" t="s">
        <v>43</v>
      </c>
      <c r="B1886">
        <v>2024</v>
      </c>
      <c r="C1886" t="s">
        <v>32</v>
      </c>
      <c r="D1886" t="s">
        <v>37</v>
      </c>
      <c r="E1886">
        <v>70</v>
      </c>
      <c r="F1886">
        <v>484101</v>
      </c>
      <c r="G1886" t="s">
        <v>13</v>
      </c>
      <c r="H1886" t="s">
        <v>14</v>
      </c>
      <c r="I1886" t="s">
        <v>15</v>
      </c>
      <c r="J1886">
        <v>9</v>
      </c>
    </row>
    <row r="1887" spans="1:10" x14ac:dyDescent="0.35">
      <c r="A1887" t="s">
        <v>23</v>
      </c>
      <c r="B1887">
        <v>2015</v>
      </c>
      <c r="C1887" t="s">
        <v>16</v>
      </c>
      <c r="D1887" t="s">
        <v>24</v>
      </c>
      <c r="E1887">
        <v>22.58</v>
      </c>
      <c r="F1887">
        <v>368441</v>
      </c>
      <c r="G1887" t="s">
        <v>13</v>
      </c>
      <c r="H1887" t="s">
        <v>22</v>
      </c>
      <c r="I1887" t="s">
        <v>27</v>
      </c>
      <c r="J1887">
        <v>71</v>
      </c>
    </row>
    <row r="1888" spans="1:10" x14ac:dyDescent="0.35">
      <c r="A1888" t="s">
        <v>41</v>
      </c>
      <c r="B1888">
        <v>2019</v>
      </c>
      <c r="C1888" t="s">
        <v>42</v>
      </c>
      <c r="D1888" t="s">
        <v>36</v>
      </c>
      <c r="E1888">
        <v>55.42</v>
      </c>
      <c r="F1888">
        <v>945465</v>
      </c>
      <c r="G1888" t="s">
        <v>30</v>
      </c>
      <c r="H1888" t="s">
        <v>22</v>
      </c>
      <c r="I1888" t="s">
        <v>18</v>
      </c>
      <c r="J1888">
        <v>5</v>
      </c>
    </row>
    <row r="1889" spans="1:10" x14ac:dyDescent="0.35">
      <c r="A1889" t="s">
        <v>45</v>
      </c>
      <c r="B1889">
        <v>2016</v>
      </c>
      <c r="C1889" t="s">
        <v>32</v>
      </c>
      <c r="D1889" t="s">
        <v>37</v>
      </c>
      <c r="E1889">
        <v>27.08</v>
      </c>
      <c r="F1889">
        <v>551900</v>
      </c>
      <c r="G1889" t="s">
        <v>30</v>
      </c>
      <c r="H1889" t="s">
        <v>26</v>
      </c>
      <c r="I1889" t="s">
        <v>15</v>
      </c>
      <c r="J1889">
        <v>17</v>
      </c>
    </row>
    <row r="1890" spans="1:10" x14ac:dyDescent="0.35">
      <c r="A1890" t="s">
        <v>23</v>
      </c>
      <c r="B1890">
        <v>2021</v>
      </c>
      <c r="C1890" t="s">
        <v>42</v>
      </c>
      <c r="D1890" t="s">
        <v>36</v>
      </c>
      <c r="E1890">
        <v>73.02</v>
      </c>
      <c r="F1890">
        <v>731722</v>
      </c>
      <c r="G1890" t="s">
        <v>13</v>
      </c>
      <c r="H1890" t="s">
        <v>22</v>
      </c>
      <c r="I1890" t="s">
        <v>15</v>
      </c>
      <c r="J1890">
        <v>28</v>
      </c>
    </row>
    <row r="1891" spans="1:10" x14ac:dyDescent="0.35">
      <c r="A1891" t="s">
        <v>28</v>
      </c>
      <c r="B1891">
        <v>2018</v>
      </c>
      <c r="C1891" t="s">
        <v>11</v>
      </c>
      <c r="D1891" t="s">
        <v>36</v>
      </c>
      <c r="E1891">
        <v>88.73</v>
      </c>
      <c r="F1891">
        <v>436597</v>
      </c>
      <c r="G1891" t="s">
        <v>29</v>
      </c>
      <c r="H1891" t="s">
        <v>14</v>
      </c>
      <c r="I1891" t="s">
        <v>27</v>
      </c>
      <c r="J1891">
        <v>33</v>
      </c>
    </row>
    <row r="1892" spans="1:10" x14ac:dyDescent="0.35">
      <c r="A1892" t="s">
        <v>33</v>
      </c>
      <c r="B1892">
        <v>2020</v>
      </c>
      <c r="C1892" t="s">
        <v>32</v>
      </c>
      <c r="D1892" t="s">
        <v>12</v>
      </c>
      <c r="E1892">
        <v>16.350000000000001</v>
      </c>
      <c r="F1892">
        <v>728830</v>
      </c>
      <c r="G1892" t="s">
        <v>29</v>
      </c>
      <c r="H1892" t="s">
        <v>38</v>
      </c>
      <c r="I1892" t="s">
        <v>27</v>
      </c>
      <c r="J1892">
        <v>45</v>
      </c>
    </row>
    <row r="1893" spans="1:10" x14ac:dyDescent="0.35">
      <c r="A1893" t="s">
        <v>45</v>
      </c>
      <c r="B1893">
        <v>2022</v>
      </c>
      <c r="C1893" t="s">
        <v>16</v>
      </c>
      <c r="D1893" t="s">
        <v>21</v>
      </c>
      <c r="E1893">
        <v>85.61</v>
      </c>
      <c r="F1893">
        <v>826018</v>
      </c>
      <c r="G1893" t="s">
        <v>13</v>
      </c>
      <c r="H1893" t="s">
        <v>22</v>
      </c>
      <c r="I1893" t="s">
        <v>18</v>
      </c>
      <c r="J1893">
        <v>24</v>
      </c>
    </row>
    <row r="1894" spans="1:10" x14ac:dyDescent="0.35">
      <c r="A1894" t="s">
        <v>41</v>
      </c>
      <c r="B1894">
        <v>2020</v>
      </c>
      <c r="C1894" t="s">
        <v>16</v>
      </c>
      <c r="D1894" t="s">
        <v>24</v>
      </c>
      <c r="E1894">
        <v>76.61</v>
      </c>
      <c r="F1894">
        <v>791323</v>
      </c>
      <c r="G1894" t="s">
        <v>29</v>
      </c>
      <c r="H1894" t="s">
        <v>14</v>
      </c>
      <c r="I1894" t="s">
        <v>39</v>
      </c>
      <c r="J1894">
        <v>40</v>
      </c>
    </row>
    <row r="1895" spans="1:10" x14ac:dyDescent="0.35">
      <c r="A1895" t="s">
        <v>45</v>
      </c>
      <c r="B1895">
        <v>2015</v>
      </c>
      <c r="C1895" t="s">
        <v>34</v>
      </c>
      <c r="D1895" t="s">
        <v>36</v>
      </c>
      <c r="E1895">
        <v>42.77</v>
      </c>
      <c r="F1895">
        <v>117454</v>
      </c>
      <c r="G1895" t="s">
        <v>29</v>
      </c>
      <c r="H1895" t="s">
        <v>14</v>
      </c>
      <c r="I1895" t="s">
        <v>18</v>
      </c>
      <c r="J1895">
        <v>19</v>
      </c>
    </row>
    <row r="1896" spans="1:10" x14ac:dyDescent="0.35">
      <c r="A1896" t="s">
        <v>44</v>
      </c>
      <c r="B1896">
        <v>2023</v>
      </c>
      <c r="C1896" t="s">
        <v>16</v>
      </c>
      <c r="D1896" t="s">
        <v>17</v>
      </c>
      <c r="E1896">
        <v>95.3</v>
      </c>
      <c r="F1896">
        <v>986882</v>
      </c>
      <c r="G1896" t="s">
        <v>13</v>
      </c>
      <c r="H1896" t="s">
        <v>22</v>
      </c>
      <c r="I1896" t="s">
        <v>39</v>
      </c>
      <c r="J1896">
        <v>45</v>
      </c>
    </row>
    <row r="1897" spans="1:10" x14ac:dyDescent="0.35">
      <c r="A1897" t="s">
        <v>33</v>
      </c>
      <c r="B1897">
        <v>2016</v>
      </c>
      <c r="C1897" t="s">
        <v>11</v>
      </c>
      <c r="D1897" t="s">
        <v>21</v>
      </c>
      <c r="E1897">
        <v>78.12</v>
      </c>
      <c r="F1897">
        <v>770227</v>
      </c>
      <c r="G1897" t="s">
        <v>30</v>
      </c>
      <c r="H1897" t="s">
        <v>38</v>
      </c>
      <c r="I1897" t="s">
        <v>31</v>
      </c>
      <c r="J1897">
        <v>20</v>
      </c>
    </row>
    <row r="1898" spans="1:10" x14ac:dyDescent="0.35">
      <c r="A1898" t="s">
        <v>10</v>
      </c>
      <c r="B1898">
        <v>2024</v>
      </c>
      <c r="C1898" t="s">
        <v>34</v>
      </c>
      <c r="D1898" t="s">
        <v>35</v>
      </c>
      <c r="E1898">
        <v>21.33</v>
      </c>
      <c r="F1898">
        <v>997411</v>
      </c>
      <c r="G1898" t="s">
        <v>25</v>
      </c>
      <c r="H1898" t="s">
        <v>26</v>
      </c>
      <c r="I1898" t="s">
        <v>31</v>
      </c>
      <c r="J1898">
        <v>25</v>
      </c>
    </row>
    <row r="1899" spans="1:10" x14ac:dyDescent="0.35">
      <c r="A1899" t="s">
        <v>44</v>
      </c>
      <c r="B1899">
        <v>2020</v>
      </c>
      <c r="C1899" t="s">
        <v>42</v>
      </c>
      <c r="D1899" t="s">
        <v>12</v>
      </c>
      <c r="E1899">
        <v>66.930000000000007</v>
      </c>
      <c r="F1899">
        <v>640603</v>
      </c>
      <c r="G1899" t="s">
        <v>13</v>
      </c>
      <c r="H1899" t="s">
        <v>14</v>
      </c>
      <c r="I1899" t="s">
        <v>15</v>
      </c>
      <c r="J1899">
        <v>23</v>
      </c>
    </row>
    <row r="1900" spans="1:10" x14ac:dyDescent="0.35">
      <c r="A1900" t="s">
        <v>43</v>
      </c>
      <c r="B1900">
        <v>2024</v>
      </c>
      <c r="C1900" t="s">
        <v>11</v>
      </c>
      <c r="D1900" t="s">
        <v>24</v>
      </c>
      <c r="E1900">
        <v>81.540000000000006</v>
      </c>
      <c r="F1900">
        <v>499671</v>
      </c>
      <c r="G1900" t="s">
        <v>13</v>
      </c>
      <c r="H1900" t="s">
        <v>22</v>
      </c>
      <c r="I1900" t="s">
        <v>15</v>
      </c>
      <c r="J1900">
        <v>4</v>
      </c>
    </row>
    <row r="1901" spans="1:10" x14ac:dyDescent="0.35">
      <c r="A1901" t="s">
        <v>19</v>
      </c>
      <c r="B1901">
        <v>2020</v>
      </c>
      <c r="C1901" t="s">
        <v>11</v>
      </c>
      <c r="D1901" t="s">
        <v>17</v>
      </c>
      <c r="E1901">
        <v>12.64</v>
      </c>
      <c r="F1901">
        <v>805905</v>
      </c>
      <c r="G1901" t="s">
        <v>25</v>
      </c>
      <c r="H1901" t="s">
        <v>26</v>
      </c>
      <c r="I1901" t="s">
        <v>18</v>
      </c>
      <c r="J1901">
        <v>54</v>
      </c>
    </row>
    <row r="1902" spans="1:10" x14ac:dyDescent="0.35">
      <c r="A1902" t="s">
        <v>33</v>
      </c>
      <c r="B1902">
        <v>2017</v>
      </c>
      <c r="C1902" t="s">
        <v>11</v>
      </c>
      <c r="D1902" t="s">
        <v>17</v>
      </c>
      <c r="E1902">
        <v>43.2</v>
      </c>
      <c r="F1902">
        <v>377252</v>
      </c>
      <c r="G1902" t="s">
        <v>25</v>
      </c>
      <c r="H1902" t="s">
        <v>14</v>
      </c>
      <c r="I1902" t="s">
        <v>39</v>
      </c>
      <c r="J1902">
        <v>8</v>
      </c>
    </row>
    <row r="1903" spans="1:10" x14ac:dyDescent="0.35">
      <c r="A1903" t="s">
        <v>45</v>
      </c>
      <c r="B1903">
        <v>2018</v>
      </c>
      <c r="C1903" t="s">
        <v>16</v>
      </c>
      <c r="D1903" t="s">
        <v>17</v>
      </c>
      <c r="E1903">
        <v>20.58</v>
      </c>
      <c r="F1903">
        <v>653168</v>
      </c>
      <c r="G1903" t="s">
        <v>30</v>
      </c>
      <c r="H1903" t="s">
        <v>22</v>
      </c>
      <c r="I1903" t="s">
        <v>27</v>
      </c>
      <c r="J1903">
        <v>3</v>
      </c>
    </row>
    <row r="1904" spans="1:10" x14ac:dyDescent="0.35">
      <c r="A1904" t="s">
        <v>43</v>
      </c>
      <c r="B1904">
        <v>2017</v>
      </c>
      <c r="C1904" t="s">
        <v>11</v>
      </c>
      <c r="D1904" t="s">
        <v>21</v>
      </c>
      <c r="E1904">
        <v>26.62</v>
      </c>
      <c r="F1904">
        <v>955790</v>
      </c>
      <c r="G1904" t="s">
        <v>25</v>
      </c>
      <c r="H1904" t="s">
        <v>38</v>
      </c>
      <c r="I1904" t="s">
        <v>39</v>
      </c>
      <c r="J1904">
        <v>44</v>
      </c>
    </row>
    <row r="1905" spans="1:10" x14ac:dyDescent="0.35">
      <c r="A1905" t="s">
        <v>45</v>
      </c>
      <c r="B1905">
        <v>2018</v>
      </c>
      <c r="C1905" t="s">
        <v>11</v>
      </c>
      <c r="D1905" t="s">
        <v>24</v>
      </c>
      <c r="E1905">
        <v>15.56</v>
      </c>
      <c r="F1905">
        <v>734448</v>
      </c>
      <c r="G1905" t="s">
        <v>30</v>
      </c>
      <c r="H1905" t="s">
        <v>26</v>
      </c>
      <c r="I1905" t="s">
        <v>39</v>
      </c>
      <c r="J1905">
        <v>37</v>
      </c>
    </row>
    <row r="1906" spans="1:10" x14ac:dyDescent="0.35">
      <c r="A1906" t="s">
        <v>10</v>
      </c>
      <c r="B1906">
        <v>2021</v>
      </c>
      <c r="C1906" t="s">
        <v>16</v>
      </c>
      <c r="D1906" t="s">
        <v>17</v>
      </c>
      <c r="E1906">
        <v>12.97</v>
      </c>
      <c r="F1906">
        <v>425647</v>
      </c>
      <c r="G1906" t="s">
        <v>30</v>
      </c>
      <c r="H1906" t="s">
        <v>38</v>
      </c>
      <c r="I1906" t="s">
        <v>31</v>
      </c>
      <c r="J1906">
        <v>4</v>
      </c>
    </row>
    <row r="1907" spans="1:10" x14ac:dyDescent="0.35">
      <c r="A1907" t="s">
        <v>33</v>
      </c>
      <c r="B1907">
        <v>2019</v>
      </c>
      <c r="C1907" t="s">
        <v>34</v>
      </c>
      <c r="D1907" t="s">
        <v>36</v>
      </c>
      <c r="E1907">
        <v>98.04</v>
      </c>
      <c r="F1907">
        <v>278315</v>
      </c>
      <c r="G1907" t="s">
        <v>30</v>
      </c>
      <c r="H1907" t="s">
        <v>14</v>
      </c>
      <c r="I1907" t="s">
        <v>15</v>
      </c>
      <c r="J1907">
        <v>3</v>
      </c>
    </row>
    <row r="1908" spans="1:10" x14ac:dyDescent="0.35">
      <c r="A1908" t="s">
        <v>23</v>
      </c>
      <c r="B1908">
        <v>2020</v>
      </c>
      <c r="C1908" t="s">
        <v>20</v>
      </c>
      <c r="D1908" t="s">
        <v>24</v>
      </c>
      <c r="E1908">
        <v>63.35</v>
      </c>
      <c r="F1908">
        <v>294447</v>
      </c>
      <c r="G1908" t="s">
        <v>30</v>
      </c>
      <c r="H1908" t="s">
        <v>38</v>
      </c>
      <c r="I1908" t="s">
        <v>27</v>
      </c>
      <c r="J1908">
        <v>54</v>
      </c>
    </row>
    <row r="1909" spans="1:10" x14ac:dyDescent="0.35">
      <c r="A1909" t="s">
        <v>43</v>
      </c>
      <c r="B1909">
        <v>2020</v>
      </c>
      <c r="C1909" t="s">
        <v>32</v>
      </c>
      <c r="D1909" t="s">
        <v>12</v>
      </c>
      <c r="E1909">
        <v>26.57</v>
      </c>
      <c r="F1909">
        <v>384988</v>
      </c>
      <c r="G1909" t="s">
        <v>29</v>
      </c>
      <c r="H1909" t="s">
        <v>38</v>
      </c>
      <c r="I1909" t="s">
        <v>27</v>
      </c>
      <c r="J1909">
        <v>19</v>
      </c>
    </row>
    <row r="1910" spans="1:10" x14ac:dyDescent="0.35">
      <c r="A1910" t="s">
        <v>44</v>
      </c>
      <c r="B1910">
        <v>2020</v>
      </c>
      <c r="C1910" t="s">
        <v>20</v>
      </c>
      <c r="D1910" t="s">
        <v>12</v>
      </c>
      <c r="E1910">
        <v>29.58</v>
      </c>
      <c r="F1910">
        <v>141411</v>
      </c>
      <c r="G1910" t="s">
        <v>29</v>
      </c>
      <c r="H1910" t="s">
        <v>14</v>
      </c>
      <c r="I1910" t="s">
        <v>27</v>
      </c>
      <c r="J1910">
        <v>58</v>
      </c>
    </row>
    <row r="1911" spans="1:10" x14ac:dyDescent="0.35">
      <c r="A1911" t="s">
        <v>33</v>
      </c>
      <c r="B1911">
        <v>2023</v>
      </c>
      <c r="C1911" t="s">
        <v>11</v>
      </c>
      <c r="D1911" t="s">
        <v>37</v>
      </c>
      <c r="E1911">
        <v>72.540000000000006</v>
      </c>
      <c r="F1911">
        <v>581712</v>
      </c>
      <c r="G1911" t="s">
        <v>29</v>
      </c>
      <c r="H1911" t="s">
        <v>26</v>
      </c>
      <c r="I1911" t="s">
        <v>15</v>
      </c>
      <c r="J1911">
        <v>12</v>
      </c>
    </row>
    <row r="1912" spans="1:10" x14ac:dyDescent="0.35">
      <c r="A1912" t="s">
        <v>23</v>
      </c>
      <c r="B1912">
        <v>2020</v>
      </c>
      <c r="C1912" t="s">
        <v>16</v>
      </c>
      <c r="D1912" t="s">
        <v>12</v>
      </c>
      <c r="E1912">
        <v>35.159999999999997</v>
      </c>
      <c r="F1912">
        <v>100749</v>
      </c>
      <c r="G1912" t="s">
        <v>30</v>
      </c>
      <c r="H1912" t="s">
        <v>38</v>
      </c>
      <c r="I1912" t="s">
        <v>18</v>
      </c>
      <c r="J1912">
        <v>62</v>
      </c>
    </row>
    <row r="1913" spans="1:10" x14ac:dyDescent="0.35">
      <c r="A1913" t="s">
        <v>41</v>
      </c>
      <c r="B1913">
        <v>2019</v>
      </c>
      <c r="C1913" t="s">
        <v>42</v>
      </c>
      <c r="D1913" t="s">
        <v>12</v>
      </c>
      <c r="E1913">
        <v>56.94</v>
      </c>
      <c r="F1913">
        <v>217880</v>
      </c>
      <c r="G1913" t="s">
        <v>25</v>
      </c>
      <c r="H1913" t="s">
        <v>14</v>
      </c>
      <c r="I1913" t="s">
        <v>15</v>
      </c>
      <c r="J1913">
        <v>48</v>
      </c>
    </row>
    <row r="1914" spans="1:10" x14ac:dyDescent="0.35">
      <c r="A1914" t="s">
        <v>33</v>
      </c>
      <c r="B1914">
        <v>2023</v>
      </c>
      <c r="C1914" t="s">
        <v>20</v>
      </c>
      <c r="D1914" t="s">
        <v>24</v>
      </c>
      <c r="E1914">
        <v>99.71</v>
      </c>
      <c r="F1914">
        <v>357542</v>
      </c>
      <c r="G1914" t="s">
        <v>13</v>
      </c>
      <c r="H1914" t="s">
        <v>38</v>
      </c>
      <c r="I1914" t="s">
        <v>31</v>
      </c>
      <c r="J1914">
        <v>21</v>
      </c>
    </row>
    <row r="1915" spans="1:10" x14ac:dyDescent="0.35">
      <c r="A1915" t="s">
        <v>23</v>
      </c>
      <c r="B1915">
        <v>2021</v>
      </c>
      <c r="C1915" t="s">
        <v>42</v>
      </c>
      <c r="D1915" t="s">
        <v>24</v>
      </c>
      <c r="E1915">
        <v>77.180000000000007</v>
      </c>
      <c r="F1915">
        <v>347426</v>
      </c>
      <c r="G1915" t="s">
        <v>13</v>
      </c>
      <c r="H1915" t="s">
        <v>38</v>
      </c>
      <c r="I1915" t="s">
        <v>31</v>
      </c>
      <c r="J1915">
        <v>36</v>
      </c>
    </row>
    <row r="1916" spans="1:10" x14ac:dyDescent="0.35">
      <c r="A1916" t="s">
        <v>33</v>
      </c>
      <c r="B1916">
        <v>2018</v>
      </c>
      <c r="C1916" t="s">
        <v>20</v>
      </c>
      <c r="D1916" t="s">
        <v>12</v>
      </c>
      <c r="E1916">
        <v>36.92</v>
      </c>
      <c r="F1916">
        <v>829140</v>
      </c>
      <c r="G1916" t="s">
        <v>25</v>
      </c>
      <c r="H1916" t="s">
        <v>14</v>
      </c>
      <c r="I1916" t="s">
        <v>39</v>
      </c>
      <c r="J1916">
        <v>2</v>
      </c>
    </row>
    <row r="1917" spans="1:10" x14ac:dyDescent="0.35">
      <c r="A1917" t="s">
        <v>33</v>
      </c>
      <c r="B1917">
        <v>2017</v>
      </c>
      <c r="C1917" t="s">
        <v>34</v>
      </c>
      <c r="D1917" t="s">
        <v>37</v>
      </c>
      <c r="E1917">
        <v>42.8</v>
      </c>
      <c r="F1917">
        <v>683189</v>
      </c>
      <c r="G1917" t="s">
        <v>30</v>
      </c>
      <c r="H1917" t="s">
        <v>38</v>
      </c>
      <c r="I1917" t="s">
        <v>15</v>
      </c>
      <c r="J1917">
        <v>19</v>
      </c>
    </row>
    <row r="1918" spans="1:10" x14ac:dyDescent="0.35">
      <c r="A1918" t="s">
        <v>19</v>
      </c>
      <c r="B1918">
        <v>2019</v>
      </c>
      <c r="C1918" t="s">
        <v>16</v>
      </c>
      <c r="D1918" t="s">
        <v>36</v>
      </c>
      <c r="E1918">
        <v>89.41</v>
      </c>
      <c r="F1918">
        <v>453441</v>
      </c>
      <c r="G1918" t="s">
        <v>13</v>
      </c>
      <c r="H1918" t="s">
        <v>14</v>
      </c>
      <c r="I1918" t="s">
        <v>15</v>
      </c>
      <c r="J1918">
        <v>29</v>
      </c>
    </row>
    <row r="1919" spans="1:10" x14ac:dyDescent="0.35">
      <c r="A1919" t="s">
        <v>40</v>
      </c>
      <c r="B1919">
        <v>2017</v>
      </c>
      <c r="C1919" t="s">
        <v>42</v>
      </c>
      <c r="D1919" t="s">
        <v>21</v>
      </c>
      <c r="E1919">
        <v>33.340000000000003</v>
      </c>
      <c r="F1919">
        <v>673439</v>
      </c>
      <c r="G1919" t="s">
        <v>29</v>
      </c>
      <c r="H1919" t="s">
        <v>22</v>
      </c>
      <c r="I1919" t="s">
        <v>18</v>
      </c>
      <c r="J1919">
        <v>13</v>
      </c>
    </row>
    <row r="1920" spans="1:10" x14ac:dyDescent="0.35">
      <c r="A1920" t="s">
        <v>43</v>
      </c>
      <c r="B1920">
        <v>2016</v>
      </c>
      <c r="C1920" t="s">
        <v>34</v>
      </c>
      <c r="D1920" t="s">
        <v>24</v>
      </c>
      <c r="E1920">
        <v>13.94</v>
      </c>
      <c r="F1920">
        <v>832297</v>
      </c>
      <c r="G1920" t="s">
        <v>25</v>
      </c>
      <c r="H1920" t="s">
        <v>22</v>
      </c>
      <c r="I1920" t="s">
        <v>27</v>
      </c>
      <c r="J1920">
        <v>69</v>
      </c>
    </row>
    <row r="1921" spans="1:10" x14ac:dyDescent="0.35">
      <c r="A1921" t="s">
        <v>19</v>
      </c>
      <c r="B1921">
        <v>2018</v>
      </c>
      <c r="C1921" t="s">
        <v>11</v>
      </c>
      <c r="D1921" t="s">
        <v>21</v>
      </c>
      <c r="E1921">
        <v>13.05</v>
      </c>
      <c r="F1921">
        <v>400964</v>
      </c>
      <c r="G1921" t="s">
        <v>25</v>
      </c>
      <c r="H1921" t="s">
        <v>22</v>
      </c>
      <c r="I1921" t="s">
        <v>15</v>
      </c>
      <c r="J1921">
        <v>19</v>
      </c>
    </row>
    <row r="1922" spans="1:10" x14ac:dyDescent="0.35">
      <c r="A1922" t="s">
        <v>33</v>
      </c>
      <c r="B1922">
        <v>2019</v>
      </c>
      <c r="C1922" t="s">
        <v>32</v>
      </c>
      <c r="D1922" t="s">
        <v>24</v>
      </c>
      <c r="E1922">
        <v>52.94</v>
      </c>
      <c r="F1922">
        <v>192293</v>
      </c>
      <c r="G1922" t="s">
        <v>25</v>
      </c>
      <c r="H1922" t="s">
        <v>22</v>
      </c>
      <c r="I1922" t="s">
        <v>15</v>
      </c>
      <c r="J1922">
        <v>57</v>
      </c>
    </row>
    <row r="1923" spans="1:10" x14ac:dyDescent="0.35">
      <c r="A1923" t="s">
        <v>41</v>
      </c>
      <c r="B1923">
        <v>2019</v>
      </c>
      <c r="C1923" t="s">
        <v>20</v>
      </c>
      <c r="D1923" t="s">
        <v>36</v>
      </c>
      <c r="E1923">
        <v>26.02</v>
      </c>
      <c r="F1923">
        <v>565292</v>
      </c>
      <c r="G1923" t="s">
        <v>29</v>
      </c>
      <c r="H1923" t="s">
        <v>14</v>
      </c>
      <c r="I1923" t="s">
        <v>31</v>
      </c>
      <c r="J1923">
        <v>27</v>
      </c>
    </row>
    <row r="1924" spans="1:10" x14ac:dyDescent="0.35">
      <c r="A1924" t="s">
        <v>43</v>
      </c>
      <c r="B1924">
        <v>2016</v>
      </c>
      <c r="C1924" t="s">
        <v>11</v>
      </c>
      <c r="D1924" t="s">
        <v>12</v>
      </c>
      <c r="E1924">
        <v>9.23</v>
      </c>
      <c r="F1924">
        <v>774750</v>
      </c>
      <c r="G1924" t="s">
        <v>25</v>
      </c>
      <c r="H1924" t="s">
        <v>26</v>
      </c>
      <c r="I1924" t="s">
        <v>18</v>
      </c>
      <c r="J1924">
        <v>70</v>
      </c>
    </row>
    <row r="1925" spans="1:10" x14ac:dyDescent="0.35">
      <c r="A1925" t="s">
        <v>33</v>
      </c>
      <c r="B1925">
        <v>2022</v>
      </c>
      <c r="C1925" t="s">
        <v>11</v>
      </c>
      <c r="D1925" t="s">
        <v>21</v>
      </c>
      <c r="E1925">
        <v>78.2</v>
      </c>
      <c r="F1925">
        <v>666996</v>
      </c>
      <c r="G1925" t="s">
        <v>29</v>
      </c>
      <c r="H1925" t="s">
        <v>22</v>
      </c>
      <c r="I1925" t="s">
        <v>39</v>
      </c>
      <c r="J1925">
        <v>59</v>
      </c>
    </row>
    <row r="1926" spans="1:10" x14ac:dyDescent="0.35">
      <c r="A1926" t="s">
        <v>28</v>
      </c>
      <c r="B1926">
        <v>2016</v>
      </c>
      <c r="C1926" t="s">
        <v>42</v>
      </c>
      <c r="D1926" t="s">
        <v>37</v>
      </c>
      <c r="E1926">
        <v>94.12</v>
      </c>
      <c r="F1926">
        <v>21382</v>
      </c>
      <c r="G1926" t="s">
        <v>30</v>
      </c>
      <c r="H1926" t="s">
        <v>22</v>
      </c>
      <c r="I1926" t="s">
        <v>39</v>
      </c>
      <c r="J1926">
        <v>21</v>
      </c>
    </row>
    <row r="1927" spans="1:10" x14ac:dyDescent="0.35">
      <c r="A1927" t="s">
        <v>28</v>
      </c>
      <c r="B1927">
        <v>2021</v>
      </c>
      <c r="C1927" t="s">
        <v>11</v>
      </c>
      <c r="D1927" t="s">
        <v>24</v>
      </c>
      <c r="E1927">
        <v>55.14</v>
      </c>
      <c r="F1927">
        <v>463525</v>
      </c>
      <c r="G1927" t="s">
        <v>25</v>
      </c>
      <c r="H1927" t="s">
        <v>14</v>
      </c>
      <c r="I1927" t="s">
        <v>27</v>
      </c>
      <c r="J1927">
        <v>59</v>
      </c>
    </row>
    <row r="1928" spans="1:10" x14ac:dyDescent="0.35">
      <c r="A1928" t="s">
        <v>41</v>
      </c>
      <c r="B1928">
        <v>2022</v>
      </c>
      <c r="C1928" t="s">
        <v>16</v>
      </c>
      <c r="D1928" t="s">
        <v>24</v>
      </c>
      <c r="E1928">
        <v>16.98</v>
      </c>
      <c r="F1928">
        <v>905673</v>
      </c>
      <c r="G1928" t="s">
        <v>29</v>
      </c>
      <c r="H1928" t="s">
        <v>22</v>
      </c>
      <c r="I1928" t="s">
        <v>15</v>
      </c>
      <c r="J1928">
        <v>54</v>
      </c>
    </row>
    <row r="1929" spans="1:10" x14ac:dyDescent="0.35">
      <c r="A1929" t="s">
        <v>19</v>
      </c>
      <c r="B1929">
        <v>2024</v>
      </c>
      <c r="C1929" t="s">
        <v>20</v>
      </c>
      <c r="D1929" t="s">
        <v>17</v>
      </c>
      <c r="E1929">
        <v>30.59</v>
      </c>
      <c r="F1929">
        <v>619881</v>
      </c>
      <c r="G1929" t="s">
        <v>25</v>
      </c>
      <c r="H1929" t="s">
        <v>14</v>
      </c>
      <c r="I1929" t="s">
        <v>31</v>
      </c>
      <c r="J1929">
        <v>42</v>
      </c>
    </row>
    <row r="1930" spans="1:10" x14ac:dyDescent="0.35">
      <c r="A1930" t="s">
        <v>33</v>
      </c>
      <c r="B1930">
        <v>2015</v>
      </c>
      <c r="C1930" t="s">
        <v>42</v>
      </c>
      <c r="D1930" t="s">
        <v>36</v>
      </c>
      <c r="E1930">
        <v>20.27</v>
      </c>
      <c r="F1930">
        <v>987350</v>
      </c>
      <c r="G1930" t="s">
        <v>29</v>
      </c>
      <c r="H1930" t="s">
        <v>38</v>
      </c>
      <c r="I1930" t="s">
        <v>31</v>
      </c>
      <c r="J1930">
        <v>4</v>
      </c>
    </row>
    <row r="1931" spans="1:10" x14ac:dyDescent="0.35">
      <c r="A1931" t="s">
        <v>45</v>
      </c>
      <c r="B1931">
        <v>2019</v>
      </c>
      <c r="C1931" t="s">
        <v>11</v>
      </c>
      <c r="D1931" t="s">
        <v>12</v>
      </c>
      <c r="E1931">
        <v>97.32</v>
      </c>
      <c r="F1931">
        <v>849084</v>
      </c>
      <c r="G1931" t="s">
        <v>25</v>
      </c>
      <c r="H1931" t="s">
        <v>38</v>
      </c>
      <c r="I1931" t="s">
        <v>15</v>
      </c>
      <c r="J1931">
        <v>62</v>
      </c>
    </row>
    <row r="1932" spans="1:10" x14ac:dyDescent="0.35">
      <c r="A1932" t="s">
        <v>23</v>
      </c>
      <c r="B1932">
        <v>2017</v>
      </c>
      <c r="C1932" t="s">
        <v>20</v>
      </c>
      <c r="D1932" t="s">
        <v>12</v>
      </c>
      <c r="E1932">
        <v>13.06</v>
      </c>
      <c r="F1932">
        <v>799627</v>
      </c>
      <c r="G1932" t="s">
        <v>13</v>
      </c>
      <c r="H1932" t="s">
        <v>22</v>
      </c>
      <c r="I1932" t="s">
        <v>31</v>
      </c>
      <c r="J1932">
        <v>36</v>
      </c>
    </row>
    <row r="1933" spans="1:10" x14ac:dyDescent="0.35">
      <c r="A1933" t="s">
        <v>33</v>
      </c>
      <c r="B1933">
        <v>2023</v>
      </c>
      <c r="C1933" t="s">
        <v>20</v>
      </c>
      <c r="D1933" t="s">
        <v>12</v>
      </c>
      <c r="E1933">
        <v>87.39</v>
      </c>
      <c r="F1933">
        <v>307155</v>
      </c>
      <c r="G1933" t="s">
        <v>30</v>
      </c>
      <c r="H1933" t="s">
        <v>14</v>
      </c>
      <c r="I1933" t="s">
        <v>31</v>
      </c>
      <c r="J1933">
        <v>28</v>
      </c>
    </row>
    <row r="1934" spans="1:10" x14ac:dyDescent="0.35">
      <c r="A1934" t="s">
        <v>44</v>
      </c>
      <c r="B1934">
        <v>2024</v>
      </c>
      <c r="C1934" t="s">
        <v>16</v>
      </c>
      <c r="D1934" t="s">
        <v>17</v>
      </c>
      <c r="E1934">
        <v>88.36</v>
      </c>
      <c r="F1934">
        <v>989106</v>
      </c>
      <c r="G1934" t="s">
        <v>30</v>
      </c>
      <c r="H1934" t="s">
        <v>38</v>
      </c>
      <c r="I1934" t="s">
        <v>18</v>
      </c>
      <c r="J1934">
        <v>3</v>
      </c>
    </row>
    <row r="1935" spans="1:10" x14ac:dyDescent="0.35">
      <c r="A1935" t="s">
        <v>19</v>
      </c>
      <c r="B1935">
        <v>2020</v>
      </c>
      <c r="C1935" t="s">
        <v>20</v>
      </c>
      <c r="D1935" t="s">
        <v>17</v>
      </c>
      <c r="E1935">
        <v>84.77</v>
      </c>
      <c r="F1935">
        <v>129144</v>
      </c>
      <c r="G1935" t="s">
        <v>13</v>
      </c>
      <c r="H1935" t="s">
        <v>22</v>
      </c>
      <c r="I1935" t="s">
        <v>31</v>
      </c>
      <c r="J1935">
        <v>25</v>
      </c>
    </row>
    <row r="1936" spans="1:10" x14ac:dyDescent="0.35">
      <c r="A1936" t="s">
        <v>23</v>
      </c>
      <c r="B1936">
        <v>2015</v>
      </c>
      <c r="C1936" t="s">
        <v>42</v>
      </c>
      <c r="D1936" t="s">
        <v>35</v>
      </c>
      <c r="E1936">
        <v>57.81</v>
      </c>
      <c r="F1936">
        <v>767562</v>
      </c>
      <c r="G1936" t="s">
        <v>30</v>
      </c>
      <c r="H1936" t="s">
        <v>38</v>
      </c>
      <c r="I1936" t="s">
        <v>31</v>
      </c>
      <c r="J1936">
        <v>61</v>
      </c>
    </row>
    <row r="1937" spans="1:10" x14ac:dyDescent="0.35">
      <c r="A1937" t="s">
        <v>43</v>
      </c>
      <c r="B1937">
        <v>2015</v>
      </c>
      <c r="C1937" t="s">
        <v>42</v>
      </c>
      <c r="D1937" t="s">
        <v>21</v>
      </c>
      <c r="E1937">
        <v>74.03</v>
      </c>
      <c r="F1937">
        <v>956965</v>
      </c>
      <c r="G1937" t="s">
        <v>13</v>
      </c>
      <c r="H1937" t="s">
        <v>14</v>
      </c>
      <c r="I1937" t="s">
        <v>39</v>
      </c>
      <c r="J1937">
        <v>40</v>
      </c>
    </row>
    <row r="1938" spans="1:10" x14ac:dyDescent="0.35">
      <c r="A1938" t="s">
        <v>28</v>
      </c>
      <c r="B1938">
        <v>2023</v>
      </c>
      <c r="C1938" t="s">
        <v>11</v>
      </c>
      <c r="D1938" t="s">
        <v>17</v>
      </c>
      <c r="E1938">
        <v>87.55</v>
      </c>
      <c r="F1938">
        <v>291580</v>
      </c>
      <c r="G1938" t="s">
        <v>30</v>
      </c>
      <c r="H1938" t="s">
        <v>14</v>
      </c>
      <c r="I1938" t="s">
        <v>18</v>
      </c>
      <c r="J1938">
        <v>25</v>
      </c>
    </row>
    <row r="1939" spans="1:10" x14ac:dyDescent="0.35">
      <c r="A1939" t="s">
        <v>28</v>
      </c>
      <c r="B1939">
        <v>2017</v>
      </c>
      <c r="C1939" t="s">
        <v>16</v>
      </c>
      <c r="D1939" t="s">
        <v>12</v>
      </c>
      <c r="E1939">
        <v>76.959999999999994</v>
      </c>
      <c r="F1939">
        <v>950276</v>
      </c>
      <c r="G1939" t="s">
        <v>13</v>
      </c>
      <c r="H1939" t="s">
        <v>14</v>
      </c>
      <c r="I1939" t="s">
        <v>18</v>
      </c>
      <c r="J1939">
        <v>31</v>
      </c>
    </row>
    <row r="1940" spans="1:10" x14ac:dyDescent="0.35">
      <c r="A1940" t="s">
        <v>23</v>
      </c>
      <c r="B1940">
        <v>2017</v>
      </c>
      <c r="C1940" t="s">
        <v>20</v>
      </c>
      <c r="D1940" t="s">
        <v>24</v>
      </c>
      <c r="E1940">
        <v>89.07</v>
      </c>
      <c r="F1940">
        <v>932075</v>
      </c>
      <c r="G1940" t="s">
        <v>30</v>
      </c>
      <c r="H1940" t="s">
        <v>14</v>
      </c>
      <c r="I1940" t="s">
        <v>18</v>
      </c>
      <c r="J1940">
        <v>72</v>
      </c>
    </row>
    <row r="1941" spans="1:10" x14ac:dyDescent="0.35">
      <c r="A1941" t="s">
        <v>28</v>
      </c>
      <c r="B1941">
        <v>2015</v>
      </c>
      <c r="C1941" t="s">
        <v>32</v>
      </c>
      <c r="D1941" t="s">
        <v>37</v>
      </c>
      <c r="E1941">
        <v>33.96</v>
      </c>
      <c r="F1941">
        <v>931456</v>
      </c>
      <c r="G1941" t="s">
        <v>13</v>
      </c>
      <c r="H1941" t="s">
        <v>38</v>
      </c>
      <c r="I1941" t="s">
        <v>27</v>
      </c>
      <c r="J1941">
        <v>22</v>
      </c>
    </row>
    <row r="1942" spans="1:10" x14ac:dyDescent="0.35">
      <c r="A1942" t="s">
        <v>44</v>
      </c>
      <c r="B1942">
        <v>2023</v>
      </c>
      <c r="C1942" t="s">
        <v>16</v>
      </c>
      <c r="D1942" t="s">
        <v>17</v>
      </c>
      <c r="E1942">
        <v>28.77</v>
      </c>
      <c r="F1942">
        <v>983880</v>
      </c>
      <c r="G1942" t="s">
        <v>25</v>
      </c>
      <c r="H1942" t="s">
        <v>14</v>
      </c>
      <c r="I1942" t="s">
        <v>31</v>
      </c>
      <c r="J1942">
        <v>54</v>
      </c>
    </row>
    <row r="1943" spans="1:10" x14ac:dyDescent="0.35">
      <c r="A1943" t="s">
        <v>10</v>
      </c>
      <c r="B1943">
        <v>2022</v>
      </c>
      <c r="C1943" t="s">
        <v>32</v>
      </c>
      <c r="D1943" t="s">
        <v>12</v>
      </c>
      <c r="E1943">
        <v>18.489999999999998</v>
      </c>
      <c r="F1943">
        <v>20680</v>
      </c>
      <c r="G1943" t="s">
        <v>25</v>
      </c>
      <c r="H1943" t="s">
        <v>26</v>
      </c>
      <c r="I1943" t="s">
        <v>18</v>
      </c>
      <c r="J1943">
        <v>29</v>
      </c>
    </row>
    <row r="1944" spans="1:10" x14ac:dyDescent="0.35">
      <c r="A1944" t="s">
        <v>40</v>
      </c>
      <c r="B1944">
        <v>2018</v>
      </c>
      <c r="C1944" t="s">
        <v>42</v>
      </c>
      <c r="D1944" t="s">
        <v>12</v>
      </c>
      <c r="E1944">
        <v>21.39</v>
      </c>
      <c r="F1944">
        <v>437056</v>
      </c>
      <c r="G1944" t="s">
        <v>13</v>
      </c>
      <c r="H1944" t="s">
        <v>38</v>
      </c>
      <c r="I1944" t="s">
        <v>27</v>
      </c>
      <c r="J1944">
        <v>52</v>
      </c>
    </row>
    <row r="1945" spans="1:10" x14ac:dyDescent="0.35">
      <c r="A1945" t="s">
        <v>19</v>
      </c>
      <c r="B1945">
        <v>2021</v>
      </c>
      <c r="C1945" t="s">
        <v>42</v>
      </c>
      <c r="D1945" t="s">
        <v>35</v>
      </c>
      <c r="E1945">
        <v>57.91</v>
      </c>
      <c r="F1945">
        <v>769222</v>
      </c>
      <c r="G1945" t="s">
        <v>29</v>
      </c>
      <c r="H1945" t="s">
        <v>22</v>
      </c>
      <c r="I1945" t="s">
        <v>31</v>
      </c>
      <c r="J1945">
        <v>32</v>
      </c>
    </row>
    <row r="1946" spans="1:10" x14ac:dyDescent="0.35">
      <c r="A1946" t="s">
        <v>40</v>
      </c>
      <c r="B1946">
        <v>2022</v>
      </c>
      <c r="C1946" t="s">
        <v>42</v>
      </c>
      <c r="D1946" t="s">
        <v>35</v>
      </c>
      <c r="E1946">
        <v>4.5</v>
      </c>
      <c r="F1946">
        <v>436928</v>
      </c>
      <c r="G1946" t="s">
        <v>30</v>
      </c>
      <c r="H1946" t="s">
        <v>26</v>
      </c>
      <c r="I1946" t="s">
        <v>31</v>
      </c>
      <c r="J1946">
        <v>34</v>
      </c>
    </row>
    <row r="1947" spans="1:10" x14ac:dyDescent="0.35">
      <c r="A1947" t="s">
        <v>10</v>
      </c>
      <c r="B1947">
        <v>2021</v>
      </c>
      <c r="C1947" t="s">
        <v>32</v>
      </c>
      <c r="D1947" t="s">
        <v>37</v>
      </c>
      <c r="E1947">
        <v>38.67</v>
      </c>
      <c r="F1947">
        <v>340194</v>
      </c>
      <c r="G1947" t="s">
        <v>30</v>
      </c>
      <c r="H1947" t="s">
        <v>22</v>
      </c>
      <c r="I1947" t="s">
        <v>15</v>
      </c>
      <c r="J1947">
        <v>44</v>
      </c>
    </row>
    <row r="1948" spans="1:10" x14ac:dyDescent="0.35">
      <c r="A1948" t="s">
        <v>19</v>
      </c>
      <c r="B1948">
        <v>2019</v>
      </c>
      <c r="C1948" t="s">
        <v>32</v>
      </c>
      <c r="D1948" t="s">
        <v>21</v>
      </c>
      <c r="E1948">
        <v>44.01</v>
      </c>
      <c r="F1948">
        <v>612030</v>
      </c>
      <c r="G1948" t="s">
        <v>25</v>
      </c>
      <c r="H1948" t="s">
        <v>14</v>
      </c>
      <c r="I1948" t="s">
        <v>31</v>
      </c>
      <c r="J1948">
        <v>47</v>
      </c>
    </row>
    <row r="1949" spans="1:10" x14ac:dyDescent="0.35">
      <c r="A1949" t="s">
        <v>40</v>
      </c>
      <c r="B1949">
        <v>2019</v>
      </c>
      <c r="C1949" t="s">
        <v>20</v>
      </c>
      <c r="D1949" t="s">
        <v>21</v>
      </c>
      <c r="E1949">
        <v>87.89</v>
      </c>
      <c r="F1949">
        <v>551100</v>
      </c>
      <c r="G1949" t="s">
        <v>29</v>
      </c>
      <c r="H1949" t="s">
        <v>38</v>
      </c>
      <c r="I1949" t="s">
        <v>15</v>
      </c>
      <c r="J1949">
        <v>9</v>
      </c>
    </row>
    <row r="1950" spans="1:10" x14ac:dyDescent="0.35">
      <c r="A1950" t="s">
        <v>43</v>
      </c>
      <c r="B1950">
        <v>2022</v>
      </c>
      <c r="C1950" t="s">
        <v>11</v>
      </c>
      <c r="D1950" t="s">
        <v>21</v>
      </c>
      <c r="E1950">
        <v>26.02</v>
      </c>
      <c r="F1950">
        <v>251768</v>
      </c>
      <c r="G1950" t="s">
        <v>30</v>
      </c>
      <c r="H1950" t="s">
        <v>26</v>
      </c>
      <c r="I1950" t="s">
        <v>15</v>
      </c>
      <c r="J1950">
        <v>6</v>
      </c>
    </row>
    <row r="1951" spans="1:10" x14ac:dyDescent="0.35">
      <c r="A1951" t="s">
        <v>44</v>
      </c>
      <c r="B1951">
        <v>2015</v>
      </c>
      <c r="C1951" t="s">
        <v>32</v>
      </c>
      <c r="D1951" t="s">
        <v>17</v>
      </c>
      <c r="E1951">
        <v>11.69</v>
      </c>
      <c r="F1951">
        <v>680720</v>
      </c>
      <c r="G1951" t="s">
        <v>25</v>
      </c>
      <c r="H1951" t="s">
        <v>38</v>
      </c>
      <c r="I1951" t="s">
        <v>39</v>
      </c>
      <c r="J1951">
        <v>2</v>
      </c>
    </row>
    <row r="1952" spans="1:10" x14ac:dyDescent="0.35">
      <c r="A1952" t="s">
        <v>45</v>
      </c>
      <c r="B1952">
        <v>2017</v>
      </c>
      <c r="C1952" t="s">
        <v>32</v>
      </c>
      <c r="D1952" t="s">
        <v>24</v>
      </c>
      <c r="E1952">
        <v>51.69</v>
      </c>
      <c r="F1952">
        <v>156213</v>
      </c>
      <c r="G1952" t="s">
        <v>25</v>
      </c>
      <c r="H1952" t="s">
        <v>22</v>
      </c>
      <c r="I1952" t="s">
        <v>15</v>
      </c>
      <c r="J1952">
        <v>9</v>
      </c>
    </row>
    <row r="1953" spans="1:10" x14ac:dyDescent="0.35">
      <c r="A1953" t="s">
        <v>44</v>
      </c>
      <c r="B1953">
        <v>2020</v>
      </c>
      <c r="C1953" t="s">
        <v>20</v>
      </c>
      <c r="D1953" t="s">
        <v>17</v>
      </c>
      <c r="E1953">
        <v>33.75</v>
      </c>
      <c r="F1953">
        <v>468856</v>
      </c>
      <c r="G1953" t="s">
        <v>13</v>
      </c>
      <c r="H1953" t="s">
        <v>14</v>
      </c>
      <c r="I1953" t="s">
        <v>18</v>
      </c>
      <c r="J1953">
        <v>15</v>
      </c>
    </row>
    <row r="1954" spans="1:10" x14ac:dyDescent="0.35">
      <c r="A1954" t="s">
        <v>33</v>
      </c>
      <c r="B1954">
        <v>2023</v>
      </c>
      <c r="C1954" t="s">
        <v>16</v>
      </c>
      <c r="D1954" t="s">
        <v>35</v>
      </c>
      <c r="E1954">
        <v>63.45</v>
      </c>
      <c r="F1954">
        <v>90678</v>
      </c>
      <c r="G1954" t="s">
        <v>25</v>
      </c>
      <c r="H1954" t="s">
        <v>14</v>
      </c>
      <c r="I1954" t="s">
        <v>18</v>
      </c>
      <c r="J1954">
        <v>22</v>
      </c>
    </row>
    <row r="1955" spans="1:10" x14ac:dyDescent="0.35">
      <c r="A1955" t="s">
        <v>23</v>
      </c>
      <c r="B1955">
        <v>2022</v>
      </c>
      <c r="C1955" t="s">
        <v>32</v>
      </c>
      <c r="D1955" t="s">
        <v>17</v>
      </c>
      <c r="E1955">
        <v>45.73</v>
      </c>
      <c r="F1955">
        <v>554585</v>
      </c>
      <c r="G1955" t="s">
        <v>13</v>
      </c>
      <c r="H1955" t="s">
        <v>26</v>
      </c>
      <c r="I1955" t="s">
        <v>15</v>
      </c>
      <c r="J1955">
        <v>63</v>
      </c>
    </row>
    <row r="1956" spans="1:10" x14ac:dyDescent="0.35">
      <c r="A1956" t="s">
        <v>10</v>
      </c>
      <c r="B1956">
        <v>2021</v>
      </c>
      <c r="C1956" t="s">
        <v>20</v>
      </c>
      <c r="D1956" t="s">
        <v>36</v>
      </c>
      <c r="E1956">
        <v>33.299999999999997</v>
      </c>
      <c r="F1956">
        <v>935265</v>
      </c>
      <c r="G1956" t="s">
        <v>25</v>
      </c>
      <c r="H1956" t="s">
        <v>14</v>
      </c>
      <c r="I1956" t="s">
        <v>18</v>
      </c>
      <c r="J1956">
        <v>20</v>
      </c>
    </row>
    <row r="1957" spans="1:10" x14ac:dyDescent="0.35">
      <c r="A1957" t="s">
        <v>44</v>
      </c>
      <c r="B1957">
        <v>2023</v>
      </c>
      <c r="C1957" t="s">
        <v>34</v>
      </c>
      <c r="D1957" t="s">
        <v>36</v>
      </c>
      <c r="E1957">
        <v>43.96</v>
      </c>
      <c r="F1957">
        <v>459922</v>
      </c>
      <c r="G1957" t="s">
        <v>25</v>
      </c>
      <c r="H1957" t="s">
        <v>38</v>
      </c>
      <c r="I1957" t="s">
        <v>39</v>
      </c>
      <c r="J1957">
        <v>12</v>
      </c>
    </row>
    <row r="1958" spans="1:10" x14ac:dyDescent="0.35">
      <c r="A1958" t="s">
        <v>33</v>
      </c>
      <c r="B1958">
        <v>2017</v>
      </c>
      <c r="C1958" t="s">
        <v>32</v>
      </c>
      <c r="D1958" t="s">
        <v>37</v>
      </c>
      <c r="E1958">
        <v>6.72</v>
      </c>
      <c r="F1958">
        <v>782873</v>
      </c>
      <c r="G1958" t="s">
        <v>13</v>
      </c>
      <c r="H1958" t="s">
        <v>38</v>
      </c>
      <c r="I1958" t="s">
        <v>39</v>
      </c>
      <c r="J1958">
        <v>4</v>
      </c>
    </row>
    <row r="1959" spans="1:10" x14ac:dyDescent="0.35">
      <c r="A1959" t="s">
        <v>23</v>
      </c>
      <c r="B1959">
        <v>2020</v>
      </c>
      <c r="C1959" t="s">
        <v>16</v>
      </c>
      <c r="D1959" t="s">
        <v>36</v>
      </c>
      <c r="E1959">
        <v>53.03</v>
      </c>
      <c r="F1959">
        <v>528708</v>
      </c>
      <c r="G1959" t="s">
        <v>30</v>
      </c>
      <c r="H1959" t="s">
        <v>26</v>
      </c>
      <c r="I1959" t="s">
        <v>15</v>
      </c>
      <c r="J1959">
        <v>14</v>
      </c>
    </row>
    <row r="1960" spans="1:10" x14ac:dyDescent="0.35">
      <c r="A1960" t="s">
        <v>28</v>
      </c>
      <c r="B1960">
        <v>2020</v>
      </c>
      <c r="C1960" t="s">
        <v>34</v>
      </c>
      <c r="D1960" t="s">
        <v>37</v>
      </c>
      <c r="E1960">
        <v>38.89</v>
      </c>
      <c r="F1960">
        <v>513096</v>
      </c>
      <c r="G1960" t="s">
        <v>13</v>
      </c>
      <c r="H1960" t="s">
        <v>22</v>
      </c>
      <c r="I1960" t="s">
        <v>15</v>
      </c>
      <c r="J1960">
        <v>57</v>
      </c>
    </row>
    <row r="1961" spans="1:10" x14ac:dyDescent="0.35">
      <c r="A1961" t="s">
        <v>40</v>
      </c>
      <c r="B1961">
        <v>2018</v>
      </c>
      <c r="C1961" t="s">
        <v>32</v>
      </c>
      <c r="D1961" t="s">
        <v>12</v>
      </c>
      <c r="E1961">
        <v>79.5</v>
      </c>
      <c r="F1961">
        <v>636407</v>
      </c>
      <c r="G1961" t="s">
        <v>13</v>
      </c>
      <c r="H1961" t="s">
        <v>38</v>
      </c>
      <c r="I1961" t="s">
        <v>39</v>
      </c>
      <c r="J1961">
        <v>11</v>
      </c>
    </row>
    <row r="1962" spans="1:10" x14ac:dyDescent="0.35">
      <c r="A1962" t="s">
        <v>45</v>
      </c>
      <c r="B1962">
        <v>2020</v>
      </c>
      <c r="C1962" t="s">
        <v>16</v>
      </c>
      <c r="D1962" t="s">
        <v>17</v>
      </c>
      <c r="E1962">
        <v>38.020000000000003</v>
      </c>
      <c r="F1962">
        <v>419557</v>
      </c>
      <c r="G1962" t="s">
        <v>30</v>
      </c>
      <c r="H1962" t="s">
        <v>22</v>
      </c>
      <c r="I1962" t="s">
        <v>31</v>
      </c>
      <c r="J1962">
        <v>2</v>
      </c>
    </row>
    <row r="1963" spans="1:10" x14ac:dyDescent="0.35">
      <c r="A1963" t="s">
        <v>43</v>
      </c>
      <c r="B1963">
        <v>2018</v>
      </c>
      <c r="C1963" t="s">
        <v>32</v>
      </c>
      <c r="D1963" t="s">
        <v>37</v>
      </c>
      <c r="E1963">
        <v>47.47</v>
      </c>
      <c r="F1963">
        <v>784099</v>
      </c>
      <c r="G1963" t="s">
        <v>29</v>
      </c>
      <c r="H1963" t="s">
        <v>26</v>
      </c>
      <c r="I1963" t="s">
        <v>27</v>
      </c>
      <c r="J1963">
        <v>30</v>
      </c>
    </row>
    <row r="1964" spans="1:10" x14ac:dyDescent="0.35">
      <c r="A1964" t="s">
        <v>44</v>
      </c>
      <c r="B1964">
        <v>2024</v>
      </c>
      <c r="C1964" t="s">
        <v>42</v>
      </c>
      <c r="D1964" t="s">
        <v>24</v>
      </c>
      <c r="E1964">
        <v>71.180000000000007</v>
      </c>
      <c r="F1964">
        <v>37870</v>
      </c>
      <c r="G1964" t="s">
        <v>25</v>
      </c>
      <c r="H1964" t="s">
        <v>38</v>
      </c>
      <c r="I1964" t="s">
        <v>27</v>
      </c>
      <c r="J1964">
        <v>31</v>
      </c>
    </row>
    <row r="1965" spans="1:10" x14ac:dyDescent="0.35">
      <c r="A1965" t="s">
        <v>43</v>
      </c>
      <c r="B1965">
        <v>2022</v>
      </c>
      <c r="C1965" t="s">
        <v>42</v>
      </c>
      <c r="D1965" t="s">
        <v>21</v>
      </c>
      <c r="E1965">
        <v>4.08</v>
      </c>
      <c r="F1965">
        <v>291590</v>
      </c>
      <c r="G1965" t="s">
        <v>13</v>
      </c>
      <c r="H1965" t="s">
        <v>38</v>
      </c>
      <c r="I1965" t="s">
        <v>31</v>
      </c>
      <c r="J1965">
        <v>22</v>
      </c>
    </row>
    <row r="1966" spans="1:10" x14ac:dyDescent="0.35">
      <c r="A1966" t="s">
        <v>19</v>
      </c>
      <c r="B1966">
        <v>2018</v>
      </c>
      <c r="C1966" t="s">
        <v>34</v>
      </c>
      <c r="D1966" t="s">
        <v>24</v>
      </c>
      <c r="E1966">
        <v>15.96</v>
      </c>
      <c r="F1966">
        <v>444408</v>
      </c>
      <c r="G1966" t="s">
        <v>30</v>
      </c>
      <c r="H1966" t="s">
        <v>22</v>
      </c>
      <c r="I1966" t="s">
        <v>27</v>
      </c>
      <c r="J1966">
        <v>64</v>
      </c>
    </row>
    <row r="1967" spans="1:10" x14ac:dyDescent="0.35">
      <c r="A1967" t="s">
        <v>28</v>
      </c>
      <c r="B1967">
        <v>2015</v>
      </c>
      <c r="C1967" t="s">
        <v>42</v>
      </c>
      <c r="D1967" t="s">
        <v>36</v>
      </c>
      <c r="E1967">
        <v>56.13</v>
      </c>
      <c r="F1967">
        <v>526658</v>
      </c>
      <c r="G1967" t="s">
        <v>25</v>
      </c>
      <c r="H1967" t="s">
        <v>22</v>
      </c>
      <c r="I1967" t="s">
        <v>15</v>
      </c>
      <c r="J1967">
        <v>38</v>
      </c>
    </row>
    <row r="1968" spans="1:10" x14ac:dyDescent="0.35">
      <c r="A1968" t="s">
        <v>44</v>
      </c>
      <c r="B1968">
        <v>2021</v>
      </c>
      <c r="C1968" t="s">
        <v>42</v>
      </c>
      <c r="D1968" t="s">
        <v>17</v>
      </c>
      <c r="E1968">
        <v>30.53</v>
      </c>
      <c r="F1968">
        <v>333238</v>
      </c>
      <c r="G1968" t="s">
        <v>13</v>
      </c>
      <c r="H1968" t="s">
        <v>26</v>
      </c>
      <c r="I1968" t="s">
        <v>18</v>
      </c>
      <c r="J1968">
        <v>20</v>
      </c>
    </row>
    <row r="1969" spans="1:10" x14ac:dyDescent="0.35">
      <c r="A1969" t="s">
        <v>40</v>
      </c>
      <c r="B1969">
        <v>2020</v>
      </c>
      <c r="C1969" t="s">
        <v>32</v>
      </c>
      <c r="D1969" t="s">
        <v>17</v>
      </c>
      <c r="E1969">
        <v>31.36</v>
      </c>
      <c r="F1969">
        <v>449936</v>
      </c>
      <c r="G1969" t="s">
        <v>29</v>
      </c>
      <c r="H1969" t="s">
        <v>22</v>
      </c>
      <c r="I1969" t="s">
        <v>15</v>
      </c>
      <c r="J1969">
        <v>52</v>
      </c>
    </row>
    <row r="1970" spans="1:10" x14ac:dyDescent="0.35">
      <c r="A1970" t="s">
        <v>28</v>
      </c>
      <c r="B1970">
        <v>2023</v>
      </c>
      <c r="C1970" t="s">
        <v>42</v>
      </c>
      <c r="D1970" t="s">
        <v>17</v>
      </c>
      <c r="E1970">
        <v>71.05</v>
      </c>
      <c r="F1970">
        <v>61238</v>
      </c>
      <c r="G1970" t="s">
        <v>30</v>
      </c>
      <c r="H1970" t="s">
        <v>14</v>
      </c>
      <c r="I1970" t="s">
        <v>27</v>
      </c>
      <c r="J1970">
        <v>41</v>
      </c>
    </row>
    <row r="1971" spans="1:10" x14ac:dyDescent="0.35">
      <c r="A1971" t="s">
        <v>45</v>
      </c>
      <c r="B1971">
        <v>2024</v>
      </c>
      <c r="C1971" t="s">
        <v>42</v>
      </c>
      <c r="D1971" t="s">
        <v>12</v>
      </c>
      <c r="E1971">
        <v>24.93</v>
      </c>
      <c r="F1971">
        <v>916209</v>
      </c>
      <c r="G1971" t="s">
        <v>30</v>
      </c>
      <c r="H1971" t="s">
        <v>38</v>
      </c>
      <c r="I1971" t="s">
        <v>39</v>
      </c>
      <c r="J1971">
        <v>50</v>
      </c>
    </row>
    <row r="1972" spans="1:10" x14ac:dyDescent="0.35">
      <c r="A1972" t="s">
        <v>19</v>
      </c>
      <c r="B1972">
        <v>2022</v>
      </c>
      <c r="C1972" t="s">
        <v>32</v>
      </c>
      <c r="D1972" t="s">
        <v>36</v>
      </c>
      <c r="E1972">
        <v>13.97</v>
      </c>
      <c r="F1972">
        <v>762440</v>
      </c>
      <c r="G1972" t="s">
        <v>25</v>
      </c>
      <c r="H1972" t="s">
        <v>14</v>
      </c>
      <c r="I1972" t="s">
        <v>27</v>
      </c>
      <c r="J1972">
        <v>19</v>
      </c>
    </row>
    <row r="1973" spans="1:10" x14ac:dyDescent="0.35">
      <c r="A1973" t="s">
        <v>10</v>
      </c>
      <c r="B1973">
        <v>2021</v>
      </c>
      <c r="C1973" t="s">
        <v>42</v>
      </c>
      <c r="D1973" t="s">
        <v>36</v>
      </c>
      <c r="E1973">
        <v>92.2</v>
      </c>
      <c r="F1973">
        <v>248859</v>
      </c>
      <c r="G1973" t="s">
        <v>25</v>
      </c>
      <c r="H1973" t="s">
        <v>26</v>
      </c>
      <c r="I1973" t="s">
        <v>31</v>
      </c>
      <c r="J1973">
        <v>33</v>
      </c>
    </row>
    <row r="1974" spans="1:10" x14ac:dyDescent="0.35">
      <c r="A1974" t="s">
        <v>41</v>
      </c>
      <c r="B1974">
        <v>2015</v>
      </c>
      <c r="C1974" t="s">
        <v>34</v>
      </c>
      <c r="D1974" t="s">
        <v>21</v>
      </c>
      <c r="E1974">
        <v>47.8</v>
      </c>
      <c r="F1974">
        <v>645774</v>
      </c>
      <c r="G1974" t="s">
        <v>13</v>
      </c>
      <c r="H1974" t="s">
        <v>26</v>
      </c>
      <c r="I1974" t="s">
        <v>18</v>
      </c>
      <c r="J1974">
        <v>7</v>
      </c>
    </row>
    <row r="1975" spans="1:10" x14ac:dyDescent="0.35">
      <c r="A1975" t="s">
        <v>43</v>
      </c>
      <c r="B1975">
        <v>2024</v>
      </c>
      <c r="C1975" t="s">
        <v>20</v>
      </c>
      <c r="D1975" t="s">
        <v>37</v>
      </c>
      <c r="E1975">
        <v>61.55</v>
      </c>
      <c r="F1975">
        <v>218189</v>
      </c>
      <c r="G1975" t="s">
        <v>30</v>
      </c>
      <c r="H1975" t="s">
        <v>22</v>
      </c>
      <c r="I1975" t="s">
        <v>27</v>
      </c>
      <c r="J1975">
        <v>48</v>
      </c>
    </row>
    <row r="1976" spans="1:10" x14ac:dyDescent="0.35">
      <c r="A1976" t="s">
        <v>10</v>
      </c>
      <c r="B1976">
        <v>2015</v>
      </c>
      <c r="C1976" t="s">
        <v>20</v>
      </c>
      <c r="D1976" t="s">
        <v>36</v>
      </c>
      <c r="E1976">
        <v>66.47</v>
      </c>
      <c r="F1976">
        <v>623301</v>
      </c>
      <c r="G1976" t="s">
        <v>13</v>
      </c>
      <c r="H1976" t="s">
        <v>26</v>
      </c>
      <c r="I1976" t="s">
        <v>15</v>
      </c>
      <c r="J1976">
        <v>40</v>
      </c>
    </row>
    <row r="1977" spans="1:10" x14ac:dyDescent="0.35">
      <c r="A1977" t="s">
        <v>28</v>
      </c>
      <c r="B1977">
        <v>2017</v>
      </c>
      <c r="C1977" t="s">
        <v>16</v>
      </c>
      <c r="D1977" t="s">
        <v>12</v>
      </c>
      <c r="E1977">
        <v>10.32</v>
      </c>
      <c r="F1977">
        <v>195872</v>
      </c>
      <c r="G1977" t="s">
        <v>13</v>
      </c>
      <c r="H1977" t="s">
        <v>26</v>
      </c>
      <c r="I1977" t="s">
        <v>31</v>
      </c>
      <c r="J1977">
        <v>22</v>
      </c>
    </row>
    <row r="1978" spans="1:10" x14ac:dyDescent="0.35">
      <c r="A1978" t="s">
        <v>28</v>
      </c>
      <c r="B1978">
        <v>2016</v>
      </c>
      <c r="C1978" t="s">
        <v>34</v>
      </c>
      <c r="D1978" t="s">
        <v>21</v>
      </c>
      <c r="E1978">
        <v>76.36</v>
      </c>
      <c r="F1978">
        <v>807745</v>
      </c>
      <c r="G1978" t="s">
        <v>25</v>
      </c>
      <c r="H1978" t="s">
        <v>14</v>
      </c>
      <c r="I1978" t="s">
        <v>27</v>
      </c>
      <c r="J1978">
        <v>71</v>
      </c>
    </row>
    <row r="1979" spans="1:10" x14ac:dyDescent="0.35">
      <c r="A1979" t="s">
        <v>33</v>
      </c>
      <c r="B1979">
        <v>2020</v>
      </c>
      <c r="C1979" t="s">
        <v>16</v>
      </c>
      <c r="D1979" t="s">
        <v>37</v>
      </c>
      <c r="E1979">
        <v>25.49</v>
      </c>
      <c r="F1979">
        <v>50385</v>
      </c>
      <c r="G1979" t="s">
        <v>30</v>
      </c>
      <c r="H1979" t="s">
        <v>14</v>
      </c>
      <c r="I1979" t="s">
        <v>31</v>
      </c>
      <c r="J1979">
        <v>10</v>
      </c>
    </row>
    <row r="1980" spans="1:10" x14ac:dyDescent="0.35">
      <c r="A1980" t="s">
        <v>43</v>
      </c>
      <c r="B1980">
        <v>2017</v>
      </c>
      <c r="C1980" t="s">
        <v>42</v>
      </c>
      <c r="D1980" t="s">
        <v>24</v>
      </c>
      <c r="E1980">
        <v>73.709999999999994</v>
      </c>
      <c r="F1980">
        <v>377769</v>
      </c>
      <c r="G1980" t="s">
        <v>13</v>
      </c>
      <c r="H1980" t="s">
        <v>38</v>
      </c>
      <c r="I1980" t="s">
        <v>18</v>
      </c>
      <c r="J1980">
        <v>38</v>
      </c>
    </row>
    <row r="1981" spans="1:10" x14ac:dyDescent="0.35">
      <c r="A1981" t="s">
        <v>23</v>
      </c>
      <c r="B1981">
        <v>2018</v>
      </c>
      <c r="C1981" t="s">
        <v>16</v>
      </c>
      <c r="D1981" t="s">
        <v>24</v>
      </c>
      <c r="E1981">
        <v>99.41</v>
      </c>
      <c r="F1981">
        <v>355256</v>
      </c>
      <c r="G1981" t="s">
        <v>13</v>
      </c>
      <c r="H1981" t="s">
        <v>14</v>
      </c>
      <c r="I1981" t="s">
        <v>18</v>
      </c>
      <c r="J1981">
        <v>51</v>
      </c>
    </row>
    <row r="1982" spans="1:10" x14ac:dyDescent="0.35">
      <c r="A1982" t="s">
        <v>23</v>
      </c>
      <c r="B1982">
        <v>2017</v>
      </c>
      <c r="C1982" t="s">
        <v>32</v>
      </c>
      <c r="D1982" t="s">
        <v>35</v>
      </c>
      <c r="E1982">
        <v>65.569999999999993</v>
      </c>
      <c r="F1982">
        <v>478549</v>
      </c>
      <c r="G1982" t="s">
        <v>13</v>
      </c>
      <c r="H1982" t="s">
        <v>22</v>
      </c>
      <c r="I1982" t="s">
        <v>31</v>
      </c>
      <c r="J1982">
        <v>37</v>
      </c>
    </row>
    <row r="1983" spans="1:10" x14ac:dyDescent="0.35">
      <c r="A1983" t="s">
        <v>28</v>
      </c>
      <c r="B1983">
        <v>2022</v>
      </c>
      <c r="C1983" t="s">
        <v>42</v>
      </c>
      <c r="D1983" t="s">
        <v>17</v>
      </c>
      <c r="E1983">
        <v>60.85</v>
      </c>
      <c r="F1983">
        <v>125300</v>
      </c>
      <c r="G1983" t="s">
        <v>29</v>
      </c>
      <c r="H1983" t="s">
        <v>22</v>
      </c>
      <c r="I1983" t="s">
        <v>27</v>
      </c>
      <c r="J1983">
        <v>11</v>
      </c>
    </row>
    <row r="1984" spans="1:10" x14ac:dyDescent="0.35">
      <c r="A1984" t="s">
        <v>33</v>
      </c>
      <c r="B1984">
        <v>2018</v>
      </c>
      <c r="C1984" t="s">
        <v>16</v>
      </c>
      <c r="D1984" t="s">
        <v>12</v>
      </c>
      <c r="E1984">
        <v>34.54</v>
      </c>
      <c r="F1984">
        <v>608196</v>
      </c>
      <c r="G1984" t="s">
        <v>29</v>
      </c>
      <c r="H1984" t="s">
        <v>22</v>
      </c>
      <c r="I1984" t="s">
        <v>27</v>
      </c>
      <c r="J1984">
        <v>25</v>
      </c>
    </row>
    <row r="1985" spans="1:10" x14ac:dyDescent="0.35">
      <c r="A1985" t="s">
        <v>10</v>
      </c>
      <c r="B1985">
        <v>2023</v>
      </c>
      <c r="C1985" t="s">
        <v>11</v>
      </c>
      <c r="D1985" t="s">
        <v>35</v>
      </c>
      <c r="E1985">
        <v>43.49</v>
      </c>
      <c r="F1985">
        <v>27694</v>
      </c>
      <c r="G1985" t="s">
        <v>30</v>
      </c>
      <c r="H1985" t="s">
        <v>22</v>
      </c>
      <c r="I1985" t="s">
        <v>39</v>
      </c>
      <c r="J1985">
        <v>30</v>
      </c>
    </row>
    <row r="1986" spans="1:10" x14ac:dyDescent="0.35">
      <c r="A1986" t="s">
        <v>10</v>
      </c>
      <c r="B1986">
        <v>2017</v>
      </c>
      <c r="C1986" t="s">
        <v>20</v>
      </c>
      <c r="D1986" t="s">
        <v>17</v>
      </c>
      <c r="E1986">
        <v>30.38</v>
      </c>
      <c r="F1986">
        <v>29840</v>
      </c>
      <c r="G1986" t="s">
        <v>13</v>
      </c>
      <c r="H1986" t="s">
        <v>22</v>
      </c>
      <c r="I1986" t="s">
        <v>27</v>
      </c>
      <c r="J1986">
        <v>63</v>
      </c>
    </row>
    <row r="1987" spans="1:10" x14ac:dyDescent="0.35">
      <c r="A1987" t="s">
        <v>41</v>
      </c>
      <c r="B1987">
        <v>2015</v>
      </c>
      <c r="C1987" t="s">
        <v>11</v>
      </c>
      <c r="D1987" t="s">
        <v>36</v>
      </c>
      <c r="E1987">
        <v>4.59</v>
      </c>
      <c r="F1987">
        <v>720643</v>
      </c>
      <c r="G1987" t="s">
        <v>30</v>
      </c>
      <c r="H1987" t="s">
        <v>26</v>
      </c>
      <c r="I1987" t="s">
        <v>18</v>
      </c>
      <c r="J1987">
        <v>19</v>
      </c>
    </row>
    <row r="1988" spans="1:10" x14ac:dyDescent="0.35">
      <c r="A1988" t="s">
        <v>28</v>
      </c>
      <c r="B1988">
        <v>2015</v>
      </c>
      <c r="C1988" t="s">
        <v>20</v>
      </c>
      <c r="D1988" t="s">
        <v>21</v>
      </c>
      <c r="E1988">
        <v>54.54</v>
      </c>
      <c r="F1988">
        <v>775866</v>
      </c>
      <c r="G1988" t="s">
        <v>29</v>
      </c>
      <c r="H1988" t="s">
        <v>22</v>
      </c>
      <c r="I1988" t="s">
        <v>27</v>
      </c>
      <c r="J1988">
        <v>69</v>
      </c>
    </row>
    <row r="1989" spans="1:10" x14ac:dyDescent="0.35">
      <c r="A1989" t="s">
        <v>45</v>
      </c>
      <c r="B1989">
        <v>2021</v>
      </c>
      <c r="C1989" t="s">
        <v>11</v>
      </c>
      <c r="D1989" t="s">
        <v>17</v>
      </c>
      <c r="E1989">
        <v>95.86</v>
      </c>
      <c r="F1989">
        <v>671335</v>
      </c>
      <c r="G1989" t="s">
        <v>13</v>
      </c>
      <c r="H1989" t="s">
        <v>38</v>
      </c>
      <c r="I1989" t="s">
        <v>31</v>
      </c>
      <c r="J1989">
        <v>62</v>
      </c>
    </row>
    <row r="1990" spans="1:10" x14ac:dyDescent="0.35">
      <c r="A1990" t="s">
        <v>45</v>
      </c>
      <c r="B1990">
        <v>2017</v>
      </c>
      <c r="C1990" t="s">
        <v>32</v>
      </c>
      <c r="D1990" t="s">
        <v>36</v>
      </c>
      <c r="E1990">
        <v>98.07</v>
      </c>
      <c r="F1990">
        <v>276199</v>
      </c>
      <c r="G1990" t="s">
        <v>29</v>
      </c>
      <c r="H1990" t="s">
        <v>22</v>
      </c>
      <c r="I1990" t="s">
        <v>31</v>
      </c>
      <c r="J1990">
        <v>28</v>
      </c>
    </row>
    <row r="1991" spans="1:10" x14ac:dyDescent="0.35">
      <c r="A1991" t="s">
        <v>23</v>
      </c>
      <c r="B1991">
        <v>2015</v>
      </c>
      <c r="C1991" t="s">
        <v>16</v>
      </c>
      <c r="D1991" t="s">
        <v>21</v>
      </c>
      <c r="E1991">
        <v>75.489999999999995</v>
      </c>
      <c r="F1991">
        <v>534962</v>
      </c>
      <c r="G1991" t="s">
        <v>30</v>
      </c>
      <c r="H1991" t="s">
        <v>22</v>
      </c>
      <c r="I1991" t="s">
        <v>39</v>
      </c>
      <c r="J1991">
        <v>59</v>
      </c>
    </row>
    <row r="1992" spans="1:10" x14ac:dyDescent="0.35">
      <c r="A1992" t="s">
        <v>23</v>
      </c>
      <c r="B1992">
        <v>2022</v>
      </c>
      <c r="C1992" t="s">
        <v>11</v>
      </c>
      <c r="D1992" t="s">
        <v>24</v>
      </c>
      <c r="E1992">
        <v>62.8</v>
      </c>
      <c r="F1992">
        <v>758516</v>
      </c>
      <c r="G1992" t="s">
        <v>13</v>
      </c>
      <c r="H1992" t="s">
        <v>38</v>
      </c>
      <c r="I1992" t="s">
        <v>15</v>
      </c>
      <c r="J1992">
        <v>16</v>
      </c>
    </row>
    <row r="1993" spans="1:10" x14ac:dyDescent="0.35">
      <c r="A1993" t="s">
        <v>40</v>
      </c>
      <c r="B1993">
        <v>2018</v>
      </c>
      <c r="C1993" t="s">
        <v>11</v>
      </c>
      <c r="D1993" t="s">
        <v>12</v>
      </c>
      <c r="E1993">
        <v>82.18</v>
      </c>
      <c r="F1993">
        <v>943662</v>
      </c>
      <c r="G1993" t="s">
        <v>30</v>
      </c>
      <c r="H1993" t="s">
        <v>22</v>
      </c>
      <c r="I1993" t="s">
        <v>31</v>
      </c>
      <c r="J1993">
        <v>47</v>
      </c>
    </row>
    <row r="1994" spans="1:10" x14ac:dyDescent="0.35">
      <c r="A1994" t="s">
        <v>28</v>
      </c>
      <c r="B1994">
        <v>2019</v>
      </c>
      <c r="C1994" t="s">
        <v>16</v>
      </c>
      <c r="D1994" t="s">
        <v>35</v>
      </c>
      <c r="E1994">
        <v>99.3</v>
      </c>
      <c r="F1994">
        <v>257068</v>
      </c>
      <c r="G1994" t="s">
        <v>13</v>
      </c>
      <c r="H1994" t="s">
        <v>26</v>
      </c>
      <c r="I1994" t="s">
        <v>27</v>
      </c>
      <c r="J1994">
        <v>17</v>
      </c>
    </row>
    <row r="1995" spans="1:10" x14ac:dyDescent="0.35">
      <c r="A1995" t="s">
        <v>45</v>
      </c>
      <c r="B1995">
        <v>2015</v>
      </c>
      <c r="C1995" t="s">
        <v>32</v>
      </c>
      <c r="D1995" t="s">
        <v>12</v>
      </c>
      <c r="E1995">
        <v>66.040000000000006</v>
      </c>
      <c r="F1995">
        <v>75167</v>
      </c>
      <c r="G1995" t="s">
        <v>29</v>
      </c>
      <c r="H1995" t="s">
        <v>14</v>
      </c>
      <c r="I1995" t="s">
        <v>15</v>
      </c>
      <c r="J1995">
        <v>13</v>
      </c>
    </row>
    <row r="1996" spans="1:10" x14ac:dyDescent="0.35">
      <c r="A1996" t="s">
        <v>28</v>
      </c>
      <c r="B1996">
        <v>2017</v>
      </c>
      <c r="C1996" t="s">
        <v>34</v>
      </c>
      <c r="D1996" t="s">
        <v>17</v>
      </c>
      <c r="E1996">
        <v>88.18</v>
      </c>
      <c r="F1996">
        <v>3200</v>
      </c>
      <c r="G1996" t="s">
        <v>29</v>
      </c>
      <c r="H1996" t="s">
        <v>22</v>
      </c>
      <c r="I1996" t="s">
        <v>27</v>
      </c>
      <c r="J1996">
        <v>43</v>
      </c>
    </row>
    <row r="1997" spans="1:10" x14ac:dyDescent="0.35">
      <c r="A1997" t="s">
        <v>44</v>
      </c>
      <c r="B1997">
        <v>2018</v>
      </c>
      <c r="C1997" t="s">
        <v>16</v>
      </c>
      <c r="D1997" t="s">
        <v>21</v>
      </c>
      <c r="E1997">
        <v>60.82</v>
      </c>
      <c r="F1997">
        <v>917016</v>
      </c>
      <c r="G1997" t="s">
        <v>30</v>
      </c>
      <c r="H1997" t="s">
        <v>22</v>
      </c>
      <c r="I1997" t="s">
        <v>15</v>
      </c>
      <c r="J1997">
        <v>39</v>
      </c>
    </row>
    <row r="1998" spans="1:10" x14ac:dyDescent="0.35">
      <c r="A1998" t="s">
        <v>23</v>
      </c>
      <c r="B1998">
        <v>2020</v>
      </c>
      <c r="C1998" t="s">
        <v>34</v>
      </c>
      <c r="D1998" t="s">
        <v>36</v>
      </c>
      <c r="E1998">
        <v>40.31</v>
      </c>
      <c r="F1998">
        <v>760892</v>
      </c>
      <c r="G1998" t="s">
        <v>13</v>
      </c>
      <c r="H1998" t="s">
        <v>38</v>
      </c>
      <c r="I1998" t="s">
        <v>15</v>
      </c>
      <c r="J1998">
        <v>22</v>
      </c>
    </row>
    <row r="1999" spans="1:10" x14ac:dyDescent="0.35">
      <c r="A1999" t="s">
        <v>23</v>
      </c>
      <c r="B1999">
        <v>2021</v>
      </c>
      <c r="C1999" t="s">
        <v>34</v>
      </c>
      <c r="D1999" t="s">
        <v>24</v>
      </c>
      <c r="E1999">
        <v>1.47</v>
      </c>
      <c r="F1999">
        <v>204624</v>
      </c>
      <c r="G1999" t="s">
        <v>30</v>
      </c>
      <c r="H1999" t="s">
        <v>14</v>
      </c>
      <c r="I1999" t="s">
        <v>15</v>
      </c>
      <c r="J1999">
        <v>33</v>
      </c>
    </row>
    <row r="2000" spans="1:10" x14ac:dyDescent="0.35">
      <c r="A2000" t="s">
        <v>19</v>
      </c>
      <c r="B2000">
        <v>2020</v>
      </c>
      <c r="C2000" t="s">
        <v>32</v>
      </c>
      <c r="D2000" t="s">
        <v>37</v>
      </c>
      <c r="E2000">
        <v>16.649999999999999</v>
      </c>
      <c r="F2000">
        <v>324899</v>
      </c>
      <c r="G2000" t="s">
        <v>29</v>
      </c>
      <c r="H2000" t="s">
        <v>14</v>
      </c>
      <c r="I2000" t="s">
        <v>18</v>
      </c>
      <c r="J2000">
        <v>57</v>
      </c>
    </row>
    <row r="2001" spans="1:10" x14ac:dyDescent="0.35">
      <c r="A2001" t="s">
        <v>40</v>
      </c>
      <c r="B2001">
        <v>2023</v>
      </c>
      <c r="C2001" t="s">
        <v>16</v>
      </c>
      <c r="D2001" t="s">
        <v>35</v>
      </c>
      <c r="E2001">
        <v>96.44</v>
      </c>
      <c r="F2001">
        <v>472878</v>
      </c>
      <c r="G2001" t="s">
        <v>30</v>
      </c>
      <c r="H2001" t="s">
        <v>26</v>
      </c>
      <c r="I2001" t="s">
        <v>18</v>
      </c>
      <c r="J2001">
        <v>37</v>
      </c>
    </row>
    <row r="2002" spans="1:10" x14ac:dyDescent="0.35">
      <c r="A2002" t="s">
        <v>33</v>
      </c>
      <c r="B2002">
        <v>2022</v>
      </c>
      <c r="C2002" t="s">
        <v>42</v>
      </c>
      <c r="D2002" t="s">
        <v>17</v>
      </c>
      <c r="E2002">
        <v>13.77</v>
      </c>
      <c r="F2002">
        <v>804221</v>
      </c>
      <c r="G2002" t="s">
        <v>25</v>
      </c>
      <c r="H2002" t="s">
        <v>38</v>
      </c>
      <c r="I2002" t="s">
        <v>18</v>
      </c>
      <c r="J2002">
        <v>68</v>
      </c>
    </row>
    <row r="2003" spans="1:10" x14ac:dyDescent="0.35">
      <c r="A2003" t="s">
        <v>41</v>
      </c>
      <c r="B2003">
        <v>2023</v>
      </c>
      <c r="C2003" t="s">
        <v>16</v>
      </c>
      <c r="D2003" t="s">
        <v>36</v>
      </c>
      <c r="E2003">
        <v>54.09</v>
      </c>
      <c r="F2003">
        <v>514319</v>
      </c>
      <c r="G2003" t="s">
        <v>13</v>
      </c>
      <c r="H2003" t="s">
        <v>38</v>
      </c>
      <c r="I2003" t="s">
        <v>18</v>
      </c>
      <c r="J2003">
        <v>37</v>
      </c>
    </row>
    <row r="2004" spans="1:10" x14ac:dyDescent="0.35">
      <c r="A2004" t="s">
        <v>45</v>
      </c>
      <c r="B2004">
        <v>2016</v>
      </c>
      <c r="C2004" t="s">
        <v>20</v>
      </c>
      <c r="D2004" t="s">
        <v>12</v>
      </c>
      <c r="E2004">
        <v>2.17</v>
      </c>
      <c r="F2004">
        <v>180599</v>
      </c>
      <c r="G2004" t="s">
        <v>29</v>
      </c>
      <c r="H2004" t="s">
        <v>26</v>
      </c>
      <c r="I2004" t="s">
        <v>31</v>
      </c>
      <c r="J2004">
        <v>4</v>
      </c>
    </row>
    <row r="2005" spans="1:10" x14ac:dyDescent="0.35">
      <c r="A2005" t="s">
        <v>10</v>
      </c>
      <c r="B2005">
        <v>2017</v>
      </c>
      <c r="C2005" t="s">
        <v>34</v>
      </c>
      <c r="D2005" t="s">
        <v>17</v>
      </c>
      <c r="E2005">
        <v>61.83</v>
      </c>
      <c r="F2005">
        <v>129677</v>
      </c>
      <c r="G2005" t="s">
        <v>13</v>
      </c>
      <c r="H2005" t="s">
        <v>14</v>
      </c>
      <c r="I2005" t="s">
        <v>18</v>
      </c>
      <c r="J2005">
        <v>60</v>
      </c>
    </row>
    <row r="2006" spans="1:10" x14ac:dyDescent="0.35">
      <c r="A2006" t="s">
        <v>45</v>
      </c>
      <c r="B2006">
        <v>2016</v>
      </c>
      <c r="C2006" t="s">
        <v>16</v>
      </c>
      <c r="D2006" t="s">
        <v>24</v>
      </c>
      <c r="E2006">
        <v>99.88</v>
      </c>
      <c r="F2006">
        <v>999508</v>
      </c>
      <c r="G2006" t="s">
        <v>30</v>
      </c>
      <c r="H2006" t="s">
        <v>14</v>
      </c>
      <c r="I2006" t="s">
        <v>15</v>
      </c>
      <c r="J2006">
        <v>23</v>
      </c>
    </row>
    <row r="2007" spans="1:10" x14ac:dyDescent="0.35">
      <c r="A2007" t="s">
        <v>40</v>
      </c>
      <c r="B2007">
        <v>2019</v>
      </c>
      <c r="C2007" t="s">
        <v>34</v>
      </c>
      <c r="D2007" t="s">
        <v>37</v>
      </c>
      <c r="E2007">
        <v>3.92</v>
      </c>
      <c r="F2007">
        <v>915247</v>
      </c>
      <c r="G2007" t="s">
        <v>25</v>
      </c>
      <c r="H2007" t="s">
        <v>38</v>
      </c>
      <c r="I2007" t="s">
        <v>39</v>
      </c>
      <c r="J2007">
        <v>52</v>
      </c>
    </row>
    <row r="2008" spans="1:10" x14ac:dyDescent="0.35">
      <c r="A2008" t="s">
        <v>44</v>
      </c>
      <c r="B2008">
        <v>2015</v>
      </c>
      <c r="C2008" t="s">
        <v>20</v>
      </c>
      <c r="D2008" t="s">
        <v>12</v>
      </c>
      <c r="E2008">
        <v>50.99</v>
      </c>
      <c r="F2008">
        <v>685261</v>
      </c>
      <c r="G2008" t="s">
        <v>25</v>
      </c>
      <c r="H2008" t="s">
        <v>14</v>
      </c>
      <c r="I2008" t="s">
        <v>27</v>
      </c>
      <c r="J2008">
        <v>36</v>
      </c>
    </row>
    <row r="2009" spans="1:10" x14ac:dyDescent="0.35">
      <c r="A2009" t="s">
        <v>23</v>
      </c>
      <c r="B2009">
        <v>2023</v>
      </c>
      <c r="C2009" t="s">
        <v>32</v>
      </c>
      <c r="D2009" t="s">
        <v>35</v>
      </c>
      <c r="E2009">
        <v>34.799999999999997</v>
      </c>
      <c r="F2009">
        <v>48515</v>
      </c>
      <c r="G2009" t="s">
        <v>13</v>
      </c>
      <c r="H2009" t="s">
        <v>26</v>
      </c>
      <c r="I2009" t="s">
        <v>39</v>
      </c>
      <c r="J2009">
        <v>50</v>
      </c>
    </row>
    <row r="2010" spans="1:10" x14ac:dyDescent="0.35">
      <c r="A2010" t="s">
        <v>10</v>
      </c>
      <c r="B2010">
        <v>2017</v>
      </c>
      <c r="C2010" t="s">
        <v>20</v>
      </c>
      <c r="D2010" t="s">
        <v>35</v>
      </c>
      <c r="E2010">
        <v>49.37</v>
      </c>
      <c r="F2010">
        <v>613786</v>
      </c>
      <c r="G2010" t="s">
        <v>25</v>
      </c>
      <c r="H2010" t="s">
        <v>14</v>
      </c>
      <c r="I2010" t="s">
        <v>31</v>
      </c>
      <c r="J2010">
        <v>24</v>
      </c>
    </row>
    <row r="2011" spans="1:10" x14ac:dyDescent="0.35">
      <c r="A2011" t="s">
        <v>40</v>
      </c>
      <c r="B2011">
        <v>2016</v>
      </c>
      <c r="C2011" t="s">
        <v>32</v>
      </c>
      <c r="D2011" t="s">
        <v>12</v>
      </c>
      <c r="E2011">
        <v>61.23</v>
      </c>
      <c r="F2011">
        <v>228033</v>
      </c>
      <c r="G2011" t="s">
        <v>25</v>
      </c>
      <c r="H2011" t="s">
        <v>14</v>
      </c>
      <c r="I2011" t="s">
        <v>39</v>
      </c>
      <c r="J2011">
        <v>43</v>
      </c>
    </row>
    <row r="2012" spans="1:10" x14ac:dyDescent="0.35">
      <c r="A2012" t="s">
        <v>19</v>
      </c>
      <c r="B2012">
        <v>2019</v>
      </c>
      <c r="C2012" t="s">
        <v>34</v>
      </c>
      <c r="D2012" t="s">
        <v>12</v>
      </c>
      <c r="E2012">
        <v>95.54</v>
      </c>
      <c r="F2012">
        <v>862718</v>
      </c>
      <c r="G2012" t="s">
        <v>13</v>
      </c>
      <c r="H2012" t="s">
        <v>22</v>
      </c>
      <c r="I2012" t="s">
        <v>31</v>
      </c>
      <c r="J2012">
        <v>44</v>
      </c>
    </row>
    <row r="2013" spans="1:10" x14ac:dyDescent="0.35">
      <c r="A2013" t="s">
        <v>41</v>
      </c>
      <c r="B2013">
        <v>2017</v>
      </c>
      <c r="C2013" t="s">
        <v>16</v>
      </c>
      <c r="D2013" t="s">
        <v>37</v>
      </c>
      <c r="E2013">
        <v>16.77</v>
      </c>
      <c r="F2013">
        <v>924837</v>
      </c>
      <c r="G2013" t="s">
        <v>13</v>
      </c>
      <c r="H2013" t="s">
        <v>14</v>
      </c>
      <c r="I2013" t="s">
        <v>18</v>
      </c>
      <c r="J2013">
        <v>62</v>
      </c>
    </row>
    <row r="2014" spans="1:10" x14ac:dyDescent="0.35">
      <c r="A2014" t="s">
        <v>44</v>
      </c>
      <c r="B2014">
        <v>2018</v>
      </c>
      <c r="C2014" t="s">
        <v>34</v>
      </c>
      <c r="D2014" t="s">
        <v>35</v>
      </c>
      <c r="E2014">
        <v>20.36</v>
      </c>
      <c r="F2014">
        <v>876850</v>
      </c>
      <c r="G2014" t="s">
        <v>29</v>
      </c>
      <c r="H2014" t="s">
        <v>22</v>
      </c>
      <c r="I2014" t="s">
        <v>27</v>
      </c>
      <c r="J2014">
        <v>8</v>
      </c>
    </row>
    <row r="2015" spans="1:10" x14ac:dyDescent="0.35">
      <c r="A2015" t="s">
        <v>28</v>
      </c>
      <c r="B2015">
        <v>2017</v>
      </c>
      <c r="C2015" t="s">
        <v>11</v>
      </c>
      <c r="D2015" t="s">
        <v>36</v>
      </c>
      <c r="E2015">
        <v>10.56</v>
      </c>
      <c r="F2015">
        <v>556014</v>
      </c>
      <c r="G2015" t="s">
        <v>25</v>
      </c>
      <c r="H2015" t="s">
        <v>14</v>
      </c>
      <c r="I2015" t="s">
        <v>39</v>
      </c>
      <c r="J2015">
        <v>11</v>
      </c>
    </row>
    <row r="2016" spans="1:10" x14ac:dyDescent="0.35">
      <c r="A2016" t="s">
        <v>43</v>
      </c>
      <c r="B2016">
        <v>2021</v>
      </c>
      <c r="C2016" t="s">
        <v>11</v>
      </c>
      <c r="D2016" t="s">
        <v>35</v>
      </c>
      <c r="E2016">
        <v>42.82</v>
      </c>
      <c r="F2016">
        <v>974362</v>
      </c>
      <c r="G2016" t="s">
        <v>29</v>
      </c>
      <c r="H2016" t="s">
        <v>14</v>
      </c>
      <c r="I2016" t="s">
        <v>39</v>
      </c>
      <c r="J2016">
        <v>70</v>
      </c>
    </row>
    <row r="2017" spans="1:10" x14ac:dyDescent="0.35">
      <c r="A2017" t="s">
        <v>19</v>
      </c>
      <c r="B2017">
        <v>2017</v>
      </c>
      <c r="C2017" t="s">
        <v>20</v>
      </c>
      <c r="D2017" t="s">
        <v>21</v>
      </c>
      <c r="E2017">
        <v>68.680000000000007</v>
      </c>
      <c r="F2017">
        <v>725608</v>
      </c>
      <c r="G2017" t="s">
        <v>29</v>
      </c>
      <c r="H2017" t="s">
        <v>38</v>
      </c>
      <c r="I2017" t="s">
        <v>27</v>
      </c>
      <c r="J2017">
        <v>15</v>
      </c>
    </row>
    <row r="2018" spans="1:10" x14ac:dyDescent="0.35">
      <c r="A2018" t="s">
        <v>41</v>
      </c>
      <c r="B2018">
        <v>2019</v>
      </c>
      <c r="C2018" t="s">
        <v>20</v>
      </c>
      <c r="D2018" t="s">
        <v>12</v>
      </c>
      <c r="E2018">
        <v>6.79</v>
      </c>
      <c r="F2018">
        <v>386691</v>
      </c>
      <c r="G2018" t="s">
        <v>25</v>
      </c>
      <c r="H2018" t="s">
        <v>22</v>
      </c>
      <c r="I2018" t="s">
        <v>27</v>
      </c>
      <c r="J2018">
        <v>20</v>
      </c>
    </row>
    <row r="2019" spans="1:10" x14ac:dyDescent="0.35">
      <c r="A2019" t="s">
        <v>19</v>
      </c>
      <c r="B2019">
        <v>2017</v>
      </c>
      <c r="C2019" t="s">
        <v>34</v>
      </c>
      <c r="D2019" t="s">
        <v>35</v>
      </c>
      <c r="E2019">
        <v>40.98</v>
      </c>
      <c r="F2019">
        <v>402855</v>
      </c>
      <c r="G2019" t="s">
        <v>29</v>
      </c>
      <c r="H2019" t="s">
        <v>26</v>
      </c>
      <c r="I2019" t="s">
        <v>27</v>
      </c>
      <c r="J2019">
        <v>26</v>
      </c>
    </row>
    <row r="2020" spans="1:10" x14ac:dyDescent="0.35">
      <c r="A2020" t="s">
        <v>44</v>
      </c>
      <c r="B2020">
        <v>2018</v>
      </c>
      <c r="C2020" t="s">
        <v>11</v>
      </c>
      <c r="D2020" t="s">
        <v>37</v>
      </c>
      <c r="E2020">
        <v>25.66</v>
      </c>
      <c r="F2020">
        <v>518357</v>
      </c>
      <c r="G2020" t="s">
        <v>29</v>
      </c>
      <c r="H2020" t="s">
        <v>22</v>
      </c>
      <c r="I2020" t="s">
        <v>18</v>
      </c>
      <c r="J2020">
        <v>42</v>
      </c>
    </row>
    <row r="2021" spans="1:10" x14ac:dyDescent="0.35">
      <c r="A2021" t="s">
        <v>45</v>
      </c>
      <c r="B2021">
        <v>2018</v>
      </c>
      <c r="C2021" t="s">
        <v>11</v>
      </c>
      <c r="D2021" t="s">
        <v>36</v>
      </c>
      <c r="E2021">
        <v>29.35</v>
      </c>
      <c r="F2021">
        <v>724633</v>
      </c>
      <c r="G2021" t="s">
        <v>13</v>
      </c>
      <c r="H2021" t="s">
        <v>22</v>
      </c>
      <c r="I2021" t="s">
        <v>39</v>
      </c>
      <c r="J2021">
        <v>26</v>
      </c>
    </row>
    <row r="2022" spans="1:10" x14ac:dyDescent="0.35">
      <c r="A2022" t="s">
        <v>28</v>
      </c>
      <c r="B2022">
        <v>2015</v>
      </c>
      <c r="C2022" t="s">
        <v>16</v>
      </c>
      <c r="D2022" t="s">
        <v>21</v>
      </c>
      <c r="E2022">
        <v>6.74</v>
      </c>
      <c r="F2022">
        <v>742272</v>
      </c>
      <c r="G2022" t="s">
        <v>25</v>
      </c>
      <c r="H2022" t="s">
        <v>38</v>
      </c>
      <c r="I2022" t="s">
        <v>31</v>
      </c>
      <c r="J2022">
        <v>64</v>
      </c>
    </row>
    <row r="2023" spans="1:10" x14ac:dyDescent="0.35">
      <c r="A2023" t="s">
        <v>43</v>
      </c>
      <c r="B2023">
        <v>2024</v>
      </c>
      <c r="C2023" t="s">
        <v>42</v>
      </c>
      <c r="D2023" t="s">
        <v>21</v>
      </c>
      <c r="E2023">
        <v>83.09</v>
      </c>
      <c r="F2023">
        <v>650093</v>
      </c>
      <c r="G2023" t="s">
        <v>30</v>
      </c>
      <c r="H2023" t="s">
        <v>26</v>
      </c>
      <c r="I2023" t="s">
        <v>31</v>
      </c>
      <c r="J2023">
        <v>58</v>
      </c>
    </row>
    <row r="2024" spans="1:10" x14ac:dyDescent="0.35">
      <c r="A2024" t="s">
        <v>44</v>
      </c>
      <c r="B2024">
        <v>2021</v>
      </c>
      <c r="C2024" t="s">
        <v>11</v>
      </c>
      <c r="D2024" t="s">
        <v>36</v>
      </c>
      <c r="E2024">
        <v>94.32</v>
      </c>
      <c r="F2024">
        <v>755165</v>
      </c>
      <c r="G2024" t="s">
        <v>13</v>
      </c>
      <c r="H2024" t="s">
        <v>26</v>
      </c>
      <c r="I2024" t="s">
        <v>31</v>
      </c>
      <c r="J2024">
        <v>28</v>
      </c>
    </row>
    <row r="2025" spans="1:10" x14ac:dyDescent="0.35">
      <c r="A2025" t="s">
        <v>23</v>
      </c>
      <c r="B2025">
        <v>2021</v>
      </c>
      <c r="C2025" t="s">
        <v>32</v>
      </c>
      <c r="D2025" t="s">
        <v>21</v>
      </c>
      <c r="E2025">
        <v>67.12</v>
      </c>
      <c r="F2025">
        <v>581923</v>
      </c>
      <c r="G2025" t="s">
        <v>13</v>
      </c>
      <c r="H2025" t="s">
        <v>26</v>
      </c>
      <c r="I2025" t="s">
        <v>15</v>
      </c>
      <c r="J2025">
        <v>63</v>
      </c>
    </row>
    <row r="2026" spans="1:10" x14ac:dyDescent="0.35">
      <c r="A2026" t="s">
        <v>40</v>
      </c>
      <c r="B2026">
        <v>2024</v>
      </c>
      <c r="C2026" t="s">
        <v>20</v>
      </c>
      <c r="D2026" t="s">
        <v>17</v>
      </c>
      <c r="E2026">
        <v>76.83</v>
      </c>
      <c r="F2026">
        <v>637189</v>
      </c>
      <c r="G2026" t="s">
        <v>13</v>
      </c>
      <c r="H2026" t="s">
        <v>14</v>
      </c>
      <c r="I2026" t="s">
        <v>31</v>
      </c>
      <c r="J2026">
        <v>56</v>
      </c>
    </row>
    <row r="2027" spans="1:10" x14ac:dyDescent="0.35">
      <c r="A2027" t="s">
        <v>45</v>
      </c>
      <c r="B2027">
        <v>2017</v>
      </c>
      <c r="C2027" t="s">
        <v>32</v>
      </c>
      <c r="D2027" t="s">
        <v>17</v>
      </c>
      <c r="E2027">
        <v>70.37</v>
      </c>
      <c r="F2027">
        <v>513625</v>
      </c>
      <c r="G2027" t="s">
        <v>25</v>
      </c>
      <c r="H2027" t="s">
        <v>22</v>
      </c>
      <c r="I2027" t="s">
        <v>15</v>
      </c>
      <c r="J2027">
        <v>37</v>
      </c>
    </row>
    <row r="2028" spans="1:10" x14ac:dyDescent="0.35">
      <c r="A2028" t="s">
        <v>28</v>
      </c>
      <c r="B2028">
        <v>2024</v>
      </c>
      <c r="C2028" t="s">
        <v>11</v>
      </c>
      <c r="D2028" t="s">
        <v>35</v>
      </c>
      <c r="E2028">
        <v>22.46</v>
      </c>
      <c r="F2028">
        <v>499142</v>
      </c>
      <c r="G2028" t="s">
        <v>25</v>
      </c>
      <c r="H2028" t="s">
        <v>14</v>
      </c>
      <c r="I2028" t="s">
        <v>15</v>
      </c>
      <c r="J2028">
        <v>70</v>
      </c>
    </row>
    <row r="2029" spans="1:10" x14ac:dyDescent="0.35">
      <c r="A2029" t="s">
        <v>45</v>
      </c>
      <c r="B2029">
        <v>2024</v>
      </c>
      <c r="C2029" t="s">
        <v>11</v>
      </c>
      <c r="D2029" t="s">
        <v>37</v>
      </c>
      <c r="E2029">
        <v>17.64</v>
      </c>
      <c r="F2029">
        <v>8334</v>
      </c>
      <c r="G2029" t="s">
        <v>30</v>
      </c>
      <c r="H2029" t="s">
        <v>38</v>
      </c>
      <c r="I2029" t="s">
        <v>18</v>
      </c>
      <c r="J2029">
        <v>13</v>
      </c>
    </row>
    <row r="2030" spans="1:10" x14ac:dyDescent="0.35">
      <c r="A2030" t="s">
        <v>45</v>
      </c>
      <c r="B2030">
        <v>2020</v>
      </c>
      <c r="C2030" t="s">
        <v>11</v>
      </c>
      <c r="D2030" t="s">
        <v>35</v>
      </c>
      <c r="E2030">
        <v>37.299999999999997</v>
      </c>
      <c r="F2030">
        <v>617277</v>
      </c>
      <c r="G2030" t="s">
        <v>29</v>
      </c>
      <c r="H2030" t="s">
        <v>26</v>
      </c>
      <c r="I2030" t="s">
        <v>31</v>
      </c>
      <c r="J2030">
        <v>4</v>
      </c>
    </row>
    <row r="2031" spans="1:10" x14ac:dyDescent="0.35">
      <c r="A2031" t="s">
        <v>45</v>
      </c>
      <c r="B2031">
        <v>2018</v>
      </c>
      <c r="C2031" t="s">
        <v>20</v>
      </c>
      <c r="D2031" t="s">
        <v>12</v>
      </c>
      <c r="E2031">
        <v>2.17</v>
      </c>
      <c r="F2031">
        <v>614662</v>
      </c>
      <c r="G2031" t="s">
        <v>30</v>
      </c>
      <c r="H2031" t="s">
        <v>22</v>
      </c>
      <c r="I2031" t="s">
        <v>15</v>
      </c>
      <c r="J2031">
        <v>37</v>
      </c>
    </row>
    <row r="2032" spans="1:10" x14ac:dyDescent="0.35">
      <c r="A2032" t="s">
        <v>10</v>
      </c>
      <c r="B2032">
        <v>2024</v>
      </c>
      <c r="C2032" t="s">
        <v>32</v>
      </c>
      <c r="D2032" t="s">
        <v>36</v>
      </c>
      <c r="E2032">
        <v>99.99</v>
      </c>
      <c r="F2032">
        <v>755185</v>
      </c>
      <c r="G2032" t="s">
        <v>30</v>
      </c>
      <c r="H2032" t="s">
        <v>22</v>
      </c>
      <c r="I2032" t="s">
        <v>39</v>
      </c>
      <c r="J2032">
        <v>20</v>
      </c>
    </row>
    <row r="2033" spans="1:10" x14ac:dyDescent="0.35">
      <c r="A2033" t="s">
        <v>41</v>
      </c>
      <c r="B2033">
        <v>2018</v>
      </c>
      <c r="C2033" t="s">
        <v>32</v>
      </c>
      <c r="D2033" t="s">
        <v>21</v>
      </c>
      <c r="E2033">
        <v>37.840000000000003</v>
      </c>
      <c r="F2033">
        <v>839882</v>
      </c>
      <c r="G2033" t="s">
        <v>25</v>
      </c>
      <c r="H2033" t="s">
        <v>26</v>
      </c>
      <c r="I2033" t="s">
        <v>27</v>
      </c>
      <c r="J2033">
        <v>7</v>
      </c>
    </row>
    <row r="2034" spans="1:10" x14ac:dyDescent="0.35">
      <c r="A2034" t="s">
        <v>41</v>
      </c>
      <c r="B2034">
        <v>2021</v>
      </c>
      <c r="C2034" t="s">
        <v>16</v>
      </c>
      <c r="D2034" t="s">
        <v>12</v>
      </c>
      <c r="E2034">
        <v>86.8</v>
      </c>
      <c r="F2034">
        <v>852965</v>
      </c>
      <c r="G2034" t="s">
        <v>25</v>
      </c>
      <c r="H2034" t="s">
        <v>22</v>
      </c>
      <c r="I2034" t="s">
        <v>31</v>
      </c>
      <c r="J2034">
        <v>39</v>
      </c>
    </row>
    <row r="2035" spans="1:10" x14ac:dyDescent="0.35">
      <c r="A2035" t="s">
        <v>43</v>
      </c>
      <c r="B2035">
        <v>2021</v>
      </c>
      <c r="C2035" t="s">
        <v>20</v>
      </c>
      <c r="D2035" t="s">
        <v>36</v>
      </c>
      <c r="E2035">
        <v>3.69</v>
      </c>
      <c r="F2035">
        <v>566386</v>
      </c>
      <c r="G2035" t="s">
        <v>29</v>
      </c>
      <c r="H2035" t="s">
        <v>14</v>
      </c>
      <c r="I2035" t="s">
        <v>39</v>
      </c>
      <c r="J2035">
        <v>45</v>
      </c>
    </row>
    <row r="2036" spans="1:10" x14ac:dyDescent="0.35">
      <c r="A2036" t="s">
        <v>44</v>
      </c>
      <c r="B2036">
        <v>2017</v>
      </c>
      <c r="C2036" t="s">
        <v>11</v>
      </c>
      <c r="D2036" t="s">
        <v>21</v>
      </c>
      <c r="E2036">
        <v>73.849999999999994</v>
      </c>
      <c r="F2036">
        <v>402903</v>
      </c>
      <c r="G2036" t="s">
        <v>29</v>
      </c>
      <c r="H2036" t="s">
        <v>38</v>
      </c>
      <c r="I2036" t="s">
        <v>39</v>
      </c>
      <c r="J2036">
        <v>55</v>
      </c>
    </row>
    <row r="2037" spans="1:10" x14ac:dyDescent="0.35">
      <c r="A2037" t="s">
        <v>23</v>
      </c>
      <c r="B2037">
        <v>2018</v>
      </c>
      <c r="C2037" t="s">
        <v>32</v>
      </c>
      <c r="D2037" t="s">
        <v>17</v>
      </c>
      <c r="E2037">
        <v>0.5</v>
      </c>
      <c r="F2037">
        <v>261266</v>
      </c>
      <c r="G2037" t="s">
        <v>13</v>
      </c>
      <c r="H2037" t="s">
        <v>22</v>
      </c>
      <c r="I2037" t="s">
        <v>18</v>
      </c>
      <c r="J2037">
        <v>63</v>
      </c>
    </row>
    <row r="2038" spans="1:10" x14ac:dyDescent="0.35">
      <c r="A2038" t="s">
        <v>33</v>
      </c>
      <c r="B2038">
        <v>2015</v>
      </c>
      <c r="C2038" t="s">
        <v>42</v>
      </c>
      <c r="D2038" t="s">
        <v>21</v>
      </c>
      <c r="E2038">
        <v>91.94</v>
      </c>
      <c r="F2038">
        <v>899215</v>
      </c>
      <c r="G2038" t="s">
        <v>13</v>
      </c>
      <c r="H2038" t="s">
        <v>22</v>
      </c>
      <c r="I2038" t="s">
        <v>31</v>
      </c>
      <c r="J2038">
        <v>59</v>
      </c>
    </row>
    <row r="2039" spans="1:10" x14ac:dyDescent="0.35">
      <c r="A2039" t="s">
        <v>10</v>
      </c>
      <c r="B2039">
        <v>2023</v>
      </c>
      <c r="C2039" t="s">
        <v>20</v>
      </c>
      <c r="D2039" t="s">
        <v>12</v>
      </c>
      <c r="E2039">
        <v>35.369999999999997</v>
      </c>
      <c r="F2039">
        <v>455900</v>
      </c>
      <c r="G2039" t="s">
        <v>13</v>
      </c>
      <c r="H2039" t="s">
        <v>38</v>
      </c>
      <c r="I2039" t="s">
        <v>31</v>
      </c>
      <c r="J2039">
        <v>11</v>
      </c>
    </row>
    <row r="2040" spans="1:10" x14ac:dyDescent="0.35">
      <c r="A2040" t="s">
        <v>44</v>
      </c>
      <c r="B2040">
        <v>2023</v>
      </c>
      <c r="C2040" t="s">
        <v>34</v>
      </c>
      <c r="D2040" t="s">
        <v>35</v>
      </c>
      <c r="E2040">
        <v>69.61</v>
      </c>
      <c r="F2040">
        <v>391049</v>
      </c>
      <c r="G2040" t="s">
        <v>30</v>
      </c>
      <c r="H2040" t="s">
        <v>22</v>
      </c>
      <c r="I2040" t="s">
        <v>31</v>
      </c>
      <c r="J2040">
        <v>35</v>
      </c>
    </row>
    <row r="2041" spans="1:10" x14ac:dyDescent="0.35">
      <c r="A2041" t="s">
        <v>33</v>
      </c>
      <c r="B2041">
        <v>2020</v>
      </c>
      <c r="C2041" t="s">
        <v>16</v>
      </c>
      <c r="D2041" t="s">
        <v>35</v>
      </c>
      <c r="E2041">
        <v>81.53</v>
      </c>
      <c r="F2041">
        <v>694660</v>
      </c>
      <c r="G2041" t="s">
        <v>30</v>
      </c>
      <c r="H2041" t="s">
        <v>22</v>
      </c>
      <c r="I2041" t="s">
        <v>39</v>
      </c>
      <c r="J2041">
        <v>29</v>
      </c>
    </row>
    <row r="2042" spans="1:10" x14ac:dyDescent="0.35">
      <c r="A2042" t="s">
        <v>28</v>
      </c>
      <c r="B2042">
        <v>2020</v>
      </c>
      <c r="C2042" t="s">
        <v>32</v>
      </c>
      <c r="D2042" t="s">
        <v>21</v>
      </c>
      <c r="E2042">
        <v>63.96</v>
      </c>
      <c r="F2042">
        <v>650469</v>
      </c>
      <c r="G2042" t="s">
        <v>30</v>
      </c>
      <c r="H2042" t="s">
        <v>14</v>
      </c>
      <c r="I2042" t="s">
        <v>31</v>
      </c>
      <c r="J2042">
        <v>58</v>
      </c>
    </row>
    <row r="2043" spans="1:10" x14ac:dyDescent="0.35">
      <c r="A2043" t="s">
        <v>45</v>
      </c>
      <c r="B2043">
        <v>2020</v>
      </c>
      <c r="C2043" t="s">
        <v>34</v>
      </c>
      <c r="D2043" t="s">
        <v>21</v>
      </c>
      <c r="E2043">
        <v>68.17</v>
      </c>
      <c r="F2043">
        <v>247149</v>
      </c>
      <c r="G2043" t="s">
        <v>25</v>
      </c>
      <c r="H2043" t="s">
        <v>14</v>
      </c>
      <c r="I2043" t="s">
        <v>31</v>
      </c>
      <c r="J2043">
        <v>47</v>
      </c>
    </row>
    <row r="2044" spans="1:10" x14ac:dyDescent="0.35">
      <c r="A2044" t="s">
        <v>44</v>
      </c>
      <c r="B2044">
        <v>2019</v>
      </c>
      <c r="C2044" t="s">
        <v>32</v>
      </c>
      <c r="D2044" t="s">
        <v>12</v>
      </c>
      <c r="E2044">
        <v>15.54</v>
      </c>
      <c r="F2044">
        <v>645578</v>
      </c>
      <c r="G2044" t="s">
        <v>29</v>
      </c>
      <c r="H2044" t="s">
        <v>22</v>
      </c>
      <c r="I2044" t="s">
        <v>27</v>
      </c>
      <c r="J2044">
        <v>56</v>
      </c>
    </row>
    <row r="2045" spans="1:10" x14ac:dyDescent="0.35">
      <c r="A2045" t="s">
        <v>28</v>
      </c>
      <c r="B2045">
        <v>2019</v>
      </c>
      <c r="C2045" t="s">
        <v>34</v>
      </c>
      <c r="D2045" t="s">
        <v>35</v>
      </c>
      <c r="E2045">
        <v>67.05</v>
      </c>
      <c r="F2045">
        <v>848517</v>
      </c>
      <c r="G2045" t="s">
        <v>30</v>
      </c>
      <c r="H2045" t="s">
        <v>14</v>
      </c>
      <c r="I2045" t="s">
        <v>31</v>
      </c>
      <c r="J2045">
        <v>16</v>
      </c>
    </row>
    <row r="2046" spans="1:10" x14ac:dyDescent="0.35">
      <c r="A2046" t="s">
        <v>33</v>
      </c>
      <c r="B2046">
        <v>2019</v>
      </c>
      <c r="C2046" t="s">
        <v>42</v>
      </c>
      <c r="D2046" t="s">
        <v>37</v>
      </c>
      <c r="E2046">
        <v>25.19</v>
      </c>
      <c r="F2046">
        <v>897755</v>
      </c>
      <c r="G2046" t="s">
        <v>13</v>
      </c>
      <c r="H2046" t="s">
        <v>26</v>
      </c>
      <c r="I2046" t="s">
        <v>31</v>
      </c>
      <c r="J2046">
        <v>61</v>
      </c>
    </row>
    <row r="2047" spans="1:10" x14ac:dyDescent="0.35">
      <c r="A2047" t="s">
        <v>45</v>
      </c>
      <c r="B2047">
        <v>2023</v>
      </c>
      <c r="C2047" t="s">
        <v>16</v>
      </c>
      <c r="D2047" t="s">
        <v>35</v>
      </c>
      <c r="E2047">
        <v>93.34</v>
      </c>
      <c r="F2047">
        <v>999635</v>
      </c>
      <c r="G2047" t="s">
        <v>25</v>
      </c>
      <c r="H2047" t="s">
        <v>22</v>
      </c>
      <c r="I2047" t="s">
        <v>18</v>
      </c>
      <c r="J2047">
        <v>24</v>
      </c>
    </row>
    <row r="2048" spans="1:10" x14ac:dyDescent="0.35">
      <c r="A2048" t="s">
        <v>43</v>
      </c>
      <c r="B2048">
        <v>2017</v>
      </c>
      <c r="C2048" t="s">
        <v>11</v>
      </c>
      <c r="D2048" t="s">
        <v>35</v>
      </c>
      <c r="E2048">
        <v>87.27</v>
      </c>
      <c r="F2048">
        <v>767721</v>
      </c>
      <c r="G2048" t="s">
        <v>30</v>
      </c>
      <c r="H2048" t="s">
        <v>22</v>
      </c>
      <c r="I2048" t="s">
        <v>39</v>
      </c>
      <c r="J2048">
        <v>9</v>
      </c>
    </row>
    <row r="2049" spans="1:10" x14ac:dyDescent="0.35">
      <c r="A2049" t="s">
        <v>19</v>
      </c>
      <c r="B2049">
        <v>2019</v>
      </c>
      <c r="C2049" t="s">
        <v>11</v>
      </c>
      <c r="D2049" t="s">
        <v>21</v>
      </c>
      <c r="E2049">
        <v>33.15</v>
      </c>
      <c r="F2049">
        <v>629687</v>
      </c>
      <c r="G2049" t="s">
        <v>30</v>
      </c>
      <c r="H2049" t="s">
        <v>26</v>
      </c>
      <c r="I2049" t="s">
        <v>18</v>
      </c>
      <c r="J2049">
        <v>53</v>
      </c>
    </row>
    <row r="2050" spans="1:10" x14ac:dyDescent="0.35">
      <c r="A2050" t="s">
        <v>19</v>
      </c>
      <c r="B2050">
        <v>2021</v>
      </c>
      <c r="C2050" t="s">
        <v>11</v>
      </c>
      <c r="D2050" t="s">
        <v>17</v>
      </c>
      <c r="E2050">
        <v>38.5</v>
      </c>
      <c r="F2050">
        <v>517843</v>
      </c>
      <c r="G2050" t="s">
        <v>30</v>
      </c>
      <c r="H2050" t="s">
        <v>14</v>
      </c>
      <c r="I2050" t="s">
        <v>15</v>
      </c>
      <c r="J2050">
        <v>69</v>
      </c>
    </row>
    <row r="2051" spans="1:10" x14ac:dyDescent="0.35">
      <c r="A2051" t="s">
        <v>41</v>
      </c>
      <c r="B2051">
        <v>2015</v>
      </c>
      <c r="C2051" t="s">
        <v>32</v>
      </c>
      <c r="D2051" t="s">
        <v>37</v>
      </c>
      <c r="E2051">
        <v>20.92</v>
      </c>
      <c r="F2051">
        <v>807631</v>
      </c>
      <c r="G2051" t="s">
        <v>25</v>
      </c>
      <c r="H2051" t="s">
        <v>22</v>
      </c>
      <c r="I2051" t="s">
        <v>18</v>
      </c>
      <c r="J2051">
        <v>56</v>
      </c>
    </row>
    <row r="2052" spans="1:10" x14ac:dyDescent="0.35">
      <c r="A2052" t="s">
        <v>33</v>
      </c>
      <c r="B2052">
        <v>2024</v>
      </c>
      <c r="C2052" t="s">
        <v>11</v>
      </c>
      <c r="D2052" t="s">
        <v>17</v>
      </c>
      <c r="E2052">
        <v>98.95</v>
      </c>
      <c r="F2052">
        <v>354954</v>
      </c>
      <c r="G2052" t="s">
        <v>25</v>
      </c>
      <c r="H2052" t="s">
        <v>26</v>
      </c>
      <c r="I2052" t="s">
        <v>27</v>
      </c>
      <c r="J2052">
        <v>14</v>
      </c>
    </row>
    <row r="2053" spans="1:10" x14ac:dyDescent="0.35">
      <c r="A2053" t="s">
        <v>44</v>
      </c>
      <c r="B2053">
        <v>2017</v>
      </c>
      <c r="C2053" t="s">
        <v>34</v>
      </c>
      <c r="D2053" t="s">
        <v>37</v>
      </c>
      <c r="E2053">
        <v>54.26</v>
      </c>
      <c r="F2053">
        <v>839368</v>
      </c>
      <c r="G2053" t="s">
        <v>29</v>
      </c>
      <c r="H2053" t="s">
        <v>14</v>
      </c>
      <c r="I2053" t="s">
        <v>31</v>
      </c>
      <c r="J2053">
        <v>40</v>
      </c>
    </row>
    <row r="2054" spans="1:10" x14ac:dyDescent="0.35">
      <c r="A2054" t="s">
        <v>40</v>
      </c>
      <c r="B2054">
        <v>2018</v>
      </c>
      <c r="C2054" t="s">
        <v>32</v>
      </c>
      <c r="D2054" t="s">
        <v>37</v>
      </c>
      <c r="E2054">
        <v>10.77</v>
      </c>
      <c r="F2054">
        <v>910081</v>
      </c>
      <c r="G2054" t="s">
        <v>25</v>
      </c>
      <c r="H2054" t="s">
        <v>38</v>
      </c>
      <c r="I2054" t="s">
        <v>15</v>
      </c>
      <c r="J2054">
        <v>28</v>
      </c>
    </row>
    <row r="2055" spans="1:10" x14ac:dyDescent="0.35">
      <c r="A2055" t="s">
        <v>45</v>
      </c>
      <c r="B2055">
        <v>2024</v>
      </c>
      <c r="C2055" t="s">
        <v>11</v>
      </c>
      <c r="D2055" t="s">
        <v>21</v>
      </c>
      <c r="E2055">
        <v>87.42</v>
      </c>
      <c r="F2055">
        <v>979700</v>
      </c>
      <c r="G2055" t="s">
        <v>13</v>
      </c>
      <c r="H2055" t="s">
        <v>22</v>
      </c>
      <c r="I2055" t="s">
        <v>18</v>
      </c>
      <c r="J2055">
        <v>49</v>
      </c>
    </row>
    <row r="2056" spans="1:10" x14ac:dyDescent="0.35">
      <c r="A2056" t="s">
        <v>10</v>
      </c>
      <c r="B2056">
        <v>2019</v>
      </c>
      <c r="C2056" t="s">
        <v>20</v>
      </c>
      <c r="D2056" t="s">
        <v>24</v>
      </c>
      <c r="E2056">
        <v>58.78</v>
      </c>
      <c r="F2056">
        <v>586131</v>
      </c>
      <c r="G2056" t="s">
        <v>25</v>
      </c>
      <c r="H2056" t="s">
        <v>14</v>
      </c>
      <c r="I2056" t="s">
        <v>31</v>
      </c>
      <c r="J2056">
        <v>68</v>
      </c>
    </row>
    <row r="2057" spans="1:10" x14ac:dyDescent="0.35">
      <c r="A2057" t="s">
        <v>40</v>
      </c>
      <c r="B2057">
        <v>2017</v>
      </c>
      <c r="C2057" t="s">
        <v>11</v>
      </c>
      <c r="D2057" t="s">
        <v>12</v>
      </c>
      <c r="E2057">
        <v>82.47</v>
      </c>
      <c r="F2057">
        <v>317988</v>
      </c>
      <c r="G2057" t="s">
        <v>25</v>
      </c>
      <c r="H2057" t="s">
        <v>38</v>
      </c>
      <c r="I2057" t="s">
        <v>39</v>
      </c>
      <c r="J2057">
        <v>2</v>
      </c>
    </row>
    <row r="2058" spans="1:10" x14ac:dyDescent="0.35">
      <c r="A2058" t="s">
        <v>19</v>
      </c>
      <c r="B2058">
        <v>2018</v>
      </c>
      <c r="C2058" t="s">
        <v>16</v>
      </c>
      <c r="D2058" t="s">
        <v>35</v>
      </c>
      <c r="E2058">
        <v>43.11</v>
      </c>
      <c r="F2058">
        <v>11241</v>
      </c>
      <c r="G2058" t="s">
        <v>13</v>
      </c>
      <c r="H2058" t="s">
        <v>22</v>
      </c>
      <c r="I2058" t="s">
        <v>15</v>
      </c>
      <c r="J2058">
        <v>4</v>
      </c>
    </row>
    <row r="2059" spans="1:10" x14ac:dyDescent="0.35">
      <c r="A2059" t="s">
        <v>43</v>
      </c>
      <c r="B2059">
        <v>2016</v>
      </c>
      <c r="C2059" t="s">
        <v>11</v>
      </c>
      <c r="D2059" t="s">
        <v>12</v>
      </c>
      <c r="E2059">
        <v>97.98</v>
      </c>
      <c r="F2059">
        <v>381599</v>
      </c>
      <c r="G2059" t="s">
        <v>30</v>
      </c>
      <c r="H2059" t="s">
        <v>22</v>
      </c>
      <c r="I2059" t="s">
        <v>39</v>
      </c>
      <c r="J2059">
        <v>66</v>
      </c>
    </row>
    <row r="2060" spans="1:10" x14ac:dyDescent="0.35">
      <c r="A2060" t="s">
        <v>45</v>
      </c>
      <c r="B2060">
        <v>2016</v>
      </c>
      <c r="C2060" t="s">
        <v>34</v>
      </c>
      <c r="D2060" t="s">
        <v>12</v>
      </c>
      <c r="E2060">
        <v>16.5</v>
      </c>
      <c r="F2060">
        <v>347293</v>
      </c>
      <c r="G2060" t="s">
        <v>25</v>
      </c>
      <c r="H2060" t="s">
        <v>14</v>
      </c>
      <c r="I2060" t="s">
        <v>18</v>
      </c>
      <c r="J2060">
        <v>65</v>
      </c>
    </row>
    <row r="2061" spans="1:10" x14ac:dyDescent="0.35">
      <c r="A2061" t="s">
        <v>23</v>
      </c>
      <c r="B2061">
        <v>2023</v>
      </c>
      <c r="C2061" t="s">
        <v>16</v>
      </c>
      <c r="D2061" t="s">
        <v>21</v>
      </c>
      <c r="E2061">
        <v>86.23</v>
      </c>
      <c r="F2061">
        <v>82321</v>
      </c>
      <c r="G2061" t="s">
        <v>30</v>
      </c>
      <c r="H2061" t="s">
        <v>38</v>
      </c>
      <c r="I2061" t="s">
        <v>18</v>
      </c>
      <c r="J2061">
        <v>47</v>
      </c>
    </row>
    <row r="2062" spans="1:10" x14ac:dyDescent="0.35">
      <c r="A2062" t="s">
        <v>28</v>
      </c>
      <c r="B2062">
        <v>2023</v>
      </c>
      <c r="C2062" t="s">
        <v>34</v>
      </c>
      <c r="D2062" t="s">
        <v>17</v>
      </c>
      <c r="E2062">
        <v>49.76</v>
      </c>
      <c r="F2062">
        <v>460558</v>
      </c>
      <c r="G2062" t="s">
        <v>25</v>
      </c>
      <c r="H2062" t="s">
        <v>38</v>
      </c>
      <c r="I2062" t="s">
        <v>15</v>
      </c>
      <c r="J2062">
        <v>61</v>
      </c>
    </row>
    <row r="2063" spans="1:10" x14ac:dyDescent="0.35">
      <c r="A2063" t="s">
        <v>28</v>
      </c>
      <c r="B2063">
        <v>2022</v>
      </c>
      <c r="C2063" t="s">
        <v>20</v>
      </c>
      <c r="D2063" t="s">
        <v>24</v>
      </c>
      <c r="E2063">
        <v>62.83</v>
      </c>
      <c r="F2063">
        <v>828280</v>
      </c>
      <c r="G2063" t="s">
        <v>13</v>
      </c>
      <c r="H2063" t="s">
        <v>26</v>
      </c>
      <c r="I2063" t="s">
        <v>15</v>
      </c>
      <c r="J2063">
        <v>62</v>
      </c>
    </row>
    <row r="2064" spans="1:10" x14ac:dyDescent="0.35">
      <c r="A2064" t="s">
        <v>19</v>
      </c>
      <c r="B2064">
        <v>2020</v>
      </c>
      <c r="C2064" t="s">
        <v>42</v>
      </c>
      <c r="D2064" t="s">
        <v>12</v>
      </c>
      <c r="E2064">
        <v>20.14</v>
      </c>
      <c r="F2064">
        <v>287352</v>
      </c>
      <c r="G2064" t="s">
        <v>30</v>
      </c>
      <c r="H2064" t="s">
        <v>38</v>
      </c>
      <c r="I2064" t="s">
        <v>18</v>
      </c>
      <c r="J2064">
        <v>69</v>
      </c>
    </row>
    <row r="2065" spans="1:10" x14ac:dyDescent="0.35">
      <c r="A2065" t="s">
        <v>40</v>
      </c>
      <c r="B2065">
        <v>2020</v>
      </c>
      <c r="C2065" t="s">
        <v>16</v>
      </c>
      <c r="D2065" t="s">
        <v>35</v>
      </c>
      <c r="E2065">
        <v>25.9</v>
      </c>
      <c r="F2065">
        <v>946651</v>
      </c>
      <c r="G2065" t="s">
        <v>29</v>
      </c>
      <c r="H2065" t="s">
        <v>14</v>
      </c>
      <c r="I2065" t="s">
        <v>15</v>
      </c>
      <c r="J2065">
        <v>67</v>
      </c>
    </row>
    <row r="2066" spans="1:10" x14ac:dyDescent="0.35">
      <c r="A2066" t="s">
        <v>44</v>
      </c>
      <c r="B2066">
        <v>2017</v>
      </c>
      <c r="C2066" t="s">
        <v>11</v>
      </c>
      <c r="D2066" t="s">
        <v>12</v>
      </c>
      <c r="E2066">
        <v>88.43</v>
      </c>
      <c r="F2066">
        <v>954423</v>
      </c>
      <c r="G2066" t="s">
        <v>30</v>
      </c>
      <c r="H2066" t="s">
        <v>14</v>
      </c>
      <c r="I2066" t="s">
        <v>18</v>
      </c>
      <c r="J2066">
        <v>6</v>
      </c>
    </row>
    <row r="2067" spans="1:10" x14ac:dyDescent="0.35">
      <c r="A2067" t="s">
        <v>40</v>
      </c>
      <c r="B2067">
        <v>2022</v>
      </c>
      <c r="C2067" t="s">
        <v>16</v>
      </c>
      <c r="D2067" t="s">
        <v>36</v>
      </c>
      <c r="E2067">
        <v>32.56</v>
      </c>
      <c r="F2067">
        <v>979382</v>
      </c>
      <c r="G2067" t="s">
        <v>25</v>
      </c>
      <c r="H2067" t="s">
        <v>26</v>
      </c>
      <c r="I2067" t="s">
        <v>31</v>
      </c>
      <c r="J2067">
        <v>43</v>
      </c>
    </row>
    <row r="2068" spans="1:10" x14ac:dyDescent="0.35">
      <c r="A2068" t="s">
        <v>43</v>
      </c>
      <c r="B2068">
        <v>2017</v>
      </c>
      <c r="C2068" t="s">
        <v>32</v>
      </c>
      <c r="D2068" t="s">
        <v>35</v>
      </c>
      <c r="E2068">
        <v>58.67</v>
      </c>
      <c r="F2068">
        <v>12372</v>
      </c>
      <c r="G2068" t="s">
        <v>25</v>
      </c>
      <c r="H2068" t="s">
        <v>26</v>
      </c>
      <c r="I2068" t="s">
        <v>39</v>
      </c>
      <c r="J2068">
        <v>29</v>
      </c>
    </row>
    <row r="2069" spans="1:10" x14ac:dyDescent="0.35">
      <c r="A2069" t="s">
        <v>44</v>
      </c>
      <c r="B2069">
        <v>2017</v>
      </c>
      <c r="C2069" t="s">
        <v>11</v>
      </c>
      <c r="D2069" t="s">
        <v>21</v>
      </c>
      <c r="E2069">
        <v>6.49</v>
      </c>
      <c r="F2069">
        <v>195044</v>
      </c>
      <c r="G2069" t="s">
        <v>30</v>
      </c>
      <c r="H2069" t="s">
        <v>14</v>
      </c>
      <c r="I2069" t="s">
        <v>27</v>
      </c>
      <c r="J2069">
        <v>20</v>
      </c>
    </row>
    <row r="2070" spans="1:10" x14ac:dyDescent="0.35">
      <c r="A2070" t="s">
        <v>44</v>
      </c>
      <c r="B2070">
        <v>2019</v>
      </c>
      <c r="C2070" t="s">
        <v>16</v>
      </c>
      <c r="D2070" t="s">
        <v>24</v>
      </c>
      <c r="E2070">
        <v>34.93</v>
      </c>
      <c r="F2070">
        <v>721984</v>
      </c>
      <c r="G2070" t="s">
        <v>25</v>
      </c>
      <c r="H2070" t="s">
        <v>22</v>
      </c>
      <c r="I2070" t="s">
        <v>15</v>
      </c>
      <c r="J2070">
        <v>44</v>
      </c>
    </row>
    <row r="2071" spans="1:10" x14ac:dyDescent="0.35">
      <c r="A2071" t="s">
        <v>23</v>
      </c>
      <c r="B2071">
        <v>2022</v>
      </c>
      <c r="C2071" t="s">
        <v>32</v>
      </c>
      <c r="D2071" t="s">
        <v>12</v>
      </c>
      <c r="E2071">
        <v>71.55</v>
      </c>
      <c r="F2071">
        <v>654253</v>
      </c>
      <c r="G2071" t="s">
        <v>29</v>
      </c>
      <c r="H2071" t="s">
        <v>22</v>
      </c>
      <c r="I2071" t="s">
        <v>15</v>
      </c>
      <c r="J2071">
        <v>35</v>
      </c>
    </row>
    <row r="2072" spans="1:10" x14ac:dyDescent="0.35">
      <c r="A2072" t="s">
        <v>43</v>
      </c>
      <c r="B2072">
        <v>2015</v>
      </c>
      <c r="C2072" t="s">
        <v>42</v>
      </c>
      <c r="D2072" t="s">
        <v>37</v>
      </c>
      <c r="E2072">
        <v>23.01</v>
      </c>
      <c r="F2072">
        <v>686119</v>
      </c>
      <c r="G2072" t="s">
        <v>29</v>
      </c>
      <c r="H2072" t="s">
        <v>22</v>
      </c>
      <c r="I2072" t="s">
        <v>15</v>
      </c>
      <c r="J2072">
        <v>25</v>
      </c>
    </row>
    <row r="2073" spans="1:10" x14ac:dyDescent="0.35">
      <c r="A2073" t="s">
        <v>40</v>
      </c>
      <c r="B2073">
        <v>2017</v>
      </c>
      <c r="C2073" t="s">
        <v>20</v>
      </c>
      <c r="D2073" t="s">
        <v>37</v>
      </c>
      <c r="E2073">
        <v>93.91</v>
      </c>
      <c r="F2073">
        <v>776634</v>
      </c>
      <c r="G2073" t="s">
        <v>30</v>
      </c>
      <c r="H2073" t="s">
        <v>22</v>
      </c>
      <c r="I2073" t="s">
        <v>39</v>
      </c>
      <c r="J2073">
        <v>33</v>
      </c>
    </row>
    <row r="2074" spans="1:10" x14ac:dyDescent="0.35">
      <c r="A2074" t="s">
        <v>19</v>
      </c>
      <c r="B2074">
        <v>2020</v>
      </c>
      <c r="C2074" t="s">
        <v>16</v>
      </c>
      <c r="D2074" t="s">
        <v>21</v>
      </c>
      <c r="E2074">
        <v>41.09</v>
      </c>
      <c r="F2074">
        <v>698224</v>
      </c>
      <c r="G2074" t="s">
        <v>29</v>
      </c>
      <c r="H2074" t="s">
        <v>14</v>
      </c>
      <c r="I2074" t="s">
        <v>15</v>
      </c>
      <c r="J2074">
        <v>21</v>
      </c>
    </row>
    <row r="2075" spans="1:10" x14ac:dyDescent="0.35">
      <c r="A2075" t="s">
        <v>28</v>
      </c>
      <c r="B2075">
        <v>2023</v>
      </c>
      <c r="C2075" t="s">
        <v>42</v>
      </c>
      <c r="D2075" t="s">
        <v>35</v>
      </c>
      <c r="E2075">
        <v>86.77</v>
      </c>
      <c r="F2075">
        <v>88821</v>
      </c>
      <c r="G2075" t="s">
        <v>30</v>
      </c>
      <c r="H2075" t="s">
        <v>38</v>
      </c>
      <c r="I2075" t="s">
        <v>31</v>
      </c>
      <c r="J2075">
        <v>39</v>
      </c>
    </row>
    <row r="2076" spans="1:10" x14ac:dyDescent="0.35">
      <c r="A2076" t="s">
        <v>41</v>
      </c>
      <c r="B2076">
        <v>2022</v>
      </c>
      <c r="C2076" t="s">
        <v>20</v>
      </c>
      <c r="D2076" t="s">
        <v>36</v>
      </c>
      <c r="E2076">
        <v>53.95</v>
      </c>
      <c r="F2076">
        <v>846546</v>
      </c>
      <c r="G2076" t="s">
        <v>30</v>
      </c>
      <c r="H2076" t="s">
        <v>14</v>
      </c>
      <c r="I2076" t="s">
        <v>15</v>
      </c>
      <c r="J2076">
        <v>51</v>
      </c>
    </row>
    <row r="2077" spans="1:10" x14ac:dyDescent="0.35">
      <c r="A2077" t="s">
        <v>43</v>
      </c>
      <c r="B2077">
        <v>2016</v>
      </c>
      <c r="C2077" t="s">
        <v>20</v>
      </c>
      <c r="D2077" t="s">
        <v>17</v>
      </c>
      <c r="E2077">
        <v>14.04</v>
      </c>
      <c r="F2077">
        <v>117819</v>
      </c>
      <c r="G2077" t="s">
        <v>25</v>
      </c>
      <c r="H2077" t="s">
        <v>38</v>
      </c>
      <c r="I2077" t="s">
        <v>31</v>
      </c>
      <c r="J2077">
        <v>15</v>
      </c>
    </row>
    <row r="2078" spans="1:10" x14ac:dyDescent="0.35">
      <c r="A2078" t="s">
        <v>41</v>
      </c>
      <c r="B2078">
        <v>2021</v>
      </c>
      <c r="C2078" t="s">
        <v>20</v>
      </c>
      <c r="D2078" t="s">
        <v>21</v>
      </c>
      <c r="E2078">
        <v>70.97</v>
      </c>
      <c r="F2078">
        <v>465446</v>
      </c>
      <c r="G2078" t="s">
        <v>30</v>
      </c>
      <c r="H2078" t="s">
        <v>14</v>
      </c>
      <c r="I2078" t="s">
        <v>39</v>
      </c>
      <c r="J2078">
        <v>51</v>
      </c>
    </row>
    <row r="2079" spans="1:10" x14ac:dyDescent="0.35">
      <c r="A2079" t="s">
        <v>43</v>
      </c>
      <c r="B2079">
        <v>2015</v>
      </c>
      <c r="C2079" t="s">
        <v>42</v>
      </c>
      <c r="D2079" t="s">
        <v>37</v>
      </c>
      <c r="E2079">
        <v>75.72</v>
      </c>
      <c r="F2079">
        <v>184554</v>
      </c>
      <c r="G2079" t="s">
        <v>30</v>
      </c>
      <c r="H2079" t="s">
        <v>38</v>
      </c>
      <c r="I2079" t="s">
        <v>27</v>
      </c>
      <c r="J2079">
        <v>39</v>
      </c>
    </row>
    <row r="2080" spans="1:10" x14ac:dyDescent="0.35">
      <c r="A2080" t="s">
        <v>45</v>
      </c>
      <c r="B2080">
        <v>2022</v>
      </c>
      <c r="C2080" t="s">
        <v>11</v>
      </c>
      <c r="D2080" t="s">
        <v>21</v>
      </c>
      <c r="E2080">
        <v>48.71</v>
      </c>
      <c r="F2080">
        <v>520480</v>
      </c>
      <c r="G2080" t="s">
        <v>29</v>
      </c>
      <c r="H2080" t="s">
        <v>22</v>
      </c>
      <c r="I2080" t="s">
        <v>15</v>
      </c>
      <c r="J2080">
        <v>66</v>
      </c>
    </row>
    <row r="2081" spans="1:10" x14ac:dyDescent="0.35">
      <c r="A2081" t="s">
        <v>43</v>
      </c>
      <c r="B2081">
        <v>2020</v>
      </c>
      <c r="C2081" t="s">
        <v>42</v>
      </c>
      <c r="D2081" t="s">
        <v>35</v>
      </c>
      <c r="E2081">
        <v>50.61</v>
      </c>
      <c r="F2081">
        <v>294668</v>
      </c>
      <c r="G2081" t="s">
        <v>25</v>
      </c>
      <c r="H2081" t="s">
        <v>26</v>
      </c>
      <c r="I2081" t="s">
        <v>39</v>
      </c>
      <c r="J2081">
        <v>17</v>
      </c>
    </row>
    <row r="2082" spans="1:10" x14ac:dyDescent="0.35">
      <c r="A2082" t="s">
        <v>45</v>
      </c>
      <c r="B2082">
        <v>2017</v>
      </c>
      <c r="C2082" t="s">
        <v>20</v>
      </c>
      <c r="D2082" t="s">
        <v>37</v>
      </c>
      <c r="E2082">
        <v>54.54</v>
      </c>
      <c r="F2082">
        <v>892665</v>
      </c>
      <c r="G2082" t="s">
        <v>29</v>
      </c>
      <c r="H2082" t="s">
        <v>14</v>
      </c>
      <c r="I2082" t="s">
        <v>15</v>
      </c>
      <c r="J2082">
        <v>31</v>
      </c>
    </row>
    <row r="2083" spans="1:10" x14ac:dyDescent="0.35">
      <c r="A2083" t="s">
        <v>45</v>
      </c>
      <c r="B2083">
        <v>2018</v>
      </c>
      <c r="C2083" t="s">
        <v>16</v>
      </c>
      <c r="D2083" t="s">
        <v>37</v>
      </c>
      <c r="E2083">
        <v>87.42</v>
      </c>
      <c r="F2083">
        <v>80926</v>
      </c>
      <c r="G2083" t="s">
        <v>13</v>
      </c>
      <c r="H2083" t="s">
        <v>14</v>
      </c>
      <c r="I2083" t="s">
        <v>31</v>
      </c>
      <c r="J2083">
        <v>19</v>
      </c>
    </row>
    <row r="2084" spans="1:10" x14ac:dyDescent="0.35">
      <c r="A2084" t="s">
        <v>23</v>
      </c>
      <c r="B2084">
        <v>2016</v>
      </c>
      <c r="C2084" t="s">
        <v>16</v>
      </c>
      <c r="D2084" t="s">
        <v>12</v>
      </c>
      <c r="E2084">
        <v>80.77</v>
      </c>
      <c r="F2084">
        <v>884536</v>
      </c>
      <c r="G2084" t="s">
        <v>29</v>
      </c>
      <c r="H2084" t="s">
        <v>38</v>
      </c>
      <c r="I2084" t="s">
        <v>39</v>
      </c>
      <c r="J2084">
        <v>34</v>
      </c>
    </row>
    <row r="2085" spans="1:10" x14ac:dyDescent="0.35">
      <c r="A2085" t="s">
        <v>43</v>
      </c>
      <c r="B2085">
        <v>2015</v>
      </c>
      <c r="C2085" t="s">
        <v>34</v>
      </c>
      <c r="D2085" t="s">
        <v>37</v>
      </c>
      <c r="E2085">
        <v>3.73</v>
      </c>
      <c r="F2085">
        <v>445422</v>
      </c>
      <c r="G2085" t="s">
        <v>30</v>
      </c>
      <c r="H2085" t="s">
        <v>14</v>
      </c>
      <c r="I2085" t="s">
        <v>27</v>
      </c>
      <c r="J2085">
        <v>70</v>
      </c>
    </row>
    <row r="2086" spans="1:10" x14ac:dyDescent="0.35">
      <c r="A2086" t="s">
        <v>41</v>
      </c>
      <c r="B2086">
        <v>2020</v>
      </c>
      <c r="C2086" t="s">
        <v>16</v>
      </c>
      <c r="D2086" t="s">
        <v>35</v>
      </c>
      <c r="E2086">
        <v>52.28</v>
      </c>
      <c r="F2086">
        <v>376628</v>
      </c>
      <c r="G2086" t="s">
        <v>30</v>
      </c>
      <c r="H2086" t="s">
        <v>38</v>
      </c>
      <c r="I2086" t="s">
        <v>18</v>
      </c>
      <c r="J2086">
        <v>30</v>
      </c>
    </row>
    <row r="2087" spans="1:10" x14ac:dyDescent="0.35">
      <c r="A2087" t="s">
        <v>43</v>
      </c>
      <c r="B2087">
        <v>2016</v>
      </c>
      <c r="C2087" t="s">
        <v>20</v>
      </c>
      <c r="D2087" t="s">
        <v>36</v>
      </c>
      <c r="E2087">
        <v>70.89</v>
      </c>
      <c r="F2087">
        <v>378949</v>
      </c>
      <c r="G2087" t="s">
        <v>30</v>
      </c>
      <c r="H2087" t="s">
        <v>22</v>
      </c>
      <c r="I2087" t="s">
        <v>27</v>
      </c>
      <c r="J2087">
        <v>67</v>
      </c>
    </row>
    <row r="2088" spans="1:10" x14ac:dyDescent="0.35">
      <c r="A2088" t="s">
        <v>44</v>
      </c>
      <c r="B2088">
        <v>2023</v>
      </c>
      <c r="C2088" t="s">
        <v>11</v>
      </c>
      <c r="D2088" t="s">
        <v>21</v>
      </c>
      <c r="E2088">
        <v>35.270000000000003</v>
      </c>
      <c r="F2088">
        <v>26036</v>
      </c>
      <c r="G2088" t="s">
        <v>13</v>
      </c>
      <c r="H2088" t="s">
        <v>22</v>
      </c>
      <c r="I2088" t="s">
        <v>15</v>
      </c>
      <c r="J2088">
        <v>71</v>
      </c>
    </row>
    <row r="2089" spans="1:10" x14ac:dyDescent="0.35">
      <c r="A2089" t="s">
        <v>45</v>
      </c>
      <c r="B2089">
        <v>2020</v>
      </c>
      <c r="C2089" t="s">
        <v>32</v>
      </c>
      <c r="D2089" t="s">
        <v>35</v>
      </c>
      <c r="E2089">
        <v>40.98</v>
      </c>
      <c r="F2089">
        <v>191369</v>
      </c>
      <c r="G2089" t="s">
        <v>29</v>
      </c>
      <c r="H2089" t="s">
        <v>14</v>
      </c>
      <c r="I2089" t="s">
        <v>18</v>
      </c>
      <c r="J2089">
        <v>65</v>
      </c>
    </row>
    <row r="2090" spans="1:10" x14ac:dyDescent="0.35">
      <c r="A2090" t="s">
        <v>19</v>
      </c>
      <c r="B2090">
        <v>2017</v>
      </c>
      <c r="C2090" t="s">
        <v>11</v>
      </c>
      <c r="D2090" t="s">
        <v>21</v>
      </c>
      <c r="E2090">
        <v>93.62</v>
      </c>
      <c r="F2090">
        <v>899005</v>
      </c>
      <c r="G2090" t="s">
        <v>29</v>
      </c>
      <c r="H2090" t="s">
        <v>22</v>
      </c>
      <c r="I2090" t="s">
        <v>27</v>
      </c>
      <c r="J2090">
        <v>61</v>
      </c>
    </row>
    <row r="2091" spans="1:10" x14ac:dyDescent="0.35">
      <c r="A2091" t="s">
        <v>33</v>
      </c>
      <c r="B2091">
        <v>2021</v>
      </c>
      <c r="C2091" t="s">
        <v>20</v>
      </c>
      <c r="D2091" t="s">
        <v>12</v>
      </c>
      <c r="E2091">
        <v>20.57</v>
      </c>
      <c r="F2091">
        <v>119348</v>
      </c>
      <c r="G2091" t="s">
        <v>25</v>
      </c>
      <c r="H2091" t="s">
        <v>14</v>
      </c>
      <c r="I2091" t="s">
        <v>18</v>
      </c>
      <c r="J2091">
        <v>48</v>
      </c>
    </row>
    <row r="2092" spans="1:10" x14ac:dyDescent="0.35">
      <c r="A2092" t="s">
        <v>44</v>
      </c>
      <c r="B2092">
        <v>2017</v>
      </c>
      <c r="C2092" t="s">
        <v>20</v>
      </c>
      <c r="D2092" t="s">
        <v>24</v>
      </c>
      <c r="E2092">
        <v>21.8</v>
      </c>
      <c r="F2092">
        <v>610106</v>
      </c>
      <c r="G2092" t="s">
        <v>30</v>
      </c>
      <c r="H2092" t="s">
        <v>26</v>
      </c>
      <c r="I2092" t="s">
        <v>39</v>
      </c>
      <c r="J2092">
        <v>39</v>
      </c>
    </row>
    <row r="2093" spans="1:10" x14ac:dyDescent="0.35">
      <c r="A2093" t="s">
        <v>45</v>
      </c>
      <c r="B2093">
        <v>2015</v>
      </c>
      <c r="C2093" t="s">
        <v>34</v>
      </c>
      <c r="D2093" t="s">
        <v>12</v>
      </c>
      <c r="E2093">
        <v>28.19</v>
      </c>
      <c r="F2093">
        <v>239853</v>
      </c>
      <c r="G2093" t="s">
        <v>29</v>
      </c>
      <c r="H2093" t="s">
        <v>14</v>
      </c>
      <c r="I2093" t="s">
        <v>39</v>
      </c>
      <c r="J2093">
        <v>64</v>
      </c>
    </row>
    <row r="2094" spans="1:10" x14ac:dyDescent="0.35">
      <c r="A2094" t="s">
        <v>28</v>
      </c>
      <c r="B2094">
        <v>2015</v>
      </c>
      <c r="C2094" t="s">
        <v>16</v>
      </c>
      <c r="D2094" t="s">
        <v>24</v>
      </c>
      <c r="E2094">
        <v>99.83</v>
      </c>
      <c r="F2094">
        <v>419344</v>
      </c>
      <c r="G2094" t="s">
        <v>13</v>
      </c>
      <c r="H2094" t="s">
        <v>38</v>
      </c>
      <c r="I2094" t="s">
        <v>18</v>
      </c>
      <c r="J2094">
        <v>59</v>
      </c>
    </row>
    <row r="2095" spans="1:10" x14ac:dyDescent="0.35">
      <c r="A2095" t="s">
        <v>28</v>
      </c>
      <c r="B2095">
        <v>2023</v>
      </c>
      <c r="C2095" t="s">
        <v>34</v>
      </c>
      <c r="D2095" t="s">
        <v>37</v>
      </c>
      <c r="E2095">
        <v>45.85</v>
      </c>
      <c r="F2095">
        <v>428415</v>
      </c>
      <c r="G2095" t="s">
        <v>13</v>
      </c>
      <c r="H2095" t="s">
        <v>38</v>
      </c>
      <c r="I2095" t="s">
        <v>31</v>
      </c>
      <c r="J2095">
        <v>69</v>
      </c>
    </row>
    <row r="2096" spans="1:10" x14ac:dyDescent="0.35">
      <c r="A2096" t="s">
        <v>33</v>
      </c>
      <c r="B2096">
        <v>2021</v>
      </c>
      <c r="C2096" t="s">
        <v>42</v>
      </c>
      <c r="D2096" t="s">
        <v>36</v>
      </c>
      <c r="E2096">
        <v>47.14</v>
      </c>
      <c r="F2096">
        <v>169113</v>
      </c>
      <c r="G2096" t="s">
        <v>29</v>
      </c>
      <c r="H2096" t="s">
        <v>22</v>
      </c>
      <c r="I2096" t="s">
        <v>15</v>
      </c>
      <c r="J2096">
        <v>55</v>
      </c>
    </row>
    <row r="2097" spans="1:10" x14ac:dyDescent="0.35">
      <c r="A2097" t="s">
        <v>41</v>
      </c>
      <c r="B2097">
        <v>2015</v>
      </c>
      <c r="C2097" t="s">
        <v>11</v>
      </c>
      <c r="D2097" t="s">
        <v>35</v>
      </c>
      <c r="E2097">
        <v>24.06</v>
      </c>
      <c r="F2097">
        <v>867302</v>
      </c>
      <c r="G2097" t="s">
        <v>30</v>
      </c>
      <c r="H2097" t="s">
        <v>26</v>
      </c>
      <c r="I2097" t="s">
        <v>18</v>
      </c>
      <c r="J2097">
        <v>55</v>
      </c>
    </row>
    <row r="2098" spans="1:10" x14ac:dyDescent="0.35">
      <c r="A2098" t="s">
        <v>33</v>
      </c>
      <c r="B2098">
        <v>2020</v>
      </c>
      <c r="C2098" t="s">
        <v>32</v>
      </c>
      <c r="D2098" t="s">
        <v>21</v>
      </c>
      <c r="E2098">
        <v>63.87</v>
      </c>
      <c r="F2098">
        <v>821848</v>
      </c>
      <c r="G2098" t="s">
        <v>29</v>
      </c>
      <c r="H2098" t="s">
        <v>14</v>
      </c>
      <c r="I2098" t="s">
        <v>18</v>
      </c>
      <c r="J2098">
        <v>60</v>
      </c>
    </row>
    <row r="2099" spans="1:10" x14ac:dyDescent="0.35">
      <c r="A2099" t="s">
        <v>40</v>
      </c>
      <c r="B2099">
        <v>2020</v>
      </c>
      <c r="C2099" t="s">
        <v>42</v>
      </c>
      <c r="D2099" t="s">
        <v>35</v>
      </c>
      <c r="E2099">
        <v>35.96</v>
      </c>
      <c r="F2099">
        <v>982719</v>
      </c>
      <c r="G2099" t="s">
        <v>30</v>
      </c>
      <c r="H2099" t="s">
        <v>26</v>
      </c>
      <c r="I2099" t="s">
        <v>39</v>
      </c>
      <c r="J2099">
        <v>26</v>
      </c>
    </row>
    <row r="2100" spans="1:10" x14ac:dyDescent="0.35">
      <c r="A2100" t="s">
        <v>44</v>
      </c>
      <c r="B2100">
        <v>2015</v>
      </c>
      <c r="C2100" t="s">
        <v>32</v>
      </c>
      <c r="D2100" t="s">
        <v>12</v>
      </c>
      <c r="E2100">
        <v>76.22</v>
      </c>
      <c r="F2100">
        <v>769794</v>
      </c>
      <c r="G2100" t="s">
        <v>25</v>
      </c>
      <c r="H2100" t="s">
        <v>38</v>
      </c>
      <c r="I2100" t="s">
        <v>27</v>
      </c>
      <c r="J2100">
        <v>29</v>
      </c>
    </row>
    <row r="2101" spans="1:10" x14ac:dyDescent="0.35">
      <c r="A2101" t="s">
        <v>45</v>
      </c>
      <c r="B2101">
        <v>2023</v>
      </c>
      <c r="C2101" t="s">
        <v>11</v>
      </c>
      <c r="D2101" t="s">
        <v>21</v>
      </c>
      <c r="E2101">
        <v>29.42</v>
      </c>
      <c r="F2101">
        <v>957199</v>
      </c>
      <c r="G2101" t="s">
        <v>13</v>
      </c>
      <c r="H2101" t="s">
        <v>26</v>
      </c>
      <c r="I2101" t="s">
        <v>27</v>
      </c>
      <c r="J2101">
        <v>49</v>
      </c>
    </row>
    <row r="2102" spans="1:10" x14ac:dyDescent="0.35">
      <c r="A2102" t="s">
        <v>41</v>
      </c>
      <c r="B2102">
        <v>2020</v>
      </c>
      <c r="C2102" t="s">
        <v>16</v>
      </c>
      <c r="D2102" t="s">
        <v>12</v>
      </c>
      <c r="E2102">
        <v>65.73</v>
      </c>
      <c r="F2102">
        <v>431174</v>
      </c>
      <c r="G2102" t="s">
        <v>30</v>
      </c>
      <c r="H2102" t="s">
        <v>22</v>
      </c>
      <c r="I2102" t="s">
        <v>39</v>
      </c>
      <c r="J2102">
        <v>24</v>
      </c>
    </row>
    <row r="2103" spans="1:10" x14ac:dyDescent="0.35">
      <c r="A2103" t="s">
        <v>23</v>
      </c>
      <c r="B2103">
        <v>2015</v>
      </c>
      <c r="C2103" t="s">
        <v>16</v>
      </c>
      <c r="D2103" t="s">
        <v>12</v>
      </c>
      <c r="E2103">
        <v>44.39</v>
      </c>
      <c r="F2103">
        <v>483598</v>
      </c>
      <c r="G2103" t="s">
        <v>29</v>
      </c>
      <c r="H2103" t="s">
        <v>38</v>
      </c>
      <c r="I2103" t="s">
        <v>31</v>
      </c>
      <c r="J2103">
        <v>29</v>
      </c>
    </row>
    <row r="2104" spans="1:10" x14ac:dyDescent="0.35">
      <c r="A2104" t="s">
        <v>44</v>
      </c>
      <c r="B2104">
        <v>2020</v>
      </c>
      <c r="C2104" t="s">
        <v>42</v>
      </c>
      <c r="D2104" t="s">
        <v>21</v>
      </c>
      <c r="E2104">
        <v>80.489999999999995</v>
      </c>
      <c r="F2104">
        <v>661385</v>
      </c>
      <c r="G2104" t="s">
        <v>13</v>
      </c>
      <c r="H2104" t="s">
        <v>38</v>
      </c>
      <c r="I2104" t="s">
        <v>39</v>
      </c>
      <c r="J2104">
        <v>26</v>
      </c>
    </row>
    <row r="2105" spans="1:10" x14ac:dyDescent="0.35">
      <c r="A2105" t="s">
        <v>23</v>
      </c>
      <c r="B2105">
        <v>2018</v>
      </c>
      <c r="C2105" t="s">
        <v>42</v>
      </c>
      <c r="D2105" t="s">
        <v>12</v>
      </c>
      <c r="E2105">
        <v>60.13</v>
      </c>
      <c r="F2105">
        <v>878362</v>
      </c>
      <c r="G2105" t="s">
        <v>25</v>
      </c>
      <c r="H2105" t="s">
        <v>14</v>
      </c>
      <c r="I2105" t="s">
        <v>31</v>
      </c>
      <c r="J2105">
        <v>57</v>
      </c>
    </row>
    <row r="2106" spans="1:10" x14ac:dyDescent="0.35">
      <c r="A2106" t="s">
        <v>40</v>
      </c>
      <c r="B2106">
        <v>2020</v>
      </c>
      <c r="C2106" t="s">
        <v>20</v>
      </c>
      <c r="D2106" t="s">
        <v>37</v>
      </c>
      <c r="E2106">
        <v>56.14</v>
      </c>
      <c r="F2106">
        <v>401178</v>
      </c>
      <c r="G2106" t="s">
        <v>13</v>
      </c>
      <c r="H2106" t="s">
        <v>14</v>
      </c>
      <c r="I2106" t="s">
        <v>39</v>
      </c>
      <c r="J2106">
        <v>43</v>
      </c>
    </row>
    <row r="2107" spans="1:10" x14ac:dyDescent="0.35">
      <c r="A2107" t="s">
        <v>19</v>
      </c>
      <c r="B2107">
        <v>2018</v>
      </c>
      <c r="C2107" t="s">
        <v>16</v>
      </c>
      <c r="D2107" t="s">
        <v>37</v>
      </c>
      <c r="E2107">
        <v>11.57</v>
      </c>
      <c r="F2107">
        <v>144533</v>
      </c>
      <c r="G2107" t="s">
        <v>30</v>
      </c>
      <c r="H2107" t="s">
        <v>26</v>
      </c>
      <c r="I2107" t="s">
        <v>39</v>
      </c>
      <c r="J2107">
        <v>67</v>
      </c>
    </row>
    <row r="2108" spans="1:10" x14ac:dyDescent="0.35">
      <c r="A2108" t="s">
        <v>45</v>
      </c>
      <c r="B2108">
        <v>2017</v>
      </c>
      <c r="C2108" t="s">
        <v>16</v>
      </c>
      <c r="D2108" t="s">
        <v>35</v>
      </c>
      <c r="E2108">
        <v>89.9</v>
      </c>
      <c r="F2108">
        <v>828963</v>
      </c>
      <c r="G2108" t="s">
        <v>30</v>
      </c>
      <c r="H2108" t="s">
        <v>38</v>
      </c>
      <c r="I2108" t="s">
        <v>18</v>
      </c>
      <c r="J2108">
        <v>2</v>
      </c>
    </row>
    <row r="2109" spans="1:10" x14ac:dyDescent="0.35">
      <c r="A2109" t="s">
        <v>41</v>
      </c>
      <c r="B2109">
        <v>2018</v>
      </c>
      <c r="C2109" t="s">
        <v>20</v>
      </c>
      <c r="D2109" t="s">
        <v>35</v>
      </c>
      <c r="E2109">
        <v>63.82</v>
      </c>
      <c r="F2109">
        <v>554294</v>
      </c>
      <c r="G2109" t="s">
        <v>30</v>
      </c>
      <c r="H2109" t="s">
        <v>14</v>
      </c>
      <c r="I2109" t="s">
        <v>27</v>
      </c>
      <c r="J2109">
        <v>42</v>
      </c>
    </row>
    <row r="2110" spans="1:10" x14ac:dyDescent="0.35">
      <c r="A2110" t="s">
        <v>23</v>
      </c>
      <c r="B2110">
        <v>2019</v>
      </c>
      <c r="C2110" t="s">
        <v>20</v>
      </c>
      <c r="D2110" t="s">
        <v>36</v>
      </c>
      <c r="E2110">
        <v>22.94</v>
      </c>
      <c r="F2110">
        <v>844953</v>
      </c>
      <c r="G2110" t="s">
        <v>30</v>
      </c>
      <c r="H2110" t="s">
        <v>22</v>
      </c>
      <c r="I2110" t="s">
        <v>31</v>
      </c>
      <c r="J2110">
        <v>53</v>
      </c>
    </row>
    <row r="2111" spans="1:10" x14ac:dyDescent="0.35">
      <c r="A2111" t="s">
        <v>43</v>
      </c>
      <c r="B2111">
        <v>2020</v>
      </c>
      <c r="C2111" t="s">
        <v>11</v>
      </c>
      <c r="D2111" t="s">
        <v>21</v>
      </c>
      <c r="E2111">
        <v>94.02</v>
      </c>
      <c r="F2111">
        <v>581813</v>
      </c>
      <c r="G2111" t="s">
        <v>30</v>
      </c>
      <c r="H2111" t="s">
        <v>26</v>
      </c>
      <c r="I2111" t="s">
        <v>39</v>
      </c>
      <c r="J2111">
        <v>20</v>
      </c>
    </row>
    <row r="2112" spans="1:10" x14ac:dyDescent="0.35">
      <c r="A2112" t="s">
        <v>44</v>
      </c>
      <c r="B2112">
        <v>2017</v>
      </c>
      <c r="C2112" t="s">
        <v>42</v>
      </c>
      <c r="D2112" t="s">
        <v>36</v>
      </c>
      <c r="E2112">
        <v>9.76</v>
      </c>
      <c r="F2112">
        <v>122728</v>
      </c>
      <c r="G2112" t="s">
        <v>30</v>
      </c>
      <c r="H2112" t="s">
        <v>38</v>
      </c>
      <c r="I2112" t="s">
        <v>27</v>
      </c>
      <c r="J2112">
        <v>7</v>
      </c>
    </row>
    <row r="2113" spans="1:10" x14ac:dyDescent="0.35">
      <c r="A2113" t="s">
        <v>44</v>
      </c>
      <c r="B2113">
        <v>2020</v>
      </c>
      <c r="C2113" t="s">
        <v>32</v>
      </c>
      <c r="D2113" t="s">
        <v>12</v>
      </c>
      <c r="E2113">
        <v>39.33</v>
      </c>
      <c r="F2113">
        <v>267631</v>
      </c>
      <c r="G2113" t="s">
        <v>13</v>
      </c>
      <c r="H2113" t="s">
        <v>38</v>
      </c>
      <c r="I2113" t="s">
        <v>27</v>
      </c>
      <c r="J2113">
        <v>12</v>
      </c>
    </row>
    <row r="2114" spans="1:10" x14ac:dyDescent="0.35">
      <c r="A2114" t="s">
        <v>33</v>
      </c>
      <c r="B2114">
        <v>2019</v>
      </c>
      <c r="C2114" t="s">
        <v>34</v>
      </c>
      <c r="D2114" t="s">
        <v>17</v>
      </c>
      <c r="E2114">
        <v>3.87</v>
      </c>
      <c r="F2114">
        <v>755230</v>
      </c>
      <c r="G2114" t="s">
        <v>29</v>
      </c>
      <c r="H2114" t="s">
        <v>22</v>
      </c>
      <c r="I2114" t="s">
        <v>27</v>
      </c>
      <c r="J2114">
        <v>31</v>
      </c>
    </row>
    <row r="2115" spans="1:10" x14ac:dyDescent="0.35">
      <c r="A2115" t="s">
        <v>33</v>
      </c>
      <c r="B2115">
        <v>2018</v>
      </c>
      <c r="C2115" t="s">
        <v>42</v>
      </c>
      <c r="D2115" t="s">
        <v>17</v>
      </c>
      <c r="E2115">
        <v>80.37</v>
      </c>
      <c r="F2115">
        <v>339119</v>
      </c>
      <c r="G2115" t="s">
        <v>30</v>
      </c>
      <c r="H2115" t="s">
        <v>14</v>
      </c>
      <c r="I2115" t="s">
        <v>39</v>
      </c>
      <c r="J2115">
        <v>29</v>
      </c>
    </row>
    <row r="2116" spans="1:10" x14ac:dyDescent="0.35">
      <c r="A2116" t="s">
        <v>33</v>
      </c>
      <c r="B2116">
        <v>2015</v>
      </c>
      <c r="C2116" t="s">
        <v>34</v>
      </c>
      <c r="D2116" t="s">
        <v>35</v>
      </c>
      <c r="E2116">
        <v>14.72</v>
      </c>
      <c r="F2116">
        <v>540718</v>
      </c>
      <c r="G2116" t="s">
        <v>29</v>
      </c>
      <c r="H2116" t="s">
        <v>38</v>
      </c>
      <c r="I2116" t="s">
        <v>27</v>
      </c>
      <c r="J2116">
        <v>6</v>
      </c>
    </row>
    <row r="2117" spans="1:10" x14ac:dyDescent="0.35">
      <c r="A2117" t="s">
        <v>33</v>
      </c>
      <c r="B2117">
        <v>2024</v>
      </c>
      <c r="C2117" t="s">
        <v>32</v>
      </c>
      <c r="D2117" t="s">
        <v>35</v>
      </c>
      <c r="E2117">
        <v>85.88</v>
      </c>
      <c r="F2117">
        <v>546017</v>
      </c>
      <c r="G2117" t="s">
        <v>30</v>
      </c>
      <c r="H2117" t="s">
        <v>26</v>
      </c>
      <c r="I2117" t="s">
        <v>39</v>
      </c>
      <c r="J2117">
        <v>14</v>
      </c>
    </row>
    <row r="2118" spans="1:10" x14ac:dyDescent="0.35">
      <c r="A2118" t="s">
        <v>19</v>
      </c>
      <c r="B2118">
        <v>2024</v>
      </c>
      <c r="C2118" t="s">
        <v>34</v>
      </c>
      <c r="D2118" t="s">
        <v>17</v>
      </c>
      <c r="E2118">
        <v>48.83</v>
      </c>
      <c r="F2118">
        <v>96083</v>
      </c>
      <c r="G2118" t="s">
        <v>30</v>
      </c>
      <c r="H2118" t="s">
        <v>22</v>
      </c>
      <c r="I2118" t="s">
        <v>18</v>
      </c>
      <c r="J2118">
        <v>17</v>
      </c>
    </row>
    <row r="2119" spans="1:10" x14ac:dyDescent="0.35">
      <c r="A2119" t="s">
        <v>40</v>
      </c>
      <c r="B2119">
        <v>2019</v>
      </c>
      <c r="C2119" t="s">
        <v>20</v>
      </c>
      <c r="D2119" t="s">
        <v>17</v>
      </c>
      <c r="E2119">
        <v>60.04</v>
      </c>
      <c r="F2119">
        <v>366318</v>
      </c>
      <c r="G2119" t="s">
        <v>25</v>
      </c>
      <c r="H2119" t="s">
        <v>14</v>
      </c>
      <c r="I2119" t="s">
        <v>15</v>
      </c>
      <c r="J2119">
        <v>35</v>
      </c>
    </row>
    <row r="2120" spans="1:10" x14ac:dyDescent="0.35">
      <c r="A2120" t="s">
        <v>10</v>
      </c>
      <c r="B2120">
        <v>2017</v>
      </c>
      <c r="C2120" t="s">
        <v>42</v>
      </c>
      <c r="D2120" t="s">
        <v>21</v>
      </c>
      <c r="E2120">
        <v>86.98</v>
      </c>
      <c r="F2120">
        <v>510454</v>
      </c>
      <c r="G2120" t="s">
        <v>25</v>
      </c>
      <c r="H2120" t="s">
        <v>38</v>
      </c>
      <c r="I2120" t="s">
        <v>15</v>
      </c>
      <c r="J2120">
        <v>18</v>
      </c>
    </row>
    <row r="2121" spans="1:10" x14ac:dyDescent="0.35">
      <c r="A2121" t="s">
        <v>28</v>
      </c>
      <c r="B2121">
        <v>2023</v>
      </c>
      <c r="C2121" t="s">
        <v>11</v>
      </c>
      <c r="D2121" t="s">
        <v>35</v>
      </c>
      <c r="E2121">
        <v>12.62</v>
      </c>
      <c r="F2121">
        <v>68551</v>
      </c>
      <c r="G2121" t="s">
        <v>25</v>
      </c>
      <c r="H2121" t="s">
        <v>22</v>
      </c>
      <c r="I2121" t="s">
        <v>18</v>
      </c>
      <c r="J2121">
        <v>55</v>
      </c>
    </row>
    <row r="2122" spans="1:10" x14ac:dyDescent="0.35">
      <c r="A2122" t="s">
        <v>41</v>
      </c>
      <c r="B2122">
        <v>2024</v>
      </c>
      <c r="C2122" t="s">
        <v>16</v>
      </c>
      <c r="D2122" t="s">
        <v>37</v>
      </c>
      <c r="E2122">
        <v>63.74</v>
      </c>
      <c r="F2122">
        <v>83374</v>
      </c>
      <c r="G2122" t="s">
        <v>29</v>
      </c>
      <c r="H2122" t="s">
        <v>38</v>
      </c>
      <c r="I2122" t="s">
        <v>15</v>
      </c>
      <c r="J2122">
        <v>45</v>
      </c>
    </row>
    <row r="2123" spans="1:10" x14ac:dyDescent="0.35">
      <c r="A2123" t="s">
        <v>45</v>
      </c>
      <c r="B2123">
        <v>2016</v>
      </c>
      <c r="C2123" t="s">
        <v>20</v>
      </c>
      <c r="D2123" t="s">
        <v>36</v>
      </c>
      <c r="E2123">
        <v>20.440000000000001</v>
      </c>
      <c r="F2123">
        <v>981595</v>
      </c>
      <c r="G2123" t="s">
        <v>25</v>
      </c>
      <c r="H2123" t="s">
        <v>22</v>
      </c>
      <c r="I2123" t="s">
        <v>39</v>
      </c>
      <c r="J2123">
        <v>56</v>
      </c>
    </row>
    <row r="2124" spans="1:10" x14ac:dyDescent="0.35">
      <c r="A2124" t="s">
        <v>33</v>
      </c>
      <c r="B2124">
        <v>2020</v>
      </c>
      <c r="C2124" t="s">
        <v>11</v>
      </c>
      <c r="D2124" t="s">
        <v>36</v>
      </c>
      <c r="E2124">
        <v>13.38</v>
      </c>
      <c r="F2124">
        <v>934436</v>
      </c>
      <c r="G2124" t="s">
        <v>30</v>
      </c>
      <c r="H2124" t="s">
        <v>14</v>
      </c>
      <c r="I2124" t="s">
        <v>18</v>
      </c>
      <c r="J2124">
        <v>64</v>
      </c>
    </row>
    <row r="2125" spans="1:10" x14ac:dyDescent="0.35">
      <c r="A2125" t="s">
        <v>19</v>
      </c>
      <c r="B2125">
        <v>2020</v>
      </c>
      <c r="C2125" t="s">
        <v>16</v>
      </c>
      <c r="D2125" t="s">
        <v>37</v>
      </c>
      <c r="E2125">
        <v>79.48</v>
      </c>
      <c r="F2125">
        <v>461093</v>
      </c>
      <c r="G2125" t="s">
        <v>13</v>
      </c>
      <c r="H2125" t="s">
        <v>38</v>
      </c>
      <c r="I2125" t="s">
        <v>18</v>
      </c>
      <c r="J2125">
        <v>42</v>
      </c>
    </row>
    <row r="2126" spans="1:10" x14ac:dyDescent="0.35">
      <c r="A2126" t="s">
        <v>44</v>
      </c>
      <c r="B2126">
        <v>2019</v>
      </c>
      <c r="C2126" t="s">
        <v>34</v>
      </c>
      <c r="D2126" t="s">
        <v>17</v>
      </c>
      <c r="E2126">
        <v>86.79</v>
      </c>
      <c r="F2126">
        <v>214195</v>
      </c>
      <c r="G2126" t="s">
        <v>25</v>
      </c>
      <c r="H2126" t="s">
        <v>38</v>
      </c>
      <c r="I2126" t="s">
        <v>31</v>
      </c>
      <c r="J2126">
        <v>54</v>
      </c>
    </row>
    <row r="2127" spans="1:10" x14ac:dyDescent="0.35">
      <c r="A2127" t="s">
        <v>28</v>
      </c>
      <c r="B2127">
        <v>2021</v>
      </c>
      <c r="C2127" t="s">
        <v>34</v>
      </c>
      <c r="D2127" t="s">
        <v>12</v>
      </c>
      <c r="E2127">
        <v>17.55</v>
      </c>
      <c r="F2127">
        <v>519698</v>
      </c>
      <c r="G2127" t="s">
        <v>29</v>
      </c>
      <c r="H2127" t="s">
        <v>26</v>
      </c>
      <c r="I2127" t="s">
        <v>39</v>
      </c>
      <c r="J2127">
        <v>30</v>
      </c>
    </row>
    <row r="2128" spans="1:10" x14ac:dyDescent="0.35">
      <c r="A2128" t="s">
        <v>44</v>
      </c>
      <c r="B2128">
        <v>2017</v>
      </c>
      <c r="C2128" t="s">
        <v>20</v>
      </c>
      <c r="D2128" t="s">
        <v>37</v>
      </c>
      <c r="E2128">
        <v>16.71</v>
      </c>
      <c r="F2128">
        <v>393738</v>
      </c>
      <c r="G2128" t="s">
        <v>25</v>
      </c>
      <c r="H2128" t="s">
        <v>38</v>
      </c>
      <c r="I2128" t="s">
        <v>31</v>
      </c>
      <c r="J2128">
        <v>69</v>
      </c>
    </row>
    <row r="2129" spans="1:10" x14ac:dyDescent="0.35">
      <c r="A2129" t="s">
        <v>45</v>
      </c>
      <c r="B2129">
        <v>2015</v>
      </c>
      <c r="C2129" t="s">
        <v>32</v>
      </c>
      <c r="D2129" t="s">
        <v>35</v>
      </c>
      <c r="E2129">
        <v>41.75</v>
      </c>
      <c r="F2129">
        <v>327171</v>
      </c>
      <c r="G2129" t="s">
        <v>30</v>
      </c>
      <c r="H2129" t="s">
        <v>14</v>
      </c>
      <c r="I2129" t="s">
        <v>15</v>
      </c>
      <c r="J2129">
        <v>41</v>
      </c>
    </row>
    <row r="2130" spans="1:10" x14ac:dyDescent="0.35">
      <c r="A2130" t="s">
        <v>44</v>
      </c>
      <c r="B2130">
        <v>2022</v>
      </c>
      <c r="C2130" t="s">
        <v>32</v>
      </c>
      <c r="D2130" t="s">
        <v>24</v>
      </c>
      <c r="E2130">
        <v>94.79</v>
      </c>
      <c r="F2130">
        <v>534069</v>
      </c>
      <c r="G2130" t="s">
        <v>25</v>
      </c>
      <c r="H2130" t="s">
        <v>26</v>
      </c>
      <c r="I2130" t="s">
        <v>31</v>
      </c>
      <c r="J2130">
        <v>6</v>
      </c>
    </row>
    <row r="2131" spans="1:10" x14ac:dyDescent="0.35">
      <c r="A2131" t="s">
        <v>33</v>
      </c>
      <c r="B2131">
        <v>2022</v>
      </c>
      <c r="C2131" t="s">
        <v>34</v>
      </c>
      <c r="D2131" t="s">
        <v>35</v>
      </c>
      <c r="E2131">
        <v>68.53</v>
      </c>
      <c r="F2131">
        <v>812679</v>
      </c>
      <c r="G2131" t="s">
        <v>25</v>
      </c>
      <c r="H2131" t="s">
        <v>38</v>
      </c>
      <c r="I2131" t="s">
        <v>39</v>
      </c>
      <c r="J2131">
        <v>67</v>
      </c>
    </row>
    <row r="2132" spans="1:10" x14ac:dyDescent="0.35">
      <c r="A2132" t="s">
        <v>23</v>
      </c>
      <c r="B2132">
        <v>2023</v>
      </c>
      <c r="C2132" t="s">
        <v>42</v>
      </c>
      <c r="D2132" t="s">
        <v>12</v>
      </c>
      <c r="E2132">
        <v>23.86</v>
      </c>
      <c r="F2132">
        <v>552241</v>
      </c>
      <c r="G2132" t="s">
        <v>13</v>
      </c>
      <c r="H2132" t="s">
        <v>38</v>
      </c>
      <c r="I2132" t="s">
        <v>39</v>
      </c>
      <c r="J2132">
        <v>50</v>
      </c>
    </row>
    <row r="2133" spans="1:10" x14ac:dyDescent="0.35">
      <c r="A2133" t="s">
        <v>10</v>
      </c>
      <c r="B2133">
        <v>2020</v>
      </c>
      <c r="C2133" t="s">
        <v>34</v>
      </c>
      <c r="D2133" t="s">
        <v>36</v>
      </c>
      <c r="E2133">
        <v>80.98</v>
      </c>
      <c r="F2133">
        <v>708357</v>
      </c>
      <c r="G2133" t="s">
        <v>30</v>
      </c>
      <c r="H2133" t="s">
        <v>22</v>
      </c>
      <c r="I2133" t="s">
        <v>31</v>
      </c>
      <c r="J2133">
        <v>49</v>
      </c>
    </row>
    <row r="2134" spans="1:10" x14ac:dyDescent="0.35">
      <c r="A2134" t="s">
        <v>45</v>
      </c>
      <c r="B2134">
        <v>2018</v>
      </c>
      <c r="C2134" t="s">
        <v>20</v>
      </c>
      <c r="D2134" t="s">
        <v>35</v>
      </c>
      <c r="E2134">
        <v>51.41</v>
      </c>
      <c r="F2134">
        <v>491008</v>
      </c>
      <c r="G2134" t="s">
        <v>13</v>
      </c>
      <c r="H2134" t="s">
        <v>22</v>
      </c>
      <c r="I2134" t="s">
        <v>39</v>
      </c>
      <c r="J2134">
        <v>50</v>
      </c>
    </row>
    <row r="2135" spans="1:10" x14ac:dyDescent="0.35">
      <c r="A2135" t="s">
        <v>28</v>
      </c>
      <c r="B2135">
        <v>2016</v>
      </c>
      <c r="C2135" t="s">
        <v>11</v>
      </c>
      <c r="D2135" t="s">
        <v>24</v>
      </c>
      <c r="E2135">
        <v>99.98</v>
      </c>
      <c r="F2135">
        <v>761576</v>
      </c>
      <c r="G2135" t="s">
        <v>29</v>
      </c>
      <c r="H2135" t="s">
        <v>14</v>
      </c>
      <c r="I2135" t="s">
        <v>31</v>
      </c>
      <c r="J2135">
        <v>9</v>
      </c>
    </row>
    <row r="2136" spans="1:10" x14ac:dyDescent="0.35">
      <c r="A2136" t="s">
        <v>19</v>
      </c>
      <c r="B2136">
        <v>2020</v>
      </c>
      <c r="C2136" t="s">
        <v>16</v>
      </c>
      <c r="D2136" t="s">
        <v>35</v>
      </c>
      <c r="E2136">
        <v>12.64</v>
      </c>
      <c r="F2136">
        <v>10206</v>
      </c>
      <c r="G2136" t="s">
        <v>13</v>
      </c>
      <c r="H2136" t="s">
        <v>22</v>
      </c>
      <c r="I2136" t="s">
        <v>39</v>
      </c>
      <c r="J2136">
        <v>28</v>
      </c>
    </row>
    <row r="2137" spans="1:10" x14ac:dyDescent="0.35">
      <c r="A2137" t="s">
        <v>40</v>
      </c>
      <c r="B2137">
        <v>2021</v>
      </c>
      <c r="C2137" t="s">
        <v>34</v>
      </c>
      <c r="D2137" t="s">
        <v>36</v>
      </c>
      <c r="E2137">
        <v>92.66</v>
      </c>
      <c r="F2137">
        <v>49085</v>
      </c>
      <c r="G2137" t="s">
        <v>13</v>
      </c>
      <c r="H2137" t="s">
        <v>22</v>
      </c>
      <c r="I2137" t="s">
        <v>15</v>
      </c>
      <c r="J2137">
        <v>32</v>
      </c>
    </row>
    <row r="2138" spans="1:10" x14ac:dyDescent="0.35">
      <c r="A2138" t="s">
        <v>43</v>
      </c>
      <c r="B2138">
        <v>2017</v>
      </c>
      <c r="C2138" t="s">
        <v>32</v>
      </c>
      <c r="D2138" t="s">
        <v>35</v>
      </c>
      <c r="E2138">
        <v>18.690000000000001</v>
      </c>
      <c r="F2138">
        <v>131940</v>
      </c>
      <c r="G2138" t="s">
        <v>25</v>
      </c>
      <c r="H2138" t="s">
        <v>22</v>
      </c>
      <c r="I2138" t="s">
        <v>31</v>
      </c>
      <c r="J2138">
        <v>34</v>
      </c>
    </row>
    <row r="2139" spans="1:10" x14ac:dyDescent="0.35">
      <c r="A2139" t="s">
        <v>23</v>
      </c>
      <c r="B2139">
        <v>2021</v>
      </c>
      <c r="C2139" t="s">
        <v>11</v>
      </c>
      <c r="D2139" t="s">
        <v>21</v>
      </c>
      <c r="E2139">
        <v>68.5</v>
      </c>
      <c r="F2139">
        <v>396839</v>
      </c>
      <c r="G2139" t="s">
        <v>13</v>
      </c>
      <c r="H2139" t="s">
        <v>38</v>
      </c>
      <c r="I2139" t="s">
        <v>39</v>
      </c>
      <c r="J2139">
        <v>60</v>
      </c>
    </row>
    <row r="2140" spans="1:10" x14ac:dyDescent="0.35">
      <c r="A2140" t="s">
        <v>28</v>
      </c>
      <c r="B2140">
        <v>2020</v>
      </c>
      <c r="C2140" t="s">
        <v>32</v>
      </c>
      <c r="D2140" t="s">
        <v>36</v>
      </c>
      <c r="E2140">
        <v>76.53</v>
      </c>
      <c r="F2140">
        <v>46824</v>
      </c>
      <c r="G2140" t="s">
        <v>13</v>
      </c>
      <c r="H2140" t="s">
        <v>26</v>
      </c>
      <c r="I2140" t="s">
        <v>15</v>
      </c>
      <c r="J2140">
        <v>39</v>
      </c>
    </row>
    <row r="2141" spans="1:10" x14ac:dyDescent="0.35">
      <c r="A2141" t="s">
        <v>41</v>
      </c>
      <c r="B2141">
        <v>2019</v>
      </c>
      <c r="C2141" t="s">
        <v>32</v>
      </c>
      <c r="D2141" t="s">
        <v>21</v>
      </c>
      <c r="E2141">
        <v>71.22</v>
      </c>
      <c r="F2141">
        <v>705326</v>
      </c>
      <c r="G2141" t="s">
        <v>13</v>
      </c>
      <c r="H2141" t="s">
        <v>14</v>
      </c>
      <c r="I2141" t="s">
        <v>39</v>
      </c>
      <c r="J2141">
        <v>19</v>
      </c>
    </row>
    <row r="2142" spans="1:10" x14ac:dyDescent="0.35">
      <c r="A2142" t="s">
        <v>19</v>
      </c>
      <c r="B2142">
        <v>2015</v>
      </c>
      <c r="C2142" t="s">
        <v>42</v>
      </c>
      <c r="D2142" t="s">
        <v>24</v>
      </c>
      <c r="E2142">
        <v>4.5199999999999996</v>
      </c>
      <c r="F2142">
        <v>252949</v>
      </c>
      <c r="G2142" t="s">
        <v>29</v>
      </c>
      <c r="H2142" t="s">
        <v>14</v>
      </c>
      <c r="I2142" t="s">
        <v>18</v>
      </c>
      <c r="J2142">
        <v>51</v>
      </c>
    </row>
    <row r="2143" spans="1:10" x14ac:dyDescent="0.35">
      <c r="A2143" t="s">
        <v>41</v>
      </c>
      <c r="B2143">
        <v>2021</v>
      </c>
      <c r="C2143" t="s">
        <v>11</v>
      </c>
      <c r="D2143" t="s">
        <v>35</v>
      </c>
      <c r="E2143">
        <v>45.97</v>
      </c>
      <c r="F2143">
        <v>699825</v>
      </c>
      <c r="G2143" t="s">
        <v>25</v>
      </c>
      <c r="H2143" t="s">
        <v>14</v>
      </c>
      <c r="I2143" t="s">
        <v>31</v>
      </c>
      <c r="J2143">
        <v>60</v>
      </c>
    </row>
    <row r="2144" spans="1:10" x14ac:dyDescent="0.35">
      <c r="A2144" t="s">
        <v>28</v>
      </c>
      <c r="B2144">
        <v>2016</v>
      </c>
      <c r="C2144" t="s">
        <v>20</v>
      </c>
      <c r="D2144" t="s">
        <v>36</v>
      </c>
      <c r="E2144">
        <v>3.57</v>
      </c>
      <c r="F2144">
        <v>882784</v>
      </c>
      <c r="G2144" t="s">
        <v>29</v>
      </c>
      <c r="H2144" t="s">
        <v>22</v>
      </c>
      <c r="I2144" t="s">
        <v>15</v>
      </c>
      <c r="J2144">
        <v>31</v>
      </c>
    </row>
    <row r="2145" spans="1:10" x14ac:dyDescent="0.35">
      <c r="A2145" t="s">
        <v>40</v>
      </c>
      <c r="B2145">
        <v>2022</v>
      </c>
      <c r="C2145" t="s">
        <v>32</v>
      </c>
      <c r="D2145" t="s">
        <v>12</v>
      </c>
      <c r="E2145">
        <v>92.06</v>
      </c>
      <c r="F2145">
        <v>721334</v>
      </c>
      <c r="G2145" t="s">
        <v>29</v>
      </c>
      <c r="H2145" t="s">
        <v>26</v>
      </c>
      <c r="I2145" t="s">
        <v>15</v>
      </c>
      <c r="J2145">
        <v>31</v>
      </c>
    </row>
    <row r="2146" spans="1:10" x14ac:dyDescent="0.35">
      <c r="A2146" t="s">
        <v>44</v>
      </c>
      <c r="B2146">
        <v>2022</v>
      </c>
      <c r="C2146" t="s">
        <v>42</v>
      </c>
      <c r="D2146" t="s">
        <v>21</v>
      </c>
      <c r="E2146">
        <v>71.150000000000006</v>
      </c>
      <c r="F2146">
        <v>840225</v>
      </c>
      <c r="G2146" t="s">
        <v>30</v>
      </c>
      <c r="H2146" t="s">
        <v>38</v>
      </c>
      <c r="I2146" t="s">
        <v>39</v>
      </c>
      <c r="J2146">
        <v>70</v>
      </c>
    </row>
    <row r="2147" spans="1:10" x14ac:dyDescent="0.35">
      <c r="A2147" t="s">
        <v>23</v>
      </c>
      <c r="B2147">
        <v>2024</v>
      </c>
      <c r="C2147" t="s">
        <v>16</v>
      </c>
      <c r="D2147" t="s">
        <v>24</v>
      </c>
      <c r="E2147">
        <v>9.74</v>
      </c>
      <c r="F2147">
        <v>118118</v>
      </c>
      <c r="G2147" t="s">
        <v>30</v>
      </c>
      <c r="H2147" t="s">
        <v>26</v>
      </c>
      <c r="I2147" t="s">
        <v>15</v>
      </c>
      <c r="J2147">
        <v>17</v>
      </c>
    </row>
    <row r="2148" spans="1:10" x14ac:dyDescent="0.35">
      <c r="A2148" t="s">
        <v>44</v>
      </c>
      <c r="B2148">
        <v>2016</v>
      </c>
      <c r="C2148" t="s">
        <v>11</v>
      </c>
      <c r="D2148" t="s">
        <v>12</v>
      </c>
      <c r="E2148">
        <v>30.42</v>
      </c>
      <c r="F2148">
        <v>272199</v>
      </c>
      <c r="G2148" t="s">
        <v>25</v>
      </c>
      <c r="H2148" t="s">
        <v>38</v>
      </c>
      <c r="I2148" t="s">
        <v>31</v>
      </c>
      <c r="J2148">
        <v>29</v>
      </c>
    </row>
    <row r="2149" spans="1:10" x14ac:dyDescent="0.35">
      <c r="A2149" t="s">
        <v>23</v>
      </c>
      <c r="B2149">
        <v>2016</v>
      </c>
      <c r="C2149" t="s">
        <v>16</v>
      </c>
      <c r="D2149" t="s">
        <v>17</v>
      </c>
      <c r="E2149">
        <v>59.44</v>
      </c>
      <c r="F2149">
        <v>964115</v>
      </c>
      <c r="G2149" t="s">
        <v>25</v>
      </c>
      <c r="H2149" t="s">
        <v>14</v>
      </c>
      <c r="I2149" t="s">
        <v>18</v>
      </c>
      <c r="J2149">
        <v>48</v>
      </c>
    </row>
    <row r="2150" spans="1:10" x14ac:dyDescent="0.35">
      <c r="A2150" t="s">
        <v>43</v>
      </c>
      <c r="B2150">
        <v>2023</v>
      </c>
      <c r="C2150" t="s">
        <v>20</v>
      </c>
      <c r="D2150" t="s">
        <v>12</v>
      </c>
      <c r="E2150">
        <v>27.58</v>
      </c>
      <c r="F2150">
        <v>171936</v>
      </c>
      <c r="G2150" t="s">
        <v>13</v>
      </c>
      <c r="H2150" t="s">
        <v>22</v>
      </c>
      <c r="I2150" t="s">
        <v>15</v>
      </c>
      <c r="J2150">
        <v>70</v>
      </c>
    </row>
    <row r="2151" spans="1:10" x14ac:dyDescent="0.35">
      <c r="A2151" t="s">
        <v>44</v>
      </c>
      <c r="B2151">
        <v>2022</v>
      </c>
      <c r="C2151" t="s">
        <v>42</v>
      </c>
      <c r="D2151" t="s">
        <v>37</v>
      </c>
      <c r="E2151">
        <v>73.260000000000005</v>
      </c>
      <c r="F2151">
        <v>841903</v>
      </c>
      <c r="G2151" t="s">
        <v>30</v>
      </c>
      <c r="H2151" t="s">
        <v>26</v>
      </c>
      <c r="I2151" t="s">
        <v>18</v>
      </c>
      <c r="J2151">
        <v>7</v>
      </c>
    </row>
    <row r="2152" spans="1:10" x14ac:dyDescent="0.35">
      <c r="A2152" t="s">
        <v>28</v>
      </c>
      <c r="B2152">
        <v>2022</v>
      </c>
      <c r="C2152" t="s">
        <v>20</v>
      </c>
      <c r="D2152" t="s">
        <v>24</v>
      </c>
      <c r="E2152">
        <v>92.88</v>
      </c>
      <c r="F2152">
        <v>521871</v>
      </c>
      <c r="G2152" t="s">
        <v>29</v>
      </c>
      <c r="H2152" t="s">
        <v>26</v>
      </c>
      <c r="I2152" t="s">
        <v>39</v>
      </c>
      <c r="J2152">
        <v>6</v>
      </c>
    </row>
    <row r="2153" spans="1:10" x14ac:dyDescent="0.35">
      <c r="A2153" t="s">
        <v>28</v>
      </c>
      <c r="B2153">
        <v>2024</v>
      </c>
      <c r="C2153" t="s">
        <v>42</v>
      </c>
      <c r="D2153" t="s">
        <v>35</v>
      </c>
      <c r="E2153">
        <v>46.25</v>
      </c>
      <c r="F2153">
        <v>578427</v>
      </c>
      <c r="G2153" t="s">
        <v>13</v>
      </c>
      <c r="H2153" t="s">
        <v>22</v>
      </c>
      <c r="I2153" t="s">
        <v>39</v>
      </c>
      <c r="J2153">
        <v>16</v>
      </c>
    </row>
    <row r="2154" spans="1:10" x14ac:dyDescent="0.35">
      <c r="A2154" t="s">
        <v>33</v>
      </c>
      <c r="B2154">
        <v>2015</v>
      </c>
      <c r="C2154" t="s">
        <v>32</v>
      </c>
      <c r="D2154" t="s">
        <v>36</v>
      </c>
      <c r="E2154">
        <v>51.64</v>
      </c>
      <c r="F2154">
        <v>538890</v>
      </c>
      <c r="G2154" t="s">
        <v>25</v>
      </c>
      <c r="H2154" t="s">
        <v>38</v>
      </c>
      <c r="I2154" t="s">
        <v>31</v>
      </c>
      <c r="J2154">
        <v>59</v>
      </c>
    </row>
    <row r="2155" spans="1:10" x14ac:dyDescent="0.35">
      <c r="A2155" t="s">
        <v>43</v>
      </c>
      <c r="B2155">
        <v>2022</v>
      </c>
      <c r="C2155" t="s">
        <v>32</v>
      </c>
      <c r="D2155" t="s">
        <v>24</v>
      </c>
      <c r="E2155">
        <v>79.5</v>
      </c>
      <c r="F2155">
        <v>789067</v>
      </c>
      <c r="G2155" t="s">
        <v>13</v>
      </c>
      <c r="H2155" t="s">
        <v>14</v>
      </c>
      <c r="I2155" t="s">
        <v>18</v>
      </c>
      <c r="J2155">
        <v>63</v>
      </c>
    </row>
    <row r="2156" spans="1:10" x14ac:dyDescent="0.35">
      <c r="A2156" t="s">
        <v>23</v>
      </c>
      <c r="B2156">
        <v>2022</v>
      </c>
      <c r="C2156" t="s">
        <v>32</v>
      </c>
      <c r="D2156" t="s">
        <v>21</v>
      </c>
      <c r="E2156">
        <v>93.96</v>
      </c>
      <c r="F2156">
        <v>446331</v>
      </c>
      <c r="G2156" t="s">
        <v>25</v>
      </c>
      <c r="H2156" t="s">
        <v>14</v>
      </c>
      <c r="I2156" t="s">
        <v>27</v>
      </c>
      <c r="J2156">
        <v>17</v>
      </c>
    </row>
    <row r="2157" spans="1:10" x14ac:dyDescent="0.35">
      <c r="A2157" t="s">
        <v>33</v>
      </c>
      <c r="B2157">
        <v>2024</v>
      </c>
      <c r="C2157" t="s">
        <v>16</v>
      </c>
      <c r="D2157" t="s">
        <v>35</v>
      </c>
      <c r="E2157">
        <v>52.85</v>
      </c>
      <c r="F2157">
        <v>927623</v>
      </c>
      <c r="G2157" t="s">
        <v>25</v>
      </c>
      <c r="H2157" t="s">
        <v>22</v>
      </c>
      <c r="I2157" t="s">
        <v>18</v>
      </c>
      <c r="J2157">
        <v>29</v>
      </c>
    </row>
    <row r="2158" spans="1:10" x14ac:dyDescent="0.35">
      <c r="A2158" t="s">
        <v>28</v>
      </c>
      <c r="B2158">
        <v>2017</v>
      </c>
      <c r="C2158" t="s">
        <v>32</v>
      </c>
      <c r="D2158" t="s">
        <v>24</v>
      </c>
      <c r="E2158">
        <v>84.38</v>
      </c>
      <c r="F2158">
        <v>724629</v>
      </c>
      <c r="G2158" t="s">
        <v>29</v>
      </c>
      <c r="H2158" t="s">
        <v>14</v>
      </c>
      <c r="I2158" t="s">
        <v>27</v>
      </c>
      <c r="J2158">
        <v>18</v>
      </c>
    </row>
    <row r="2159" spans="1:10" x14ac:dyDescent="0.35">
      <c r="A2159" t="s">
        <v>33</v>
      </c>
      <c r="B2159">
        <v>2023</v>
      </c>
      <c r="C2159" t="s">
        <v>16</v>
      </c>
      <c r="D2159" t="s">
        <v>12</v>
      </c>
      <c r="E2159">
        <v>54.26</v>
      </c>
      <c r="F2159">
        <v>21699</v>
      </c>
      <c r="G2159" t="s">
        <v>29</v>
      </c>
      <c r="H2159" t="s">
        <v>22</v>
      </c>
      <c r="I2159" t="s">
        <v>27</v>
      </c>
      <c r="J2159">
        <v>32</v>
      </c>
    </row>
    <row r="2160" spans="1:10" x14ac:dyDescent="0.35">
      <c r="A2160" t="s">
        <v>28</v>
      </c>
      <c r="B2160">
        <v>2017</v>
      </c>
      <c r="C2160" t="s">
        <v>34</v>
      </c>
      <c r="D2160" t="s">
        <v>37</v>
      </c>
      <c r="E2160">
        <v>12.56</v>
      </c>
      <c r="F2160">
        <v>135042</v>
      </c>
      <c r="G2160" t="s">
        <v>25</v>
      </c>
      <c r="H2160" t="s">
        <v>22</v>
      </c>
      <c r="I2160" t="s">
        <v>31</v>
      </c>
      <c r="J2160">
        <v>13</v>
      </c>
    </row>
    <row r="2161" spans="1:10" x14ac:dyDescent="0.35">
      <c r="A2161" t="s">
        <v>10</v>
      </c>
      <c r="B2161">
        <v>2020</v>
      </c>
      <c r="C2161" t="s">
        <v>42</v>
      </c>
      <c r="D2161" t="s">
        <v>21</v>
      </c>
      <c r="E2161">
        <v>95.17</v>
      </c>
      <c r="F2161">
        <v>884741</v>
      </c>
      <c r="G2161" t="s">
        <v>25</v>
      </c>
      <c r="H2161" t="s">
        <v>38</v>
      </c>
      <c r="I2161" t="s">
        <v>31</v>
      </c>
      <c r="J2161">
        <v>30</v>
      </c>
    </row>
    <row r="2162" spans="1:10" x14ac:dyDescent="0.35">
      <c r="A2162" t="s">
        <v>40</v>
      </c>
      <c r="B2162">
        <v>2023</v>
      </c>
      <c r="C2162" t="s">
        <v>32</v>
      </c>
      <c r="D2162" t="s">
        <v>21</v>
      </c>
      <c r="E2162">
        <v>99.62</v>
      </c>
      <c r="F2162">
        <v>285609</v>
      </c>
      <c r="G2162" t="s">
        <v>30</v>
      </c>
      <c r="H2162" t="s">
        <v>22</v>
      </c>
      <c r="I2162" t="s">
        <v>18</v>
      </c>
      <c r="J2162">
        <v>46</v>
      </c>
    </row>
    <row r="2163" spans="1:10" x14ac:dyDescent="0.35">
      <c r="A2163" t="s">
        <v>23</v>
      </c>
      <c r="B2163">
        <v>2021</v>
      </c>
      <c r="C2163" t="s">
        <v>16</v>
      </c>
      <c r="D2163" t="s">
        <v>35</v>
      </c>
      <c r="E2163">
        <v>97.5</v>
      </c>
      <c r="F2163">
        <v>755692</v>
      </c>
      <c r="G2163" t="s">
        <v>25</v>
      </c>
      <c r="H2163" t="s">
        <v>26</v>
      </c>
      <c r="I2163" t="s">
        <v>27</v>
      </c>
      <c r="J2163">
        <v>46</v>
      </c>
    </row>
    <row r="2164" spans="1:10" x14ac:dyDescent="0.35">
      <c r="A2164" t="s">
        <v>19</v>
      </c>
      <c r="B2164">
        <v>2023</v>
      </c>
      <c r="C2164" t="s">
        <v>34</v>
      </c>
      <c r="D2164" t="s">
        <v>24</v>
      </c>
      <c r="E2164">
        <v>80.14</v>
      </c>
      <c r="F2164">
        <v>241449</v>
      </c>
      <c r="G2164" t="s">
        <v>30</v>
      </c>
      <c r="H2164" t="s">
        <v>14</v>
      </c>
      <c r="I2164" t="s">
        <v>31</v>
      </c>
      <c r="J2164">
        <v>27</v>
      </c>
    </row>
    <row r="2165" spans="1:10" x14ac:dyDescent="0.35">
      <c r="A2165" t="s">
        <v>44</v>
      </c>
      <c r="B2165">
        <v>2017</v>
      </c>
      <c r="C2165" t="s">
        <v>32</v>
      </c>
      <c r="D2165" t="s">
        <v>21</v>
      </c>
      <c r="E2165">
        <v>31.5</v>
      </c>
      <c r="F2165">
        <v>951607</v>
      </c>
      <c r="G2165" t="s">
        <v>30</v>
      </c>
      <c r="H2165" t="s">
        <v>38</v>
      </c>
      <c r="I2165" t="s">
        <v>27</v>
      </c>
      <c r="J2165">
        <v>58</v>
      </c>
    </row>
    <row r="2166" spans="1:10" x14ac:dyDescent="0.35">
      <c r="A2166" t="s">
        <v>44</v>
      </c>
      <c r="B2166">
        <v>2018</v>
      </c>
      <c r="C2166" t="s">
        <v>11</v>
      </c>
      <c r="D2166" t="s">
        <v>35</v>
      </c>
      <c r="E2166">
        <v>32.93</v>
      </c>
      <c r="F2166">
        <v>774050</v>
      </c>
      <c r="G2166" t="s">
        <v>13</v>
      </c>
      <c r="H2166" t="s">
        <v>26</v>
      </c>
      <c r="I2166" t="s">
        <v>18</v>
      </c>
      <c r="J2166">
        <v>40</v>
      </c>
    </row>
    <row r="2167" spans="1:10" x14ac:dyDescent="0.35">
      <c r="A2167" t="s">
        <v>43</v>
      </c>
      <c r="B2167">
        <v>2018</v>
      </c>
      <c r="C2167" t="s">
        <v>42</v>
      </c>
      <c r="D2167" t="s">
        <v>17</v>
      </c>
      <c r="E2167">
        <v>83.42</v>
      </c>
      <c r="F2167">
        <v>538552</v>
      </c>
      <c r="G2167" t="s">
        <v>13</v>
      </c>
      <c r="H2167" t="s">
        <v>22</v>
      </c>
      <c r="I2167" t="s">
        <v>27</v>
      </c>
      <c r="J2167">
        <v>65</v>
      </c>
    </row>
    <row r="2168" spans="1:10" x14ac:dyDescent="0.35">
      <c r="A2168" t="s">
        <v>40</v>
      </c>
      <c r="B2168">
        <v>2021</v>
      </c>
      <c r="C2168" t="s">
        <v>32</v>
      </c>
      <c r="D2168" t="s">
        <v>17</v>
      </c>
      <c r="E2168">
        <v>20.39</v>
      </c>
      <c r="F2168">
        <v>342951</v>
      </c>
      <c r="G2168" t="s">
        <v>25</v>
      </c>
      <c r="H2168" t="s">
        <v>38</v>
      </c>
      <c r="I2168" t="s">
        <v>31</v>
      </c>
      <c r="J2168">
        <v>72</v>
      </c>
    </row>
    <row r="2169" spans="1:10" x14ac:dyDescent="0.35">
      <c r="A2169" t="s">
        <v>10</v>
      </c>
      <c r="B2169">
        <v>2023</v>
      </c>
      <c r="C2169" t="s">
        <v>32</v>
      </c>
      <c r="D2169" t="s">
        <v>37</v>
      </c>
      <c r="E2169">
        <v>92.58</v>
      </c>
      <c r="F2169">
        <v>974261</v>
      </c>
      <c r="G2169" t="s">
        <v>13</v>
      </c>
      <c r="H2169" t="s">
        <v>26</v>
      </c>
      <c r="I2169" t="s">
        <v>18</v>
      </c>
      <c r="J2169">
        <v>20</v>
      </c>
    </row>
    <row r="2170" spans="1:10" x14ac:dyDescent="0.35">
      <c r="A2170" t="s">
        <v>43</v>
      </c>
      <c r="B2170">
        <v>2019</v>
      </c>
      <c r="C2170" t="s">
        <v>34</v>
      </c>
      <c r="D2170" t="s">
        <v>37</v>
      </c>
      <c r="E2170">
        <v>91.03</v>
      </c>
      <c r="F2170">
        <v>86583</v>
      </c>
      <c r="G2170" t="s">
        <v>30</v>
      </c>
      <c r="H2170" t="s">
        <v>26</v>
      </c>
      <c r="I2170" t="s">
        <v>18</v>
      </c>
      <c r="J2170">
        <v>47</v>
      </c>
    </row>
    <row r="2171" spans="1:10" x14ac:dyDescent="0.35">
      <c r="A2171" t="s">
        <v>41</v>
      </c>
      <c r="B2171">
        <v>2016</v>
      </c>
      <c r="C2171" t="s">
        <v>32</v>
      </c>
      <c r="D2171" t="s">
        <v>37</v>
      </c>
      <c r="E2171">
        <v>90.94</v>
      </c>
      <c r="F2171">
        <v>326955</v>
      </c>
      <c r="G2171" t="s">
        <v>25</v>
      </c>
      <c r="H2171" t="s">
        <v>38</v>
      </c>
      <c r="I2171" t="s">
        <v>15</v>
      </c>
      <c r="J2171">
        <v>21</v>
      </c>
    </row>
    <row r="2172" spans="1:10" x14ac:dyDescent="0.35">
      <c r="A2172" t="s">
        <v>44</v>
      </c>
      <c r="B2172">
        <v>2017</v>
      </c>
      <c r="C2172" t="s">
        <v>32</v>
      </c>
      <c r="D2172" t="s">
        <v>37</v>
      </c>
      <c r="E2172">
        <v>54.41</v>
      </c>
      <c r="F2172">
        <v>344772</v>
      </c>
      <c r="G2172" t="s">
        <v>13</v>
      </c>
      <c r="H2172" t="s">
        <v>14</v>
      </c>
      <c r="I2172" t="s">
        <v>27</v>
      </c>
      <c r="J2172">
        <v>5</v>
      </c>
    </row>
    <row r="2173" spans="1:10" x14ac:dyDescent="0.35">
      <c r="A2173" t="s">
        <v>41</v>
      </c>
      <c r="B2173">
        <v>2015</v>
      </c>
      <c r="C2173" t="s">
        <v>20</v>
      </c>
      <c r="D2173" t="s">
        <v>21</v>
      </c>
      <c r="E2173">
        <v>30.93</v>
      </c>
      <c r="F2173">
        <v>568075</v>
      </c>
      <c r="G2173" t="s">
        <v>30</v>
      </c>
      <c r="H2173" t="s">
        <v>22</v>
      </c>
      <c r="I2173" t="s">
        <v>39</v>
      </c>
      <c r="J2173">
        <v>22</v>
      </c>
    </row>
    <row r="2174" spans="1:10" x14ac:dyDescent="0.35">
      <c r="A2174" t="s">
        <v>10</v>
      </c>
      <c r="B2174">
        <v>2024</v>
      </c>
      <c r="C2174" t="s">
        <v>16</v>
      </c>
      <c r="D2174" t="s">
        <v>35</v>
      </c>
      <c r="E2174">
        <v>24.43</v>
      </c>
      <c r="F2174">
        <v>693509</v>
      </c>
      <c r="G2174" t="s">
        <v>25</v>
      </c>
      <c r="H2174" t="s">
        <v>14</v>
      </c>
      <c r="I2174" t="s">
        <v>18</v>
      </c>
      <c r="J2174">
        <v>70</v>
      </c>
    </row>
    <row r="2175" spans="1:10" x14ac:dyDescent="0.35">
      <c r="A2175" t="s">
        <v>19</v>
      </c>
      <c r="B2175">
        <v>2018</v>
      </c>
      <c r="C2175" t="s">
        <v>42</v>
      </c>
      <c r="D2175" t="s">
        <v>35</v>
      </c>
      <c r="E2175">
        <v>25.53</v>
      </c>
      <c r="F2175">
        <v>505404</v>
      </c>
      <c r="G2175" t="s">
        <v>29</v>
      </c>
      <c r="H2175" t="s">
        <v>38</v>
      </c>
      <c r="I2175" t="s">
        <v>27</v>
      </c>
      <c r="J2175">
        <v>30</v>
      </c>
    </row>
    <row r="2176" spans="1:10" x14ac:dyDescent="0.35">
      <c r="A2176" t="s">
        <v>28</v>
      </c>
      <c r="B2176">
        <v>2024</v>
      </c>
      <c r="C2176" t="s">
        <v>42</v>
      </c>
      <c r="D2176" t="s">
        <v>21</v>
      </c>
      <c r="E2176">
        <v>51.66</v>
      </c>
      <c r="F2176">
        <v>570159</v>
      </c>
      <c r="G2176" t="s">
        <v>13</v>
      </c>
      <c r="H2176" t="s">
        <v>14</v>
      </c>
      <c r="I2176" t="s">
        <v>31</v>
      </c>
      <c r="J2176">
        <v>18</v>
      </c>
    </row>
    <row r="2177" spans="1:10" x14ac:dyDescent="0.35">
      <c r="A2177" t="s">
        <v>19</v>
      </c>
      <c r="B2177">
        <v>2020</v>
      </c>
      <c r="C2177" t="s">
        <v>32</v>
      </c>
      <c r="D2177" t="s">
        <v>24</v>
      </c>
      <c r="E2177">
        <v>18.18</v>
      </c>
      <c r="F2177">
        <v>208313</v>
      </c>
      <c r="G2177" t="s">
        <v>13</v>
      </c>
      <c r="H2177" t="s">
        <v>22</v>
      </c>
      <c r="I2177" t="s">
        <v>39</v>
      </c>
      <c r="J2177">
        <v>5</v>
      </c>
    </row>
    <row r="2178" spans="1:10" x14ac:dyDescent="0.35">
      <c r="A2178" t="s">
        <v>44</v>
      </c>
      <c r="B2178">
        <v>2018</v>
      </c>
      <c r="C2178" t="s">
        <v>11</v>
      </c>
      <c r="D2178" t="s">
        <v>17</v>
      </c>
      <c r="E2178">
        <v>2.73</v>
      </c>
      <c r="F2178">
        <v>916272</v>
      </c>
      <c r="G2178" t="s">
        <v>25</v>
      </c>
      <c r="H2178" t="s">
        <v>38</v>
      </c>
      <c r="I2178" t="s">
        <v>31</v>
      </c>
      <c r="J2178">
        <v>32</v>
      </c>
    </row>
    <row r="2179" spans="1:10" x14ac:dyDescent="0.35">
      <c r="A2179" t="s">
        <v>33</v>
      </c>
      <c r="B2179">
        <v>2015</v>
      </c>
      <c r="C2179" t="s">
        <v>11</v>
      </c>
      <c r="D2179" t="s">
        <v>36</v>
      </c>
      <c r="E2179">
        <v>83.27</v>
      </c>
      <c r="F2179">
        <v>288526</v>
      </c>
      <c r="G2179" t="s">
        <v>13</v>
      </c>
      <c r="H2179" t="s">
        <v>14</v>
      </c>
      <c r="I2179" t="s">
        <v>39</v>
      </c>
      <c r="J2179">
        <v>66</v>
      </c>
    </row>
    <row r="2180" spans="1:10" x14ac:dyDescent="0.35">
      <c r="A2180" t="s">
        <v>40</v>
      </c>
      <c r="B2180">
        <v>2022</v>
      </c>
      <c r="C2180" t="s">
        <v>42</v>
      </c>
      <c r="D2180" t="s">
        <v>35</v>
      </c>
      <c r="E2180">
        <v>54.17</v>
      </c>
      <c r="F2180">
        <v>892175</v>
      </c>
      <c r="G2180" t="s">
        <v>29</v>
      </c>
      <c r="H2180" t="s">
        <v>38</v>
      </c>
      <c r="I2180" t="s">
        <v>15</v>
      </c>
      <c r="J2180">
        <v>18</v>
      </c>
    </row>
    <row r="2181" spans="1:10" x14ac:dyDescent="0.35">
      <c r="A2181" t="s">
        <v>33</v>
      </c>
      <c r="B2181">
        <v>2021</v>
      </c>
      <c r="C2181" t="s">
        <v>16</v>
      </c>
      <c r="D2181" t="s">
        <v>17</v>
      </c>
      <c r="E2181">
        <v>76.83</v>
      </c>
      <c r="F2181">
        <v>189999</v>
      </c>
      <c r="G2181" t="s">
        <v>13</v>
      </c>
      <c r="H2181" t="s">
        <v>26</v>
      </c>
      <c r="I2181" t="s">
        <v>15</v>
      </c>
      <c r="J2181">
        <v>57</v>
      </c>
    </row>
    <row r="2182" spans="1:10" x14ac:dyDescent="0.35">
      <c r="A2182" t="s">
        <v>23</v>
      </c>
      <c r="B2182">
        <v>2023</v>
      </c>
      <c r="C2182" t="s">
        <v>34</v>
      </c>
      <c r="D2182" t="s">
        <v>24</v>
      </c>
      <c r="E2182">
        <v>78.900000000000006</v>
      </c>
      <c r="F2182">
        <v>716114</v>
      </c>
      <c r="G2182" t="s">
        <v>29</v>
      </c>
      <c r="H2182" t="s">
        <v>22</v>
      </c>
      <c r="I2182" t="s">
        <v>18</v>
      </c>
      <c r="J2182">
        <v>63</v>
      </c>
    </row>
    <row r="2183" spans="1:10" x14ac:dyDescent="0.35">
      <c r="A2183" t="s">
        <v>33</v>
      </c>
      <c r="B2183">
        <v>2018</v>
      </c>
      <c r="C2183" t="s">
        <v>16</v>
      </c>
      <c r="D2183" t="s">
        <v>12</v>
      </c>
      <c r="E2183">
        <v>32.5</v>
      </c>
      <c r="F2183">
        <v>414904</v>
      </c>
      <c r="G2183" t="s">
        <v>25</v>
      </c>
      <c r="H2183" t="s">
        <v>14</v>
      </c>
      <c r="I2183" t="s">
        <v>15</v>
      </c>
      <c r="J2183">
        <v>53</v>
      </c>
    </row>
    <row r="2184" spans="1:10" x14ac:dyDescent="0.35">
      <c r="A2184" t="s">
        <v>28</v>
      </c>
      <c r="B2184">
        <v>2019</v>
      </c>
      <c r="C2184" t="s">
        <v>34</v>
      </c>
      <c r="D2184" t="s">
        <v>36</v>
      </c>
      <c r="E2184">
        <v>77.650000000000006</v>
      </c>
      <c r="F2184">
        <v>989592</v>
      </c>
      <c r="G2184" t="s">
        <v>29</v>
      </c>
      <c r="H2184" t="s">
        <v>22</v>
      </c>
      <c r="I2184" t="s">
        <v>31</v>
      </c>
      <c r="J2184">
        <v>49</v>
      </c>
    </row>
    <row r="2185" spans="1:10" x14ac:dyDescent="0.35">
      <c r="A2185" t="s">
        <v>40</v>
      </c>
      <c r="B2185">
        <v>2015</v>
      </c>
      <c r="C2185" t="s">
        <v>11</v>
      </c>
      <c r="D2185" t="s">
        <v>35</v>
      </c>
      <c r="E2185">
        <v>60.68</v>
      </c>
      <c r="F2185">
        <v>389782</v>
      </c>
      <c r="G2185" t="s">
        <v>29</v>
      </c>
      <c r="H2185" t="s">
        <v>26</v>
      </c>
      <c r="I2185" t="s">
        <v>18</v>
      </c>
      <c r="J2185">
        <v>45</v>
      </c>
    </row>
    <row r="2186" spans="1:10" x14ac:dyDescent="0.35">
      <c r="A2186" t="s">
        <v>28</v>
      </c>
      <c r="B2186">
        <v>2016</v>
      </c>
      <c r="C2186" t="s">
        <v>42</v>
      </c>
      <c r="D2186" t="s">
        <v>37</v>
      </c>
      <c r="E2186">
        <v>67.849999999999994</v>
      </c>
      <c r="F2186">
        <v>552427</v>
      </c>
      <c r="G2186" t="s">
        <v>13</v>
      </c>
      <c r="H2186" t="s">
        <v>38</v>
      </c>
      <c r="I2186" t="s">
        <v>39</v>
      </c>
      <c r="J2186">
        <v>58</v>
      </c>
    </row>
    <row r="2187" spans="1:10" x14ac:dyDescent="0.35">
      <c r="A2187" t="s">
        <v>41</v>
      </c>
      <c r="B2187">
        <v>2022</v>
      </c>
      <c r="C2187" t="s">
        <v>16</v>
      </c>
      <c r="D2187" t="s">
        <v>17</v>
      </c>
      <c r="E2187">
        <v>44.25</v>
      </c>
      <c r="F2187">
        <v>933418</v>
      </c>
      <c r="G2187" t="s">
        <v>25</v>
      </c>
      <c r="H2187" t="s">
        <v>38</v>
      </c>
      <c r="I2187" t="s">
        <v>31</v>
      </c>
      <c r="J2187">
        <v>15</v>
      </c>
    </row>
    <row r="2188" spans="1:10" x14ac:dyDescent="0.35">
      <c r="A2188" t="s">
        <v>19</v>
      </c>
      <c r="B2188">
        <v>2016</v>
      </c>
      <c r="C2188" t="s">
        <v>20</v>
      </c>
      <c r="D2188" t="s">
        <v>24</v>
      </c>
      <c r="E2188">
        <v>42.88</v>
      </c>
      <c r="F2188">
        <v>934333</v>
      </c>
      <c r="G2188" t="s">
        <v>29</v>
      </c>
      <c r="H2188" t="s">
        <v>14</v>
      </c>
      <c r="I2188" t="s">
        <v>18</v>
      </c>
      <c r="J2188">
        <v>60</v>
      </c>
    </row>
    <row r="2189" spans="1:10" x14ac:dyDescent="0.35">
      <c r="A2189" t="s">
        <v>41</v>
      </c>
      <c r="B2189">
        <v>2018</v>
      </c>
      <c r="C2189" t="s">
        <v>42</v>
      </c>
      <c r="D2189" t="s">
        <v>24</v>
      </c>
      <c r="E2189">
        <v>65.81</v>
      </c>
      <c r="F2189">
        <v>213558</v>
      </c>
      <c r="G2189" t="s">
        <v>30</v>
      </c>
      <c r="H2189" t="s">
        <v>14</v>
      </c>
      <c r="I2189" t="s">
        <v>31</v>
      </c>
      <c r="J2189">
        <v>37</v>
      </c>
    </row>
    <row r="2190" spans="1:10" x14ac:dyDescent="0.35">
      <c r="A2190" t="s">
        <v>41</v>
      </c>
      <c r="B2190">
        <v>2024</v>
      </c>
      <c r="C2190" t="s">
        <v>32</v>
      </c>
      <c r="D2190" t="s">
        <v>24</v>
      </c>
      <c r="E2190">
        <v>41.37</v>
      </c>
      <c r="F2190">
        <v>271388</v>
      </c>
      <c r="G2190" t="s">
        <v>25</v>
      </c>
      <c r="H2190" t="s">
        <v>14</v>
      </c>
      <c r="I2190" t="s">
        <v>39</v>
      </c>
      <c r="J2190">
        <v>36</v>
      </c>
    </row>
    <row r="2191" spans="1:10" x14ac:dyDescent="0.35">
      <c r="A2191" t="s">
        <v>43</v>
      </c>
      <c r="B2191">
        <v>2024</v>
      </c>
      <c r="C2191" t="s">
        <v>32</v>
      </c>
      <c r="D2191" t="s">
        <v>35</v>
      </c>
      <c r="E2191">
        <v>88.79</v>
      </c>
      <c r="F2191">
        <v>482307</v>
      </c>
      <c r="G2191" t="s">
        <v>13</v>
      </c>
      <c r="H2191" t="s">
        <v>38</v>
      </c>
      <c r="I2191" t="s">
        <v>18</v>
      </c>
      <c r="J2191">
        <v>62</v>
      </c>
    </row>
    <row r="2192" spans="1:10" x14ac:dyDescent="0.35">
      <c r="A2192" t="s">
        <v>23</v>
      </c>
      <c r="B2192">
        <v>2020</v>
      </c>
      <c r="C2192" t="s">
        <v>20</v>
      </c>
      <c r="D2192" t="s">
        <v>24</v>
      </c>
      <c r="E2192">
        <v>59.32</v>
      </c>
      <c r="F2192">
        <v>848419</v>
      </c>
      <c r="G2192" t="s">
        <v>29</v>
      </c>
      <c r="H2192" t="s">
        <v>14</v>
      </c>
      <c r="I2192" t="s">
        <v>15</v>
      </c>
      <c r="J2192">
        <v>27</v>
      </c>
    </row>
    <row r="2193" spans="1:10" x14ac:dyDescent="0.35">
      <c r="A2193" t="s">
        <v>43</v>
      </c>
      <c r="B2193">
        <v>2019</v>
      </c>
      <c r="C2193" t="s">
        <v>32</v>
      </c>
      <c r="D2193" t="s">
        <v>35</v>
      </c>
      <c r="E2193">
        <v>54.7</v>
      </c>
      <c r="F2193">
        <v>615305</v>
      </c>
      <c r="G2193" t="s">
        <v>29</v>
      </c>
      <c r="H2193" t="s">
        <v>38</v>
      </c>
      <c r="I2193" t="s">
        <v>31</v>
      </c>
      <c r="J2193">
        <v>6</v>
      </c>
    </row>
    <row r="2194" spans="1:10" x14ac:dyDescent="0.35">
      <c r="A2194" t="s">
        <v>23</v>
      </c>
      <c r="B2194">
        <v>2021</v>
      </c>
      <c r="C2194" t="s">
        <v>32</v>
      </c>
      <c r="D2194" t="s">
        <v>24</v>
      </c>
      <c r="E2194">
        <v>57.75</v>
      </c>
      <c r="F2194">
        <v>829827</v>
      </c>
      <c r="G2194" t="s">
        <v>25</v>
      </c>
      <c r="H2194" t="s">
        <v>22</v>
      </c>
      <c r="I2194" t="s">
        <v>31</v>
      </c>
      <c r="J2194">
        <v>48</v>
      </c>
    </row>
    <row r="2195" spans="1:10" x14ac:dyDescent="0.35">
      <c r="A2195" t="s">
        <v>10</v>
      </c>
      <c r="B2195">
        <v>2022</v>
      </c>
      <c r="C2195" t="s">
        <v>20</v>
      </c>
      <c r="D2195" t="s">
        <v>12</v>
      </c>
      <c r="E2195">
        <v>60.55</v>
      </c>
      <c r="F2195">
        <v>699194</v>
      </c>
      <c r="G2195" t="s">
        <v>25</v>
      </c>
      <c r="H2195" t="s">
        <v>26</v>
      </c>
      <c r="I2195" t="s">
        <v>39</v>
      </c>
      <c r="J2195">
        <v>45</v>
      </c>
    </row>
    <row r="2196" spans="1:10" x14ac:dyDescent="0.35">
      <c r="A2196" t="s">
        <v>33</v>
      </c>
      <c r="B2196">
        <v>2022</v>
      </c>
      <c r="C2196" t="s">
        <v>42</v>
      </c>
      <c r="D2196" t="s">
        <v>21</v>
      </c>
      <c r="E2196">
        <v>6.51</v>
      </c>
      <c r="F2196">
        <v>82276</v>
      </c>
      <c r="G2196" t="s">
        <v>29</v>
      </c>
      <c r="H2196" t="s">
        <v>38</v>
      </c>
      <c r="I2196" t="s">
        <v>18</v>
      </c>
      <c r="J2196">
        <v>26</v>
      </c>
    </row>
    <row r="2197" spans="1:10" x14ac:dyDescent="0.35">
      <c r="A2197" t="s">
        <v>41</v>
      </c>
      <c r="B2197">
        <v>2024</v>
      </c>
      <c r="C2197" t="s">
        <v>11</v>
      </c>
      <c r="D2197" t="s">
        <v>21</v>
      </c>
      <c r="E2197">
        <v>47.56</v>
      </c>
      <c r="F2197">
        <v>234055</v>
      </c>
      <c r="G2197" t="s">
        <v>30</v>
      </c>
      <c r="H2197" t="s">
        <v>22</v>
      </c>
      <c r="I2197" t="s">
        <v>15</v>
      </c>
      <c r="J2197">
        <v>64</v>
      </c>
    </row>
    <row r="2198" spans="1:10" x14ac:dyDescent="0.35">
      <c r="A2198" t="s">
        <v>19</v>
      </c>
      <c r="B2198">
        <v>2019</v>
      </c>
      <c r="C2198" t="s">
        <v>11</v>
      </c>
      <c r="D2198" t="s">
        <v>21</v>
      </c>
      <c r="E2198">
        <v>52.47</v>
      </c>
      <c r="F2198">
        <v>880546</v>
      </c>
      <c r="G2198" t="s">
        <v>25</v>
      </c>
      <c r="H2198" t="s">
        <v>38</v>
      </c>
      <c r="I2198" t="s">
        <v>15</v>
      </c>
      <c r="J2198">
        <v>39</v>
      </c>
    </row>
    <row r="2199" spans="1:10" x14ac:dyDescent="0.35">
      <c r="A2199" t="s">
        <v>10</v>
      </c>
      <c r="B2199">
        <v>2020</v>
      </c>
      <c r="C2199" t="s">
        <v>11</v>
      </c>
      <c r="D2199" t="s">
        <v>12</v>
      </c>
      <c r="E2199">
        <v>54.76</v>
      </c>
      <c r="F2199">
        <v>183678</v>
      </c>
      <c r="G2199" t="s">
        <v>29</v>
      </c>
      <c r="H2199" t="s">
        <v>38</v>
      </c>
      <c r="I2199" t="s">
        <v>27</v>
      </c>
      <c r="J2199">
        <v>59</v>
      </c>
    </row>
    <row r="2200" spans="1:10" x14ac:dyDescent="0.35">
      <c r="A2200" t="s">
        <v>10</v>
      </c>
      <c r="B2200">
        <v>2023</v>
      </c>
      <c r="C2200" t="s">
        <v>32</v>
      </c>
      <c r="D2200" t="s">
        <v>12</v>
      </c>
      <c r="E2200">
        <v>42.64</v>
      </c>
      <c r="F2200">
        <v>720850</v>
      </c>
      <c r="G2200" t="s">
        <v>30</v>
      </c>
      <c r="H2200" t="s">
        <v>26</v>
      </c>
      <c r="I2200" t="s">
        <v>15</v>
      </c>
      <c r="J2200">
        <v>17</v>
      </c>
    </row>
    <row r="2201" spans="1:10" x14ac:dyDescent="0.35">
      <c r="A2201" t="s">
        <v>28</v>
      </c>
      <c r="B2201">
        <v>2023</v>
      </c>
      <c r="C2201" t="s">
        <v>11</v>
      </c>
      <c r="D2201" t="s">
        <v>36</v>
      </c>
      <c r="E2201">
        <v>39.53</v>
      </c>
      <c r="F2201">
        <v>339645</v>
      </c>
      <c r="G2201" t="s">
        <v>30</v>
      </c>
      <c r="H2201" t="s">
        <v>22</v>
      </c>
      <c r="I2201" t="s">
        <v>27</v>
      </c>
      <c r="J2201">
        <v>2</v>
      </c>
    </row>
    <row r="2202" spans="1:10" x14ac:dyDescent="0.35">
      <c r="A2202" t="s">
        <v>44</v>
      </c>
      <c r="B2202">
        <v>2017</v>
      </c>
      <c r="C2202" t="s">
        <v>32</v>
      </c>
      <c r="D2202" t="s">
        <v>24</v>
      </c>
      <c r="E2202">
        <v>73.27</v>
      </c>
      <c r="F2202">
        <v>368351</v>
      </c>
      <c r="G2202" t="s">
        <v>25</v>
      </c>
      <c r="H2202" t="s">
        <v>38</v>
      </c>
      <c r="I2202" t="s">
        <v>31</v>
      </c>
      <c r="J2202">
        <v>48</v>
      </c>
    </row>
    <row r="2203" spans="1:10" x14ac:dyDescent="0.35">
      <c r="A2203" t="s">
        <v>40</v>
      </c>
      <c r="B2203">
        <v>2024</v>
      </c>
      <c r="C2203" t="s">
        <v>32</v>
      </c>
      <c r="D2203" t="s">
        <v>36</v>
      </c>
      <c r="E2203">
        <v>88.79</v>
      </c>
      <c r="F2203">
        <v>810930</v>
      </c>
      <c r="G2203" t="s">
        <v>29</v>
      </c>
      <c r="H2203" t="s">
        <v>22</v>
      </c>
      <c r="I2203" t="s">
        <v>27</v>
      </c>
      <c r="J2203">
        <v>30</v>
      </c>
    </row>
    <row r="2204" spans="1:10" x14ac:dyDescent="0.35">
      <c r="A2204" t="s">
        <v>33</v>
      </c>
      <c r="B2204">
        <v>2019</v>
      </c>
      <c r="C2204" t="s">
        <v>32</v>
      </c>
      <c r="D2204" t="s">
        <v>21</v>
      </c>
      <c r="E2204">
        <v>13.99</v>
      </c>
      <c r="F2204">
        <v>966010</v>
      </c>
      <c r="G2204" t="s">
        <v>30</v>
      </c>
      <c r="H2204" t="s">
        <v>22</v>
      </c>
      <c r="I2204" t="s">
        <v>39</v>
      </c>
      <c r="J2204">
        <v>20</v>
      </c>
    </row>
    <row r="2205" spans="1:10" x14ac:dyDescent="0.35">
      <c r="A2205" t="s">
        <v>44</v>
      </c>
      <c r="B2205">
        <v>2015</v>
      </c>
      <c r="C2205" t="s">
        <v>20</v>
      </c>
      <c r="D2205" t="s">
        <v>24</v>
      </c>
      <c r="E2205">
        <v>79.88</v>
      </c>
      <c r="F2205">
        <v>104759</v>
      </c>
      <c r="G2205" t="s">
        <v>13</v>
      </c>
      <c r="H2205" t="s">
        <v>38</v>
      </c>
      <c r="I2205" t="s">
        <v>27</v>
      </c>
      <c r="J2205">
        <v>12</v>
      </c>
    </row>
    <row r="2206" spans="1:10" x14ac:dyDescent="0.35">
      <c r="A2206" t="s">
        <v>33</v>
      </c>
      <c r="B2206">
        <v>2017</v>
      </c>
      <c r="C2206" t="s">
        <v>11</v>
      </c>
      <c r="D2206" t="s">
        <v>36</v>
      </c>
      <c r="E2206">
        <v>77.41</v>
      </c>
      <c r="F2206">
        <v>654122</v>
      </c>
      <c r="G2206" t="s">
        <v>25</v>
      </c>
      <c r="H2206" t="s">
        <v>26</v>
      </c>
      <c r="I2206" t="s">
        <v>27</v>
      </c>
      <c r="J2206">
        <v>68</v>
      </c>
    </row>
    <row r="2207" spans="1:10" x14ac:dyDescent="0.35">
      <c r="A2207" t="s">
        <v>19</v>
      </c>
      <c r="B2207">
        <v>2020</v>
      </c>
      <c r="C2207" t="s">
        <v>34</v>
      </c>
      <c r="D2207" t="s">
        <v>24</v>
      </c>
      <c r="E2207">
        <v>87.44</v>
      </c>
      <c r="F2207">
        <v>731625</v>
      </c>
      <c r="G2207" t="s">
        <v>25</v>
      </c>
      <c r="H2207" t="s">
        <v>38</v>
      </c>
      <c r="I2207" t="s">
        <v>31</v>
      </c>
      <c r="J2207">
        <v>33</v>
      </c>
    </row>
    <row r="2208" spans="1:10" x14ac:dyDescent="0.35">
      <c r="A2208" t="s">
        <v>33</v>
      </c>
      <c r="B2208">
        <v>2020</v>
      </c>
      <c r="C2208" t="s">
        <v>16</v>
      </c>
      <c r="D2208" t="s">
        <v>12</v>
      </c>
      <c r="E2208">
        <v>47.32</v>
      </c>
      <c r="F2208">
        <v>848222</v>
      </c>
      <c r="G2208" t="s">
        <v>29</v>
      </c>
      <c r="H2208" t="s">
        <v>14</v>
      </c>
      <c r="I2208" t="s">
        <v>15</v>
      </c>
      <c r="J2208">
        <v>16</v>
      </c>
    </row>
    <row r="2209" spans="1:10" x14ac:dyDescent="0.35">
      <c r="A2209" t="s">
        <v>19</v>
      </c>
      <c r="B2209">
        <v>2017</v>
      </c>
      <c r="C2209" t="s">
        <v>20</v>
      </c>
      <c r="D2209" t="s">
        <v>24</v>
      </c>
      <c r="E2209">
        <v>32.4</v>
      </c>
      <c r="F2209">
        <v>437554</v>
      </c>
      <c r="G2209" t="s">
        <v>29</v>
      </c>
      <c r="H2209" t="s">
        <v>22</v>
      </c>
      <c r="I2209" t="s">
        <v>18</v>
      </c>
      <c r="J2209">
        <v>19</v>
      </c>
    </row>
    <row r="2210" spans="1:10" x14ac:dyDescent="0.35">
      <c r="A2210" t="s">
        <v>19</v>
      </c>
      <c r="B2210">
        <v>2023</v>
      </c>
      <c r="C2210" t="s">
        <v>11</v>
      </c>
      <c r="D2210" t="s">
        <v>17</v>
      </c>
      <c r="E2210">
        <v>53.07</v>
      </c>
      <c r="F2210">
        <v>589348</v>
      </c>
      <c r="G2210" t="s">
        <v>13</v>
      </c>
      <c r="H2210" t="s">
        <v>26</v>
      </c>
      <c r="I2210" t="s">
        <v>31</v>
      </c>
      <c r="J2210">
        <v>4</v>
      </c>
    </row>
    <row r="2211" spans="1:10" x14ac:dyDescent="0.35">
      <c r="A2211" t="s">
        <v>43</v>
      </c>
      <c r="B2211">
        <v>2024</v>
      </c>
      <c r="C2211" t="s">
        <v>16</v>
      </c>
      <c r="D2211" t="s">
        <v>17</v>
      </c>
      <c r="E2211">
        <v>68.95</v>
      </c>
      <c r="F2211">
        <v>322146</v>
      </c>
      <c r="G2211" t="s">
        <v>13</v>
      </c>
      <c r="H2211" t="s">
        <v>26</v>
      </c>
      <c r="I2211" t="s">
        <v>39</v>
      </c>
      <c r="J2211">
        <v>70</v>
      </c>
    </row>
    <row r="2212" spans="1:10" x14ac:dyDescent="0.35">
      <c r="A2212" t="s">
        <v>19</v>
      </c>
      <c r="B2212">
        <v>2020</v>
      </c>
      <c r="C2212" t="s">
        <v>34</v>
      </c>
      <c r="D2212" t="s">
        <v>35</v>
      </c>
      <c r="E2212">
        <v>42.81</v>
      </c>
      <c r="F2212">
        <v>432917</v>
      </c>
      <c r="G2212" t="s">
        <v>13</v>
      </c>
      <c r="H2212" t="s">
        <v>14</v>
      </c>
      <c r="I2212" t="s">
        <v>27</v>
      </c>
      <c r="J2212">
        <v>53</v>
      </c>
    </row>
    <row r="2213" spans="1:10" x14ac:dyDescent="0.35">
      <c r="A2213" t="s">
        <v>23</v>
      </c>
      <c r="B2213">
        <v>2022</v>
      </c>
      <c r="C2213" t="s">
        <v>32</v>
      </c>
      <c r="D2213" t="s">
        <v>21</v>
      </c>
      <c r="E2213">
        <v>53.91</v>
      </c>
      <c r="F2213">
        <v>64163</v>
      </c>
      <c r="G2213" t="s">
        <v>30</v>
      </c>
      <c r="H2213" t="s">
        <v>22</v>
      </c>
      <c r="I2213" t="s">
        <v>27</v>
      </c>
      <c r="J2213">
        <v>7</v>
      </c>
    </row>
    <row r="2214" spans="1:10" x14ac:dyDescent="0.35">
      <c r="A2214" t="s">
        <v>33</v>
      </c>
      <c r="B2214">
        <v>2021</v>
      </c>
      <c r="C2214" t="s">
        <v>11</v>
      </c>
      <c r="D2214" t="s">
        <v>17</v>
      </c>
      <c r="E2214">
        <v>45.67</v>
      </c>
      <c r="F2214">
        <v>95873</v>
      </c>
      <c r="G2214" t="s">
        <v>30</v>
      </c>
      <c r="H2214" t="s">
        <v>14</v>
      </c>
      <c r="I2214" t="s">
        <v>31</v>
      </c>
      <c r="J2214">
        <v>50</v>
      </c>
    </row>
    <row r="2215" spans="1:10" x14ac:dyDescent="0.35">
      <c r="A2215" t="s">
        <v>28</v>
      </c>
      <c r="B2215">
        <v>2020</v>
      </c>
      <c r="C2215" t="s">
        <v>34</v>
      </c>
      <c r="D2215" t="s">
        <v>37</v>
      </c>
      <c r="E2215">
        <v>62.61</v>
      </c>
      <c r="F2215">
        <v>205015</v>
      </c>
      <c r="G2215" t="s">
        <v>25</v>
      </c>
      <c r="H2215" t="s">
        <v>14</v>
      </c>
      <c r="I2215" t="s">
        <v>27</v>
      </c>
      <c r="J2215">
        <v>57</v>
      </c>
    </row>
    <row r="2216" spans="1:10" x14ac:dyDescent="0.35">
      <c r="A2216" t="s">
        <v>28</v>
      </c>
      <c r="B2216">
        <v>2020</v>
      </c>
      <c r="C2216" t="s">
        <v>34</v>
      </c>
      <c r="D2216" t="s">
        <v>24</v>
      </c>
      <c r="E2216">
        <v>27.52</v>
      </c>
      <c r="F2216">
        <v>488501</v>
      </c>
      <c r="G2216" t="s">
        <v>25</v>
      </c>
      <c r="H2216" t="s">
        <v>26</v>
      </c>
      <c r="I2216" t="s">
        <v>39</v>
      </c>
      <c r="J2216">
        <v>47</v>
      </c>
    </row>
    <row r="2217" spans="1:10" x14ac:dyDescent="0.35">
      <c r="A2217" t="s">
        <v>45</v>
      </c>
      <c r="B2217">
        <v>2020</v>
      </c>
      <c r="C2217" t="s">
        <v>16</v>
      </c>
      <c r="D2217" t="s">
        <v>17</v>
      </c>
      <c r="E2217">
        <v>16.329999999999998</v>
      </c>
      <c r="F2217">
        <v>850758</v>
      </c>
      <c r="G2217" t="s">
        <v>29</v>
      </c>
      <c r="H2217" t="s">
        <v>14</v>
      </c>
      <c r="I2217" t="s">
        <v>18</v>
      </c>
      <c r="J2217">
        <v>9</v>
      </c>
    </row>
    <row r="2218" spans="1:10" x14ac:dyDescent="0.35">
      <c r="A2218" t="s">
        <v>43</v>
      </c>
      <c r="B2218">
        <v>2019</v>
      </c>
      <c r="C2218" t="s">
        <v>34</v>
      </c>
      <c r="D2218" t="s">
        <v>37</v>
      </c>
      <c r="E2218">
        <v>67.42</v>
      </c>
      <c r="F2218">
        <v>703282</v>
      </c>
      <c r="G2218" t="s">
        <v>29</v>
      </c>
      <c r="H2218" t="s">
        <v>22</v>
      </c>
      <c r="I2218" t="s">
        <v>39</v>
      </c>
      <c r="J2218">
        <v>2</v>
      </c>
    </row>
    <row r="2219" spans="1:10" x14ac:dyDescent="0.35">
      <c r="A2219" t="s">
        <v>28</v>
      </c>
      <c r="B2219">
        <v>2015</v>
      </c>
      <c r="C2219" t="s">
        <v>34</v>
      </c>
      <c r="D2219" t="s">
        <v>35</v>
      </c>
      <c r="E2219">
        <v>87.71</v>
      </c>
      <c r="F2219">
        <v>1579</v>
      </c>
      <c r="G2219" t="s">
        <v>30</v>
      </c>
      <c r="H2219" t="s">
        <v>14</v>
      </c>
      <c r="I2219" t="s">
        <v>31</v>
      </c>
      <c r="J2219">
        <v>55</v>
      </c>
    </row>
    <row r="2220" spans="1:10" x14ac:dyDescent="0.35">
      <c r="A2220" t="s">
        <v>28</v>
      </c>
      <c r="B2220">
        <v>2023</v>
      </c>
      <c r="C2220" t="s">
        <v>32</v>
      </c>
      <c r="D2220" t="s">
        <v>21</v>
      </c>
      <c r="E2220">
        <v>93.72</v>
      </c>
      <c r="F2220">
        <v>828721</v>
      </c>
      <c r="G2220" t="s">
        <v>29</v>
      </c>
      <c r="H2220" t="s">
        <v>22</v>
      </c>
      <c r="I2220" t="s">
        <v>39</v>
      </c>
      <c r="J2220">
        <v>21</v>
      </c>
    </row>
    <row r="2221" spans="1:10" x14ac:dyDescent="0.35">
      <c r="A2221" t="s">
        <v>28</v>
      </c>
      <c r="B2221">
        <v>2017</v>
      </c>
      <c r="C2221" t="s">
        <v>42</v>
      </c>
      <c r="D2221" t="s">
        <v>35</v>
      </c>
      <c r="E2221">
        <v>67.790000000000006</v>
      </c>
      <c r="F2221">
        <v>239402</v>
      </c>
      <c r="G2221" t="s">
        <v>13</v>
      </c>
      <c r="H2221" t="s">
        <v>38</v>
      </c>
      <c r="I2221" t="s">
        <v>15</v>
      </c>
      <c r="J2221">
        <v>17</v>
      </c>
    </row>
    <row r="2222" spans="1:10" x14ac:dyDescent="0.35">
      <c r="A2222" t="s">
        <v>41</v>
      </c>
      <c r="B2222">
        <v>2024</v>
      </c>
      <c r="C2222" t="s">
        <v>32</v>
      </c>
      <c r="D2222" t="s">
        <v>12</v>
      </c>
      <c r="E2222">
        <v>54.4</v>
      </c>
      <c r="F2222">
        <v>891298</v>
      </c>
      <c r="G2222" t="s">
        <v>29</v>
      </c>
      <c r="H2222" t="s">
        <v>26</v>
      </c>
      <c r="I2222" t="s">
        <v>27</v>
      </c>
      <c r="J2222">
        <v>60</v>
      </c>
    </row>
    <row r="2223" spans="1:10" x14ac:dyDescent="0.35">
      <c r="A2223" t="s">
        <v>40</v>
      </c>
      <c r="B2223">
        <v>2024</v>
      </c>
      <c r="C2223" t="s">
        <v>20</v>
      </c>
      <c r="D2223" t="s">
        <v>12</v>
      </c>
      <c r="E2223">
        <v>86.52</v>
      </c>
      <c r="F2223">
        <v>915463</v>
      </c>
      <c r="G2223" t="s">
        <v>29</v>
      </c>
      <c r="H2223" t="s">
        <v>22</v>
      </c>
      <c r="I2223" t="s">
        <v>31</v>
      </c>
      <c r="J2223">
        <v>2</v>
      </c>
    </row>
    <row r="2224" spans="1:10" x14ac:dyDescent="0.35">
      <c r="A2224" t="s">
        <v>19</v>
      </c>
      <c r="B2224">
        <v>2018</v>
      </c>
      <c r="C2224" t="s">
        <v>42</v>
      </c>
      <c r="D2224" t="s">
        <v>12</v>
      </c>
      <c r="E2224">
        <v>99.09</v>
      </c>
      <c r="F2224">
        <v>395264</v>
      </c>
      <c r="G2224" t="s">
        <v>30</v>
      </c>
      <c r="H2224" t="s">
        <v>22</v>
      </c>
      <c r="I2224" t="s">
        <v>31</v>
      </c>
      <c r="J2224">
        <v>5</v>
      </c>
    </row>
    <row r="2225" spans="1:10" x14ac:dyDescent="0.35">
      <c r="A2225" t="s">
        <v>10</v>
      </c>
      <c r="B2225">
        <v>2015</v>
      </c>
      <c r="C2225" t="s">
        <v>20</v>
      </c>
      <c r="D2225" t="s">
        <v>37</v>
      </c>
      <c r="E2225">
        <v>66.13</v>
      </c>
      <c r="F2225">
        <v>946668</v>
      </c>
      <c r="G2225" t="s">
        <v>13</v>
      </c>
      <c r="H2225" t="s">
        <v>14</v>
      </c>
      <c r="I2225" t="s">
        <v>39</v>
      </c>
      <c r="J2225">
        <v>67</v>
      </c>
    </row>
    <row r="2226" spans="1:10" x14ac:dyDescent="0.35">
      <c r="A2226" t="s">
        <v>45</v>
      </c>
      <c r="B2226">
        <v>2023</v>
      </c>
      <c r="C2226" t="s">
        <v>42</v>
      </c>
      <c r="D2226" t="s">
        <v>21</v>
      </c>
      <c r="E2226">
        <v>52.54</v>
      </c>
      <c r="F2226">
        <v>201017</v>
      </c>
      <c r="G2226" t="s">
        <v>29</v>
      </c>
      <c r="H2226" t="s">
        <v>14</v>
      </c>
      <c r="I2226" t="s">
        <v>39</v>
      </c>
      <c r="J2226">
        <v>17</v>
      </c>
    </row>
    <row r="2227" spans="1:10" x14ac:dyDescent="0.35">
      <c r="A2227" t="s">
        <v>28</v>
      </c>
      <c r="B2227">
        <v>2022</v>
      </c>
      <c r="C2227" t="s">
        <v>34</v>
      </c>
      <c r="D2227" t="s">
        <v>21</v>
      </c>
      <c r="E2227">
        <v>48</v>
      </c>
      <c r="F2227">
        <v>876383</v>
      </c>
      <c r="G2227" t="s">
        <v>29</v>
      </c>
      <c r="H2227" t="s">
        <v>38</v>
      </c>
      <c r="I2227" t="s">
        <v>39</v>
      </c>
      <c r="J2227">
        <v>72</v>
      </c>
    </row>
    <row r="2228" spans="1:10" x14ac:dyDescent="0.35">
      <c r="A2228" t="s">
        <v>40</v>
      </c>
      <c r="B2228">
        <v>2022</v>
      </c>
      <c r="C2228" t="s">
        <v>16</v>
      </c>
      <c r="D2228" t="s">
        <v>35</v>
      </c>
      <c r="E2228">
        <v>10.84</v>
      </c>
      <c r="F2228">
        <v>564944</v>
      </c>
      <c r="G2228" t="s">
        <v>29</v>
      </c>
      <c r="H2228" t="s">
        <v>26</v>
      </c>
      <c r="I2228" t="s">
        <v>31</v>
      </c>
      <c r="J2228">
        <v>58</v>
      </c>
    </row>
    <row r="2229" spans="1:10" x14ac:dyDescent="0.35">
      <c r="A2229" t="s">
        <v>41</v>
      </c>
      <c r="B2229">
        <v>2023</v>
      </c>
      <c r="C2229" t="s">
        <v>42</v>
      </c>
      <c r="D2229" t="s">
        <v>21</v>
      </c>
      <c r="E2229">
        <v>6.35</v>
      </c>
      <c r="F2229">
        <v>259573</v>
      </c>
      <c r="G2229" t="s">
        <v>25</v>
      </c>
      <c r="H2229" t="s">
        <v>38</v>
      </c>
      <c r="I2229" t="s">
        <v>18</v>
      </c>
      <c r="J2229">
        <v>68</v>
      </c>
    </row>
    <row r="2230" spans="1:10" x14ac:dyDescent="0.35">
      <c r="A2230" t="s">
        <v>44</v>
      </c>
      <c r="B2230">
        <v>2020</v>
      </c>
      <c r="C2230" t="s">
        <v>32</v>
      </c>
      <c r="D2230" t="s">
        <v>12</v>
      </c>
      <c r="E2230">
        <v>99.83</v>
      </c>
      <c r="F2230">
        <v>10859</v>
      </c>
      <c r="G2230" t="s">
        <v>25</v>
      </c>
      <c r="H2230" t="s">
        <v>26</v>
      </c>
      <c r="I2230" t="s">
        <v>27</v>
      </c>
      <c r="J2230">
        <v>66</v>
      </c>
    </row>
    <row r="2231" spans="1:10" x14ac:dyDescent="0.35">
      <c r="A2231" t="s">
        <v>41</v>
      </c>
      <c r="B2231">
        <v>2020</v>
      </c>
      <c r="C2231" t="s">
        <v>32</v>
      </c>
      <c r="D2231" t="s">
        <v>35</v>
      </c>
      <c r="E2231">
        <v>41.45</v>
      </c>
      <c r="F2231">
        <v>496378</v>
      </c>
      <c r="G2231" t="s">
        <v>29</v>
      </c>
      <c r="H2231" t="s">
        <v>14</v>
      </c>
      <c r="I2231" t="s">
        <v>27</v>
      </c>
      <c r="J2231">
        <v>42</v>
      </c>
    </row>
    <row r="2232" spans="1:10" x14ac:dyDescent="0.35">
      <c r="A2232" t="s">
        <v>23</v>
      </c>
      <c r="B2232">
        <v>2019</v>
      </c>
      <c r="C2232" t="s">
        <v>20</v>
      </c>
      <c r="D2232" t="s">
        <v>12</v>
      </c>
      <c r="E2232">
        <v>29.92</v>
      </c>
      <c r="F2232">
        <v>937987</v>
      </c>
      <c r="G2232" t="s">
        <v>13</v>
      </c>
      <c r="H2232" t="s">
        <v>22</v>
      </c>
      <c r="I2232" t="s">
        <v>15</v>
      </c>
      <c r="J2232">
        <v>45</v>
      </c>
    </row>
    <row r="2233" spans="1:10" x14ac:dyDescent="0.35">
      <c r="A2233" t="s">
        <v>19</v>
      </c>
      <c r="B2233">
        <v>2023</v>
      </c>
      <c r="C2233" t="s">
        <v>16</v>
      </c>
      <c r="D2233" t="s">
        <v>12</v>
      </c>
      <c r="E2233">
        <v>9.32</v>
      </c>
      <c r="F2233">
        <v>182887</v>
      </c>
      <c r="G2233" t="s">
        <v>13</v>
      </c>
      <c r="H2233" t="s">
        <v>14</v>
      </c>
      <c r="I2233" t="s">
        <v>18</v>
      </c>
      <c r="J2233">
        <v>51</v>
      </c>
    </row>
    <row r="2234" spans="1:10" x14ac:dyDescent="0.35">
      <c r="A2234" t="s">
        <v>33</v>
      </c>
      <c r="B2234">
        <v>2017</v>
      </c>
      <c r="C2234" t="s">
        <v>20</v>
      </c>
      <c r="D2234" t="s">
        <v>37</v>
      </c>
      <c r="E2234">
        <v>34.43</v>
      </c>
      <c r="F2234">
        <v>927694</v>
      </c>
      <c r="G2234" t="s">
        <v>29</v>
      </c>
      <c r="H2234" t="s">
        <v>26</v>
      </c>
      <c r="I2234" t="s">
        <v>15</v>
      </c>
      <c r="J2234">
        <v>43</v>
      </c>
    </row>
    <row r="2235" spans="1:10" x14ac:dyDescent="0.35">
      <c r="A2235" t="s">
        <v>43</v>
      </c>
      <c r="B2235">
        <v>2021</v>
      </c>
      <c r="C2235" t="s">
        <v>20</v>
      </c>
      <c r="D2235" t="s">
        <v>36</v>
      </c>
      <c r="E2235">
        <v>81.680000000000007</v>
      </c>
      <c r="F2235">
        <v>893986</v>
      </c>
      <c r="G2235" t="s">
        <v>29</v>
      </c>
      <c r="H2235" t="s">
        <v>14</v>
      </c>
      <c r="I2235" t="s">
        <v>18</v>
      </c>
      <c r="J2235">
        <v>47</v>
      </c>
    </row>
    <row r="2236" spans="1:10" x14ac:dyDescent="0.35">
      <c r="A2236" t="s">
        <v>45</v>
      </c>
      <c r="B2236">
        <v>2018</v>
      </c>
      <c r="C2236" t="s">
        <v>11</v>
      </c>
      <c r="D2236" t="s">
        <v>17</v>
      </c>
      <c r="E2236">
        <v>36.85</v>
      </c>
      <c r="F2236">
        <v>852789</v>
      </c>
      <c r="G2236" t="s">
        <v>13</v>
      </c>
      <c r="H2236" t="s">
        <v>26</v>
      </c>
      <c r="I2236" t="s">
        <v>15</v>
      </c>
      <c r="J2236">
        <v>4</v>
      </c>
    </row>
    <row r="2237" spans="1:10" x14ac:dyDescent="0.35">
      <c r="A2237" t="s">
        <v>43</v>
      </c>
      <c r="B2237">
        <v>2024</v>
      </c>
      <c r="C2237" t="s">
        <v>20</v>
      </c>
      <c r="D2237" t="s">
        <v>37</v>
      </c>
      <c r="E2237">
        <v>26.92</v>
      </c>
      <c r="F2237">
        <v>695427</v>
      </c>
      <c r="G2237" t="s">
        <v>25</v>
      </c>
      <c r="H2237" t="s">
        <v>38</v>
      </c>
      <c r="I2237" t="s">
        <v>39</v>
      </c>
      <c r="J2237">
        <v>28</v>
      </c>
    </row>
    <row r="2238" spans="1:10" x14ac:dyDescent="0.35">
      <c r="A2238" t="s">
        <v>19</v>
      </c>
      <c r="B2238">
        <v>2019</v>
      </c>
      <c r="C2238" t="s">
        <v>32</v>
      </c>
      <c r="D2238" t="s">
        <v>36</v>
      </c>
      <c r="E2238">
        <v>35.31</v>
      </c>
      <c r="F2238">
        <v>961173</v>
      </c>
      <c r="G2238" t="s">
        <v>29</v>
      </c>
      <c r="H2238" t="s">
        <v>26</v>
      </c>
      <c r="I2238" t="s">
        <v>15</v>
      </c>
      <c r="J2238">
        <v>37</v>
      </c>
    </row>
    <row r="2239" spans="1:10" x14ac:dyDescent="0.35">
      <c r="A2239" t="s">
        <v>10</v>
      </c>
      <c r="B2239">
        <v>2018</v>
      </c>
      <c r="C2239" t="s">
        <v>20</v>
      </c>
      <c r="D2239" t="s">
        <v>37</v>
      </c>
      <c r="E2239">
        <v>11.74</v>
      </c>
      <c r="F2239">
        <v>430760</v>
      </c>
      <c r="G2239" t="s">
        <v>25</v>
      </c>
      <c r="H2239" t="s">
        <v>14</v>
      </c>
      <c r="I2239" t="s">
        <v>18</v>
      </c>
      <c r="J2239">
        <v>63</v>
      </c>
    </row>
    <row r="2240" spans="1:10" x14ac:dyDescent="0.35">
      <c r="A2240" t="s">
        <v>28</v>
      </c>
      <c r="B2240">
        <v>2016</v>
      </c>
      <c r="C2240" t="s">
        <v>16</v>
      </c>
      <c r="D2240" t="s">
        <v>24</v>
      </c>
      <c r="E2240">
        <v>93.93</v>
      </c>
      <c r="F2240">
        <v>198764</v>
      </c>
      <c r="G2240" t="s">
        <v>29</v>
      </c>
      <c r="H2240" t="s">
        <v>38</v>
      </c>
      <c r="I2240" t="s">
        <v>39</v>
      </c>
      <c r="J2240">
        <v>40</v>
      </c>
    </row>
    <row r="2241" spans="1:10" x14ac:dyDescent="0.35">
      <c r="A2241" t="s">
        <v>43</v>
      </c>
      <c r="B2241">
        <v>2021</v>
      </c>
      <c r="C2241" t="s">
        <v>42</v>
      </c>
      <c r="D2241" t="s">
        <v>36</v>
      </c>
      <c r="E2241">
        <v>34.68</v>
      </c>
      <c r="F2241">
        <v>786462</v>
      </c>
      <c r="G2241" t="s">
        <v>30</v>
      </c>
      <c r="H2241" t="s">
        <v>22</v>
      </c>
      <c r="I2241" t="s">
        <v>18</v>
      </c>
      <c r="J2241">
        <v>17</v>
      </c>
    </row>
    <row r="2242" spans="1:10" x14ac:dyDescent="0.35">
      <c r="A2242" t="s">
        <v>19</v>
      </c>
      <c r="B2242">
        <v>2020</v>
      </c>
      <c r="C2242" t="s">
        <v>42</v>
      </c>
      <c r="D2242" t="s">
        <v>21</v>
      </c>
      <c r="E2242">
        <v>84.43</v>
      </c>
      <c r="F2242">
        <v>999542</v>
      </c>
      <c r="G2242" t="s">
        <v>13</v>
      </c>
      <c r="H2242" t="s">
        <v>26</v>
      </c>
      <c r="I2242" t="s">
        <v>39</v>
      </c>
      <c r="J2242">
        <v>15</v>
      </c>
    </row>
    <row r="2243" spans="1:10" x14ac:dyDescent="0.35">
      <c r="A2243" t="s">
        <v>40</v>
      </c>
      <c r="B2243">
        <v>2022</v>
      </c>
      <c r="C2243" t="s">
        <v>42</v>
      </c>
      <c r="D2243" t="s">
        <v>35</v>
      </c>
      <c r="E2243">
        <v>24.6</v>
      </c>
      <c r="F2243">
        <v>221315</v>
      </c>
      <c r="G2243" t="s">
        <v>25</v>
      </c>
      <c r="H2243" t="s">
        <v>14</v>
      </c>
      <c r="I2243" t="s">
        <v>15</v>
      </c>
      <c r="J2243">
        <v>53</v>
      </c>
    </row>
    <row r="2244" spans="1:10" x14ac:dyDescent="0.35">
      <c r="A2244" t="s">
        <v>43</v>
      </c>
      <c r="B2244">
        <v>2018</v>
      </c>
      <c r="C2244" t="s">
        <v>34</v>
      </c>
      <c r="D2244" t="s">
        <v>12</v>
      </c>
      <c r="E2244">
        <v>52.7</v>
      </c>
      <c r="F2244">
        <v>861075</v>
      </c>
      <c r="G2244" t="s">
        <v>13</v>
      </c>
      <c r="H2244" t="s">
        <v>26</v>
      </c>
      <c r="I2244" t="s">
        <v>39</v>
      </c>
      <c r="J2244">
        <v>7</v>
      </c>
    </row>
    <row r="2245" spans="1:10" x14ac:dyDescent="0.35">
      <c r="A2245" t="s">
        <v>44</v>
      </c>
      <c r="B2245">
        <v>2022</v>
      </c>
      <c r="C2245" t="s">
        <v>11</v>
      </c>
      <c r="D2245" t="s">
        <v>24</v>
      </c>
      <c r="E2245">
        <v>33.54</v>
      </c>
      <c r="F2245">
        <v>55209</v>
      </c>
      <c r="G2245" t="s">
        <v>25</v>
      </c>
      <c r="H2245" t="s">
        <v>14</v>
      </c>
      <c r="I2245" t="s">
        <v>15</v>
      </c>
      <c r="J2245">
        <v>11</v>
      </c>
    </row>
    <row r="2246" spans="1:10" x14ac:dyDescent="0.35">
      <c r="A2246" t="s">
        <v>19</v>
      </c>
      <c r="B2246">
        <v>2018</v>
      </c>
      <c r="C2246" t="s">
        <v>11</v>
      </c>
      <c r="D2246" t="s">
        <v>12</v>
      </c>
      <c r="E2246">
        <v>43.54</v>
      </c>
      <c r="F2246">
        <v>76479</v>
      </c>
      <c r="G2246" t="s">
        <v>29</v>
      </c>
      <c r="H2246" t="s">
        <v>38</v>
      </c>
      <c r="I2246" t="s">
        <v>18</v>
      </c>
      <c r="J2246">
        <v>4</v>
      </c>
    </row>
    <row r="2247" spans="1:10" x14ac:dyDescent="0.35">
      <c r="A2247" t="s">
        <v>44</v>
      </c>
      <c r="B2247">
        <v>2016</v>
      </c>
      <c r="C2247" t="s">
        <v>34</v>
      </c>
      <c r="D2247" t="s">
        <v>24</v>
      </c>
      <c r="E2247">
        <v>37.17</v>
      </c>
      <c r="F2247">
        <v>728731</v>
      </c>
      <c r="G2247" t="s">
        <v>30</v>
      </c>
      <c r="H2247" t="s">
        <v>22</v>
      </c>
      <c r="I2247" t="s">
        <v>15</v>
      </c>
      <c r="J2247">
        <v>72</v>
      </c>
    </row>
    <row r="2248" spans="1:10" x14ac:dyDescent="0.35">
      <c r="A2248" t="s">
        <v>44</v>
      </c>
      <c r="B2248">
        <v>2017</v>
      </c>
      <c r="C2248" t="s">
        <v>34</v>
      </c>
      <c r="D2248" t="s">
        <v>12</v>
      </c>
      <c r="E2248">
        <v>36.369999999999997</v>
      </c>
      <c r="F2248">
        <v>161579</v>
      </c>
      <c r="G2248" t="s">
        <v>25</v>
      </c>
      <c r="H2248" t="s">
        <v>38</v>
      </c>
      <c r="I2248" t="s">
        <v>18</v>
      </c>
      <c r="J2248">
        <v>15</v>
      </c>
    </row>
    <row r="2249" spans="1:10" x14ac:dyDescent="0.35">
      <c r="A2249" t="s">
        <v>28</v>
      </c>
      <c r="B2249">
        <v>2019</v>
      </c>
      <c r="C2249" t="s">
        <v>34</v>
      </c>
      <c r="D2249" t="s">
        <v>35</v>
      </c>
      <c r="E2249">
        <v>56.53</v>
      </c>
      <c r="F2249">
        <v>362642</v>
      </c>
      <c r="G2249" t="s">
        <v>30</v>
      </c>
      <c r="H2249" t="s">
        <v>26</v>
      </c>
      <c r="I2249" t="s">
        <v>39</v>
      </c>
      <c r="J2249">
        <v>19</v>
      </c>
    </row>
    <row r="2250" spans="1:10" x14ac:dyDescent="0.35">
      <c r="A2250" t="s">
        <v>43</v>
      </c>
      <c r="B2250">
        <v>2017</v>
      </c>
      <c r="C2250" t="s">
        <v>32</v>
      </c>
      <c r="D2250" t="s">
        <v>12</v>
      </c>
      <c r="E2250">
        <v>29.76</v>
      </c>
      <c r="F2250">
        <v>913276</v>
      </c>
      <c r="G2250" t="s">
        <v>29</v>
      </c>
      <c r="H2250" t="s">
        <v>26</v>
      </c>
      <c r="I2250" t="s">
        <v>39</v>
      </c>
      <c r="J2250">
        <v>57</v>
      </c>
    </row>
    <row r="2251" spans="1:10" x14ac:dyDescent="0.35">
      <c r="A2251" t="s">
        <v>43</v>
      </c>
      <c r="B2251">
        <v>2019</v>
      </c>
      <c r="C2251" t="s">
        <v>11</v>
      </c>
      <c r="D2251" t="s">
        <v>35</v>
      </c>
      <c r="E2251">
        <v>70.599999999999994</v>
      </c>
      <c r="F2251">
        <v>817268</v>
      </c>
      <c r="G2251" t="s">
        <v>25</v>
      </c>
      <c r="H2251" t="s">
        <v>38</v>
      </c>
      <c r="I2251" t="s">
        <v>15</v>
      </c>
      <c r="J2251">
        <v>1</v>
      </c>
    </row>
    <row r="2252" spans="1:10" x14ac:dyDescent="0.35">
      <c r="A2252" t="s">
        <v>23</v>
      </c>
      <c r="B2252">
        <v>2021</v>
      </c>
      <c r="C2252" t="s">
        <v>34</v>
      </c>
      <c r="D2252" t="s">
        <v>21</v>
      </c>
      <c r="E2252">
        <v>80.05</v>
      </c>
      <c r="F2252">
        <v>682480</v>
      </c>
      <c r="G2252" t="s">
        <v>13</v>
      </c>
      <c r="H2252" t="s">
        <v>38</v>
      </c>
      <c r="I2252" t="s">
        <v>27</v>
      </c>
      <c r="J2252">
        <v>14</v>
      </c>
    </row>
    <row r="2253" spans="1:10" x14ac:dyDescent="0.35">
      <c r="A2253" t="s">
        <v>45</v>
      </c>
      <c r="B2253">
        <v>2024</v>
      </c>
      <c r="C2253" t="s">
        <v>32</v>
      </c>
      <c r="D2253" t="s">
        <v>24</v>
      </c>
      <c r="E2253">
        <v>15.53</v>
      </c>
      <c r="F2253">
        <v>298385</v>
      </c>
      <c r="G2253" t="s">
        <v>13</v>
      </c>
      <c r="H2253" t="s">
        <v>14</v>
      </c>
      <c r="I2253" t="s">
        <v>27</v>
      </c>
      <c r="J2253">
        <v>11</v>
      </c>
    </row>
    <row r="2254" spans="1:10" x14ac:dyDescent="0.35">
      <c r="A2254" t="s">
        <v>10</v>
      </c>
      <c r="B2254">
        <v>2020</v>
      </c>
      <c r="C2254" t="s">
        <v>32</v>
      </c>
      <c r="D2254" t="s">
        <v>37</v>
      </c>
      <c r="E2254">
        <v>6.32</v>
      </c>
      <c r="F2254">
        <v>682445</v>
      </c>
      <c r="G2254" t="s">
        <v>25</v>
      </c>
      <c r="H2254" t="s">
        <v>26</v>
      </c>
      <c r="I2254" t="s">
        <v>18</v>
      </c>
      <c r="J2254">
        <v>20</v>
      </c>
    </row>
    <row r="2255" spans="1:10" x14ac:dyDescent="0.35">
      <c r="A2255" t="s">
        <v>19</v>
      </c>
      <c r="B2255">
        <v>2021</v>
      </c>
      <c r="C2255" t="s">
        <v>34</v>
      </c>
      <c r="D2255" t="s">
        <v>35</v>
      </c>
      <c r="E2255">
        <v>18.260000000000002</v>
      </c>
      <c r="F2255">
        <v>78277</v>
      </c>
      <c r="G2255" t="s">
        <v>13</v>
      </c>
      <c r="H2255" t="s">
        <v>22</v>
      </c>
      <c r="I2255" t="s">
        <v>18</v>
      </c>
      <c r="J2255">
        <v>51</v>
      </c>
    </row>
    <row r="2256" spans="1:10" x14ac:dyDescent="0.35">
      <c r="A2256" t="s">
        <v>19</v>
      </c>
      <c r="B2256">
        <v>2023</v>
      </c>
      <c r="C2256" t="s">
        <v>20</v>
      </c>
      <c r="D2256" t="s">
        <v>21</v>
      </c>
      <c r="E2256">
        <v>90.85</v>
      </c>
      <c r="F2256">
        <v>985267</v>
      </c>
      <c r="G2256" t="s">
        <v>13</v>
      </c>
      <c r="H2256" t="s">
        <v>14</v>
      </c>
      <c r="I2256" t="s">
        <v>18</v>
      </c>
      <c r="J2256">
        <v>48</v>
      </c>
    </row>
    <row r="2257" spans="1:10" x14ac:dyDescent="0.35">
      <c r="A2257" t="s">
        <v>44</v>
      </c>
      <c r="B2257">
        <v>2016</v>
      </c>
      <c r="C2257" t="s">
        <v>20</v>
      </c>
      <c r="D2257" t="s">
        <v>37</v>
      </c>
      <c r="E2257">
        <v>2.59</v>
      </c>
      <c r="F2257">
        <v>603982</v>
      </c>
      <c r="G2257" t="s">
        <v>13</v>
      </c>
      <c r="H2257" t="s">
        <v>26</v>
      </c>
      <c r="I2257" t="s">
        <v>18</v>
      </c>
      <c r="J2257">
        <v>18</v>
      </c>
    </row>
    <row r="2258" spans="1:10" x14ac:dyDescent="0.35">
      <c r="A2258" t="s">
        <v>44</v>
      </c>
      <c r="B2258">
        <v>2021</v>
      </c>
      <c r="C2258" t="s">
        <v>32</v>
      </c>
      <c r="D2258" t="s">
        <v>36</v>
      </c>
      <c r="E2258">
        <v>74.260000000000005</v>
      </c>
      <c r="F2258">
        <v>81354</v>
      </c>
      <c r="G2258" t="s">
        <v>29</v>
      </c>
      <c r="H2258" t="s">
        <v>22</v>
      </c>
      <c r="I2258" t="s">
        <v>18</v>
      </c>
      <c r="J2258">
        <v>6</v>
      </c>
    </row>
    <row r="2259" spans="1:10" x14ac:dyDescent="0.35">
      <c r="A2259" t="s">
        <v>33</v>
      </c>
      <c r="B2259">
        <v>2021</v>
      </c>
      <c r="C2259" t="s">
        <v>11</v>
      </c>
      <c r="D2259" t="s">
        <v>12</v>
      </c>
      <c r="E2259">
        <v>78.989999999999995</v>
      </c>
      <c r="F2259">
        <v>542754</v>
      </c>
      <c r="G2259" t="s">
        <v>29</v>
      </c>
      <c r="H2259" t="s">
        <v>38</v>
      </c>
      <c r="I2259" t="s">
        <v>15</v>
      </c>
      <c r="J2259">
        <v>42</v>
      </c>
    </row>
    <row r="2260" spans="1:10" x14ac:dyDescent="0.35">
      <c r="A2260" t="s">
        <v>40</v>
      </c>
      <c r="B2260">
        <v>2020</v>
      </c>
      <c r="C2260" t="s">
        <v>11</v>
      </c>
      <c r="D2260" t="s">
        <v>12</v>
      </c>
      <c r="E2260">
        <v>85.79</v>
      </c>
      <c r="F2260">
        <v>905386</v>
      </c>
      <c r="G2260" t="s">
        <v>13</v>
      </c>
      <c r="H2260" t="s">
        <v>38</v>
      </c>
      <c r="I2260" t="s">
        <v>18</v>
      </c>
      <c r="J2260">
        <v>17</v>
      </c>
    </row>
    <row r="2261" spans="1:10" x14ac:dyDescent="0.35">
      <c r="A2261" t="s">
        <v>23</v>
      </c>
      <c r="B2261">
        <v>2021</v>
      </c>
      <c r="C2261" t="s">
        <v>11</v>
      </c>
      <c r="D2261" t="s">
        <v>36</v>
      </c>
      <c r="E2261">
        <v>88.38</v>
      </c>
      <c r="F2261">
        <v>281387</v>
      </c>
      <c r="G2261" t="s">
        <v>13</v>
      </c>
      <c r="H2261" t="s">
        <v>26</v>
      </c>
      <c r="I2261" t="s">
        <v>18</v>
      </c>
      <c r="J2261">
        <v>55</v>
      </c>
    </row>
    <row r="2262" spans="1:10" x14ac:dyDescent="0.35">
      <c r="A2262" t="s">
        <v>33</v>
      </c>
      <c r="B2262">
        <v>2015</v>
      </c>
      <c r="C2262" t="s">
        <v>42</v>
      </c>
      <c r="D2262" t="s">
        <v>36</v>
      </c>
      <c r="E2262">
        <v>30.15</v>
      </c>
      <c r="F2262">
        <v>205850</v>
      </c>
      <c r="G2262" t="s">
        <v>29</v>
      </c>
      <c r="H2262" t="s">
        <v>14</v>
      </c>
      <c r="I2262" t="s">
        <v>18</v>
      </c>
      <c r="J2262">
        <v>72</v>
      </c>
    </row>
    <row r="2263" spans="1:10" x14ac:dyDescent="0.35">
      <c r="A2263" t="s">
        <v>28</v>
      </c>
      <c r="B2263">
        <v>2024</v>
      </c>
      <c r="C2263" t="s">
        <v>42</v>
      </c>
      <c r="D2263" t="s">
        <v>24</v>
      </c>
      <c r="E2263">
        <v>70.44</v>
      </c>
      <c r="F2263">
        <v>998028</v>
      </c>
      <c r="G2263" t="s">
        <v>13</v>
      </c>
      <c r="H2263" t="s">
        <v>14</v>
      </c>
      <c r="I2263" t="s">
        <v>39</v>
      </c>
      <c r="J2263">
        <v>59</v>
      </c>
    </row>
    <row r="2264" spans="1:10" x14ac:dyDescent="0.35">
      <c r="A2264" t="s">
        <v>10</v>
      </c>
      <c r="B2264">
        <v>2015</v>
      </c>
      <c r="C2264" t="s">
        <v>42</v>
      </c>
      <c r="D2264" t="s">
        <v>21</v>
      </c>
      <c r="E2264">
        <v>20.63</v>
      </c>
      <c r="F2264">
        <v>780527</v>
      </c>
      <c r="G2264" t="s">
        <v>13</v>
      </c>
      <c r="H2264" t="s">
        <v>38</v>
      </c>
      <c r="I2264" t="s">
        <v>31</v>
      </c>
      <c r="J2264">
        <v>68</v>
      </c>
    </row>
    <row r="2265" spans="1:10" x14ac:dyDescent="0.35">
      <c r="A2265" t="s">
        <v>45</v>
      </c>
      <c r="B2265">
        <v>2020</v>
      </c>
      <c r="C2265" t="s">
        <v>16</v>
      </c>
      <c r="D2265" t="s">
        <v>24</v>
      </c>
      <c r="E2265">
        <v>56.37</v>
      </c>
      <c r="F2265">
        <v>667436</v>
      </c>
      <c r="G2265" t="s">
        <v>29</v>
      </c>
      <c r="H2265" t="s">
        <v>26</v>
      </c>
      <c r="I2265" t="s">
        <v>27</v>
      </c>
      <c r="J2265">
        <v>11</v>
      </c>
    </row>
    <row r="2266" spans="1:10" x14ac:dyDescent="0.35">
      <c r="A2266" t="s">
        <v>44</v>
      </c>
      <c r="B2266">
        <v>2022</v>
      </c>
      <c r="C2266" t="s">
        <v>16</v>
      </c>
      <c r="D2266" t="s">
        <v>17</v>
      </c>
      <c r="E2266">
        <v>71.260000000000005</v>
      </c>
      <c r="F2266">
        <v>440529</v>
      </c>
      <c r="G2266" t="s">
        <v>29</v>
      </c>
      <c r="H2266" t="s">
        <v>22</v>
      </c>
      <c r="I2266" t="s">
        <v>39</v>
      </c>
      <c r="J2266">
        <v>20</v>
      </c>
    </row>
    <row r="2267" spans="1:10" x14ac:dyDescent="0.35">
      <c r="A2267" t="s">
        <v>10</v>
      </c>
      <c r="B2267">
        <v>2023</v>
      </c>
      <c r="C2267" t="s">
        <v>20</v>
      </c>
      <c r="D2267" t="s">
        <v>36</v>
      </c>
      <c r="E2267">
        <v>3.47</v>
      </c>
      <c r="F2267">
        <v>194670</v>
      </c>
      <c r="G2267" t="s">
        <v>25</v>
      </c>
      <c r="H2267" t="s">
        <v>26</v>
      </c>
      <c r="I2267" t="s">
        <v>18</v>
      </c>
      <c r="J2267">
        <v>29</v>
      </c>
    </row>
    <row r="2268" spans="1:10" x14ac:dyDescent="0.35">
      <c r="A2268" t="s">
        <v>45</v>
      </c>
      <c r="B2268">
        <v>2023</v>
      </c>
      <c r="C2268" t="s">
        <v>32</v>
      </c>
      <c r="D2268" t="s">
        <v>36</v>
      </c>
      <c r="E2268">
        <v>53.59</v>
      </c>
      <c r="F2268">
        <v>750875</v>
      </c>
      <c r="G2268" t="s">
        <v>25</v>
      </c>
      <c r="H2268" t="s">
        <v>22</v>
      </c>
      <c r="I2268" t="s">
        <v>39</v>
      </c>
      <c r="J2268">
        <v>30</v>
      </c>
    </row>
    <row r="2269" spans="1:10" x14ac:dyDescent="0.35">
      <c r="A2269" t="s">
        <v>10</v>
      </c>
      <c r="B2269">
        <v>2020</v>
      </c>
      <c r="C2269" t="s">
        <v>11</v>
      </c>
      <c r="D2269" t="s">
        <v>17</v>
      </c>
      <c r="E2269">
        <v>75.95</v>
      </c>
      <c r="F2269">
        <v>970373</v>
      </c>
      <c r="G2269" t="s">
        <v>30</v>
      </c>
      <c r="H2269" t="s">
        <v>26</v>
      </c>
      <c r="I2269" t="s">
        <v>27</v>
      </c>
      <c r="J2269">
        <v>58</v>
      </c>
    </row>
    <row r="2270" spans="1:10" x14ac:dyDescent="0.35">
      <c r="A2270" t="s">
        <v>33</v>
      </c>
      <c r="B2270">
        <v>2024</v>
      </c>
      <c r="C2270" t="s">
        <v>11</v>
      </c>
      <c r="D2270" t="s">
        <v>17</v>
      </c>
      <c r="E2270">
        <v>44.98</v>
      </c>
      <c r="F2270">
        <v>827399</v>
      </c>
      <c r="G2270" t="s">
        <v>25</v>
      </c>
      <c r="H2270" t="s">
        <v>22</v>
      </c>
      <c r="I2270" t="s">
        <v>27</v>
      </c>
      <c r="J2270">
        <v>25</v>
      </c>
    </row>
    <row r="2271" spans="1:10" x14ac:dyDescent="0.35">
      <c r="A2271" t="s">
        <v>23</v>
      </c>
      <c r="B2271">
        <v>2018</v>
      </c>
      <c r="C2271" t="s">
        <v>20</v>
      </c>
      <c r="D2271" t="s">
        <v>12</v>
      </c>
      <c r="E2271">
        <v>81.010000000000005</v>
      </c>
      <c r="F2271">
        <v>416149</v>
      </c>
      <c r="G2271" t="s">
        <v>29</v>
      </c>
      <c r="H2271" t="s">
        <v>14</v>
      </c>
      <c r="I2271" t="s">
        <v>31</v>
      </c>
      <c r="J2271">
        <v>56</v>
      </c>
    </row>
    <row r="2272" spans="1:10" x14ac:dyDescent="0.35">
      <c r="A2272" t="s">
        <v>28</v>
      </c>
      <c r="B2272">
        <v>2015</v>
      </c>
      <c r="C2272" t="s">
        <v>16</v>
      </c>
      <c r="D2272" t="s">
        <v>21</v>
      </c>
      <c r="E2272">
        <v>51.11</v>
      </c>
      <c r="F2272">
        <v>506625</v>
      </c>
      <c r="G2272" t="s">
        <v>29</v>
      </c>
      <c r="H2272" t="s">
        <v>22</v>
      </c>
      <c r="I2272" t="s">
        <v>15</v>
      </c>
      <c r="J2272">
        <v>41</v>
      </c>
    </row>
    <row r="2273" spans="1:10" x14ac:dyDescent="0.35">
      <c r="A2273" t="s">
        <v>45</v>
      </c>
      <c r="B2273">
        <v>2018</v>
      </c>
      <c r="C2273" t="s">
        <v>11</v>
      </c>
      <c r="D2273" t="s">
        <v>35</v>
      </c>
      <c r="E2273">
        <v>38.83</v>
      </c>
      <c r="F2273">
        <v>333027</v>
      </c>
      <c r="G2273" t="s">
        <v>13</v>
      </c>
      <c r="H2273" t="s">
        <v>38</v>
      </c>
      <c r="I2273" t="s">
        <v>15</v>
      </c>
      <c r="J2273">
        <v>19</v>
      </c>
    </row>
    <row r="2274" spans="1:10" x14ac:dyDescent="0.35">
      <c r="A2274" t="s">
        <v>45</v>
      </c>
      <c r="B2274">
        <v>2021</v>
      </c>
      <c r="C2274" t="s">
        <v>34</v>
      </c>
      <c r="D2274" t="s">
        <v>24</v>
      </c>
      <c r="E2274">
        <v>89.93</v>
      </c>
      <c r="F2274">
        <v>982269</v>
      </c>
      <c r="G2274" t="s">
        <v>29</v>
      </c>
      <c r="H2274" t="s">
        <v>14</v>
      </c>
      <c r="I2274" t="s">
        <v>31</v>
      </c>
      <c r="J2274">
        <v>51</v>
      </c>
    </row>
    <row r="2275" spans="1:10" x14ac:dyDescent="0.35">
      <c r="A2275" t="s">
        <v>43</v>
      </c>
      <c r="B2275">
        <v>2024</v>
      </c>
      <c r="C2275" t="s">
        <v>42</v>
      </c>
      <c r="D2275" t="s">
        <v>35</v>
      </c>
      <c r="E2275">
        <v>78.97</v>
      </c>
      <c r="F2275">
        <v>724903</v>
      </c>
      <c r="G2275" t="s">
        <v>30</v>
      </c>
      <c r="H2275" t="s">
        <v>22</v>
      </c>
      <c r="I2275" t="s">
        <v>39</v>
      </c>
      <c r="J2275">
        <v>53</v>
      </c>
    </row>
    <row r="2276" spans="1:10" x14ac:dyDescent="0.35">
      <c r="A2276" t="s">
        <v>41</v>
      </c>
      <c r="B2276">
        <v>2024</v>
      </c>
      <c r="C2276" t="s">
        <v>32</v>
      </c>
      <c r="D2276" t="s">
        <v>12</v>
      </c>
      <c r="E2276">
        <v>26.82</v>
      </c>
      <c r="F2276">
        <v>156823</v>
      </c>
      <c r="G2276" t="s">
        <v>13</v>
      </c>
      <c r="H2276" t="s">
        <v>26</v>
      </c>
      <c r="I2276" t="s">
        <v>15</v>
      </c>
      <c r="J2276">
        <v>1</v>
      </c>
    </row>
    <row r="2277" spans="1:10" x14ac:dyDescent="0.35">
      <c r="A2277" t="s">
        <v>10</v>
      </c>
      <c r="B2277">
        <v>2017</v>
      </c>
      <c r="C2277" t="s">
        <v>32</v>
      </c>
      <c r="D2277" t="s">
        <v>12</v>
      </c>
      <c r="E2277">
        <v>56.73</v>
      </c>
      <c r="F2277">
        <v>244753</v>
      </c>
      <c r="G2277" t="s">
        <v>29</v>
      </c>
      <c r="H2277" t="s">
        <v>38</v>
      </c>
      <c r="I2277" t="s">
        <v>15</v>
      </c>
      <c r="J2277">
        <v>45</v>
      </c>
    </row>
    <row r="2278" spans="1:10" x14ac:dyDescent="0.35">
      <c r="A2278" t="s">
        <v>41</v>
      </c>
      <c r="B2278">
        <v>2022</v>
      </c>
      <c r="C2278" t="s">
        <v>42</v>
      </c>
      <c r="D2278" t="s">
        <v>17</v>
      </c>
      <c r="E2278">
        <v>71.150000000000006</v>
      </c>
      <c r="F2278">
        <v>258554</v>
      </c>
      <c r="G2278" t="s">
        <v>30</v>
      </c>
      <c r="H2278" t="s">
        <v>26</v>
      </c>
      <c r="I2278" t="s">
        <v>27</v>
      </c>
      <c r="J2278">
        <v>72</v>
      </c>
    </row>
    <row r="2279" spans="1:10" x14ac:dyDescent="0.35">
      <c r="A2279" t="s">
        <v>40</v>
      </c>
      <c r="B2279">
        <v>2020</v>
      </c>
      <c r="C2279" t="s">
        <v>16</v>
      </c>
      <c r="D2279" t="s">
        <v>24</v>
      </c>
      <c r="E2279">
        <v>97.9</v>
      </c>
      <c r="F2279">
        <v>139407</v>
      </c>
      <c r="G2279" t="s">
        <v>29</v>
      </c>
      <c r="H2279" t="s">
        <v>14</v>
      </c>
      <c r="I2279" t="s">
        <v>31</v>
      </c>
      <c r="J2279">
        <v>41</v>
      </c>
    </row>
    <row r="2280" spans="1:10" x14ac:dyDescent="0.35">
      <c r="A2280" t="s">
        <v>33</v>
      </c>
      <c r="B2280">
        <v>2023</v>
      </c>
      <c r="C2280" t="s">
        <v>11</v>
      </c>
      <c r="D2280" t="s">
        <v>12</v>
      </c>
      <c r="E2280">
        <v>5.8</v>
      </c>
      <c r="F2280">
        <v>206203</v>
      </c>
      <c r="G2280" t="s">
        <v>13</v>
      </c>
      <c r="H2280" t="s">
        <v>26</v>
      </c>
      <c r="I2280" t="s">
        <v>39</v>
      </c>
      <c r="J2280">
        <v>7</v>
      </c>
    </row>
    <row r="2281" spans="1:10" x14ac:dyDescent="0.35">
      <c r="A2281" t="s">
        <v>23</v>
      </c>
      <c r="B2281">
        <v>2016</v>
      </c>
      <c r="C2281" t="s">
        <v>34</v>
      </c>
      <c r="D2281" t="s">
        <v>35</v>
      </c>
      <c r="E2281">
        <v>69.55</v>
      </c>
      <c r="F2281">
        <v>55635</v>
      </c>
      <c r="G2281" t="s">
        <v>30</v>
      </c>
      <c r="H2281" t="s">
        <v>22</v>
      </c>
      <c r="I2281" t="s">
        <v>39</v>
      </c>
      <c r="J2281">
        <v>13</v>
      </c>
    </row>
    <row r="2282" spans="1:10" x14ac:dyDescent="0.35">
      <c r="A2282" t="s">
        <v>28</v>
      </c>
      <c r="B2282">
        <v>2021</v>
      </c>
      <c r="C2282" t="s">
        <v>16</v>
      </c>
      <c r="D2282" t="s">
        <v>12</v>
      </c>
      <c r="E2282">
        <v>11.42</v>
      </c>
      <c r="F2282">
        <v>55683</v>
      </c>
      <c r="G2282" t="s">
        <v>13</v>
      </c>
      <c r="H2282" t="s">
        <v>14</v>
      </c>
      <c r="I2282" t="s">
        <v>27</v>
      </c>
      <c r="J2282">
        <v>19</v>
      </c>
    </row>
    <row r="2283" spans="1:10" x14ac:dyDescent="0.35">
      <c r="A2283" t="s">
        <v>19</v>
      </c>
      <c r="B2283">
        <v>2023</v>
      </c>
      <c r="C2283" t="s">
        <v>11</v>
      </c>
      <c r="D2283" t="s">
        <v>36</v>
      </c>
      <c r="E2283">
        <v>87.62</v>
      </c>
      <c r="F2283">
        <v>210006</v>
      </c>
      <c r="G2283" t="s">
        <v>25</v>
      </c>
      <c r="H2283" t="s">
        <v>26</v>
      </c>
      <c r="I2283" t="s">
        <v>15</v>
      </c>
      <c r="J2283">
        <v>27</v>
      </c>
    </row>
    <row r="2284" spans="1:10" x14ac:dyDescent="0.35">
      <c r="A2284" t="s">
        <v>41</v>
      </c>
      <c r="B2284">
        <v>2015</v>
      </c>
      <c r="C2284" t="s">
        <v>20</v>
      </c>
      <c r="D2284" t="s">
        <v>12</v>
      </c>
      <c r="E2284">
        <v>98.58</v>
      </c>
      <c r="F2284">
        <v>816455</v>
      </c>
      <c r="G2284" t="s">
        <v>30</v>
      </c>
      <c r="H2284" t="s">
        <v>14</v>
      </c>
      <c r="I2284" t="s">
        <v>27</v>
      </c>
      <c r="J2284">
        <v>40</v>
      </c>
    </row>
    <row r="2285" spans="1:10" x14ac:dyDescent="0.35">
      <c r="A2285" t="s">
        <v>23</v>
      </c>
      <c r="B2285">
        <v>2020</v>
      </c>
      <c r="C2285" t="s">
        <v>34</v>
      </c>
      <c r="D2285" t="s">
        <v>21</v>
      </c>
      <c r="E2285">
        <v>87.48</v>
      </c>
      <c r="F2285">
        <v>53147</v>
      </c>
      <c r="G2285" t="s">
        <v>25</v>
      </c>
      <c r="H2285" t="s">
        <v>26</v>
      </c>
      <c r="I2285" t="s">
        <v>31</v>
      </c>
      <c r="J2285">
        <v>9</v>
      </c>
    </row>
    <row r="2286" spans="1:10" x14ac:dyDescent="0.35">
      <c r="A2286" t="s">
        <v>23</v>
      </c>
      <c r="B2286">
        <v>2018</v>
      </c>
      <c r="C2286" t="s">
        <v>34</v>
      </c>
      <c r="D2286" t="s">
        <v>24</v>
      </c>
      <c r="E2286">
        <v>80.959999999999994</v>
      </c>
      <c r="F2286">
        <v>583514</v>
      </c>
      <c r="G2286" t="s">
        <v>13</v>
      </c>
      <c r="H2286" t="s">
        <v>38</v>
      </c>
      <c r="I2286" t="s">
        <v>15</v>
      </c>
      <c r="J2286">
        <v>54</v>
      </c>
    </row>
    <row r="2287" spans="1:10" x14ac:dyDescent="0.35">
      <c r="A2287" t="s">
        <v>23</v>
      </c>
      <c r="B2287">
        <v>2022</v>
      </c>
      <c r="C2287" t="s">
        <v>16</v>
      </c>
      <c r="D2287" t="s">
        <v>35</v>
      </c>
      <c r="E2287">
        <v>85.43</v>
      </c>
      <c r="F2287">
        <v>688150</v>
      </c>
      <c r="G2287" t="s">
        <v>30</v>
      </c>
      <c r="H2287" t="s">
        <v>22</v>
      </c>
      <c r="I2287" t="s">
        <v>18</v>
      </c>
      <c r="J2287">
        <v>58</v>
      </c>
    </row>
    <row r="2288" spans="1:10" x14ac:dyDescent="0.35">
      <c r="A2288" t="s">
        <v>44</v>
      </c>
      <c r="B2288">
        <v>2023</v>
      </c>
      <c r="C2288" t="s">
        <v>11</v>
      </c>
      <c r="D2288" t="s">
        <v>35</v>
      </c>
      <c r="E2288">
        <v>3.54</v>
      </c>
      <c r="F2288">
        <v>809443</v>
      </c>
      <c r="G2288" t="s">
        <v>29</v>
      </c>
      <c r="H2288" t="s">
        <v>22</v>
      </c>
      <c r="I2288" t="s">
        <v>15</v>
      </c>
      <c r="J2288">
        <v>59</v>
      </c>
    </row>
    <row r="2289" spans="1:10" x14ac:dyDescent="0.35">
      <c r="A2289" t="s">
        <v>44</v>
      </c>
      <c r="B2289">
        <v>2024</v>
      </c>
      <c r="C2289" t="s">
        <v>42</v>
      </c>
      <c r="D2289" t="s">
        <v>35</v>
      </c>
      <c r="E2289">
        <v>34.03</v>
      </c>
      <c r="F2289">
        <v>78149</v>
      </c>
      <c r="G2289" t="s">
        <v>25</v>
      </c>
      <c r="H2289" t="s">
        <v>22</v>
      </c>
      <c r="I2289" t="s">
        <v>39</v>
      </c>
      <c r="J2289">
        <v>30</v>
      </c>
    </row>
    <row r="2290" spans="1:10" x14ac:dyDescent="0.35">
      <c r="A2290" t="s">
        <v>40</v>
      </c>
      <c r="B2290">
        <v>2018</v>
      </c>
      <c r="C2290" t="s">
        <v>32</v>
      </c>
      <c r="D2290" t="s">
        <v>36</v>
      </c>
      <c r="E2290">
        <v>64.290000000000006</v>
      </c>
      <c r="F2290">
        <v>113775</v>
      </c>
      <c r="G2290" t="s">
        <v>29</v>
      </c>
      <c r="H2290" t="s">
        <v>22</v>
      </c>
      <c r="I2290" t="s">
        <v>27</v>
      </c>
      <c r="J2290">
        <v>14</v>
      </c>
    </row>
    <row r="2291" spans="1:10" x14ac:dyDescent="0.35">
      <c r="A2291" t="s">
        <v>19</v>
      </c>
      <c r="B2291">
        <v>2021</v>
      </c>
      <c r="C2291" t="s">
        <v>16</v>
      </c>
      <c r="D2291" t="s">
        <v>36</v>
      </c>
      <c r="E2291">
        <v>54.97</v>
      </c>
      <c r="F2291">
        <v>798498</v>
      </c>
      <c r="G2291" t="s">
        <v>25</v>
      </c>
      <c r="H2291" t="s">
        <v>38</v>
      </c>
      <c r="I2291" t="s">
        <v>15</v>
      </c>
      <c r="J2291">
        <v>54</v>
      </c>
    </row>
    <row r="2292" spans="1:10" x14ac:dyDescent="0.35">
      <c r="A2292" t="s">
        <v>43</v>
      </c>
      <c r="B2292">
        <v>2016</v>
      </c>
      <c r="C2292" t="s">
        <v>11</v>
      </c>
      <c r="D2292" t="s">
        <v>12</v>
      </c>
      <c r="E2292">
        <v>97.45</v>
      </c>
      <c r="F2292">
        <v>267789</v>
      </c>
      <c r="G2292" t="s">
        <v>29</v>
      </c>
      <c r="H2292" t="s">
        <v>22</v>
      </c>
      <c r="I2292" t="s">
        <v>39</v>
      </c>
      <c r="J2292">
        <v>26</v>
      </c>
    </row>
    <row r="2293" spans="1:10" x14ac:dyDescent="0.35">
      <c r="A2293" t="s">
        <v>23</v>
      </c>
      <c r="B2293">
        <v>2023</v>
      </c>
      <c r="C2293" t="s">
        <v>34</v>
      </c>
      <c r="D2293" t="s">
        <v>24</v>
      </c>
      <c r="E2293">
        <v>30.19</v>
      </c>
      <c r="F2293">
        <v>833840</v>
      </c>
      <c r="G2293" t="s">
        <v>29</v>
      </c>
      <c r="H2293" t="s">
        <v>14</v>
      </c>
      <c r="I2293" t="s">
        <v>31</v>
      </c>
      <c r="J2293">
        <v>6</v>
      </c>
    </row>
    <row r="2294" spans="1:10" x14ac:dyDescent="0.35">
      <c r="A2294" t="s">
        <v>45</v>
      </c>
      <c r="B2294">
        <v>2018</v>
      </c>
      <c r="C2294" t="s">
        <v>32</v>
      </c>
      <c r="D2294" t="s">
        <v>36</v>
      </c>
      <c r="E2294">
        <v>6.61</v>
      </c>
      <c r="F2294">
        <v>646433</v>
      </c>
      <c r="G2294" t="s">
        <v>29</v>
      </c>
      <c r="H2294" t="s">
        <v>26</v>
      </c>
      <c r="I2294" t="s">
        <v>18</v>
      </c>
      <c r="J2294">
        <v>37</v>
      </c>
    </row>
    <row r="2295" spans="1:10" x14ac:dyDescent="0.35">
      <c r="A2295" t="s">
        <v>43</v>
      </c>
      <c r="B2295">
        <v>2017</v>
      </c>
      <c r="C2295" t="s">
        <v>20</v>
      </c>
      <c r="D2295" t="s">
        <v>35</v>
      </c>
      <c r="E2295">
        <v>68.03</v>
      </c>
      <c r="F2295">
        <v>403770</v>
      </c>
      <c r="G2295" t="s">
        <v>13</v>
      </c>
      <c r="H2295" t="s">
        <v>22</v>
      </c>
      <c r="I2295" t="s">
        <v>39</v>
      </c>
      <c r="J2295">
        <v>22</v>
      </c>
    </row>
    <row r="2296" spans="1:10" x14ac:dyDescent="0.35">
      <c r="A2296" t="s">
        <v>28</v>
      </c>
      <c r="B2296">
        <v>2018</v>
      </c>
      <c r="C2296" t="s">
        <v>34</v>
      </c>
      <c r="D2296" t="s">
        <v>17</v>
      </c>
      <c r="E2296">
        <v>75.63</v>
      </c>
      <c r="F2296">
        <v>814701</v>
      </c>
      <c r="G2296" t="s">
        <v>13</v>
      </c>
      <c r="H2296" t="s">
        <v>26</v>
      </c>
      <c r="I2296" t="s">
        <v>31</v>
      </c>
      <c r="J2296">
        <v>63</v>
      </c>
    </row>
    <row r="2297" spans="1:10" x14ac:dyDescent="0.35">
      <c r="A2297" t="s">
        <v>10</v>
      </c>
      <c r="B2297">
        <v>2019</v>
      </c>
      <c r="C2297" t="s">
        <v>16</v>
      </c>
      <c r="D2297" t="s">
        <v>21</v>
      </c>
      <c r="E2297">
        <v>72.290000000000006</v>
      </c>
      <c r="F2297">
        <v>666683</v>
      </c>
      <c r="G2297" t="s">
        <v>13</v>
      </c>
      <c r="H2297" t="s">
        <v>38</v>
      </c>
      <c r="I2297" t="s">
        <v>39</v>
      </c>
      <c r="J2297">
        <v>34</v>
      </c>
    </row>
    <row r="2298" spans="1:10" x14ac:dyDescent="0.35">
      <c r="A2298" t="s">
        <v>28</v>
      </c>
      <c r="B2298">
        <v>2016</v>
      </c>
      <c r="C2298" t="s">
        <v>32</v>
      </c>
      <c r="D2298" t="s">
        <v>36</v>
      </c>
      <c r="E2298">
        <v>44.17</v>
      </c>
      <c r="F2298">
        <v>236438</v>
      </c>
      <c r="G2298" t="s">
        <v>13</v>
      </c>
      <c r="H2298" t="s">
        <v>22</v>
      </c>
      <c r="I2298" t="s">
        <v>31</v>
      </c>
      <c r="J2298">
        <v>24</v>
      </c>
    </row>
    <row r="2299" spans="1:10" x14ac:dyDescent="0.35">
      <c r="A2299" t="s">
        <v>41</v>
      </c>
      <c r="B2299">
        <v>2020</v>
      </c>
      <c r="C2299" t="s">
        <v>32</v>
      </c>
      <c r="D2299" t="s">
        <v>12</v>
      </c>
      <c r="E2299">
        <v>60.94</v>
      </c>
      <c r="F2299">
        <v>798113</v>
      </c>
      <c r="G2299" t="s">
        <v>29</v>
      </c>
      <c r="H2299" t="s">
        <v>26</v>
      </c>
      <c r="I2299" t="s">
        <v>31</v>
      </c>
      <c r="J2299">
        <v>23</v>
      </c>
    </row>
    <row r="2300" spans="1:10" x14ac:dyDescent="0.35">
      <c r="A2300" t="s">
        <v>28</v>
      </c>
      <c r="B2300">
        <v>2021</v>
      </c>
      <c r="C2300" t="s">
        <v>42</v>
      </c>
      <c r="D2300" t="s">
        <v>37</v>
      </c>
      <c r="E2300">
        <v>23.34</v>
      </c>
      <c r="F2300">
        <v>518982</v>
      </c>
      <c r="G2300" t="s">
        <v>13</v>
      </c>
      <c r="H2300" t="s">
        <v>22</v>
      </c>
      <c r="I2300" t="s">
        <v>15</v>
      </c>
      <c r="J2300">
        <v>20</v>
      </c>
    </row>
    <row r="2301" spans="1:10" x14ac:dyDescent="0.35">
      <c r="A2301" t="s">
        <v>28</v>
      </c>
      <c r="B2301">
        <v>2015</v>
      </c>
      <c r="C2301" t="s">
        <v>32</v>
      </c>
      <c r="D2301" t="s">
        <v>21</v>
      </c>
      <c r="E2301">
        <v>76.989999999999995</v>
      </c>
      <c r="F2301">
        <v>252225</v>
      </c>
      <c r="G2301" t="s">
        <v>30</v>
      </c>
      <c r="H2301" t="s">
        <v>14</v>
      </c>
      <c r="I2301" t="s">
        <v>31</v>
      </c>
      <c r="J2301">
        <v>67</v>
      </c>
    </row>
    <row r="2302" spans="1:10" x14ac:dyDescent="0.35">
      <c r="A2302" t="s">
        <v>45</v>
      </c>
      <c r="B2302">
        <v>2017</v>
      </c>
      <c r="C2302" t="s">
        <v>34</v>
      </c>
      <c r="D2302" t="s">
        <v>35</v>
      </c>
      <c r="E2302">
        <v>60.66</v>
      </c>
      <c r="F2302">
        <v>5346</v>
      </c>
      <c r="G2302" t="s">
        <v>30</v>
      </c>
      <c r="H2302" t="s">
        <v>38</v>
      </c>
      <c r="I2302" t="s">
        <v>31</v>
      </c>
      <c r="J2302">
        <v>69</v>
      </c>
    </row>
    <row r="2303" spans="1:10" x14ac:dyDescent="0.35">
      <c r="A2303" t="s">
        <v>10</v>
      </c>
      <c r="B2303">
        <v>2017</v>
      </c>
      <c r="C2303" t="s">
        <v>32</v>
      </c>
      <c r="D2303" t="s">
        <v>17</v>
      </c>
      <c r="E2303">
        <v>19.36</v>
      </c>
      <c r="F2303">
        <v>4814</v>
      </c>
      <c r="G2303" t="s">
        <v>30</v>
      </c>
      <c r="H2303" t="s">
        <v>26</v>
      </c>
      <c r="I2303" t="s">
        <v>27</v>
      </c>
      <c r="J2303">
        <v>42</v>
      </c>
    </row>
    <row r="2304" spans="1:10" x14ac:dyDescent="0.35">
      <c r="A2304" t="s">
        <v>43</v>
      </c>
      <c r="B2304">
        <v>2021</v>
      </c>
      <c r="C2304" t="s">
        <v>34</v>
      </c>
      <c r="D2304" t="s">
        <v>36</v>
      </c>
      <c r="E2304">
        <v>50.61</v>
      </c>
      <c r="F2304">
        <v>772512</v>
      </c>
      <c r="G2304" t="s">
        <v>13</v>
      </c>
      <c r="H2304" t="s">
        <v>22</v>
      </c>
      <c r="I2304" t="s">
        <v>39</v>
      </c>
      <c r="J2304">
        <v>42</v>
      </c>
    </row>
    <row r="2305" spans="1:10" x14ac:dyDescent="0.35">
      <c r="A2305" t="s">
        <v>40</v>
      </c>
      <c r="B2305">
        <v>2023</v>
      </c>
      <c r="C2305" t="s">
        <v>11</v>
      </c>
      <c r="D2305" t="s">
        <v>12</v>
      </c>
      <c r="E2305">
        <v>81.81</v>
      </c>
      <c r="F2305">
        <v>16360</v>
      </c>
      <c r="G2305" t="s">
        <v>25</v>
      </c>
      <c r="H2305" t="s">
        <v>14</v>
      </c>
      <c r="I2305" t="s">
        <v>27</v>
      </c>
      <c r="J2305">
        <v>37</v>
      </c>
    </row>
    <row r="2306" spans="1:10" x14ac:dyDescent="0.35">
      <c r="A2306" t="s">
        <v>19</v>
      </c>
      <c r="B2306">
        <v>2024</v>
      </c>
      <c r="C2306" t="s">
        <v>11</v>
      </c>
      <c r="D2306" t="s">
        <v>24</v>
      </c>
      <c r="E2306">
        <v>38.68</v>
      </c>
      <c r="F2306">
        <v>224143</v>
      </c>
      <c r="G2306" t="s">
        <v>25</v>
      </c>
      <c r="H2306" t="s">
        <v>26</v>
      </c>
      <c r="I2306" t="s">
        <v>31</v>
      </c>
      <c r="J2306">
        <v>60</v>
      </c>
    </row>
    <row r="2307" spans="1:10" x14ac:dyDescent="0.35">
      <c r="A2307" t="s">
        <v>41</v>
      </c>
      <c r="B2307">
        <v>2023</v>
      </c>
      <c r="C2307" t="s">
        <v>34</v>
      </c>
      <c r="D2307" t="s">
        <v>21</v>
      </c>
      <c r="E2307">
        <v>52.35</v>
      </c>
      <c r="F2307">
        <v>743325</v>
      </c>
      <c r="G2307" t="s">
        <v>29</v>
      </c>
      <c r="H2307" t="s">
        <v>22</v>
      </c>
      <c r="I2307" t="s">
        <v>15</v>
      </c>
      <c r="J2307">
        <v>9</v>
      </c>
    </row>
    <row r="2308" spans="1:10" x14ac:dyDescent="0.35">
      <c r="A2308" t="s">
        <v>33</v>
      </c>
      <c r="B2308">
        <v>2019</v>
      </c>
      <c r="C2308" t="s">
        <v>11</v>
      </c>
      <c r="D2308" t="s">
        <v>12</v>
      </c>
      <c r="E2308">
        <v>81.47</v>
      </c>
      <c r="F2308">
        <v>597542</v>
      </c>
      <c r="G2308" t="s">
        <v>30</v>
      </c>
      <c r="H2308" t="s">
        <v>22</v>
      </c>
      <c r="I2308" t="s">
        <v>15</v>
      </c>
      <c r="J2308">
        <v>11</v>
      </c>
    </row>
    <row r="2309" spans="1:10" x14ac:dyDescent="0.35">
      <c r="A2309" t="s">
        <v>41</v>
      </c>
      <c r="B2309">
        <v>2024</v>
      </c>
      <c r="C2309" t="s">
        <v>42</v>
      </c>
      <c r="D2309" t="s">
        <v>12</v>
      </c>
      <c r="E2309">
        <v>55.15</v>
      </c>
      <c r="F2309">
        <v>913591</v>
      </c>
      <c r="G2309" t="s">
        <v>13</v>
      </c>
      <c r="H2309" t="s">
        <v>38</v>
      </c>
      <c r="I2309" t="s">
        <v>27</v>
      </c>
      <c r="J2309">
        <v>51</v>
      </c>
    </row>
    <row r="2310" spans="1:10" x14ac:dyDescent="0.35">
      <c r="A2310" t="s">
        <v>44</v>
      </c>
      <c r="B2310">
        <v>2023</v>
      </c>
      <c r="C2310" t="s">
        <v>34</v>
      </c>
      <c r="D2310" t="s">
        <v>21</v>
      </c>
      <c r="E2310">
        <v>8.24</v>
      </c>
      <c r="F2310">
        <v>183702</v>
      </c>
      <c r="G2310" t="s">
        <v>25</v>
      </c>
      <c r="H2310" t="s">
        <v>38</v>
      </c>
      <c r="I2310" t="s">
        <v>15</v>
      </c>
      <c r="J2310">
        <v>57</v>
      </c>
    </row>
    <row r="2311" spans="1:10" x14ac:dyDescent="0.35">
      <c r="A2311" t="s">
        <v>10</v>
      </c>
      <c r="B2311">
        <v>2024</v>
      </c>
      <c r="C2311" t="s">
        <v>16</v>
      </c>
      <c r="D2311" t="s">
        <v>37</v>
      </c>
      <c r="E2311">
        <v>42.26</v>
      </c>
      <c r="F2311">
        <v>685837</v>
      </c>
      <c r="G2311" t="s">
        <v>29</v>
      </c>
      <c r="H2311" t="s">
        <v>26</v>
      </c>
      <c r="I2311" t="s">
        <v>15</v>
      </c>
      <c r="J2311">
        <v>68</v>
      </c>
    </row>
    <row r="2312" spans="1:10" x14ac:dyDescent="0.35">
      <c r="A2312" t="s">
        <v>19</v>
      </c>
      <c r="B2312">
        <v>2015</v>
      </c>
      <c r="C2312" t="s">
        <v>11</v>
      </c>
      <c r="D2312" t="s">
        <v>37</v>
      </c>
      <c r="E2312">
        <v>28.6</v>
      </c>
      <c r="F2312">
        <v>690500</v>
      </c>
      <c r="G2312" t="s">
        <v>13</v>
      </c>
      <c r="H2312" t="s">
        <v>22</v>
      </c>
      <c r="I2312" t="s">
        <v>39</v>
      </c>
      <c r="J2312">
        <v>11</v>
      </c>
    </row>
    <row r="2313" spans="1:10" x14ac:dyDescent="0.35">
      <c r="A2313" t="s">
        <v>19</v>
      </c>
      <c r="B2313">
        <v>2016</v>
      </c>
      <c r="C2313" t="s">
        <v>34</v>
      </c>
      <c r="D2313" t="s">
        <v>36</v>
      </c>
      <c r="E2313">
        <v>4.3099999999999996</v>
      </c>
      <c r="F2313">
        <v>520308</v>
      </c>
      <c r="G2313" t="s">
        <v>29</v>
      </c>
      <c r="H2313" t="s">
        <v>38</v>
      </c>
      <c r="I2313" t="s">
        <v>15</v>
      </c>
      <c r="J2313">
        <v>39</v>
      </c>
    </row>
    <row r="2314" spans="1:10" x14ac:dyDescent="0.35">
      <c r="A2314" t="s">
        <v>19</v>
      </c>
      <c r="B2314">
        <v>2020</v>
      </c>
      <c r="C2314" t="s">
        <v>11</v>
      </c>
      <c r="D2314" t="s">
        <v>12</v>
      </c>
      <c r="E2314">
        <v>17.43</v>
      </c>
      <c r="F2314">
        <v>84643</v>
      </c>
      <c r="G2314" t="s">
        <v>25</v>
      </c>
      <c r="H2314" t="s">
        <v>14</v>
      </c>
      <c r="I2314" t="s">
        <v>31</v>
      </c>
      <c r="J2314">
        <v>53</v>
      </c>
    </row>
    <row r="2315" spans="1:10" x14ac:dyDescent="0.35">
      <c r="A2315" t="s">
        <v>33</v>
      </c>
      <c r="B2315">
        <v>2023</v>
      </c>
      <c r="C2315" t="s">
        <v>42</v>
      </c>
      <c r="D2315" t="s">
        <v>37</v>
      </c>
      <c r="E2315">
        <v>85.28</v>
      </c>
      <c r="F2315">
        <v>762282</v>
      </c>
      <c r="G2315" t="s">
        <v>13</v>
      </c>
      <c r="H2315" t="s">
        <v>26</v>
      </c>
      <c r="I2315" t="s">
        <v>18</v>
      </c>
      <c r="J2315">
        <v>11</v>
      </c>
    </row>
    <row r="2316" spans="1:10" x14ac:dyDescent="0.35">
      <c r="A2316" t="s">
        <v>33</v>
      </c>
      <c r="B2316">
        <v>2022</v>
      </c>
      <c r="C2316" t="s">
        <v>42</v>
      </c>
      <c r="D2316" t="s">
        <v>12</v>
      </c>
      <c r="E2316">
        <v>70.459999999999994</v>
      </c>
      <c r="F2316">
        <v>427144</v>
      </c>
      <c r="G2316" t="s">
        <v>30</v>
      </c>
      <c r="H2316" t="s">
        <v>26</v>
      </c>
      <c r="I2316" t="s">
        <v>18</v>
      </c>
      <c r="J2316">
        <v>42</v>
      </c>
    </row>
    <row r="2317" spans="1:10" x14ac:dyDescent="0.35">
      <c r="A2317" t="s">
        <v>41</v>
      </c>
      <c r="B2317">
        <v>2018</v>
      </c>
      <c r="C2317" t="s">
        <v>20</v>
      </c>
      <c r="D2317" t="s">
        <v>36</v>
      </c>
      <c r="E2317">
        <v>86.87</v>
      </c>
      <c r="F2317">
        <v>800683</v>
      </c>
      <c r="G2317" t="s">
        <v>25</v>
      </c>
      <c r="H2317" t="s">
        <v>14</v>
      </c>
      <c r="I2317" t="s">
        <v>18</v>
      </c>
      <c r="J2317">
        <v>57</v>
      </c>
    </row>
    <row r="2318" spans="1:10" x14ac:dyDescent="0.35">
      <c r="A2318" t="s">
        <v>44</v>
      </c>
      <c r="B2318">
        <v>2024</v>
      </c>
      <c r="C2318" t="s">
        <v>20</v>
      </c>
      <c r="D2318" t="s">
        <v>12</v>
      </c>
      <c r="E2318">
        <v>46.39</v>
      </c>
      <c r="F2318">
        <v>662101</v>
      </c>
      <c r="G2318" t="s">
        <v>29</v>
      </c>
      <c r="H2318" t="s">
        <v>26</v>
      </c>
      <c r="I2318" t="s">
        <v>15</v>
      </c>
      <c r="J2318">
        <v>7</v>
      </c>
    </row>
    <row r="2319" spans="1:10" x14ac:dyDescent="0.35">
      <c r="A2319" t="s">
        <v>40</v>
      </c>
      <c r="B2319">
        <v>2016</v>
      </c>
      <c r="C2319" t="s">
        <v>42</v>
      </c>
      <c r="D2319" t="s">
        <v>21</v>
      </c>
      <c r="E2319">
        <v>30.72</v>
      </c>
      <c r="F2319">
        <v>977343</v>
      </c>
      <c r="G2319" t="s">
        <v>13</v>
      </c>
      <c r="H2319" t="s">
        <v>22</v>
      </c>
      <c r="I2319" t="s">
        <v>15</v>
      </c>
      <c r="J2319">
        <v>47</v>
      </c>
    </row>
    <row r="2320" spans="1:10" x14ac:dyDescent="0.35">
      <c r="A2320" t="s">
        <v>19</v>
      </c>
      <c r="B2320">
        <v>2021</v>
      </c>
      <c r="C2320" t="s">
        <v>16</v>
      </c>
      <c r="D2320" t="s">
        <v>12</v>
      </c>
      <c r="E2320">
        <v>86.73</v>
      </c>
      <c r="F2320">
        <v>534013</v>
      </c>
      <c r="G2320" t="s">
        <v>30</v>
      </c>
      <c r="H2320" t="s">
        <v>14</v>
      </c>
      <c r="I2320" t="s">
        <v>18</v>
      </c>
      <c r="J2320">
        <v>49</v>
      </c>
    </row>
    <row r="2321" spans="1:10" x14ac:dyDescent="0.35">
      <c r="A2321" t="s">
        <v>10</v>
      </c>
      <c r="B2321">
        <v>2024</v>
      </c>
      <c r="C2321" t="s">
        <v>34</v>
      </c>
      <c r="D2321" t="s">
        <v>12</v>
      </c>
      <c r="E2321">
        <v>18.45</v>
      </c>
      <c r="F2321">
        <v>947933</v>
      </c>
      <c r="G2321" t="s">
        <v>29</v>
      </c>
      <c r="H2321" t="s">
        <v>26</v>
      </c>
      <c r="I2321" t="s">
        <v>31</v>
      </c>
      <c r="J2321">
        <v>10</v>
      </c>
    </row>
    <row r="2322" spans="1:10" x14ac:dyDescent="0.35">
      <c r="A2322" t="s">
        <v>40</v>
      </c>
      <c r="B2322">
        <v>2017</v>
      </c>
      <c r="C2322" t="s">
        <v>42</v>
      </c>
      <c r="D2322" t="s">
        <v>17</v>
      </c>
      <c r="E2322">
        <v>9.25</v>
      </c>
      <c r="F2322">
        <v>692167</v>
      </c>
      <c r="G2322" t="s">
        <v>30</v>
      </c>
      <c r="H2322" t="s">
        <v>22</v>
      </c>
      <c r="I2322" t="s">
        <v>39</v>
      </c>
      <c r="J2322">
        <v>70</v>
      </c>
    </row>
    <row r="2323" spans="1:10" x14ac:dyDescent="0.35">
      <c r="A2323" t="s">
        <v>44</v>
      </c>
      <c r="B2323">
        <v>2023</v>
      </c>
      <c r="C2323" t="s">
        <v>42</v>
      </c>
      <c r="D2323" t="s">
        <v>21</v>
      </c>
      <c r="E2323">
        <v>23.16</v>
      </c>
      <c r="F2323">
        <v>320277</v>
      </c>
      <c r="G2323" t="s">
        <v>30</v>
      </c>
      <c r="H2323" t="s">
        <v>22</v>
      </c>
      <c r="I2323" t="s">
        <v>39</v>
      </c>
      <c r="J2323">
        <v>69</v>
      </c>
    </row>
    <row r="2324" spans="1:10" x14ac:dyDescent="0.35">
      <c r="A2324" t="s">
        <v>44</v>
      </c>
      <c r="B2324">
        <v>2017</v>
      </c>
      <c r="C2324" t="s">
        <v>16</v>
      </c>
      <c r="D2324" t="s">
        <v>17</v>
      </c>
      <c r="E2324">
        <v>49.75</v>
      </c>
      <c r="F2324">
        <v>163062</v>
      </c>
      <c r="G2324" t="s">
        <v>30</v>
      </c>
      <c r="H2324" t="s">
        <v>14</v>
      </c>
      <c r="I2324" t="s">
        <v>27</v>
      </c>
      <c r="J2324">
        <v>43</v>
      </c>
    </row>
    <row r="2325" spans="1:10" x14ac:dyDescent="0.35">
      <c r="A2325" t="s">
        <v>40</v>
      </c>
      <c r="B2325">
        <v>2017</v>
      </c>
      <c r="C2325" t="s">
        <v>42</v>
      </c>
      <c r="D2325" t="s">
        <v>36</v>
      </c>
      <c r="E2325">
        <v>25.76</v>
      </c>
      <c r="F2325">
        <v>801821</v>
      </c>
      <c r="G2325" t="s">
        <v>30</v>
      </c>
      <c r="H2325" t="s">
        <v>22</v>
      </c>
      <c r="I2325" t="s">
        <v>27</v>
      </c>
      <c r="J2325">
        <v>18</v>
      </c>
    </row>
    <row r="2326" spans="1:10" x14ac:dyDescent="0.35">
      <c r="A2326" t="s">
        <v>10</v>
      </c>
      <c r="B2326">
        <v>2016</v>
      </c>
      <c r="C2326" t="s">
        <v>16</v>
      </c>
      <c r="D2326" t="s">
        <v>35</v>
      </c>
      <c r="E2326">
        <v>72.25</v>
      </c>
      <c r="F2326">
        <v>860664</v>
      </c>
      <c r="G2326" t="s">
        <v>30</v>
      </c>
      <c r="H2326" t="s">
        <v>38</v>
      </c>
      <c r="I2326" t="s">
        <v>18</v>
      </c>
      <c r="J2326">
        <v>10</v>
      </c>
    </row>
    <row r="2327" spans="1:10" x14ac:dyDescent="0.35">
      <c r="A2327" t="s">
        <v>44</v>
      </c>
      <c r="B2327">
        <v>2018</v>
      </c>
      <c r="C2327" t="s">
        <v>20</v>
      </c>
      <c r="D2327" t="s">
        <v>12</v>
      </c>
      <c r="E2327">
        <v>20.85</v>
      </c>
      <c r="F2327">
        <v>511823</v>
      </c>
      <c r="G2327" t="s">
        <v>29</v>
      </c>
      <c r="H2327" t="s">
        <v>38</v>
      </c>
      <c r="I2327" t="s">
        <v>27</v>
      </c>
      <c r="J2327">
        <v>43</v>
      </c>
    </row>
    <row r="2328" spans="1:10" x14ac:dyDescent="0.35">
      <c r="A2328" t="s">
        <v>28</v>
      </c>
      <c r="B2328">
        <v>2024</v>
      </c>
      <c r="C2328" t="s">
        <v>20</v>
      </c>
      <c r="D2328" t="s">
        <v>21</v>
      </c>
      <c r="E2328">
        <v>93.13</v>
      </c>
      <c r="F2328">
        <v>952299</v>
      </c>
      <c r="G2328" t="s">
        <v>30</v>
      </c>
      <c r="H2328" t="s">
        <v>22</v>
      </c>
      <c r="I2328" t="s">
        <v>15</v>
      </c>
      <c r="J2328">
        <v>33</v>
      </c>
    </row>
    <row r="2329" spans="1:10" x14ac:dyDescent="0.35">
      <c r="A2329" t="s">
        <v>19</v>
      </c>
      <c r="B2329">
        <v>2018</v>
      </c>
      <c r="C2329" t="s">
        <v>11</v>
      </c>
      <c r="D2329" t="s">
        <v>12</v>
      </c>
      <c r="E2329">
        <v>5.27</v>
      </c>
      <c r="F2329">
        <v>982450</v>
      </c>
      <c r="G2329" t="s">
        <v>30</v>
      </c>
      <c r="H2329" t="s">
        <v>22</v>
      </c>
      <c r="I2329" t="s">
        <v>18</v>
      </c>
      <c r="J2329">
        <v>32</v>
      </c>
    </row>
    <row r="2330" spans="1:10" x14ac:dyDescent="0.35">
      <c r="A2330" t="s">
        <v>40</v>
      </c>
      <c r="B2330">
        <v>2024</v>
      </c>
      <c r="C2330" t="s">
        <v>32</v>
      </c>
      <c r="D2330" t="s">
        <v>17</v>
      </c>
      <c r="E2330">
        <v>28.16</v>
      </c>
      <c r="F2330">
        <v>411083</v>
      </c>
      <c r="G2330" t="s">
        <v>30</v>
      </c>
      <c r="H2330" t="s">
        <v>22</v>
      </c>
      <c r="I2330" t="s">
        <v>18</v>
      </c>
      <c r="J2330">
        <v>30</v>
      </c>
    </row>
    <row r="2331" spans="1:10" x14ac:dyDescent="0.35">
      <c r="A2331" t="s">
        <v>45</v>
      </c>
      <c r="B2331">
        <v>2019</v>
      </c>
      <c r="C2331" t="s">
        <v>20</v>
      </c>
      <c r="D2331" t="s">
        <v>35</v>
      </c>
      <c r="E2331">
        <v>17.59</v>
      </c>
      <c r="F2331">
        <v>43140</v>
      </c>
      <c r="G2331" t="s">
        <v>29</v>
      </c>
      <c r="H2331" t="s">
        <v>26</v>
      </c>
      <c r="I2331" t="s">
        <v>27</v>
      </c>
      <c r="J2331">
        <v>28</v>
      </c>
    </row>
    <row r="2332" spans="1:10" x14ac:dyDescent="0.35">
      <c r="A2332" t="s">
        <v>23</v>
      </c>
      <c r="B2332">
        <v>2018</v>
      </c>
      <c r="C2332" t="s">
        <v>42</v>
      </c>
      <c r="D2332" t="s">
        <v>12</v>
      </c>
      <c r="E2332">
        <v>51.59</v>
      </c>
      <c r="F2332">
        <v>935465</v>
      </c>
      <c r="G2332" t="s">
        <v>25</v>
      </c>
      <c r="H2332" t="s">
        <v>22</v>
      </c>
      <c r="I2332" t="s">
        <v>27</v>
      </c>
      <c r="J2332">
        <v>28</v>
      </c>
    </row>
    <row r="2333" spans="1:10" x14ac:dyDescent="0.35">
      <c r="A2333" t="s">
        <v>28</v>
      </c>
      <c r="B2333">
        <v>2018</v>
      </c>
      <c r="C2333" t="s">
        <v>32</v>
      </c>
      <c r="D2333" t="s">
        <v>36</v>
      </c>
      <c r="E2333">
        <v>81.34</v>
      </c>
      <c r="F2333">
        <v>52799</v>
      </c>
      <c r="G2333" t="s">
        <v>29</v>
      </c>
      <c r="H2333" t="s">
        <v>38</v>
      </c>
      <c r="I2333" t="s">
        <v>27</v>
      </c>
      <c r="J2333">
        <v>38</v>
      </c>
    </row>
    <row r="2334" spans="1:10" x14ac:dyDescent="0.35">
      <c r="A2334" t="s">
        <v>10</v>
      </c>
      <c r="B2334">
        <v>2020</v>
      </c>
      <c r="C2334" t="s">
        <v>34</v>
      </c>
      <c r="D2334" t="s">
        <v>24</v>
      </c>
      <c r="E2334">
        <v>70.02</v>
      </c>
      <c r="F2334">
        <v>688312</v>
      </c>
      <c r="G2334" t="s">
        <v>25</v>
      </c>
      <c r="H2334" t="s">
        <v>14</v>
      </c>
      <c r="I2334" t="s">
        <v>15</v>
      </c>
      <c r="J2334">
        <v>48</v>
      </c>
    </row>
    <row r="2335" spans="1:10" x14ac:dyDescent="0.35">
      <c r="A2335" t="s">
        <v>33</v>
      </c>
      <c r="B2335">
        <v>2024</v>
      </c>
      <c r="C2335" t="s">
        <v>11</v>
      </c>
      <c r="D2335" t="s">
        <v>35</v>
      </c>
      <c r="E2335">
        <v>5.18</v>
      </c>
      <c r="F2335">
        <v>219162</v>
      </c>
      <c r="G2335" t="s">
        <v>13</v>
      </c>
      <c r="H2335" t="s">
        <v>14</v>
      </c>
      <c r="I2335" t="s">
        <v>39</v>
      </c>
      <c r="J2335">
        <v>23</v>
      </c>
    </row>
    <row r="2336" spans="1:10" x14ac:dyDescent="0.35">
      <c r="A2336" t="s">
        <v>23</v>
      </c>
      <c r="B2336">
        <v>2017</v>
      </c>
      <c r="C2336" t="s">
        <v>20</v>
      </c>
      <c r="D2336" t="s">
        <v>24</v>
      </c>
      <c r="E2336">
        <v>60.01</v>
      </c>
      <c r="F2336">
        <v>740448</v>
      </c>
      <c r="G2336" t="s">
        <v>13</v>
      </c>
      <c r="H2336" t="s">
        <v>22</v>
      </c>
      <c r="I2336" t="s">
        <v>39</v>
      </c>
      <c r="J2336">
        <v>26</v>
      </c>
    </row>
    <row r="2337" spans="1:10" x14ac:dyDescent="0.35">
      <c r="A2337" t="s">
        <v>33</v>
      </c>
      <c r="B2337">
        <v>2016</v>
      </c>
      <c r="C2337" t="s">
        <v>16</v>
      </c>
      <c r="D2337" t="s">
        <v>36</v>
      </c>
      <c r="E2337">
        <v>62.73</v>
      </c>
      <c r="F2337">
        <v>596776</v>
      </c>
      <c r="G2337" t="s">
        <v>25</v>
      </c>
      <c r="H2337" t="s">
        <v>38</v>
      </c>
      <c r="I2337" t="s">
        <v>18</v>
      </c>
      <c r="J2337">
        <v>17</v>
      </c>
    </row>
    <row r="2338" spans="1:10" x14ac:dyDescent="0.35">
      <c r="A2338" t="s">
        <v>40</v>
      </c>
      <c r="B2338">
        <v>2022</v>
      </c>
      <c r="C2338" t="s">
        <v>34</v>
      </c>
      <c r="D2338" t="s">
        <v>24</v>
      </c>
      <c r="E2338">
        <v>56.2</v>
      </c>
      <c r="F2338">
        <v>571454</v>
      </c>
      <c r="G2338" t="s">
        <v>29</v>
      </c>
      <c r="H2338" t="s">
        <v>22</v>
      </c>
      <c r="I2338" t="s">
        <v>15</v>
      </c>
      <c r="J2338">
        <v>42</v>
      </c>
    </row>
    <row r="2339" spans="1:10" x14ac:dyDescent="0.35">
      <c r="A2339" t="s">
        <v>41</v>
      </c>
      <c r="B2339">
        <v>2020</v>
      </c>
      <c r="C2339" t="s">
        <v>32</v>
      </c>
      <c r="D2339" t="s">
        <v>35</v>
      </c>
      <c r="E2339">
        <v>72.59</v>
      </c>
      <c r="F2339">
        <v>787260</v>
      </c>
      <c r="G2339" t="s">
        <v>29</v>
      </c>
      <c r="H2339" t="s">
        <v>22</v>
      </c>
      <c r="I2339" t="s">
        <v>18</v>
      </c>
      <c r="J2339">
        <v>15</v>
      </c>
    </row>
    <row r="2340" spans="1:10" x14ac:dyDescent="0.35">
      <c r="A2340" t="s">
        <v>23</v>
      </c>
      <c r="B2340">
        <v>2018</v>
      </c>
      <c r="C2340" t="s">
        <v>42</v>
      </c>
      <c r="D2340" t="s">
        <v>37</v>
      </c>
      <c r="E2340">
        <v>19.79</v>
      </c>
      <c r="F2340">
        <v>805745</v>
      </c>
      <c r="G2340" t="s">
        <v>29</v>
      </c>
      <c r="H2340" t="s">
        <v>22</v>
      </c>
      <c r="I2340" t="s">
        <v>18</v>
      </c>
      <c r="J2340">
        <v>7</v>
      </c>
    </row>
    <row r="2341" spans="1:10" x14ac:dyDescent="0.35">
      <c r="A2341" t="s">
        <v>41</v>
      </c>
      <c r="B2341">
        <v>2020</v>
      </c>
      <c r="C2341" t="s">
        <v>34</v>
      </c>
      <c r="D2341" t="s">
        <v>24</v>
      </c>
      <c r="E2341">
        <v>35.020000000000003</v>
      </c>
      <c r="F2341">
        <v>377194</v>
      </c>
      <c r="G2341" t="s">
        <v>30</v>
      </c>
      <c r="H2341" t="s">
        <v>22</v>
      </c>
      <c r="I2341" t="s">
        <v>18</v>
      </c>
      <c r="J2341">
        <v>50</v>
      </c>
    </row>
    <row r="2342" spans="1:10" x14ac:dyDescent="0.35">
      <c r="A2342" t="s">
        <v>10</v>
      </c>
      <c r="B2342">
        <v>2023</v>
      </c>
      <c r="C2342" t="s">
        <v>42</v>
      </c>
      <c r="D2342" t="s">
        <v>12</v>
      </c>
      <c r="E2342">
        <v>37.07</v>
      </c>
      <c r="F2342">
        <v>417554</v>
      </c>
      <c r="G2342" t="s">
        <v>29</v>
      </c>
      <c r="H2342" t="s">
        <v>14</v>
      </c>
      <c r="I2342" t="s">
        <v>31</v>
      </c>
      <c r="J2342">
        <v>35</v>
      </c>
    </row>
    <row r="2343" spans="1:10" x14ac:dyDescent="0.35">
      <c r="A2343" t="s">
        <v>10</v>
      </c>
      <c r="B2343">
        <v>2019</v>
      </c>
      <c r="C2343" t="s">
        <v>34</v>
      </c>
      <c r="D2343" t="s">
        <v>35</v>
      </c>
      <c r="E2343">
        <v>65.849999999999994</v>
      </c>
      <c r="F2343">
        <v>252025</v>
      </c>
      <c r="G2343" t="s">
        <v>13</v>
      </c>
      <c r="H2343" t="s">
        <v>38</v>
      </c>
      <c r="I2343" t="s">
        <v>39</v>
      </c>
      <c r="J2343">
        <v>60</v>
      </c>
    </row>
    <row r="2344" spans="1:10" x14ac:dyDescent="0.35">
      <c r="A2344" t="s">
        <v>19</v>
      </c>
      <c r="B2344">
        <v>2015</v>
      </c>
      <c r="C2344" t="s">
        <v>16</v>
      </c>
      <c r="D2344" t="s">
        <v>12</v>
      </c>
      <c r="E2344">
        <v>96.03</v>
      </c>
      <c r="F2344">
        <v>898251</v>
      </c>
      <c r="G2344" t="s">
        <v>13</v>
      </c>
      <c r="H2344" t="s">
        <v>22</v>
      </c>
      <c r="I2344" t="s">
        <v>31</v>
      </c>
      <c r="J2344">
        <v>70</v>
      </c>
    </row>
    <row r="2345" spans="1:10" x14ac:dyDescent="0.35">
      <c r="A2345" t="s">
        <v>43</v>
      </c>
      <c r="B2345">
        <v>2015</v>
      </c>
      <c r="C2345" t="s">
        <v>20</v>
      </c>
      <c r="D2345" t="s">
        <v>36</v>
      </c>
      <c r="E2345">
        <v>74.27</v>
      </c>
      <c r="F2345">
        <v>551388</v>
      </c>
      <c r="G2345" t="s">
        <v>30</v>
      </c>
      <c r="H2345" t="s">
        <v>14</v>
      </c>
      <c r="I2345" t="s">
        <v>39</v>
      </c>
      <c r="J2345">
        <v>51</v>
      </c>
    </row>
    <row r="2346" spans="1:10" x14ac:dyDescent="0.35">
      <c r="A2346" t="s">
        <v>19</v>
      </c>
      <c r="B2346">
        <v>2017</v>
      </c>
      <c r="C2346" t="s">
        <v>32</v>
      </c>
      <c r="D2346" t="s">
        <v>36</v>
      </c>
      <c r="E2346">
        <v>45.98</v>
      </c>
      <c r="F2346">
        <v>538245</v>
      </c>
      <c r="G2346" t="s">
        <v>13</v>
      </c>
      <c r="H2346" t="s">
        <v>22</v>
      </c>
      <c r="I2346" t="s">
        <v>27</v>
      </c>
      <c r="J2346">
        <v>18</v>
      </c>
    </row>
    <row r="2347" spans="1:10" x14ac:dyDescent="0.35">
      <c r="A2347" t="s">
        <v>19</v>
      </c>
      <c r="B2347">
        <v>2021</v>
      </c>
      <c r="C2347" t="s">
        <v>42</v>
      </c>
      <c r="D2347" t="s">
        <v>24</v>
      </c>
      <c r="E2347">
        <v>50.97</v>
      </c>
      <c r="F2347">
        <v>838461</v>
      </c>
      <c r="G2347" t="s">
        <v>25</v>
      </c>
      <c r="H2347" t="s">
        <v>38</v>
      </c>
      <c r="I2347" t="s">
        <v>27</v>
      </c>
      <c r="J2347">
        <v>6</v>
      </c>
    </row>
    <row r="2348" spans="1:10" x14ac:dyDescent="0.35">
      <c r="A2348" t="s">
        <v>43</v>
      </c>
      <c r="B2348">
        <v>2020</v>
      </c>
      <c r="C2348" t="s">
        <v>34</v>
      </c>
      <c r="D2348" t="s">
        <v>36</v>
      </c>
      <c r="E2348">
        <v>68.05</v>
      </c>
      <c r="F2348">
        <v>912770</v>
      </c>
      <c r="G2348" t="s">
        <v>30</v>
      </c>
      <c r="H2348" t="s">
        <v>38</v>
      </c>
      <c r="I2348" t="s">
        <v>27</v>
      </c>
      <c r="J2348">
        <v>67</v>
      </c>
    </row>
    <row r="2349" spans="1:10" x14ac:dyDescent="0.35">
      <c r="A2349" t="s">
        <v>19</v>
      </c>
      <c r="B2349">
        <v>2021</v>
      </c>
      <c r="C2349" t="s">
        <v>32</v>
      </c>
      <c r="D2349" t="s">
        <v>12</v>
      </c>
      <c r="E2349">
        <v>95.95</v>
      </c>
      <c r="F2349">
        <v>62194</v>
      </c>
      <c r="G2349" t="s">
        <v>25</v>
      </c>
      <c r="H2349" t="s">
        <v>38</v>
      </c>
      <c r="I2349" t="s">
        <v>27</v>
      </c>
      <c r="J2349">
        <v>12</v>
      </c>
    </row>
    <row r="2350" spans="1:10" x14ac:dyDescent="0.35">
      <c r="A2350" t="s">
        <v>23</v>
      </c>
      <c r="B2350">
        <v>2023</v>
      </c>
      <c r="C2350" t="s">
        <v>20</v>
      </c>
      <c r="D2350" t="s">
        <v>36</v>
      </c>
      <c r="E2350">
        <v>15.01</v>
      </c>
      <c r="F2350">
        <v>416522</v>
      </c>
      <c r="G2350" t="s">
        <v>29</v>
      </c>
      <c r="H2350" t="s">
        <v>26</v>
      </c>
      <c r="I2350" t="s">
        <v>15</v>
      </c>
      <c r="J2350">
        <v>63</v>
      </c>
    </row>
    <row r="2351" spans="1:10" x14ac:dyDescent="0.35">
      <c r="A2351" t="s">
        <v>23</v>
      </c>
      <c r="B2351">
        <v>2021</v>
      </c>
      <c r="C2351" t="s">
        <v>32</v>
      </c>
      <c r="D2351" t="s">
        <v>21</v>
      </c>
      <c r="E2351">
        <v>70.489999999999995</v>
      </c>
      <c r="F2351">
        <v>530341</v>
      </c>
      <c r="G2351" t="s">
        <v>29</v>
      </c>
      <c r="H2351" t="s">
        <v>26</v>
      </c>
      <c r="I2351" t="s">
        <v>15</v>
      </c>
      <c r="J2351">
        <v>40</v>
      </c>
    </row>
    <row r="2352" spans="1:10" x14ac:dyDescent="0.35">
      <c r="A2352" t="s">
        <v>44</v>
      </c>
      <c r="B2352">
        <v>2022</v>
      </c>
      <c r="C2352" t="s">
        <v>16</v>
      </c>
      <c r="D2352" t="s">
        <v>21</v>
      </c>
      <c r="E2352">
        <v>73.099999999999994</v>
      </c>
      <c r="F2352">
        <v>346939</v>
      </c>
      <c r="G2352" t="s">
        <v>29</v>
      </c>
      <c r="H2352" t="s">
        <v>22</v>
      </c>
      <c r="I2352" t="s">
        <v>15</v>
      </c>
      <c r="J2352">
        <v>21</v>
      </c>
    </row>
    <row r="2353" spans="1:10" x14ac:dyDescent="0.35">
      <c r="A2353" t="s">
        <v>41</v>
      </c>
      <c r="B2353">
        <v>2021</v>
      </c>
      <c r="C2353" t="s">
        <v>11</v>
      </c>
      <c r="D2353" t="s">
        <v>36</v>
      </c>
      <c r="E2353">
        <v>78.45</v>
      </c>
      <c r="F2353">
        <v>56333</v>
      </c>
      <c r="G2353" t="s">
        <v>30</v>
      </c>
      <c r="H2353" t="s">
        <v>26</v>
      </c>
      <c r="I2353" t="s">
        <v>15</v>
      </c>
      <c r="J2353">
        <v>8</v>
      </c>
    </row>
    <row r="2354" spans="1:10" x14ac:dyDescent="0.35">
      <c r="A2354" t="s">
        <v>28</v>
      </c>
      <c r="B2354">
        <v>2018</v>
      </c>
      <c r="C2354" t="s">
        <v>16</v>
      </c>
      <c r="D2354" t="s">
        <v>21</v>
      </c>
      <c r="E2354">
        <v>27.51</v>
      </c>
      <c r="F2354">
        <v>644913</v>
      </c>
      <c r="G2354" t="s">
        <v>30</v>
      </c>
      <c r="H2354" t="s">
        <v>22</v>
      </c>
      <c r="I2354" t="s">
        <v>15</v>
      </c>
      <c r="J2354">
        <v>32</v>
      </c>
    </row>
    <row r="2355" spans="1:10" x14ac:dyDescent="0.35">
      <c r="A2355" t="s">
        <v>44</v>
      </c>
      <c r="B2355">
        <v>2017</v>
      </c>
      <c r="C2355" t="s">
        <v>34</v>
      </c>
      <c r="D2355" t="s">
        <v>36</v>
      </c>
      <c r="E2355">
        <v>18.010000000000002</v>
      </c>
      <c r="F2355">
        <v>295917</v>
      </c>
      <c r="G2355" t="s">
        <v>30</v>
      </c>
      <c r="H2355" t="s">
        <v>22</v>
      </c>
      <c r="I2355" t="s">
        <v>15</v>
      </c>
      <c r="J2355">
        <v>57</v>
      </c>
    </row>
    <row r="2356" spans="1:10" x14ac:dyDescent="0.35">
      <c r="A2356" t="s">
        <v>19</v>
      </c>
      <c r="B2356">
        <v>2020</v>
      </c>
      <c r="C2356" t="s">
        <v>42</v>
      </c>
      <c r="D2356" t="s">
        <v>37</v>
      </c>
      <c r="E2356">
        <v>20.62</v>
      </c>
      <c r="F2356">
        <v>54206</v>
      </c>
      <c r="G2356" t="s">
        <v>29</v>
      </c>
      <c r="H2356" t="s">
        <v>14</v>
      </c>
      <c r="I2356" t="s">
        <v>15</v>
      </c>
      <c r="J2356">
        <v>51</v>
      </c>
    </row>
    <row r="2357" spans="1:10" x14ac:dyDescent="0.35">
      <c r="A2357" t="s">
        <v>19</v>
      </c>
      <c r="B2357">
        <v>2018</v>
      </c>
      <c r="C2357" t="s">
        <v>32</v>
      </c>
      <c r="D2357" t="s">
        <v>24</v>
      </c>
      <c r="E2357">
        <v>47.5</v>
      </c>
      <c r="F2357">
        <v>423071</v>
      </c>
      <c r="G2357" t="s">
        <v>30</v>
      </c>
      <c r="H2357" t="s">
        <v>14</v>
      </c>
      <c r="I2357" t="s">
        <v>31</v>
      </c>
      <c r="J2357">
        <v>69</v>
      </c>
    </row>
    <row r="2358" spans="1:10" x14ac:dyDescent="0.35">
      <c r="A2358" t="s">
        <v>40</v>
      </c>
      <c r="B2358">
        <v>2021</v>
      </c>
      <c r="C2358" t="s">
        <v>20</v>
      </c>
      <c r="D2358" t="s">
        <v>37</v>
      </c>
      <c r="E2358">
        <v>17.62</v>
      </c>
      <c r="F2358">
        <v>687020</v>
      </c>
      <c r="G2358" t="s">
        <v>30</v>
      </c>
      <c r="H2358" t="s">
        <v>22</v>
      </c>
      <c r="I2358" t="s">
        <v>31</v>
      </c>
      <c r="J2358">
        <v>48</v>
      </c>
    </row>
    <row r="2359" spans="1:10" x14ac:dyDescent="0.35">
      <c r="A2359" t="s">
        <v>45</v>
      </c>
      <c r="B2359">
        <v>2020</v>
      </c>
      <c r="C2359" t="s">
        <v>16</v>
      </c>
      <c r="D2359" t="s">
        <v>12</v>
      </c>
      <c r="E2359">
        <v>77.09</v>
      </c>
      <c r="F2359">
        <v>550317</v>
      </c>
      <c r="G2359" t="s">
        <v>29</v>
      </c>
      <c r="H2359" t="s">
        <v>22</v>
      </c>
      <c r="I2359" t="s">
        <v>39</v>
      </c>
      <c r="J2359">
        <v>63</v>
      </c>
    </row>
    <row r="2360" spans="1:10" x14ac:dyDescent="0.35">
      <c r="A2360" t="s">
        <v>28</v>
      </c>
      <c r="B2360">
        <v>2021</v>
      </c>
      <c r="C2360" t="s">
        <v>11</v>
      </c>
      <c r="D2360" t="s">
        <v>36</v>
      </c>
      <c r="E2360">
        <v>48</v>
      </c>
      <c r="F2360">
        <v>170032</v>
      </c>
      <c r="G2360" t="s">
        <v>25</v>
      </c>
      <c r="H2360" t="s">
        <v>26</v>
      </c>
      <c r="I2360" t="s">
        <v>39</v>
      </c>
      <c r="J2360">
        <v>24</v>
      </c>
    </row>
    <row r="2361" spans="1:10" x14ac:dyDescent="0.35">
      <c r="A2361" t="s">
        <v>10</v>
      </c>
      <c r="B2361">
        <v>2020</v>
      </c>
      <c r="C2361" t="s">
        <v>34</v>
      </c>
      <c r="D2361" t="s">
        <v>37</v>
      </c>
      <c r="E2361">
        <v>11.55</v>
      </c>
      <c r="F2361">
        <v>388591</v>
      </c>
      <c r="G2361" t="s">
        <v>30</v>
      </c>
      <c r="H2361" t="s">
        <v>38</v>
      </c>
      <c r="I2361" t="s">
        <v>31</v>
      </c>
      <c r="J2361">
        <v>68</v>
      </c>
    </row>
    <row r="2362" spans="1:10" x14ac:dyDescent="0.35">
      <c r="A2362" t="s">
        <v>19</v>
      </c>
      <c r="B2362">
        <v>2023</v>
      </c>
      <c r="C2362" t="s">
        <v>32</v>
      </c>
      <c r="D2362" t="s">
        <v>37</v>
      </c>
      <c r="E2362">
        <v>2.27</v>
      </c>
      <c r="F2362">
        <v>438318</v>
      </c>
      <c r="G2362" t="s">
        <v>13</v>
      </c>
      <c r="H2362" t="s">
        <v>14</v>
      </c>
      <c r="I2362" t="s">
        <v>27</v>
      </c>
      <c r="J2362">
        <v>39</v>
      </c>
    </row>
    <row r="2363" spans="1:10" x14ac:dyDescent="0.35">
      <c r="A2363" t="s">
        <v>19</v>
      </c>
      <c r="B2363">
        <v>2018</v>
      </c>
      <c r="C2363" t="s">
        <v>32</v>
      </c>
      <c r="D2363" t="s">
        <v>12</v>
      </c>
      <c r="E2363">
        <v>1.71</v>
      </c>
      <c r="F2363">
        <v>63389</v>
      </c>
      <c r="G2363" t="s">
        <v>29</v>
      </c>
      <c r="H2363" t="s">
        <v>14</v>
      </c>
      <c r="I2363" t="s">
        <v>15</v>
      </c>
      <c r="J2363">
        <v>20</v>
      </c>
    </row>
    <row r="2364" spans="1:10" x14ac:dyDescent="0.35">
      <c r="A2364" t="s">
        <v>45</v>
      </c>
      <c r="B2364">
        <v>2015</v>
      </c>
      <c r="C2364" t="s">
        <v>20</v>
      </c>
      <c r="D2364" t="s">
        <v>17</v>
      </c>
      <c r="E2364">
        <v>95.66</v>
      </c>
      <c r="F2364">
        <v>377602</v>
      </c>
      <c r="G2364" t="s">
        <v>25</v>
      </c>
      <c r="H2364" t="s">
        <v>38</v>
      </c>
      <c r="I2364" t="s">
        <v>18</v>
      </c>
      <c r="J2364">
        <v>15</v>
      </c>
    </row>
    <row r="2365" spans="1:10" x14ac:dyDescent="0.35">
      <c r="A2365" t="s">
        <v>33</v>
      </c>
      <c r="B2365">
        <v>2021</v>
      </c>
      <c r="C2365" t="s">
        <v>34</v>
      </c>
      <c r="D2365" t="s">
        <v>35</v>
      </c>
      <c r="E2365">
        <v>42.75</v>
      </c>
      <c r="F2365">
        <v>467551</v>
      </c>
      <c r="G2365" t="s">
        <v>30</v>
      </c>
      <c r="H2365" t="s">
        <v>14</v>
      </c>
      <c r="I2365" t="s">
        <v>39</v>
      </c>
      <c r="J2365">
        <v>61</v>
      </c>
    </row>
    <row r="2366" spans="1:10" x14ac:dyDescent="0.35">
      <c r="A2366" t="s">
        <v>23</v>
      </c>
      <c r="B2366">
        <v>2022</v>
      </c>
      <c r="C2366" t="s">
        <v>42</v>
      </c>
      <c r="D2366" t="s">
        <v>24</v>
      </c>
      <c r="E2366">
        <v>38.76</v>
      </c>
      <c r="F2366">
        <v>361529</v>
      </c>
      <c r="G2366" t="s">
        <v>25</v>
      </c>
      <c r="H2366" t="s">
        <v>26</v>
      </c>
      <c r="I2366" t="s">
        <v>18</v>
      </c>
      <c r="J2366">
        <v>67</v>
      </c>
    </row>
    <row r="2367" spans="1:10" x14ac:dyDescent="0.35">
      <c r="A2367" t="s">
        <v>40</v>
      </c>
      <c r="B2367">
        <v>2019</v>
      </c>
      <c r="C2367" t="s">
        <v>20</v>
      </c>
      <c r="D2367" t="s">
        <v>17</v>
      </c>
      <c r="E2367">
        <v>15.21</v>
      </c>
      <c r="F2367">
        <v>677755</v>
      </c>
      <c r="G2367" t="s">
        <v>13</v>
      </c>
      <c r="H2367" t="s">
        <v>26</v>
      </c>
      <c r="I2367" t="s">
        <v>18</v>
      </c>
      <c r="J2367">
        <v>52</v>
      </c>
    </row>
    <row r="2368" spans="1:10" x14ac:dyDescent="0.35">
      <c r="A2368" t="s">
        <v>23</v>
      </c>
      <c r="B2368">
        <v>2022</v>
      </c>
      <c r="C2368" t="s">
        <v>20</v>
      </c>
      <c r="D2368" t="s">
        <v>21</v>
      </c>
      <c r="E2368">
        <v>66.25</v>
      </c>
      <c r="F2368">
        <v>303838</v>
      </c>
      <c r="G2368" t="s">
        <v>25</v>
      </c>
      <c r="H2368" t="s">
        <v>38</v>
      </c>
      <c r="I2368" t="s">
        <v>27</v>
      </c>
      <c r="J2368">
        <v>56</v>
      </c>
    </row>
    <row r="2369" spans="1:10" x14ac:dyDescent="0.35">
      <c r="A2369" t="s">
        <v>19</v>
      </c>
      <c r="B2369">
        <v>2016</v>
      </c>
      <c r="C2369" t="s">
        <v>16</v>
      </c>
      <c r="D2369" t="s">
        <v>36</v>
      </c>
      <c r="E2369">
        <v>93.74</v>
      </c>
      <c r="F2369">
        <v>339815</v>
      </c>
      <c r="G2369" t="s">
        <v>29</v>
      </c>
      <c r="H2369" t="s">
        <v>22</v>
      </c>
      <c r="I2369" t="s">
        <v>18</v>
      </c>
      <c r="J2369">
        <v>58</v>
      </c>
    </row>
    <row r="2370" spans="1:10" x14ac:dyDescent="0.35">
      <c r="A2370" t="s">
        <v>41</v>
      </c>
      <c r="B2370">
        <v>2020</v>
      </c>
      <c r="C2370" t="s">
        <v>16</v>
      </c>
      <c r="D2370" t="s">
        <v>36</v>
      </c>
      <c r="E2370">
        <v>13.66</v>
      </c>
      <c r="F2370">
        <v>820140</v>
      </c>
      <c r="G2370" t="s">
        <v>29</v>
      </c>
      <c r="H2370" t="s">
        <v>26</v>
      </c>
      <c r="I2370" t="s">
        <v>15</v>
      </c>
      <c r="J2370">
        <v>63</v>
      </c>
    </row>
    <row r="2371" spans="1:10" x14ac:dyDescent="0.35">
      <c r="A2371" t="s">
        <v>41</v>
      </c>
      <c r="B2371">
        <v>2015</v>
      </c>
      <c r="C2371" t="s">
        <v>16</v>
      </c>
      <c r="D2371" t="s">
        <v>21</v>
      </c>
      <c r="E2371">
        <v>49.3</v>
      </c>
      <c r="F2371">
        <v>879875</v>
      </c>
      <c r="G2371" t="s">
        <v>29</v>
      </c>
      <c r="H2371" t="s">
        <v>38</v>
      </c>
      <c r="I2371" t="s">
        <v>39</v>
      </c>
      <c r="J2371">
        <v>61</v>
      </c>
    </row>
    <row r="2372" spans="1:10" x14ac:dyDescent="0.35">
      <c r="A2372" t="s">
        <v>43</v>
      </c>
      <c r="B2372">
        <v>2022</v>
      </c>
      <c r="C2372" t="s">
        <v>20</v>
      </c>
      <c r="D2372" t="s">
        <v>37</v>
      </c>
      <c r="E2372">
        <v>40.94</v>
      </c>
      <c r="F2372">
        <v>987320</v>
      </c>
      <c r="G2372" t="s">
        <v>30</v>
      </c>
      <c r="H2372" t="s">
        <v>38</v>
      </c>
      <c r="I2372" t="s">
        <v>27</v>
      </c>
      <c r="J2372">
        <v>44</v>
      </c>
    </row>
    <row r="2373" spans="1:10" x14ac:dyDescent="0.35">
      <c r="A2373" t="s">
        <v>44</v>
      </c>
      <c r="B2373">
        <v>2023</v>
      </c>
      <c r="C2373" t="s">
        <v>34</v>
      </c>
      <c r="D2373" t="s">
        <v>35</v>
      </c>
      <c r="E2373">
        <v>13.51</v>
      </c>
      <c r="F2373">
        <v>772948</v>
      </c>
      <c r="G2373" t="s">
        <v>30</v>
      </c>
      <c r="H2373" t="s">
        <v>38</v>
      </c>
      <c r="I2373" t="s">
        <v>15</v>
      </c>
      <c r="J2373">
        <v>43</v>
      </c>
    </row>
    <row r="2374" spans="1:10" x14ac:dyDescent="0.35">
      <c r="A2374" t="s">
        <v>43</v>
      </c>
      <c r="B2374">
        <v>2015</v>
      </c>
      <c r="C2374" t="s">
        <v>11</v>
      </c>
      <c r="D2374" t="s">
        <v>37</v>
      </c>
      <c r="E2374">
        <v>84.83</v>
      </c>
      <c r="F2374">
        <v>794914</v>
      </c>
      <c r="G2374" t="s">
        <v>29</v>
      </c>
      <c r="H2374" t="s">
        <v>26</v>
      </c>
      <c r="I2374" t="s">
        <v>18</v>
      </c>
      <c r="J2374">
        <v>34</v>
      </c>
    </row>
    <row r="2375" spans="1:10" x14ac:dyDescent="0.35">
      <c r="A2375" t="s">
        <v>43</v>
      </c>
      <c r="B2375">
        <v>2019</v>
      </c>
      <c r="C2375" t="s">
        <v>32</v>
      </c>
      <c r="D2375" t="s">
        <v>24</v>
      </c>
      <c r="E2375">
        <v>36.979999999999997</v>
      </c>
      <c r="F2375">
        <v>198563</v>
      </c>
      <c r="G2375" t="s">
        <v>13</v>
      </c>
      <c r="H2375" t="s">
        <v>26</v>
      </c>
      <c r="I2375" t="s">
        <v>18</v>
      </c>
      <c r="J2375">
        <v>24</v>
      </c>
    </row>
    <row r="2376" spans="1:10" x14ac:dyDescent="0.35">
      <c r="A2376" t="s">
        <v>28</v>
      </c>
      <c r="B2376">
        <v>2022</v>
      </c>
      <c r="C2376" t="s">
        <v>32</v>
      </c>
      <c r="D2376" t="s">
        <v>17</v>
      </c>
      <c r="E2376">
        <v>21.45</v>
      </c>
      <c r="F2376">
        <v>32346</v>
      </c>
      <c r="G2376" t="s">
        <v>25</v>
      </c>
      <c r="H2376" t="s">
        <v>14</v>
      </c>
      <c r="I2376" t="s">
        <v>27</v>
      </c>
      <c r="J2376">
        <v>38</v>
      </c>
    </row>
    <row r="2377" spans="1:10" x14ac:dyDescent="0.35">
      <c r="A2377" t="s">
        <v>10</v>
      </c>
      <c r="B2377">
        <v>2015</v>
      </c>
      <c r="C2377" t="s">
        <v>11</v>
      </c>
      <c r="D2377" t="s">
        <v>36</v>
      </c>
      <c r="E2377">
        <v>18.39</v>
      </c>
      <c r="F2377">
        <v>541829</v>
      </c>
      <c r="G2377" t="s">
        <v>25</v>
      </c>
      <c r="H2377" t="s">
        <v>38</v>
      </c>
      <c r="I2377" t="s">
        <v>31</v>
      </c>
      <c r="J2377">
        <v>33</v>
      </c>
    </row>
    <row r="2378" spans="1:10" x14ac:dyDescent="0.35">
      <c r="A2378" t="s">
        <v>41</v>
      </c>
      <c r="B2378">
        <v>2024</v>
      </c>
      <c r="C2378" t="s">
        <v>11</v>
      </c>
      <c r="D2378" t="s">
        <v>24</v>
      </c>
      <c r="E2378">
        <v>21.22</v>
      </c>
      <c r="F2378">
        <v>446028</v>
      </c>
      <c r="G2378" t="s">
        <v>13</v>
      </c>
      <c r="H2378" t="s">
        <v>22</v>
      </c>
      <c r="I2378" t="s">
        <v>15</v>
      </c>
      <c r="J2378">
        <v>37</v>
      </c>
    </row>
    <row r="2379" spans="1:10" x14ac:dyDescent="0.35">
      <c r="A2379" t="s">
        <v>33</v>
      </c>
      <c r="B2379">
        <v>2022</v>
      </c>
      <c r="C2379" t="s">
        <v>42</v>
      </c>
      <c r="D2379" t="s">
        <v>12</v>
      </c>
      <c r="E2379">
        <v>13.06</v>
      </c>
      <c r="F2379">
        <v>759625</v>
      </c>
      <c r="G2379" t="s">
        <v>29</v>
      </c>
      <c r="H2379" t="s">
        <v>26</v>
      </c>
      <c r="I2379" t="s">
        <v>39</v>
      </c>
      <c r="J2379">
        <v>14</v>
      </c>
    </row>
    <row r="2380" spans="1:10" x14ac:dyDescent="0.35">
      <c r="A2380" t="s">
        <v>43</v>
      </c>
      <c r="B2380">
        <v>2017</v>
      </c>
      <c r="C2380" t="s">
        <v>11</v>
      </c>
      <c r="D2380" t="s">
        <v>17</v>
      </c>
      <c r="E2380">
        <v>3.18</v>
      </c>
      <c r="F2380">
        <v>520654</v>
      </c>
      <c r="G2380" t="s">
        <v>25</v>
      </c>
      <c r="H2380" t="s">
        <v>26</v>
      </c>
      <c r="I2380" t="s">
        <v>15</v>
      </c>
      <c r="J2380">
        <v>53</v>
      </c>
    </row>
    <row r="2381" spans="1:10" x14ac:dyDescent="0.35">
      <c r="A2381" t="s">
        <v>45</v>
      </c>
      <c r="B2381">
        <v>2023</v>
      </c>
      <c r="C2381" t="s">
        <v>32</v>
      </c>
      <c r="D2381" t="s">
        <v>21</v>
      </c>
      <c r="E2381">
        <v>99.64</v>
      </c>
      <c r="F2381">
        <v>248383</v>
      </c>
      <c r="G2381" t="s">
        <v>29</v>
      </c>
      <c r="H2381" t="s">
        <v>26</v>
      </c>
      <c r="I2381" t="s">
        <v>18</v>
      </c>
      <c r="J2381">
        <v>55</v>
      </c>
    </row>
    <row r="2382" spans="1:10" x14ac:dyDescent="0.35">
      <c r="A2382" t="s">
        <v>10</v>
      </c>
      <c r="B2382">
        <v>2017</v>
      </c>
      <c r="C2382" t="s">
        <v>20</v>
      </c>
      <c r="D2382" t="s">
        <v>36</v>
      </c>
      <c r="E2382">
        <v>62.39</v>
      </c>
      <c r="F2382">
        <v>855974</v>
      </c>
      <c r="G2382" t="s">
        <v>30</v>
      </c>
      <c r="H2382" t="s">
        <v>26</v>
      </c>
      <c r="I2382" t="s">
        <v>15</v>
      </c>
      <c r="J2382">
        <v>44</v>
      </c>
    </row>
    <row r="2383" spans="1:10" x14ac:dyDescent="0.35">
      <c r="A2383" t="s">
        <v>10</v>
      </c>
      <c r="B2383">
        <v>2020</v>
      </c>
      <c r="C2383" t="s">
        <v>42</v>
      </c>
      <c r="D2383" t="s">
        <v>35</v>
      </c>
      <c r="E2383">
        <v>84.23</v>
      </c>
      <c r="F2383">
        <v>50842</v>
      </c>
      <c r="G2383" t="s">
        <v>29</v>
      </c>
      <c r="H2383" t="s">
        <v>38</v>
      </c>
      <c r="I2383" t="s">
        <v>27</v>
      </c>
      <c r="J2383">
        <v>59</v>
      </c>
    </row>
    <row r="2384" spans="1:10" x14ac:dyDescent="0.35">
      <c r="A2384" t="s">
        <v>28</v>
      </c>
      <c r="B2384">
        <v>2015</v>
      </c>
      <c r="C2384" t="s">
        <v>20</v>
      </c>
      <c r="D2384" t="s">
        <v>12</v>
      </c>
      <c r="E2384">
        <v>81.5</v>
      </c>
      <c r="F2384">
        <v>697275</v>
      </c>
      <c r="G2384" t="s">
        <v>25</v>
      </c>
      <c r="H2384" t="s">
        <v>22</v>
      </c>
      <c r="I2384" t="s">
        <v>39</v>
      </c>
      <c r="J2384">
        <v>59</v>
      </c>
    </row>
    <row r="2385" spans="1:10" x14ac:dyDescent="0.35">
      <c r="A2385" t="s">
        <v>28</v>
      </c>
      <c r="B2385">
        <v>2022</v>
      </c>
      <c r="C2385" t="s">
        <v>20</v>
      </c>
      <c r="D2385" t="s">
        <v>24</v>
      </c>
      <c r="E2385">
        <v>0.54</v>
      </c>
      <c r="F2385">
        <v>419912</v>
      </c>
      <c r="G2385" t="s">
        <v>25</v>
      </c>
      <c r="H2385" t="s">
        <v>38</v>
      </c>
      <c r="I2385" t="s">
        <v>27</v>
      </c>
      <c r="J2385">
        <v>40</v>
      </c>
    </row>
    <row r="2386" spans="1:10" x14ac:dyDescent="0.35">
      <c r="A2386" t="s">
        <v>44</v>
      </c>
      <c r="B2386">
        <v>2023</v>
      </c>
      <c r="C2386" t="s">
        <v>20</v>
      </c>
      <c r="D2386" t="s">
        <v>36</v>
      </c>
      <c r="E2386">
        <v>65.8</v>
      </c>
      <c r="F2386">
        <v>193620</v>
      </c>
      <c r="G2386" t="s">
        <v>25</v>
      </c>
      <c r="H2386" t="s">
        <v>38</v>
      </c>
      <c r="I2386" t="s">
        <v>15</v>
      </c>
      <c r="J2386">
        <v>67</v>
      </c>
    </row>
    <row r="2387" spans="1:10" x14ac:dyDescent="0.35">
      <c r="A2387" t="s">
        <v>10</v>
      </c>
      <c r="B2387">
        <v>2024</v>
      </c>
      <c r="C2387" t="s">
        <v>34</v>
      </c>
      <c r="D2387" t="s">
        <v>36</v>
      </c>
      <c r="E2387">
        <v>58.32</v>
      </c>
      <c r="F2387">
        <v>777684</v>
      </c>
      <c r="G2387" t="s">
        <v>30</v>
      </c>
      <c r="H2387" t="s">
        <v>38</v>
      </c>
      <c r="I2387" t="s">
        <v>15</v>
      </c>
      <c r="J2387">
        <v>31</v>
      </c>
    </row>
    <row r="2388" spans="1:10" x14ac:dyDescent="0.35">
      <c r="A2388" t="s">
        <v>23</v>
      </c>
      <c r="B2388">
        <v>2018</v>
      </c>
      <c r="C2388" t="s">
        <v>42</v>
      </c>
      <c r="D2388" t="s">
        <v>37</v>
      </c>
      <c r="E2388">
        <v>27.61</v>
      </c>
      <c r="F2388">
        <v>375245</v>
      </c>
      <c r="G2388" t="s">
        <v>13</v>
      </c>
      <c r="H2388" t="s">
        <v>26</v>
      </c>
      <c r="I2388" t="s">
        <v>18</v>
      </c>
      <c r="J2388">
        <v>20</v>
      </c>
    </row>
    <row r="2389" spans="1:10" x14ac:dyDescent="0.35">
      <c r="A2389" t="s">
        <v>10</v>
      </c>
      <c r="B2389">
        <v>2023</v>
      </c>
      <c r="C2389" t="s">
        <v>20</v>
      </c>
      <c r="D2389" t="s">
        <v>21</v>
      </c>
      <c r="E2389">
        <v>22.96</v>
      </c>
      <c r="F2389">
        <v>656090</v>
      </c>
      <c r="G2389" t="s">
        <v>29</v>
      </c>
      <c r="H2389" t="s">
        <v>14</v>
      </c>
      <c r="I2389" t="s">
        <v>39</v>
      </c>
      <c r="J2389">
        <v>27</v>
      </c>
    </row>
    <row r="2390" spans="1:10" x14ac:dyDescent="0.35">
      <c r="A2390" t="s">
        <v>40</v>
      </c>
      <c r="B2390">
        <v>2016</v>
      </c>
      <c r="C2390" t="s">
        <v>20</v>
      </c>
      <c r="D2390" t="s">
        <v>21</v>
      </c>
      <c r="E2390">
        <v>80.27</v>
      </c>
      <c r="F2390">
        <v>653967</v>
      </c>
      <c r="G2390" t="s">
        <v>30</v>
      </c>
      <c r="H2390" t="s">
        <v>14</v>
      </c>
      <c r="I2390" t="s">
        <v>39</v>
      </c>
      <c r="J2390">
        <v>21</v>
      </c>
    </row>
    <row r="2391" spans="1:10" x14ac:dyDescent="0.35">
      <c r="A2391" t="s">
        <v>19</v>
      </c>
      <c r="B2391">
        <v>2022</v>
      </c>
      <c r="C2391" t="s">
        <v>34</v>
      </c>
      <c r="D2391" t="s">
        <v>12</v>
      </c>
      <c r="E2391">
        <v>0.83</v>
      </c>
      <c r="F2391">
        <v>977791</v>
      </c>
      <c r="G2391" t="s">
        <v>30</v>
      </c>
      <c r="H2391" t="s">
        <v>22</v>
      </c>
      <c r="I2391" t="s">
        <v>31</v>
      </c>
      <c r="J2391">
        <v>15</v>
      </c>
    </row>
    <row r="2392" spans="1:10" x14ac:dyDescent="0.35">
      <c r="A2392" t="s">
        <v>23</v>
      </c>
      <c r="B2392">
        <v>2023</v>
      </c>
      <c r="C2392" t="s">
        <v>32</v>
      </c>
      <c r="D2392" t="s">
        <v>24</v>
      </c>
      <c r="E2392">
        <v>81.91</v>
      </c>
      <c r="F2392">
        <v>397687</v>
      </c>
      <c r="G2392" t="s">
        <v>13</v>
      </c>
      <c r="H2392" t="s">
        <v>26</v>
      </c>
      <c r="I2392" t="s">
        <v>15</v>
      </c>
      <c r="J2392">
        <v>65</v>
      </c>
    </row>
    <row r="2393" spans="1:10" x14ac:dyDescent="0.35">
      <c r="A2393" t="s">
        <v>33</v>
      </c>
      <c r="B2393">
        <v>2017</v>
      </c>
      <c r="C2393" t="s">
        <v>42</v>
      </c>
      <c r="D2393" t="s">
        <v>36</v>
      </c>
      <c r="E2393">
        <v>40.869999999999997</v>
      </c>
      <c r="F2393">
        <v>719537</v>
      </c>
      <c r="G2393" t="s">
        <v>25</v>
      </c>
      <c r="H2393" t="s">
        <v>38</v>
      </c>
      <c r="I2393" t="s">
        <v>27</v>
      </c>
      <c r="J2393">
        <v>23</v>
      </c>
    </row>
    <row r="2394" spans="1:10" x14ac:dyDescent="0.35">
      <c r="A2394" t="s">
        <v>43</v>
      </c>
      <c r="B2394">
        <v>2017</v>
      </c>
      <c r="C2394" t="s">
        <v>32</v>
      </c>
      <c r="D2394" t="s">
        <v>24</v>
      </c>
      <c r="E2394">
        <v>34.79</v>
      </c>
      <c r="F2394">
        <v>724790</v>
      </c>
      <c r="G2394" t="s">
        <v>13</v>
      </c>
      <c r="H2394" t="s">
        <v>14</v>
      </c>
      <c r="I2394" t="s">
        <v>18</v>
      </c>
      <c r="J2394">
        <v>64</v>
      </c>
    </row>
    <row r="2395" spans="1:10" x14ac:dyDescent="0.35">
      <c r="A2395" t="s">
        <v>33</v>
      </c>
      <c r="B2395">
        <v>2016</v>
      </c>
      <c r="C2395" t="s">
        <v>11</v>
      </c>
      <c r="D2395" t="s">
        <v>21</v>
      </c>
      <c r="E2395">
        <v>33.33</v>
      </c>
      <c r="F2395">
        <v>51723</v>
      </c>
      <c r="G2395" t="s">
        <v>13</v>
      </c>
      <c r="H2395" t="s">
        <v>22</v>
      </c>
      <c r="I2395" t="s">
        <v>39</v>
      </c>
      <c r="J2395">
        <v>23</v>
      </c>
    </row>
    <row r="2396" spans="1:10" x14ac:dyDescent="0.35">
      <c r="A2396" t="s">
        <v>19</v>
      </c>
      <c r="B2396">
        <v>2023</v>
      </c>
      <c r="C2396" t="s">
        <v>16</v>
      </c>
      <c r="D2396" t="s">
        <v>37</v>
      </c>
      <c r="E2396">
        <v>18.260000000000002</v>
      </c>
      <c r="F2396">
        <v>312340</v>
      </c>
      <c r="G2396" t="s">
        <v>25</v>
      </c>
      <c r="H2396" t="s">
        <v>38</v>
      </c>
      <c r="I2396" t="s">
        <v>15</v>
      </c>
      <c r="J2396">
        <v>35</v>
      </c>
    </row>
    <row r="2397" spans="1:10" x14ac:dyDescent="0.35">
      <c r="A2397" t="s">
        <v>19</v>
      </c>
      <c r="B2397">
        <v>2016</v>
      </c>
      <c r="C2397" t="s">
        <v>20</v>
      </c>
      <c r="D2397" t="s">
        <v>36</v>
      </c>
      <c r="E2397">
        <v>15.28</v>
      </c>
      <c r="F2397">
        <v>995025</v>
      </c>
      <c r="G2397" t="s">
        <v>30</v>
      </c>
      <c r="H2397" t="s">
        <v>22</v>
      </c>
      <c r="I2397" t="s">
        <v>27</v>
      </c>
      <c r="J2397">
        <v>52</v>
      </c>
    </row>
    <row r="2398" spans="1:10" x14ac:dyDescent="0.35">
      <c r="A2398" t="s">
        <v>33</v>
      </c>
      <c r="B2398">
        <v>2024</v>
      </c>
      <c r="C2398" t="s">
        <v>34</v>
      </c>
      <c r="D2398" t="s">
        <v>24</v>
      </c>
      <c r="E2398">
        <v>48.77</v>
      </c>
      <c r="F2398">
        <v>336356</v>
      </c>
      <c r="G2398" t="s">
        <v>13</v>
      </c>
      <c r="H2398" t="s">
        <v>14</v>
      </c>
      <c r="I2398" t="s">
        <v>39</v>
      </c>
      <c r="J2398">
        <v>2</v>
      </c>
    </row>
    <row r="2399" spans="1:10" x14ac:dyDescent="0.35">
      <c r="A2399" t="s">
        <v>33</v>
      </c>
      <c r="B2399">
        <v>2017</v>
      </c>
      <c r="C2399" t="s">
        <v>16</v>
      </c>
      <c r="D2399" t="s">
        <v>17</v>
      </c>
      <c r="E2399">
        <v>48.93</v>
      </c>
      <c r="F2399">
        <v>886212</v>
      </c>
      <c r="G2399" t="s">
        <v>30</v>
      </c>
      <c r="H2399" t="s">
        <v>22</v>
      </c>
      <c r="I2399" t="s">
        <v>39</v>
      </c>
      <c r="J2399">
        <v>67</v>
      </c>
    </row>
    <row r="2400" spans="1:10" x14ac:dyDescent="0.35">
      <c r="A2400" t="s">
        <v>44</v>
      </c>
      <c r="B2400">
        <v>2016</v>
      </c>
      <c r="C2400" t="s">
        <v>16</v>
      </c>
      <c r="D2400" t="s">
        <v>37</v>
      </c>
      <c r="E2400">
        <v>37.229999999999997</v>
      </c>
      <c r="F2400">
        <v>209358</v>
      </c>
      <c r="G2400" t="s">
        <v>25</v>
      </c>
      <c r="H2400" t="s">
        <v>26</v>
      </c>
      <c r="I2400" t="s">
        <v>18</v>
      </c>
      <c r="J2400">
        <v>25</v>
      </c>
    </row>
    <row r="2401" spans="1:10" x14ac:dyDescent="0.35">
      <c r="A2401" t="s">
        <v>41</v>
      </c>
      <c r="B2401">
        <v>2022</v>
      </c>
      <c r="C2401" t="s">
        <v>32</v>
      </c>
      <c r="D2401" t="s">
        <v>12</v>
      </c>
      <c r="E2401">
        <v>69.239999999999995</v>
      </c>
      <c r="F2401">
        <v>495616</v>
      </c>
      <c r="G2401" t="s">
        <v>25</v>
      </c>
      <c r="H2401" t="s">
        <v>14</v>
      </c>
      <c r="I2401" t="s">
        <v>31</v>
      </c>
      <c r="J2401">
        <v>38</v>
      </c>
    </row>
    <row r="2402" spans="1:10" x14ac:dyDescent="0.35">
      <c r="A2402" t="s">
        <v>10</v>
      </c>
      <c r="B2402">
        <v>2021</v>
      </c>
      <c r="C2402" t="s">
        <v>34</v>
      </c>
      <c r="D2402" t="s">
        <v>35</v>
      </c>
      <c r="E2402">
        <v>55.55</v>
      </c>
      <c r="F2402">
        <v>224311</v>
      </c>
      <c r="G2402" t="s">
        <v>29</v>
      </c>
      <c r="H2402" t="s">
        <v>38</v>
      </c>
      <c r="I2402" t="s">
        <v>18</v>
      </c>
      <c r="J2402">
        <v>57</v>
      </c>
    </row>
    <row r="2403" spans="1:10" x14ac:dyDescent="0.35">
      <c r="A2403" t="s">
        <v>44</v>
      </c>
      <c r="B2403">
        <v>2022</v>
      </c>
      <c r="C2403" t="s">
        <v>32</v>
      </c>
      <c r="D2403" t="s">
        <v>21</v>
      </c>
      <c r="E2403">
        <v>51.95</v>
      </c>
      <c r="F2403">
        <v>65516</v>
      </c>
      <c r="G2403" t="s">
        <v>29</v>
      </c>
      <c r="H2403" t="s">
        <v>22</v>
      </c>
      <c r="I2403" t="s">
        <v>18</v>
      </c>
      <c r="J2403">
        <v>37</v>
      </c>
    </row>
    <row r="2404" spans="1:10" x14ac:dyDescent="0.35">
      <c r="A2404" t="s">
        <v>28</v>
      </c>
      <c r="B2404">
        <v>2024</v>
      </c>
      <c r="C2404" t="s">
        <v>16</v>
      </c>
      <c r="D2404" t="s">
        <v>35</v>
      </c>
      <c r="E2404">
        <v>40.36</v>
      </c>
      <c r="F2404">
        <v>301972</v>
      </c>
      <c r="G2404" t="s">
        <v>30</v>
      </c>
      <c r="H2404" t="s">
        <v>22</v>
      </c>
      <c r="I2404" t="s">
        <v>15</v>
      </c>
      <c r="J2404">
        <v>33</v>
      </c>
    </row>
    <row r="2405" spans="1:10" x14ac:dyDescent="0.35">
      <c r="A2405" t="s">
        <v>28</v>
      </c>
      <c r="B2405">
        <v>2015</v>
      </c>
      <c r="C2405" t="s">
        <v>11</v>
      </c>
      <c r="D2405" t="s">
        <v>24</v>
      </c>
      <c r="E2405">
        <v>47.04</v>
      </c>
      <c r="F2405">
        <v>124250</v>
      </c>
      <c r="G2405" t="s">
        <v>29</v>
      </c>
      <c r="H2405" t="s">
        <v>38</v>
      </c>
      <c r="I2405" t="s">
        <v>27</v>
      </c>
      <c r="J2405">
        <v>64</v>
      </c>
    </row>
    <row r="2406" spans="1:10" x14ac:dyDescent="0.35">
      <c r="A2406" t="s">
        <v>45</v>
      </c>
      <c r="B2406">
        <v>2018</v>
      </c>
      <c r="C2406" t="s">
        <v>20</v>
      </c>
      <c r="D2406" t="s">
        <v>37</v>
      </c>
      <c r="E2406">
        <v>22.61</v>
      </c>
      <c r="F2406">
        <v>733934</v>
      </c>
      <c r="G2406" t="s">
        <v>25</v>
      </c>
      <c r="H2406" t="s">
        <v>38</v>
      </c>
      <c r="I2406" t="s">
        <v>18</v>
      </c>
      <c r="J2406">
        <v>31</v>
      </c>
    </row>
    <row r="2407" spans="1:10" x14ac:dyDescent="0.35">
      <c r="A2407" t="s">
        <v>43</v>
      </c>
      <c r="B2407">
        <v>2022</v>
      </c>
      <c r="C2407" t="s">
        <v>42</v>
      </c>
      <c r="D2407" t="s">
        <v>21</v>
      </c>
      <c r="E2407">
        <v>19.260000000000002</v>
      </c>
      <c r="F2407">
        <v>377446</v>
      </c>
      <c r="G2407" t="s">
        <v>30</v>
      </c>
      <c r="H2407" t="s">
        <v>38</v>
      </c>
      <c r="I2407" t="s">
        <v>27</v>
      </c>
      <c r="J2407">
        <v>12</v>
      </c>
    </row>
    <row r="2408" spans="1:10" x14ac:dyDescent="0.35">
      <c r="A2408" t="s">
        <v>10</v>
      </c>
      <c r="B2408">
        <v>2021</v>
      </c>
      <c r="C2408" t="s">
        <v>34</v>
      </c>
      <c r="D2408" t="s">
        <v>21</v>
      </c>
      <c r="E2408">
        <v>98.57</v>
      </c>
      <c r="F2408">
        <v>430792</v>
      </c>
      <c r="G2408" t="s">
        <v>29</v>
      </c>
      <c r="H2408" t="s">
        <v>22</v>
      </c>
      <c r="I2408" t="s">
        <v>31</v>
      </c>
      <c r="J2408">
        <v>9</v>
      </c>
    </row>
    <row r="2409" spans="1:10" x14ac:dyDescent="0.35">
      <c r="A2409" t="s">
        <v>23</v>
      </c>
      <c r="B2409">
        <v>2015</v>
      </c>
      <c r="C2409" t="s">
        <v>42</v>
      </c>
      <c r="D2409" t="s">
        <v>21</v>
      </c>
      <c r="E2409">
        <v>96.79</v>
      </c>
      <c r="F2409">
        <v>825881</v>
      </c>
      <c r="G2409" t="s">
        <v>30</v>
      </c>
      <c r="H2409" t="s">
        <v>38</v>
      </c>
      <c r="I2409" t="s">
        <v>27</v>
      </c>
      <c r="J2409">
        <v>35</v>
      </c>
    </row>
    <row r="2410" spans="1:10" x14ac:dyDescent="0.35">
      <c r="A2410" t="s">
        <v>45</v>
      </c>
      <c r="B2410">
        <v>2020</v>
      </c>
      <c r="C2410" t="s">
        <v>42</v>
      </c>
      <c r="D2410" t="s">
        <v>24</v>
      </c>
      <c r="E2410">
        <v>27.16</v>
      </c>
      <c r="F2410">
        <v>858207</v>
      </c>
      <c r="G2410" t="s">
        <v>25</v>
      </c>
      <c r="H2410" t="s">
        <v>14</v>
      </c>
      <c r="I2410" t="s">
        <v>27</v>
      </c>
      <c r="J2410">
        <v>42</v>
      </c>
    </row>
    <row r="2411" spans="1:10" x14ac:dyDescent="0.35">
      <c r="A2411" t="s">
        <v>28</v>
      </c>
      <c r="B2411">
        <v>2021</v>
      </c>
      <c r="C2411" t="s">
        <v>16</v>
      </c>
      <c r="D2411" t="s">
        <v>37</v>
      </c>
      <c r="E2411">
        <v>16.64</v>
      </c>
      <c r="F2411">
        <v>912847</v>
      </c>
      <c r="G2411" t="s">
        <v>30</v>
      </c>
      <c r="H2411" t="s">
        <v>22</v>
      </c>
      <c r="I2411" t="s">
        <v>31</v>
      </c>
      <c r="J2411">
        <v>27</v>
      </c>
    </row>
    <row r="2412" spans="1:10" x14ac:dyDescent="0.35">
      <c r="A2412" t="s">
        <v>23</v>
      </c>
      <c r="B2412">
        <v>2018</v>
      </c>
      <c r="C2412" t="s">
        <v>42</v>
      </c>
      <c r="D2412" t="s">
        <v>36</v>
      </c>
      <c r="E2412">
        <v>41.34</v>
      </c>
      <c r="F2412">
        <v>82287</v>
      </c>
      <c r="G2412" t="s">
        <v>30</v>
      </c>
      <c r="H2412" t="s">
        <v>14</v>
      </c>
      <c r="I2412" t="s">
        <v>39</v>
      </c>
      <c r="J2412">
        <v>61</v>
      </c>
    </row>
    <row r="2413" spans="1:10" x14ac:dyDescent="0.35">
      <c r="A2413" t="s">
        <v>45</v>
      </c>
      <c r="B2413">
        <v>2020</v>
      </c>
      <c r="C2413" t="s">
        <v>20</v>
      </c>
      <c r="D2413" t="s">
        <v>12</v>
      </c>
      <c r="E2413">
        <v>44.85</v>
      </c>
      <c r="F2413">
        <v>527938</v>
      </c>
      <c r="G2413" t="s">
        <v>25</v>
      </c>
      <c r="H2413" t="s">
        <v>38</v>
      </c>
      <c r="I2413" t="s">
        <v>39</v>
      </c>
      <c r="J2413">
        <v>1</v>
      </c>
    </row>
    <row r="2414" spans="1:10" x14ac:dyDescent="0.35">
      <c r="A2414" t="s">
        <v>23</v>
      </c>
      <c r="B2414">
        <v>2022</v>
      </c>
      <c r="C2414" t="s">
        <v>32</v>
      </c>
      <c r="D2414" t="s">
        <v>24</v>
      </c>
      <c r="E2414">
        <v>50.9</v>
      </c>
      <c r="F2414">
        <v>645154</v>
      </c>
      <c r="G2414" t="s">
        <v>29</v>
      </c>
      <c r="H2414" t="s">
        <v>22</v>
      </c>
      <c r="I2414" t="s">
        <v>27</v>
      </c>
      <c r="J2414">
        <v>16</v>
      </c>
    </row>
    <row r="2415" spans="1:10" x14ac:dyDescent="0.35">
      <c r="A2415" t="s">
        <v>19</v>
      </c>
      <c r="B2415">
        <v>2018</v>
      </c>
      <c r="C2415" t="s">
        <v>16</v>
      </c>
      <c r="D2415" t="s">
        <v>17</v>
      </c>
      <c r="E2415">
        <v>26.01</v>
      </c>
      <c r="F2415">
        <v>732636</v>
      </c>
      <c r="G2415" t="s">
        <v>13</v>
      </c>
      <c r="H2415" t="s">
        <v>38</v>
      </c>
      <c r="I2415" t="s">
        <v>15</v>
      </c>
      <c r="J2415">
        <v>3</v>
      </c>
    </row>
    <row r="2416" spans="1:10" x14ac:dyDescent="0.35">
      <c r="A2416" t="s">
        <v>41</v>
      </c>
      <c r="B2416">
        <v>2015</v>
      </c>
      <c r="C2416" t="s">
        <v>32</v>
      </c>
      <c r="D2416" t="s">
        <v>17</v>
      </c>
      <c r="E2416">
        <v>69.61</v>
      </c>
      <c r="F2416">
        <v>26321</v>
      </c>
      <c r="G2416" t="s">
        <v>25</v>
      </c>
      <c r="H2416" t="s">
        <v>38</v>
      </c>
      <c r="I2416" t="s">
        <v>39</v>
      </c>
      <c r="J2416">
        <v>11</v>
      </c>
    </row>
    <row r="2417" spans="1:10" x14ac:dyDescent="0.35">
      <c r="A2417" t="s">
        <v>28</v>
      </c>
      <c r="B2417">
        <v>2023</v>
      </c>
      <c r="C2417" t="s">
        <v>16</v>
      </c>
      <c r="D2417" t="s">
        <v>36</v>
      </c>
      <c r="E2417">
        <v>52.88</v>
      </c>
      <c r="F2417">
        <v>982507</v>
      </c>
      <c r="G2417" t="s">
        <v>30</v>
      </c>
      <c r="H2417" t="s">
        <v>14</v>
      </c>
      <c r="I2417" t="s">
        <v>39</v>
      </c>
      <c r="J2417">
        <v>39</v>
      </c>
    </row>
    <row r="2418" spans="1:10" x14ac:dyDescent="0.35">
      <c r="A2418" t="s">
        <v>41</v>
      </c>
      <c r="B2418">
        <v>2019</v>
      </c>
      <c r="C2418" t="s">
        <v>42</v>
      </c>
      <c r="D2418" t="s">
        <v>17</v>
      </c>
      <c r="E2418">
        <v>11.57</v>
      </c>
      <c r="F2418">
        <v>367712</v>
      </c>
      <c r="G2418" t="s">
        <v>25</v>
      </c>
      <c r="H2418" t="s">
        <v>22</v>
      </c>
      <c r="I2418" t="s">
        <v>18</v>
      </c>
      <c r="J2418">
        <v>13</v>
      </c>
    </row>
    <row r="2419" spans="1:10" x14ac:dyDescent="0.35">
      <c r="A2419" t="s">
        <v>41</v>
      </c>
      <c r="B2419">
        <v>2015</v>
      </c>
      <c r="C2419" t="s">
        <v>32</v>
      </c>
      <c r="D2419" t="s">
        <v>24</v>
      </c>
      <c r="E2419">
        <v>83.28</v>
      </c>
      <c r="F2419">
        <v>236346</v>
      </c>
      <c r="G2419" t="s">
        <v>29</v>
      </c>
      <c r="H2419" t="s">
        <v>14</v>
      </c>
      <c r="I2419" t="s">
        <v>27</v>
      </c>
      <c r="J2419">
        <v>55</v>
      </c>
    </row>
    <row r="2420" spans="1:10" x14ac:dyDescent="0.35">
      <c r="A2420" t="s">
        <v>40</v>
      </c>
      <c r="B2420">
        <v>2018</v>
      </c>
      <c r="C2420" t="s">
        <v>34</v>
      </c>
      <c r="D2420" t="s">
        <v>17</v>
      </c>
      <c r="E2420">
        <v>51.46</v>
      </c>
      <c r="F2420">
        <v>287089</v>
      </c>
      <c r="G2420" t="s">
        <v>25</v>
      </c>
      <c r="H2420" t="s">
        <v>22</v>
      </c>
      <c r="I2420" t="s">
        <v>39</v>
      </c>
      <c r="J2420">
        <v>8</v>
      </c>
    </row>
    <row r="2421" spans="1:10" x14ac:dyDescent="0.35">
      <c r="A2421" t="s">
        <v>43</v>
      </c>
      <c r="B2421">
        <v>2024</v>
      </c>
      <c r="C2421" t="s">
        <v>42</v>
      </c>
      <c r="D2421" t="s">
        <v>37</v>
      </c>
      <c r="E2421">
        <v>50.71</v>
      </c>
      <c r="F2421">
        <v>964191</v>
      </c>
      <c r="G2421" t="s">
        <v>30</v>
      </c>
      <c r="H2421" t="s">
        <v>22</v>
      </c>
      <c r="I2421" t="s">
        <v>15</v>
      </c>
      <c r="J2421">
        <v>36</v>
      </c>
    </row>
    <row r="2422" spans="1:10" x14ac:dyDescent="0.35">
      <c r="A2422" t="s">
        <v>10</v>
      </c>
      <c r="B2422">
        <v>2016</v>
      </c>
      <c r="C2422" t="s">
        <v>34</v>
      </c>
      <c r="D2422" t="s">
        <v>37</v>
      </c>
      <c r="E2422">
        <v>52.68</v>
      </c>
      <c r="F2422">
        <v>55913</v>
      </c>
      <c r="G2422" t="s">
        <v>25</v>
      </c>
      <c r="H2422" t="s">
        <v>26</v>
      </c>
      <c r="I2422" t="s">
        <v>31</v>
      </c>
      <c r="J2422">
        <v>70</v>
      </c>
    </row>
    <row r="2423" spans="1:10" x14ac:dyDescent="0.35">
      <c r="A2423" t="s">
        <v>44</v>
      </c>
      <c r="B2423">
        <v>2015</v>
      </c>
      <c r="C2423" t="s">
        <v>11</v>
      </c>
      <c r="D2423" t="s">
        <v>35</v>
      </c>
      <c r="E2423">
        <v>98.29</v>
      </c>
      <c r="F2423">
        <v>850600</v>
      </c>
      <c r="G2423" t="s">
        <v>29</v>
      </c>
      <c r="H2423" t="s">
        <v>38</v>
      </c>
      <c r="I2423" t="s">
        <v>39</v>
      </c>
      <c r="J2423">
        <v>17</v>
      </c>
    </row>
    <row r="2424" spans="1:10" x14ac:dyDescent="0.35">
      <c r="A2424" t="s">
        <v>33</v>
      </c>
      <c r="B2424">
        <v>2024</v>
      </c>
      <c r="C2424" t="s">
        <v>11</v>
      </c>
      <c r="D2424" t="s">
        <v>17</v>
      </c>
      <c r="E2424">
        <v>45.57</v>
      </c>
      <c r="F2424">
        <v>201137</v>
      </c>
      <c r="G2424" t="s">
        <v>13</v>
      </c>
      <c r="H2424" t="s">
        <v>38</v>
      </c>
      <c r="I2424" t="s">
        <v>31</v>
      </c>
      <c r="J2424">
        <v>25</v>
      </c>
    </row>
    <row r="2425" spans="1:10" x14ac:dyDescent="0.35">
      <c r="A2425" t="s">
        <v>28</v>
      </c>
      <c r="B2425">
        <v>2017</v>
      </c>
      <c r="C2425" t="s">
        <v>42</v>
      </c>
      <c r="D2425" t="s">
        <v>37</v>
      </c>
      <c r="E2425">
        <v>1.68</v>
      </c>
      <c r="F2425">
        <v>859708</v>
      </c>
      <c r="G2425" t="s">
        <v>25</v>
      </c>
      <c r="H2425" t="s">
        <v>22</v>
      </c>
      <c r="I2425" t="s">
        <v>39</v>
      </c>
      <c r="J2425">
        <v>10</v>
      </c>
    </row>
    <row r="2426" spans="1:10" x14ac:dyDescent="0.35">
      <c r="A2426" t="s">
        <v>41</v>
      </c>
      <c r="B2426">
        <v>2016</v>
      </c>
      <c r="C2426" t="s">
        <v>11</v>
      </c>
      <c r="D2426" t="s">
        <v>35</v>
      </c>
      <c r="E2426">
        <v>2.74</v>
      </c>
      <c r="F2426">
        <v>863777</v>
      </c>
      <c r="G2426" t="s">
        <v>29</v>
      </c>
      <c r="H2426" t="s">
        <v>38</v>
      </c>
      <c r="I2426" t="s">
        <v>31</v>
      </c>
      <c r="J2426">
        <v>20</v>
      </c>
    </row>
    <row r="2427" spans="1:10" x14ac:dyDescent="0.35">
      <c r="A2427" t="s">
        <v>44</v>
      </c>
      <c r="B2427">
        <v>2024</v>
      </c>
      <c r="C2427" t="s">
        <v>34</v>
      </c>
      <c r="D2427" t="s">
        <v>36</v>
      </c>
      <c r="E2427">
        <v>67.37</v>
      </c>
      <c r="F2427">
        <v>521384</v>
      </c>
      <c r="G2427" t="s">
        <v>30</v>
      </c>
      <c r="H2427" t="s">
        <v>26</v>
      </c>
      <c r="I2427" t="s">
        <v>31</v>
      </c>
      <c r="J2427">
        <v>32</v>
      </c>
    </row>
    <row r="2428" spans="1:10" x14ac:dyDescent="0.35">
      <c r="A2428" t="s">
        <v>41</v>
      </c>
      <c r="B2428">
        <v>2022</v>
      </c>
      <c r="C2428" t="s">
        <v>34</v>
      </c>
      <c r="D2428" t="s">
        <v>35</v>
      </c>
      <c r="E2428">
        <v>69.09</v>
      </c>
      <c r="F2428">
        <v>474183</v>
      </c>
      <c r="G2428" t="s">
        <v>29</v>
      </c>
      <c r="H2428" t="s">
        <v>22</v>
      </c>
      <c r="I2428" t="s">
        <v>31</v>
      </c>
      <c r="J2428">
        <v>27</v>
      </c>
    </row>
    <row r="2429" spans="1:10" x14ac:dyDescent="0.35">
      <c r="A2429" t="s">
        <v>43</v>
      </c>
      <c r="B2429">
        <v>2018</v>
      </c>
      <c r="C2429" t="s">
        <v>34</v>
      </c>
      <c r="D2429" t="s">
        <v>17</v>
      </c>
      <c r="E2429">
        <v>36.630000000000003</v>
      </c>
      <c r="F2429">
        <v>829742</v>
      </c>
      <c r="G2429" t="s">
        <v>29</v>
      </c>
      <c r="H2429" t="s">
        <v>14</v>
      </c>
      <c r="I2429" t="s">
        <v>18</v>
      </c>
      <c r="J2429">
        <v>57</v>
      </c>
    </row>
    <row r="2430" spans="1:10" x14ac:dyDescent="0.35">
      <c r="A2430" t="s">
        <v>45</v>
      </c>
      <c r="B2430">
        <v>2021</v>
      </c>
      <c r="C2430" t="s">
        <v>32</v>
      </c>
      <c r="D2430" t="s">
        <v>24</v>
      </c>
      <c r="E2430">
        <v>99.81</v>
      </c>
      <c r="F2430">
        <v>460842</v>
      </c>
      <c r="G2430" t="s">
        <v>30</v>
      </c>
      <c r="H2430" t="s">
        <v>22</v>
      </c>
      <c r="I2430" t="s">
        <v>27</v>
      </c>
      <c r="J2430">
        <v>59</v>
      </c>
    </row>
    <row r="2431" spans="1:10" x14ac:dyDescent="0.35">
      <c r="A2431" t="s">
        <v>40</v>
      </c>
      <c r="B2431">
        <v>2022</v>
      </c>
      <c r="C2431" t="s">
        <v>42</v>
      </c>
      <c r="D2431" t="s">
        <v>17</v>
      </c>
      <c r="E2431">
        <v>47.33</v>
      </c>
      <c r="F2431">
        <v>839881</v>
      </c>
      <c r="G2431" t="s">
        <v>30</v>
      </c>
      <c r="H2431" t="s">
        <v>38</v>
      </c>
      <c r="I2431" t="s">
        <v>18</v>
      </c>
      <c r="J2431">
        <v>51</v>
      </c>
    </row>
    <row r="2432" spans="1:10" x14ac:dyDescent="0.35">
      <c r="A2432" t="s">
        <v>43</v>
      </c>
      <c r="B2432">
        <v>2017</v>
      </c>
      <c r="C2432" t="s">
        <v>32</v>
      </c>
      <c r="D2432" t="s">
        <v>21</v>
      </c>
      <c r="E2432">
        <v>72.48</v>
      </c>
      <c r="F2432">
        <v>860625</v>
      </c>
      <c r="G2432" t="s">
        <v>30</v>
      </c>
      <c r="H2432" t="s">
        <v>38</v>
      </c>
      <c r="I2432" t="s">
        <v>18</v>
      </c>
      <c r="J2432">
        <v>4</v>
      </c>
    </row>
    <row r="2433" spans="1:10" x14ac:dyDescent="0.35">
      <c r="A2433" t="s">
        <v>23</v>
      </c>
      <c r="B2433">
        <v>2019</v>
      </c>
      <c r="C2433" t="s">
        <v>34</v>
      </c>
      <c r="D2433" t="s">
        <v>37</v>
      </c>
      <c r="E2433">
        <v>65.47</v>
      </c>
      <c r="F2433">
        <v>263110</v>
      </c>
      <c r="G2433" t="s">
        <v>29</v>
      </c>
      <c r="H2433" t="s">
        <v>26</v>
      </c>
      <c r="I2433" t="s">
        <v>18</v>
      </c>
      <c r="J2433">
        <v>6</v>
      </c>
    </row>
    <row r="2434" spans="1:10" x14ac:dyDescent="0.35">
      <c r="A2434" t="s">
        <v>44</v>
      </c>
      <c r="B2434">
        <v>2020</v>
      </c>
      <c r="C2434" t="s">
        <v>20</v>
      </c>
      <c r="D2434" t="s">
        <v>21</v>
      </c>
      <c r="E2434">
        <v>13.61</v>
      </c>
      <c r="F2434">
        <v>506364</v>
      </c>
      <c r="G2434" t="s">
        <v>25</v>
      </c>
      <c r="H2434" t="s">
        <v>26</v>
      </c>
      <c r="I2434" t="s">
        <v>18</v>
      </c>
      <c r="J2434">
        <v>66</v>
      </c>
    </row>
    <row r="2435" spans="1:10" x14ac:dyDescent="0.35">
      <c r="A2435" t="s">
        <v>45</v>
      </c>
      <c r="B2435">
        <v>2021</v>
      </c>
      <c r="C2435" t="s">
        <v>11</v>
      </c>
      <c r="D2435" t="s">
        <v>12</v>
      </c>
      <c r="E2435">
        <v>6.01</v>
      </c>
      <c r="F2435">
        <v>176772</v>
      </c>
      <c r="G2435" t="s">
        <v>29</v>
      </c>
      <c r="H2435" t="s">
        <v>14</v>
      </c>
      <c r="I2435" t="s">
        <v>18</v>
      </c>
      <c r="J2435">
        <v>6</v>
      </c>
    </row>
    <row r="2436" spans="1:10" x14ac:dyDescent="0.35">
      <c r="A2436" t="s">
        <v>43</v>
      </c>
      <c r="B2436">
        <v>2021</v>
      </c>
      <c r="C2436" t="s">
        <v>34</v>
      </c>
      <c r="D2436" t="s">
        <v>17</v>
      </c>
      <c r="E2436">
        <v>1.32</v>
      </c>
      <c r="F2436">
        <v>564277</v>
      </c>
      <c r="G2436" t="s">
        <v>25</v>
      </c>
      <c r="H2436" t="s">
        <v>22</v>
      </c>
      <c r="I2436" t="s">
        <v>18</v>
      </c>
      <c r="J2436">
        <v>1</v>
      </c>
    </row>
    <row r="2437" spans="1:10" x14ac:dyDescent="0.35">
      <c r="A2437" t="s">
        <v>40</v>
      </c>
      <c r="B2437">
        <v>2017</v>
      </c>
      <c r="C2437" t="s">
        <v>20</v>
      </c>
      <c r="D2437" t="s">
        <v>17</v>
      </c>
      <c r="E2437">
        <v>47.97</v>
      </c>
      <c r="F2437">
        <v>36780</v>
      </c>
      <c r="G2437" t="s">
        <v>29</v>
      </c>
      <c r="H2437" t="s">
        <v>14</v>
      </c>
      <c r="I2437" t="s">
        <v>27</v>
      </c>
      <c r="J2437">
        <v>64</v>
      </c>
    </row>
    <row r="2438" spans="1:10" x14ac:dyDescent="0.35">
      <c r="A2438" t="s">
        <v>28</v>
      </c>
      <c r="B2438">
        <v>2021</v>
      </c>
      <c r="C2438" t="s">
        <v>16</v>
      </c>
      <c r="D2438" t="s">
        <v>17</v>
      </c>
      <c r="E2438">
        <v>46.82</v>
      </c>
      <c r="F2438">
        <v>589744</v>
      </c>
      <c r="G2438" t="s">
        <v>25</v>
      </c>
      <c r="H2438" t="s">
        <v>22</v>
      </c>
      <c r="I2438" t="s">
        <v>15</v>
      </c>
      <c r="J2438">
        <v>32</v>
      </c>
    </row>
    <row r="2439" spans="1:10" x14ac:dyDescent="0.35">
      <c r="A2439" t="s">
        <v>41</v>
      </c>
      <c r="B2439">
        <v>2018</v>
      </c>
      <c r="C2439" t="s">
        <v>42</v>
      </c>
      <c r="D2439" t="s">
        <v>35</v>
      </c>
      <c r="E2439">
        <v>59.01</v>
      </c>
      <c r="F2439">
        <v>309230</v>
      </c>
      <c r="G2439" t="s">
        <v>13</v>
      </c>
      <c r="H2439" t="s">
        <v>26</v>
      </c>
      <c r="I2439" t="s">
        <v>39</v>
      </c>
      <c r="J2439">
        <v>61</v>
      </c>
    </row>
    <row r="2440" spans="1:10" x14ac:dyDescent="0.35">
      <c r="A2440" t="s">
        <v>10</v>
      </c>
      <c r="B2440">
        <v>2024</v>
      </c>
      <c r="C2440" t="s">
        <v>20</v>
      </c>
      <c r="D2440" t="s">
        <v>24</v>
      </c>
      <c r="E2440">
        <v>53.59</v>
      </c>
      <c r="F2440">
        <v>4913</v>
      </c>
      <c r="G2440" t="s">
        <v>13</v>
      </c>
      <c r="H2440" t="s">
        <v>22</v>
      </c>
      <c r="I2440" t="s">
        <v>27</v>
      </c>
      <c r="J2440">
        <v>61</v>
      </c>
    </row>
    <row r="2441" spans="1:10" x14ac:dyDescent="0.35">
      <c r="A2441" t="s">
        <v>43</v>
      </c>
      <c r="B2441">
        <v>2020</v>
      </c>
      <c r="C2441" t="s">
        <v>34</v>
      </c>
      <c r="D2441" t="s">
        <v>12</v>
      </c>
      <c r="E2441">
        <v>50.41</v>
      </c>
      <c r="F2441">
        <v>350295</v>
      </c>
      <c r="G2441" t="s">
        <v>29</v>
      </c>
      <c r="H2441" t="s">
        <v>14</v>
      </c>
      <c r="I2441" t="s">
        <v>39</v>
      </c>
      <c r="J2441">
        <v>5</v>
      </c>
    </row>
    <row r="2442" spans="1:10" x14ac:dyDescent="0.35">
      <c r="A2442" t="s">
        <v>45</v>
      </c>
      <c r="B2442">
        <v>2020</v>
      </c>
      <c r="C2442" t="s">
        <v>32</v>
      </c>
      <c r="D2442" t="s">
        <v>36</v>
      </c>
      <c r="E2442">
        <v>60.2</v>
      </c>
      <c r="F2442">
        <v>998937</v>
      </c>
      <c r="G2442" t="s">
        <v>25</v>
      </c>
      <c r="H2442" t="s">
        <v>38</v>
      </c>
      <c r="I2442" t="s">
        <v>31</v>
      </c>
      <c r="J2442">
        <v>19</v>
      </c>
    </row>
    <row r="2443" spans="1:10" x14ac:dyDescent="0.35">
      <c r="A2443" t="s">
        <v>43</v>
      </c>
      <c r="B2443">
        <v>2018</v>
      </c>
      <c r="C2443" t="s">
        <v>42</v>
      </c>
      <c r="D2443" t="s">
        <v>24</v>
      </c>
      <c r="E2443">
        <v>96.22</v>
      </c>
      <c r="F2443">
        <v>445546</v>
      </c>
      <c r="G2443" t="s">
        <v>25</v>
      </c>
      <c r="H2443" t="s">
        <v>22</v>
      </c>
      <c r="I2443" t="s">
        <v>18</v>
      </c>
      <c r="J2443">
        <v>45</v>
      </c>
    </row>
    <row r="2444" spans="1:10" x14ac:dyDescent="0.35">
      <c r="A2444" t="s">
        <v>43</v>
      </c>
      <c r="B2444">
        <v>2023</v>
      </c>
      <c r="C2444" t="s">
        <v>34</v>
      </c>
      <c r="D2444" t="s">
        <v>37</v>
      </c>
      <c r="E2444">
        <v>7.33</v>
      </c>
      <c r="F2444">
        <v>486146</v>
      </c>
      <c r="G2444" t="s">
        <v>29</v>
      </c>
      <c r="H2444" t="s">
        <v>38</v>
      </c>
      <c r="I2444" t="s">
        <v>18</v>
      </c>
      <c r="J2444">
        <v>12</v>
      </c>
    </row>
    <row r="2445" spans="1:10" x14ac:dyDescent="0.35">
      <c r="A2445" t="s">
        <v>23</v>
      </c>
      <c r="B2445">
        <v>2016</v>
      </c>
      <c r="C2445" t="s">
        <v>11</v>
      </c>
      <c r="D2445" t="s">
        <v>12</v>
      </c>
      <c r="E2445">
        <v>29.49</v>
      </c>
      <c r="F2445">
        <v>466333</v>
      </c>
      <c r="G2445" t="s">
        <v>13</v>
      </c>
      <c r="H2445" t="s">
        <v>38</v>
      </c>
      <c r="I2445" t="s">
        <v>18</v>
      </c>
      <c r="J2445">
        <v>51</v>
      </c>
    </row>
    <row r="2446" spans="1:10" x14ac:dyDescent="0.35">
      <c r="A2446" t="s">
        <v>44</v>
      </c>
      <c r="B2446">
        <v>2019</v>
      </c>
      <c r="C2446" t="s">
        <v>11</v>
      </c>
      <c r="D2446" t="s">
        <v>35</v>
      </c>
      <c r="E2446">
        <v>73.349999999999994</v>
      </c>
      <c r="F2446">
        <v>706019</v>
      </c>
      <c r="G2446" t="s">
        <v>25</v>
      </c>
      <c r="H2446" t="s">
        <v>38</v>
      </c>
      <c r="I2446" t="s">
        <v>39</v>
      </c>
      <c r="J2446">
        <v>65</v>
      </c>
    </row>
    <row r="2447" spans="1:10" x14ac:dyDescent="0.35">
      <c r="A2447" t="s">
        <v>23</v>
      </c>
      <c r="B2447">
        <v>2020</v>
      </c>
      <c r="C2447" t="s">
        <v>32</v>
      </c>
      <c r="D2447" t="s">
        <v>17</v>
      </c>
      <c r="E2447">
        <v>70.03</v>
      </c>
      <c r="F2447">
        <v>971464</v>
      </c>
      <c r="G2447" t="s">
        <v>25</v>
      </c>
      <c r="H2447" t="s">
        <v>22</v>
      </c>
      <c r="I2447" t="s">
        <v>18</v>
      </c>
      <c r="J2447">
        <v>4</v>
      </c>
    </row>
    <row r="2448" spans="1:10" x14ac:dyDescent="0.35">
      <c r="A2448" t="s">
        <v>19</v>
      </c>
      <c r="B2448">
        <v>2015</v>
      </c>
      <c r="C2448" t="s">
        <v>20</v>
      </c>
      <c r="D2448" t="s">
        <v>21</v>
      </c>
      <c r="E2448">
        <v>76.97</v>
      </c>
      <c r="F2448">
        <v>224983</v>
      </c>
      <c r="G2448" t="s">
        <v>25</v>
      </c>
      <c r="H2448" t="s">
        <v>22</v>
      </c>
      <c r="I2448" t="s">
        <v>27</v>
      </c>
      <c r="J2448">
        <v>42</v>
      </c>
    </row>
    <row r="2449" spans="1:10" x14ac:dyDescent="0.35">
      <c r="A2449" t="s">
        <v>43</v>
      </c>
      <c r="B2449">
        <v>2019</v>
      </c>
      <c r="C2449" t="s">
        <v>16</v>
      </c>
      <c r="D2449" t="s">
        <v>24</v>
      </c>
      <c r="E2449">
        <v>87.41</v>
      </c>
      <c r="F2449">
        <v>919425</v>
      </c>
      <c r="G2449" t="s">
        <v>25</v>
      </c>
      <c r="H2449" t="s">
        <v>14</v>
      </c>
      <c r="I2449" t="s">
        <v>39</v>
      </c>
      <c r="J2449">
        <v>45</v>
      </c>
    </row>
    <row r="2450" spans="1:10" x14ac:dyDescent="0.35">
      <c r="A2450" t="s">
        <v>41</v>
      </c>
      <c r="B2450">
        <v>2023</v>
      </c>
      <c r="C2450" t="s">
        <v>32</v>
      </c>
      <c r="D2450" t="s">
        <v>24</v>
      </c>
      <c r="E2450">
        <v>57.25</v>
      </c>
      <c r="F2450">
        <v>115138</v>
      </c>
      <c r="G2450" t="s">
        <v>30</v>
      </c>
      <c r="H2450" t="s">
        <v>14</v>
      </c>
      <c r="I2450" t="s">
        <v>39</v>
      </c>
      <c r="J2450">
        <v>42</v>
      </c>
    </row>
    <row r="2451" spans="1:10" x14ac:dyDescent="0.35">
      <c r="A2451" t="s">
        <v>44</v>
      </c>
      <c r="B2451">
        <v>2020</v>
      </c>
      <c r="C2451" t="s">
        <v>11</v>
      </c>
      <c r="D2451" t="s">
        <v>21</v>
      </c>
      <c r="E2451">
        <v>99.57</v>
      </c>
      <c r="F2451">
        <v>786468</v>
      </c>
      <c r="G2451" t="s">
        <v>25</v>
      </c>
      <c r="H2451" t="s">
        <v>26</v>
      </c>
      <c r="I2451" t="s">
        <v>27</v>
      </c>
      <c r="J2451">
        <v>42</v>
      </c>
    </row>
    <row r="2452" spans="1:10" x14ac:dyDescent="0.35">
      <c r="A2452" t="s">
        <v>19</v>
      </c>
      <c r="B2452">
        <v>2023</v>
      </c>
      <c r="C2452" t="s">
        <v>11</v>
      </c>
      <c r="D2452" t="s">
        <v>17</v>
      </c>
      <c r="E2452">
        <v>5.1100000000000003</v>
      </c>
      <c r="F2452">
        <v>620560</v>
      </c>
      <c r="G2452" t="s">
        <v>13</v>
      </c>
      <c r="H2452" t="s">
        <v>22</v>
      </c>
      <c r="I2452" t="s">
        <v>31</v>
      </c>
      <c r="J2452">
        <v>59</v>
      </c>
    </row>
    <row r="2453" spans="1:10" x14ac:dyDescent="0.35">
      <c r="A2453" t="s">
        <v>45</v>
      </c>
      <c r="B2453">
        <v>2017</v>
      </c>
      <c r="C2453" t="s">
        <v>42</v>
      </c>
      <c r="D2453" t="s">
        <v>35</v>
      </c>
      <c r="E2453">
        <v>56.74</v>
      </c>
      <c r="F2453">
        <v>976007</v>
      </c>
      <c r="G2453" t="s">
        <v>29</v>
      </c>
      <c r="H2453" t="s">
        <v>26</v>
      </c>
      <c r="I2453" t="s">
        <v>39</v>
      </c>
      <c r="J2453">
        <v>59</v>
      </c>
    </row>
    <row r="2454" spans="1:10" x14ac:dyDescent="0.35">
      <c r="A2454" t="s">
        <v>33</v>
      </c>
      <c r="B2454">
        <v>2016</v>
      </c>
      <c r="C2454" t="s">
        <v>32</v>
      </c>
      <c r="D2454" t="s">
        <v>12</v>
      </c>
      <c r="E2454">
        <v>46.58</v>
      </c>
      <c r="F2454">
        <v>361163</v>
      </c>
      <c r="G2454" t="s">
        <v>13</v>
      </c>
      <c r="H2454" t="s">
        <v>38</v>
      </c>
      <c r="I2454" t="s">
        <v>18</v>
      </c>
      <c r="J2454">
        <v>38</v>
      </c>
    </row>
    <row r="2455" spans="1:10" x14ac:dyDescent="0.35">
      <c r="A2455" t="s">
        <v>43</v>
      </c>
      <c r="B2455">
        <v>2017</v>
      </c>
      <c r="C2455" t="s">
        <v>16</v>
      </c>
      <c r="D2455" t="s">
        <v>37</v>
      </c>
      <c r="E2455">
        <v>54.78</v>
      </c>
      <c r="F2455">
        <v>469735</v>
      </c>
      <c r="G2455" t="s">
        <v>25</v>
      </c>
      <c r="H2455" t="s">
        <v>38</v>
      </c>
      <c r="I2455" t="s">
        <v>39</v>
      </c>
      <c r="J2455">
        <v>57</v>
      </c>
    </row>
    <row r="2456" spans="1:10" x14ac:dyDescent="0.35">
      <c r="A2456" t="s">
        <v>45</v>
      </c>
      <c r="B2456">
        <v>2015</v>
      </c>
      <c r="C2456" t="s">
        <v>20</v>
      </c>
      <c r="D2456" t="s">
        <v>21</v>
      </c>
      <c r="E2456">
        <v>46.27</v>
      </c>
      <c r="F2456">
        <v>117231</v>
      </c>
      <c r="G2456" t="s">
        <v>30</v>
      </c>
      <c r="H2456" t="s">
        <v>14</v>
      </c>
      <c r="I2456" t="s">
        <v>27</v>
      </c>
      <c r="J2456">
        <v>28</v>
      </c>
    </row>
    <row r="2457" spans="1:10" x14ac:dyDescent="0.35">
      <c r="A2457" t="s">
        <v>28</v>
      </c>
      <c r="B2457">
        <v>2018</v>
      </c>
      <c r="C2457" t="s">
        <v>16</v>
      </c>
      <c r="D2457" t="s">
        <v>37</v>
      </c>
      <c r="E2457">
        <v>14.38</v>
      </c>
      <c r="F2457">
        <v>276925</v>
      </c>
      <c r="G2457" t="s">
        <v>30</v>
      </c>
      <c r="H2457" t="s">
        <v>14</v>
      </c>
      <c r="I2457" t="s">
        <v>15</v>
      </c>
      <c r="J2457">
        <v>54</v>
      </c>
    </row>
    <row r="2458" spans="1:10" x14ac:dyDescent="0.35">
      <c r="A2458" t="s">
        <v>40</v>
      </c>
      <c r="B2458">
        <v>2019</v>
      </c>
      <c r="C2458" t="s">
        <v>42</v>
      </c>
      <c r="D2458" t="s">
        <v>24</v>
      </c>
      <c r="E2458">
        <v>37.299999999999997</v>
      </c>
      <c r="F2458">
        <v>208089</v>
      </c>
      <c r="G2458" t="s">
        <v>30</v>
      </c>
      <c r="H2458" t="s">
        <v>38</v>
      </c>
      <c r="I2458" t="s">
        <v>31</v>
      </c>
      <c r="J2458">
        <v>33</v>
      </c>
    </row>
    <row r="2459" spans="1:10" x14ac:dyDescent="0.35">
      <c r="A2459" t="s">
        <v>40</v>
      </c>
      <c r="B2459">
        <v>2016</v>
      </c>
      <c r="C2459" t="s">
        <v>11</v>
      </c>
      <c r="D2459" t="s">
        <v>24</v>
      </c>
      <c r="E2459">
        <v>63.81</v>
      </c>
      <c r="F2459">
        <v>71720</v>
      </c>
      <c r="G2459" t="s">
        <v>13</v>
      </c>
      <c r="H2459" t="s">
        <v>38</v>
      </c>
      <c r="I2459" t="s">
        <v>39</v>
      </c>
      <c r="J2459">
        <v>21</v>
      </c>
    </row>
    <row r="2460" spans="1:10" x14ac:dyDescent="0.35">
      <c r="A2460" t="s">
        <v>41</v>
      </c>
      <c r="B2460">
        <v>2024</v>
      </c>
      <c r="C2460" t="s">
        <v>16</v>
      </c>
      <c r="D2460" t="s">
        <v>24</v>
      </c>
      <c r="E2460">
        <v>35.619999999999997</v>
      </c>
      <c r="F2460">
        <v>236676</v>
      </c>
      <c r="G2460" t="s">
        <v>25</v>
      </c>
      <c r="H2460" t="s">
        <v>26</v>
      </c>
      <c r="I2460" t="s">
        <v>27</v>
      </c>
      <c r="J2460">
        <v>67</v>
      </c>
    </row>
    <row r="2461" spans="1:10" x14ac:dyDescent="0.35">
      <c r="A2461" t="s">
        <v>19</v>
      </c>
      <c r="B2461">
        <v>2024</v>
      </c>
      <c r="C2461" t="s">
        <v>20</v>
      </c>
      <c r="D2461" t="s">
        <v>24</v>
      </c>
      <c r="E2461">
        <v>93.46</v>
      </c>
      <c r="F2461">
        <v>409281</v>
      </c>
      <c r="G2461" t="s">
        <v>25</v>
      </c>
      <c r="H2461" t="s">
        <v>22</v>
      </c>
      <c r="I2461" t="s">
        <v>31</v>
      </c>
      <c r="J2461">
        <v>18</v>
      </c>
    </row>
    <row r="2462" spans="1:10" x14ac:dyDescent="0.35">
      <c r="A2462" t="s">
        <v>44</v>
      </c>
      <c r="B2462">
        <v>2023</v>
      </c>
      <c r="C2462" t="s">
        <v>11</v>
      </c>
      <c r="D2462" t="s">
        <v>36</v>
      </c>
      <c r="E2462">
        <v>82.36</v>
      </c>
      <c r="F2462">
        <v>612815</v>
      </c>
      <c r="G2462" t="s">
        <v>29</v>
      </c>
      <c r="H2462" t="s">
        <v>38</v>
      </c>
      <c r="I2462" t="s">
        <v>31</v>
      </c>
      <c r="J2462">
        <v>12</v>
      </c>
    </row>
    <row r="2463" spans="1:10" x14ac:dyDescent="0.35">
      <c r="A2463" t="s">
        <v>41</v>
      </c>
      <c r="B2463">
        <v>2018</v>
      </c>
      <c r="C2463" t="s">
        <v>34</v>
      </c>
      <c r="D2463" t="s">
        <v>24</v>
      </c>
      <c r="E2463">
        <v>11.32</v>
      </c>
      <c r="F2463">
        <v>153618</v>
      </c>
      <c r="G2463" t="s">
        <v>25</v>
      </c>
      <c r="H2463" t="s">
        <v>22</v>
      </c>
      <c r="I2463" t="s">
        <v>15</v>
      </c>
      <c r="J2463">
        <v>29</v>
      </c>
    </row>
    <row r="2464" spans="1:10" x14ac:dyDescent="0.35">
      <c r="A2464" t="s">
        <v>19</v>
      </c>
      <c r="B2464">
        <v>2023</v>
      </c>
      <c r="C2464" t="s">
        <v>16</v>
      </c>
      <c r="D2464" t="s">
        <v>36</v>
      </c>
      <c r="E2464">
        <v>57.15</v>
      </c>
      <c r="F2464">
        <v>704230</v>
      </c>
      <c r="G2464" t="s">
        <v>25</v>
      </c>
      <c r="H2464" t="s">
        <v>38</v>
      </c>
      <c r="I2464" t="s">
        <v>15</v>
      </c>
      <c r="J2464">
        <v>71</v>
      </c>
    </row>
    <row r="2465" spans="1:10" x14ac:dyDescent="0.35">
      <c r="A2465" t="s">
        <v>10</v>
      </c>
      <c r="B2465">
        <v>2019</v>
      </c>
      <c r="C2465" t="s">
        <v>42</v>
      </c>
      <c r="D2465" t="s">
        <v>17</v>
      </c>
      <c r="E2465">
        <v>79.37</v>
      </c>
      <c r="F2465">
        <v>863510</v>
      </c>
      <c r="G2465" t="s">
        <v>13</v>
      </c>
      <c r="H2465" t="s">
        <v>22</v>
      </c>
      <c r="I2465" t="s">
        <v>15</v>
      </c>
      <c r="J2465">
        <v>2</v>
      </c>
    </row>
    <row r="2466" spans="1:10" x14ac:dyDescent="0.35">
      <c r="A2466" t="s">
        <v>19</v>
      </c>
      <c r="B2466">
        <v>2024</v>
      </c>
      <c r="C2466" t="s">
        <v>32</v>
      </c>
      <c r="D2466" t="s">
        <v>37</v>
      </c>
      <c r="E2466">
        <v>4.08</v>
      </c>
      <c r="F2466">
        <v>488599</v>
      </c>
      <c r="G2466" t="s">
        <v>30</v>
      </c>
      <c r="H2466" t="s">
        <v>26</v>
      </c>
      <c r="I2466" t="s">
        <v>39</v>
      </c>
      <c r="J2466">
        <v>11</v>
      </c>
    </row>
    <row r="2467" spans="1:10" x14ac:dyDescent="0.35">
      <c r="A2467" t="s">
        <v>33</v>
      </c>
      <c r="B2467">
        <v>2022</v>
      </c>
      <c r="C2467" t="s">
        <v>16</v>
      </c>
      <c r="D2467" t="s">
        <v>37</v>
      </c>
      <c r="E2467">
        <v>80.73</v>
      </c>
      <c r="F2467">
        <v>964782</v>
      </c>
      <c r="G2467" t="s">
        <v>30</v>
      </c>
      <c r="H2467" t="s">
        <v>22</v>
      </c>
      <c r="I2467" t="s">
        <v>15</v>
      </c>
      <c r="J2467">
        <v>47</v>
      </c>
    </row>
    <row r="2468" spans="1:10" x14ac:dyDescent="0.35">
      <c r="A2468" t="s">
        <v>28</v>
      </c>
      <c r="B2468">
        <v>2018</v>
      </c>
      <c r="C2468" t="s">
        <v>20</v>
      </c>
      <c r="D2468" t="s">
        <v>21</v>
      </c>
      <c r="E2468">
        <v>48.96</v>
      </c>
      <c r="F2468">
        <v>323027</v>
      </c>
      <c r="G2468" t="s">
        <v>30</v>
      </c>
      <c r="H2468" t="s">
        <v>14</v>
      </c>
      <c r="I2468" t="s">
        <v>39</v>
      </c>
      <c r="J2468">
        <v>49</v>
      </c>
    </row>
    <row r="2469" spans="1:10" x14ac:dyDescent="0.35">
      <c r="A2469" t="s">
        <v>10</v>
      </c>
      <c r="B2469">
        <v>2023</v>
      </c>
      <c r="C2469" t="s">
        <v>20</v>
      </c>
      <c r="D2469" t="s">
        <v>12</v>
      </c>
      <c r="E2469">
        <v>10.55</v>
      </c>
      <c r="F2469">
        <v>12970</v>
      </c>
      <c r="G2469" t="s">
        <v>30</v>
      </c>
      <c r="H2469" t="s">
        <v>26</v>
      </c>
      <c r="I2469" t="s">
        <v>31</v>
      </c>
      <c r="J2469">
        <v>32</v>
      </c>
    </row>
    <row r="2470" spans="1:10" x14ac:dyDescent="0.35">
      <c r="A2470" t="s">
        <v>19</v>
      </c>
      <c r="B2470">
        <v>2020</v>
      </c>
      <c r="C2470" t="s">
        <v>20</v>
      </c>
      <c r="D2470" t="s">
        <v>35</v>
      </c>
      <c r="E2470">
        <v>50.19</v>
      </c>
      <c r="F2470">
        <v>659835</v>
      </c>
      <c r="G2470" t="s">
        <v>30</v>
      </c>
      <c r="H2470" t="s">
        <v>38</v>
      </c>
      <c r="I2470" t="s">
        <v>39</v>
      </c>
      <c r="J2470">
        <v>46</v>
      </c>
    </row>
    <row r="2471" spans="1:10" x14ac:dyDescent="0.35">
      <c r="A2471" t="s">
        <v>10</v>
      </c>
      <c r="B2471">
        <v>2023</v>
      </c>
      <c r="C2471" t="s">
        <v>34</v>
      </c>
      <c r="D2471" t="s">
        <v>24</v>
      </c>
      <c r="E2471">
        <v>66.92</v>
      </c>
      <c r="F2471">
        <v>336320</v>
      </c>
      <c r="G2471" t="s">
        <v>13</v>
      </c>
      <c r="H2471" t="s">
        <v>26</v>
      </c>
      <c r="I2471" t="s">
        <v>15</v>
      </c>
      <c r="J2471">
        <v>51</v>
      </c>
    </row>
    <row r="2472" spans="1:10" x14ac:dyDescent="0.35">
      <c r="A2472" t="s">
        <v>10</v>
      </c>
      <c r="B2472">
        <v>2017</v>
      </c>
      <c r="C2472" t="s">
        <v>20</v>
      </c>
      <c r="D2472" t="s">
        <v>36</v>
      </c>
      <c r="E2472">
        <v>47.52</v>
      </c>
      <c r="F2472">
        <v>83617</v>
      </c>
      <c r="G2472" t="s">
        <v>29</v>
      </c>
      <c r="H2472" t="s">
        <v>14</v>
      </c>
      <c r="I2472" t="s">
        <v>27</v>
      </c>
      <c r="J2472">
        <v>64</v>
      </c>
    </row>
    <row r="2473" spans="1:10" x14ac:dyDescent="0.35">
      <c r="A2473" t="s">
        <v>43</v>
      </c>
      <c r="B2473">
        <v>2018</v>
      </c>
      <c r="C2473" t="s">
        <v>42</v>
      </c>
      <c r="D2473" t="s">
        <v>36</v>
      </c>
      <c r="E2473">
        <v>87.13</v>
      </c>
      <c r="F2473">
        <v>99178</v>
      </c>
      <c r="G2473" t="s">
        <v>25</v>
      </c>
      <c r="H2473" t="s">
        <v>14</v>
      </c>
      <c r="I2473" t="s">
        <v>31</v>
      </c>
      <c r="J2473">
        <v>27</v>
      </c>
    </row>
    <row r="2474" spans="1:10" x14ac:dyDescent="0.35">
      <c r="A2474" t="s">
        <v>43</v>
      </c>
      <c r="B2474">
        <v>2024</v>
      </c>
      <c r="C2474" t="s">
        <v>16</v>
      </c>
      <c r="D2474" t="s">
        <v>12</v>
      </c>
      <c r="E2474">
        <v>80.099999999999994</v>
      </c>
      <c r="F2474">
        <v>489369</v>
      </c>
      <c r="G2474" t="s">
        <v>25</v>
      </c>
      <c r="H2474" t="s">
        <v>14</v>
      </c>
      <c r="I2474" t="s">
        <v>39</v>
      </c>
      <c r="J2474">
        <v>41</v>
      </c>
    </row>
    <row r="2475" spans="1:10" x14ac:dyDescent="0.35">
      <c r="A2475" t="s">
        <v>41</v>
      </c>
      <c r="B2475">
        <v>2017</v>
      </c>
      <c r="C2475" t="s">
        <v>11</v>
      </c>
      <c r="D2475" t="s">
        <v>24</v>
      </c>
      <c r="E2475">
        <v>2.2200000000000002</v>
      </c>
      <c r="F2475">
        <v>620350</v>
      </c>
      <c r="G2475" t="s">
        <v>13</v>
      </c>
      <c r="H2475" t="s">
        <v>38</v>
      </c>
      <c r="I2475" t="s">
        <v>18</v>
      </c>
      <c r="J2475">
        <v>45</v>
      </c>
    </row>
    <row r="2476" spans="1:10" x14ac:dyDescent="0.35">
      <c r="A2476" t="s">
        <v>45</v>
      </c>
      <c r="B2476">
        <v>2020</v>
      </c>
      <c r="C2476" t="s">
        <v>32</v>
      </c>
      <c r="D2476" t="s">
        <v>37</v>
      </c>
      <c r="E2476">
        <v>38.14</v>
      </c>
      <c r="F2476">
        <v>846602</v>
      </c>
      <c r="G2476" t="s">
        <v>29</v>
      </c>
      <c r="H2476" t="s">
        <v>22</v>
      </c>
      <c r="I2476" t="s">
        <v>18</v>
      </c>
      <c r="J2476">
        <v>31</v>
      </c>
    </row>
    <row r="2477" spans="1:10" x14ac:dyDescent="0.35">
      <c r="A2477" t="s">
        <v>19</v>
      </c>
      <c r="B2477">
        <v>2017</v>
      </c>
      <c r="C2477" t="s">
        <v>42</v>
      </c>
      <c r="D2477" t="s">
        <v>35</v>
      </c>
      <c r="E2477">
        <v>61.02</v>
      </c>
      <c r="F2477">
        <v>650042</v>
      </c>
      <c r="G2477" t="s">
        <v>25</v>
      </c>
      <c r="H2477" t="s">
        <v>14</v>
      </c>
      <c r="I2477" t="s">
        <v>31</v>
      </c>
      <c r="J2477">
        <v>48</v>
      </c>
    </row>
    <row r="2478" spans="1:10" x14ac:dyDescent="0.35">
      <c r="A2478" t="s">
        <v>44</v>
      </c>
      <c r="B2478">
        <v>2019</v>
      </c>
      <c r="C2478" t="s">
        <v>20</v>
      </c>
      <c r="D2478" t="s">
        <v>35</v>
      </c>
      <c r="E2478">
        <v>61.01</v>
      </c>
      <c r="F2478">
        <v>549197</v>
      </c>
      <c r="G2478" t="s">
        <v>13</v>
      </c>
      <c r="H2478" t="s">
        <v>26</v>
      </c>
      <c r="I2478" t="s">
        <v>31</v>
      </c>
      <c r="J2478">
        <v>59</v>
      </c>
    </row>
    <row r="2479" spans="1:10" x14ac:dyDescent="0.35">
      <c r="A2479" t="s">
        <v>33</v>
      </c>
      <c r="B2479">
        <v>2023</v>
      </c>
      <c r="C2479" t="s">
        <v>11</v>
      </c>
      <c r="D2479" t="s">
        <v>21</v>
      </c>
      <c r="E2479">
        <v>15.49</v>
      </c>
      <c r="F2479">
        <v>138639</v>
      </c>
      <c r="G2479" t="s">
        <v>13</v>
      </c>
      <c r="H2479" t="s">
        <v>14</v>
      </c>
      <c r="I2479" t="s">
        <v>15</v>
      </c>
      <c r="J2479">
        <v>14</v>
      </c>
    </row>
    <row r="2480" spans="1:10" x14ac:dyDescent="0.35">
      <c r="A2480" t="s">
        <v>40</v>
      </c>
      <c r="B2480">
        <v>2024</v>
      </c>
      <c r="C2480" t="s">
        <v>20</v>
      </c>
      <c r="D2480" t="s">
        <v>37</v>
      </c>
      <c r="E2480">
        <v>93.4</v>
      </c>
      <c r="F2480">
        <v>833819</v>
      </c>
      <c r="G2480" t="s">
        <v>29</v>
      </c>
      <c r="H2480" t="s">
        <v>14</v>
      </c>
      <c r="I2480" t="s">
        <v>31</v>
      </c>
      <c r="J2480">
        <v>14</v>
      </c>
    </row>
    <row r="2481" spans="1:10" x14ac:dyDescent="0.35">
      <c r="A2481" t="s">
        <v>19</v>
      </c>
      <c r="B2481">
        <v>2022</v>
      </c>
      <c r="C2481" t="s">
        <v>42</v>
      </c>
      <c r="D2481" t="s">
        <v>17</v>
      </c>
      <c r="E2481">
        <v>13.88</v>
      </c>
      <c r="F2481">
        <v>813217</v>
      </c>
      <c r="G2481" t="s">
        <v>29</v>
      </c>
      <c r="H2481" t="s">
        <v>38</v>
      </c>
      <c r="I2481" t="s">
        <v>27</v>
      </c>
      <c r="J2481">
        <v>71</v>
      </c>
    </row>
    <row r="2482" spans="1:10" x14ac:dyDescent="0.35">
      <c r="A2482" t="s">
        <v>23</v>
      </c>
      <c r="B2482">
        <v>2017</v>
      </c>
      <c r="C2482" t="s">
        <v>42</v>
      </c>
      <c r="D2482" t="s">
        <v>36</v>
      </c>
      <c r="E2482">
        <v>11.25</v>
      </c>
      <c r="F2482">
        <v>636273</v>
      </c>
      <c r="G2482" t="s">
        <v>29</v>
      </c>
      <c r="H2482" t="s">
        <v>38</v>
      </c>
      <c r="I2482" t="s">
        <v>31</v>
      </c>
      <c r="J2482">
        <v>30</v>
      </c>
    </row>
    <row r="2483" spans="1:10" x14ac:dyDescent="0.35">
      <c r="A2483" t="s">
        <v>41</v>
      </c>
      <c r="B2483">
        <v>2017</v>
      </c>
      <c r="C2483" t="s">
        <v>20</v>
      </c>
      <c r="D2483" t="s">
        <v>36</v>
      </c>
      <c r="E2483">
        <v>66.53</v>
      </c>
      <c r="F2483">
        <v>45277</v>
      </c>
      <c r="G2483" t="s">
        <v>29</v>
      </c>
      <c r="H2483" t="s">
        <v>26</v>
      </c>
      <c r="I2483" t="s">
        <v>18</v>
      </c>
      <c r="J2483">
        <v>43</v>
      </c>
    </row>
    <row r="2484" spans="1:10" x14ac:dyDescent="0.35">
      <c r="A2484" t="s">
        <v>40</v>
      </c>
      <c r="B2484">
        <v>2015</v>
      </c>
      <c r="C2484" t="s">
        <v>11</v>
      </c>
      <c r="D2484" t="s">
        <v>24</v>
      </c>
      <c r="E2484">
        <v>89.41</v>
      </c>
      <c r="F2484">
        <v>488342</v>
      </c>
      <c r="G2484" t="s">
        <v>13</v>
      </c>
      <c r="H2484" t="s">
        <v>14</v>
      </c>
      <c r="I2484" t="s">
        <v>18</v>
      </c>
      <c r="J2484">
        <v>23</v>
      </c>
    </row>
    <row r="2485" spans="1:10" x14ac:dyDescent="0.35">
      <c r="A2485" t="s">
        <v>33</v>
      </c>
      <c r="B2485">
        <v>2019</v>
      </c>
      <c r="C2485" t="s">
        <v>11</v>
      </c>
      <c r="D2485" t="s">
        <v>21</v>
      </c>
      <c r="E2485">
        <v>55.31</v>
      </c>
      <c r="F2485">
        <v>526220</v>
      </c>
      <c r="G2485" t="s">
        <v>25</v>
      </c>
      <c r="H2485" t="s">
        <v>26</v>
      </c>
      <c r="I2485" t="s">
        <v>27</v>
      </c>
      <c r="J2485">
        <v>2</v>
      </c>
    </row>
    <row r="2486" spans="1:10" x14ac:dyDescent="0.35">
      <c r="A2486" t="s">
        <v>45</v>
      </c>
      <c r="B2486">
        <v>2023</v>
      </c>
      <c r="C2486" t="s">
        <v>32</v>
      </c>
      <c r="D2486" t="s">
        <v>12</v>
      </c>
      <c r="E2486">
        <v>90.38</v>
      </c>
      <c r="F2486">
        <v>311596</v>
      </c>
      <c r="G2486" t="s">
        <v>29</v>
      </c>
      <c r="H2486" t="s">
        <v>22</v>
      </c>
      <c r="I2486" t="s">
        <v>15</v>
      </c>
      <c r="J2486">
        <v>23</v>
      </c>
    </row>
    <row r="2487" spans="1:10" x14ac:dyDescent="0.35">
      <c r="A2487" t="s">
        <v>43</v>
      </c>
      <c r="B2487">
        <v>2024</v>
      </c>
      <c r="C2487" t="s">
        <v>32</v>
      </c>
      <c r="D2487" t="s">
        <v>17</v>
      </c>
      <c r="E2487">
        <v>25.17</v>
      </c>
      <c r="F2487">
        <v>658226</v>
      </c>
      <c r="G2487" t="s">
        <v>29</v>
      </c>
      <c r="H2487" t="s">
        <v>22</v>
      </c>
      <c r="I2487" t="s">
        <v>15</v>
      </c>
      <c r="J2487">
        <v>52</v>
      </c>
    </row>
    <row r="2488" spans="1:10" x14ac:dyDescent="0.35">
      <c r="A2488" t="s">
        <v>19</v>
      </c>
      <c r="B2488">
        <v>2019</v>
      </c>
      <c r="C2488" t="s">
        <v>11</v>
      </c>
      <c r="D2488" t="s">
        <v>12</v>
      </c>
      <c r="E2488">
        <v>6.29</v>
      </c>
      <c r="F2488">
        <v>344693</v>
      </c>
      <c r="G2488" t="s">
        <v>13</v>
      </c>
      <c r="H2488" t="s">
        <v>26</v>
      </c>
      <c r="I2488" t="s">
        <v>39</v>
      </c>
      <c r="J2488">
        <v>19</v>
      </c>
    </row>
    <row r="2489" spans="1:10" x14ac:dyDescent="0.35">
      <c r="A2489" t="s">
        <v>33</v>
      </c>
      <c r="B2489">
        <v>2016</v>
      </c>
      <c r="C2489" t="s">
        <v>11</v>
      </c>
      <c r="D2489" t="s">
        <v>12</v>
      </c>
      <c r="E2489">
        <v>37.57</v>
      </c>
      <c r="F2489">
        <v>380995</v>
      </c>
      <c r="G2489" t="s">
        <v>30</v>
      </c>
      <c r="H2489" t="s">
        <v>22</v>
      </c>
      <c r="I2489" t="s">
        <v>15</v>
      </c>
      <c r="J2489">
        <v>60</v>
      </c>
    </row>
    <row r="2490" spans="1:10" x14ac:dyDescent="0.35">
      <c r="A2490" t="s">
        <v>43</v>
      </c>
      <c r="B2490">
        <v>2018</v>
      </c>
      <c r="C2490" t="s">
        <v>42</v>
      </c>
      <c r="D2490" t="s">
        <v>36</v>
      </c>
      <c r="E2490">
        <v>3.1</v>
      </c>
      <c r="F2490">
        <v>458185</v>
      </c>
      <c r="G2490" t="s">
        <v>29</v>
      </c>
      <c r="H2490" t="s">
        <v>26</v>
      </c>
      <c r="I2490" t="s">
        <v>27</v>
      </c>
      <c r="J2490">
        <v>31</v>
      </c>
    </row>
    <row r="2491" spans="1:10" x14ac:dyDescent="0.35">
      <c r="A2491" t="s">
        <v>43</v>
      </c>
      <c r="B2491">
        <v>2022</v>
      </c>
      <c r="C2491" t="s">
        <v>20</v>
      </c>
      <c r="D2491" t="s">
        <v>12</v>
      </c>
      <c r="E2491">
        <v>91.69</v>
      </c>
      <c r="F2491">
        <v>581034</v>
      </c>
      <c r="G2491" t="s">
        <v>29</v>
      </c>
      <c r="H2491" t="s">
        <v>26</v>
      </c>
      <c r="I2491" t="s">
        <v>15</v>
      </c>
      <c r="J2491">
        <v>67</v>
      </c>
    </row>
    <row r="2492" spans="1:10" x14ac:dyDescent="0.35">
      <c r="A2492" t="s">
        <v>41</v>
      </c>
      <c r="B2492">
        <v>2019</v>
      </c>
      <c r="C2492" t="s">
        <v>16</v>
      </c>
      <c r="D2492" t="s">
        <v>17</v>
      </c>
      <c r="E2492">
        <v>19.97</v>
      </c>
      <c r="F2492">
        <v>722544</v>
      </c>
      <c r="G2492" t="s">
        <v>13</v>
      </c>
      <c r="H2492" t="s">
        <v>26</v>
      </c>
      <c r="I2492" t="s">
        <v>39</v>
      </c>
      <c r="J2492">
        <v>14</v>
      </c>
    </row>
    <row r="2493" spans="1:10" x14ac:dyDescent="0.35">
      <c r="A2493" t="s">
        <v>43</v>
      </c>
      <c r="B2493">
        <v>2024</v>
      </c>
      <c r="C2493" t="s">
        <v>11</v>
      </c>
      <c r="D2493" t="s">
        <v>21</v>
      </c>
      <c r="E2493">
        <v>28.78</v>
      </c>
      <c r="F2493">
        <v>793783</v>
      </c>
      <c r="G2493" t="s">
        <v>29</v>
      </c>
      <c r="H2493" t="s">
        <v>26</v>
      </c>
      <c r="I2493" t="s">
        <v>18</v>
      </c>
      <c r="J2493">
        <v>17</v>
      </c>
    </row>
    <row r="2494" spans="1:10" x14ac:dyDescent="0.35">
      <c r="A2494" t="s">
        <v>10</v>
      </c>
      <c r="B2494">
        <v>2023</v>
      </c>
      <c r="C2494" t="s">
        <v>34</v>
      </c>
      <c r="D2494" t="s">
        <v>21</v>
      </c>
      <c r="E2494">
        <v>53.21</v>
      </c>
      <c r="F2494">
        <v>620822</v>
      </c>
      <c r="G2494" t="s">
        <v>30</v>
      </c>
      <c r="H2494" t="s">
        <v>38</v>
      </c>
      <c r="I2494" t="s">
        <v>18</v>
      </c>
      <c r="J2494">
        <v>21</v>
      </c>
    </row>
    <row r="2495" spans="1:10" x14ac:dyDescent="0.35">
      <c r="A2495" t="s">
        <v>41</v>
      </c>
      <c r="B2495">
        <v>2022</v>
      </c>
      <c r="C2495" t="s">
        <v>16</v>
      </c>
      <c r="D2495" t="s">
        <v>37</v>
      </c>
      <c r="E2495">
        <v>16.600000000000001</v>
      </c>
      <c r="F2495">
        <v>715102</v>
      </c>
      <c r="G2495" t="s">
        <v>29</v>
      </c>
      <c r="H2495" t="s">
        <v>38</v>
      </c>
      <c r="I2495" t="s">
        <v>31</v>
      </c>
      <c r="J2495">
        <v>2</v>
      </c>
    </row>
    <row r="2496" spans="1:10" x14ac:dyDescent="0.35">
      <c r="A2496" t="s">
        <v>41</v>
      </c>
      <c r="B2496">
        <v>2021</v>
      </c>
      <c r="C2496" t="s">
        <v>20</v>
      </c>
      <c r="D2496" t="s">
        <v>36</v>
      </c>
      <c r="E2496">
        <v>44.32</v>
      </c>
      <c r="F2496">
        <v>634390</v>
      </c>
      <c r="G2496" t="s">
        <v>30</v>
      </c>
      <c r="H2496" t="s">
        <v>38</v>
      </c>
      <c r="I2496" t="s">
        <v>31</v>
      </c>
      <c r="J2496">
        <v>54</v>
      </c>
    </row>
    <row r="2497" spans="1:10" x14ac:dyDescent="0.35">
      <c r="A2497" t="s">
        <v>44</v>
      </c>
      <c r="B2497">
        <v>2021</v>
      </c>
      <c r="C2497" t="s">
        <v>16</v>
      </c>
      <c r="D2497" t="s">
        <v>35</v>
      </c>
      <c r="E2497">
        <v>10.34</v>
      </c>
      <c r="F2497">
        <v>791473</v>
      </c>
      <c r="G2497" t="s">
        <v>25</v>
      </c>
      <c r="H2497" t="s">
        <v>22</v>
      </c>
      <c r="I2497" t="s">
        <v>18</v>
      </c>
      <c r="J2497">
        <v>58</v>
      </c>
    </row>
    <row r="2498" spans="1:10" x14ac:dyDescent="0.35">
      <c r="A2498" t="s">
        <v>10</v>
      </c>
      <c r="B2498">
        <v>2022</v>
      </c>
      <c r="C2498" t="s">
        <v>11</v>
      </c>
      <c r="D2498" t="s">
        <v>21</v>
      </c>
      <c r="E2498">
        <v>41.81</v>
      </c>
      <c r="F2498">
        <v>631816</v>
      </c>
      <c r="G2498" t="s">
        <v>30</v>
      </c>
      <c r="H2498" t="s">
        <v>22</v>
      </c>
      <c r="I2498" t="s">
        <v>18</v>
      </c>
      <c r="J2498">
        <v>29</v>
      </c>
    </row>
    <row r="2499" spans="1:10" x14ac:dyDescent="0.35">
      <c r="A2499" t="s">
        <v>28</v>
      </c>
      <c r="B2499">
        <v>2016</v>
      </c>
      <c r="C2499" t="s">
        <v>42</v>
      </c>
      <c r="D2499" t="s">
        <v>36</v>
      </c>
      <c r="E2499">
        <v>84.54</v>
      </c>
      <c r="F2499">
        <v>517353</v>
      </c>
      <c r="G2499" t="s">
        <v>25</v>
      </c>
      <c r="H2499" t="s">
        <v>26</v>
      </c>
      <c r="I2499" t="s">
        <v>31</v>
      </c>
      <c r="J2499">
        <v>41</v>
      </c>
    </row>
    <row r="2500" spans="1:10" x14ac:dyDescent="0.35">
      <c r="A2500" t="s">
        <v>44</v>
      </c>
      <c r="B2500">
        <v>2015</v>
      </c>
      <c r="C2500" t="s">
        <v>42</v>
      </c>
      <c r="D2500" t="s">
        <v>24</v>
      </c>
      <c r="E2500">
        <v>40.380000000000003</v>
      </c>
      <c r="F2500">
        <v>118734</v>
      </c>
      <c r="G2500" t="s">
        <v>29</v>
      </c>
      <c r="H2500" t="s">
        <v>14</v>
      </c>
      <c r="I2500" t="s">
        <v>27</v>
      </c>
      <c r="J2500">
        <v>21</v>
      </c>
    </row>
    <row r="2501" spans="1:10" x14ac:dyDescent="0.35">
      <c r="A2501" t="s">
        <v>19</v>
      </c>
      <c r="B2501">
        <v>2020</v>
      </c>
      <c r="C2501" t="s">
        <v>20</v>
      </c>
      <c r="D2501" t="s">
        <v>12</v>
      </c>
      <c r="E2501">
        <v>39.15</v>
      </c>
      <c r="F2501">
        <v>963367</v>
      </c>
      <c r="G2501" t="s">
        <v>29</v>
      </c>
      <c r="H2501" t="s">
        <v>38</v>
      </c>
      <c r="I2501" t="s">
        <v>39</v>
      </c>
      <c r="J2501">
        <v>50</v>
      </c>
    </row>
    <row r="2502" spans="1:10" x14ac:dyDescent="0.35">
      <c r="A2502" t="s">
        <v>40</v>
      </c>
      <c r="B2502">
        <v>2021</v>
      </c>
      <c r="C2502" t="s">
        <v>34</v>
      </c>
      <c r="D2502" t="s">
        <v>24</v>
      </c>
      <c r="E2502">
        <v>22.51</v>
      </c>
      <c r="F2502">
        <v>71557</v>
      </c>
      <c r="G2502" t="s">
        <v>29</v>
      </c>
      <c r="H2502" t="s">
        <v>26</v>
      </c>
      <c r="I2502" t="s">
        <v>31</v>
      </c>
      <c r="J2502">
        <v>47</v>
      </c>
    </row>
    <row r="2503" spans="1:10" x14ac:dyDescent="0.35">
      <c r="A2503" t="s">
        <v>43</v>
      </c>
      <c r="B2503">
        <v>2017</v>
      </c>
      <c r="C2503" t="s">
        <v>16</v>
      </c>
      <c r="D2503" t="s">
        <v>35</v>
      </c>
      <c r="E2503">
        <v>58.18</v>
      </c>
      <c r="F2503">
        <v>824704</v>
      </c>
      <c r="G2503" t="s">
        <v>13</v>
      </c>
      <c r="H2503" t="s">
        <v>38</v>
      </c>
      <c r="I2503" t="s">
        <v>31</v>
      </c>
      <c r="J2503">
        <v>30</v>
      </c>
    </row>
    <row r="2504" spans="1:10" x14ac:dyDescent="0.35">
      <c r="A2504" t="s">
        <v>28</v>
      </c>
      <c r="B2504">
        <v>2023</v>
      </c>
      <c r="C2504" t="s">
        <v>20</v>
      </c>
      <c r="D2504" t="s">
        <v>36</v>
      </c>
      <c r="E2504">
        <v>92.48</v>
      </c>
      <c r="F2504">
        <v>1326</v>
      </c>
      <c r="G2504" t="s">
        <v>25</v>
      </c>
      <c r="H2504" t="s">
        <v>26</v>
      </c>
      <c r="I2504" t="s">
        <v>31</v>
      </c>
      <c r="J2504">
        <v>11</v>
      </c>
    </row>
    <row r="2505" spans="1:10" x14ac:dyDescent="0.35">
      <c r="A2505" t="s">
        <v>23</v>
      </c>
      <c r="B2505">
        <v>2015</v>
      </c>
      <c r="C2505" t="s">
        <v>11</v>
      </c>
      <c r="D2505" t="s">
        <v>36</v>
      </c>
      <c r="E2505">
        <v>51.38</v>
      </c>
      <c r="F2505">
        <v>630931</v>
      </c>
      <c r="G2505" t="s">
        <v>29</v>
      </c>
      <c r="H2505" t="s">
        <v>38</v>
      </c>
      <c r="I2505" t="s">
        <v>27</v>
      </c>
      <c r="J2505">
        <v>48</v>
      </c>
    </row>
    <row r="2506" spans="1:10" x14ac:dyDescent="0.35">
      <c r="A2506" t="s">
        <v>28</v>
      </c>
      <c r="B2506">
        <v>2016</v>
      </c>
      <c r="C2506" t="s">
        <v>11</v>
      </c>
      <c r="D2506" t="s">
        <v>35</v>
      </c>
      <c r="E2506">
        <v>93.61</v>
      </c>
      <c r="F2506">
        <v>395731</v>
      </c>
      <c r="G2506" t="s">
        <v>29</v>
      </c>
      <c r="H2506" t="s">
        <v>14</v>
      </c>
      <c r="I2506" t="s">
        <v>27</v>
      </c>
      <c r="J2506">
        <v>64</v>
      </c>
    </row>
    <row r="2507" spans="1:10" x14ac:dyDescent="0.35">
      <c r="A2507" t="s">
        <v>40</v>
      </c>
      <c r="B2507">
        <v>2017</v>
      </c>
      <c r="C2507" t="s">
        <v>16</v>
      </c>
      <c r="D2507" t="s">
        <v>35</v>
      </c>
      <c r="E2507">
        <v>27.38</v>
      </c>
      <c r="F2507">
        <v>918816</v>
      </c>
      <c r="G2507" t="s">
        <v>30</v>
      </c>
      <c r="H2507" t="s">
        <v>22</v>
      </c>
      <c r="I2507" t="s">
        <v>27</v>
      </c>
      <c r="J2507">
        <v>58</v>
      </c>
    </row>
    <row r="2508" spans="1:10" x14ac:dyDescent="0.35">
      <c r="A2508" t="s">
        <v>40</v>
      </c>
      <c r="B2508">
        <v>2021</v>
      </c>
      <c r="C2508" t="s">
        <v>42</v>
      </c>
      <c r="D2508" t="s">
        <v>37</v>
      </c>
      <c r="E2508">
        <v>74.61</v>
      </c>
      <c r="F2508">
        <v>357205</v>
      </c>
      <c r="G2508" t="s">
        <v>25</v>
      </c>
      <c r="H2508" t="s">
        <v>22</v>
      </c>
      <c r="I2508" t="s">
        <v>31</v>
      </c>
      <c r="J2508">
        <v>21</v>
      </c>
    </row>
    <row r="2509" spans="1:10" x14ac:dyDescent="0.35">
      <c r="A2509" t="s">
        <v>23</v>
      </c>
      <c r="B2509">
        <v>2019</v>
      </c>
      <c r="C2509" t="s">
        <v>34</v>
      </c>
      <c r="D2509" t="s">
        <v>21</v>
      </c>
      <c r="E2509">
        <v>78.84</v>
      </c>
      <c r="F2509">
        <v>464960</v>
      </c>
      <c r="G2509" t="s">
        <v>30</v>
      </c>
      <c r="H2509" t="s">
        <v>14</v>
      </c>
      <c r="I2509" t="s">
        <v>39</v>
      </c>
      <c r="J2509">
        <v>24</v>
      </c>
    </row>
    <row r="2510" spans="1:10" x14ac:dyDescent="0.35">
      <c r="A2510" t="s">
        <v>45</v>
      </c>
      <c r="B2510">
        <v>2019</v>
      </c>
      <c r="C2510" t="s">
        <v>16</v>
      </c>
      <c r="D2510" t="s">
        <v>24</v>
      </c>
      <c r="E2510">
        <v>65.7</v>
      </c>
      <c r="F2510">
        <v>51619</v>
      </c>
      <c r="G2510" t="s">
        <v>29</v>
      </c>
      <c r="H2510" t="s">
        <v>14</v>
      </c>
      <c r="I2510" t="s">
        <v>15</v>
      </c>
      <c r="J2510">
        <v>3</v>
      </c>
    </row>
    <row r="2511" spans="1:10" x14ac:dyDescent="0.35">
      <c r="A2511" t="s">
        <v>43</v>
      </c>
      <c r="B2511">
        <v>2017</v>
      </c>
      <c r="C2511" t="s">
        <v>11</v>
      </c>
      <c r="D2511" t="s">
        <v>21</v>
      </c>
      <c r="E2511">
        <v>81.040000000000006</v>
      </c>
      <c r="F2511">
        <v>850794</v>
      </c>
      <c r="G2511" t="s">
        <v>30</v>
      </c>
      <c r="H2511" t="s">
        <v>26</v>
      </c>
      <c r="I2511" t="s">
        <v>31</v>
      </c>
      <c r="J2511">
        <v>69</v>
      </c>
    </row>
    <row r="2512" spans="1:10" x14ac:dyDescent="0.35">
      <c r="A2512" t="s">
        <v>33</v>
      </c>
      <c r="B2512">
        <v>2015</v>
      </c>
      <c r="C2512" t="s">
        <v>20</v>
      </c>
      <c r="D2512" t="s">
        <v>36</v>
      </c>
      <c r="E2512">
        <v>27.2</v>
      </c>
      <c r="F2512">
        <v>559841</v>
      </c>
      <c r="G2512" t="s">
        <v>25</v>
      </c>
      <c r="H2512" t="s">
        <v>14</v>
      </c>
      <c r="I2512" t="s">
        <v>15</v>
      </c>
      <c r="J2512">
        <v>22</v>
      </c>
    </row>
    <row r="2513" spans="1:10" x14ac:dyDescent="0.35">
      <c r="A2513" t="s">
        <v>10</v>
      </c>
      <c r="B2513">
        <v>2018</v>
      </c>
      <c r="C2513" t="s">
        <v>32</v>
      </c>
      <c r="D2513" t="s">
        <v>37</v>
      </c>
      <c r="E2513">
        <v>86.38</v>
      </c>
      <c r="F2513">
        <v>685136</v>
      </c>
      <c r="G2513" t="s">
        <v>25</v>
      </c>
      <c r="H2513" t="s">
        <v>22</v>
      </c>
      <c r="I2513" t="s">
        <v>31</v>
      </c>
      <c r="J2513">
        <v>62</v>
      </c>
    </row>
    <row r="2514" spans="1:10" x14ac:dyDescent="0.35">
      <c r="A2514" t="s">
        <v>43</v>
      </c>
      <c r="B2514">
        <v>2016</v>
      </c>
      <c r="C2514" t="s">
        <v>42</v>
      </c>
      <c r="D2514" t="s">
        <v>12</v>
      </c>
      <c r="E2514">
        <v>83.93</v>
      </c>
      <c r="F2514">
        <v>102797</v>
      </c>
      <c r="G2514" t="s">
        <v>30</v>
      </c>
      <c r="H2514" t="s">
        <v>22</v>
      </c>
      <c r="I2514" t="s">
        <v>18</v>
      </c>
      <c r="J2514">
        <v>17</v>
      </c>
    </row>
    <row r="2515" spans="1:10" x14ac:dyDescent="0.35">
      <c r="A2515" t="s">
        <v>33</v>
      </c>
      <c r="B2515">
        <v>2022</v>
      </c>
      <c r="C2515" t="s">
        <v>16</v>
      </c>
      <c r="D2515" t="s">
        <v>37</v>
      </c>
      <c r="E2515">
        <v>40.36</v>
      </c>
      <c r="F2515">
        <v>439046</v>
      </c>
      <c r="G2515" t="s">
        <v>29</v>
      </c>
      <c r="H2515" t="s">
        <v>26</v>
      </c>
      <c r="I2515" t="s">
        <v>15</v>
      </c>
      <c r="J2515">
        <v>42</v>
      </c>
    </row>
    <row r="2516" spans="1:10" x14ac:dyDescent="0.35">
      <c r="A2516" t="s">
        <v>45</v>
      </c>
      <c r="B2516">
        <v>2019</v>
      </c>
      <c r="C2516" t="s">
        <v>34</v>
      </c>
      <c r="D2516" t="s">
        <v>24</v>
      </c>
      <c r="E2516">
        <v>57.4</v>
      </c>
      <c r="F2516">
        <v>51312</v>
      </c>
      <c r="G2516" t="s">
        <v>29</v>
      </c>
      <c r="H2516" t="s">
        <v>26</v>
      </c>
      <c r="I2516" t="s">
        <v>27</v>
      </c>
      <c r="J2516">
        <v>26</v>
      </c>
    </row>
    <row r="2517" spans="1:10" x14ac:dyDescent="0.35">
      <c r="A2517" t="s">
        <v>43</v>
      </c>
      <c r="B2517">
        <v>2022</v>
      </c>
      <c r="C2517" t="s">
        <v>16</v>
      </c>
      <c r="D2517" t="s">
        <v>17</v>
      </c>
      <c r="E2517">
        <v>1.42</v>
      </c>
      <c r="F2517">
        <v>510870</v>
      </c>
      <c r="G2517" t="s">
        <v>30</v>
      </c>
      <c r="H2517" t="s">
        <v>14</v>
      </c>
      <c r="I2517" t="s">
        <v>27</v>
      </c>
      <c r="J2517">
        <v>35</v>
      </c>
    </row>
    <row r="2518" spans="1:10" x14ac:dyDescent="0.35">
      <c r="A2518" t="s">
        <v>41</v>
      </c>
      <c r="B2518">
        <v>2021</v>
      </c>
      <c r="C2518" t="s">
        <v>34</v>
      </c>
      <c r="D2518" t="s">
        <v>35</v>
      </c>
      <c r="E2518">
        <v>66.5</v>
      </c>
      <c r="F2518">
        <v>348118</v>
      </c>
      <c r="G2518" t="s">
        <v>13</v>
      </c>
      <c r="H2518" t="s">
        <v>38</v>
      </c>
      <c r="I2518" t="s">
        <v>15</v>
      </c>
      <c r="J2518">
        <v>42</v>
      </c>
    </row>
    <row r="2519" spans="1:10" x14ac:dyDescent="0.35">
      <c r="A2519" t="s">
        <v>40</v>
      </c>
      <c r="B2519">
        <v>2016</v>
      </c>
      <c r="C2519" t="s">
        <v>16</v>
      </c>
      <c r="D2519" t="s">
        <v>37</v>
      </c>
      <c r="E2519">
        <v>47.18</v>
      </c>
      <c r="F2519">
        <v>509930</v>
      </c>
      <c r="G2519" t="s">
        <v>30</v>
      </c>
      <c r="H2519" t="s">
        <v>26</v>
      </c>
      <c r="I2519" t="s">
        <v>27</v>
      </c>
      <c r="J2519">
        <v>68</v>
      </c>
    </row>
    <row r="2520" spans="1:10" x14ac:dyDescent="0.35">
      <c r="A2520" t="s">
        <v>23</v>
      </c>
      <c r="B2520">
        <v>2016</v>
      </c>
      <c r="C2520" t="s">
        <v>16</v>
      </c>
      <c r="D2520" t="s">
        <v>21</v>
      </c>
      <c r="E2520">
        <v>58.99</v>
      </c>
      <c r="F2520">
        <v>822380</v>
      </c>
      <c r="G2520" t="s">
        <v>13</v>
      </c>
      <c r="H2520" t="s">
        <v>38</v>
      </c>
      <c r="I2520" t="s">
        <v>18</v>
      </c>
      <c r="J2520">
        <v>26</v>
      </c>
    </row>
    <row r="2521" spans="1:10" x14ac:dyDescent="0.35">
      <c r="A2521" t="s">
        <v>28</v>
      </c>
      <c r="B2521">
        <v>2022</v>
      </c>
      <c r="C2521" t="s">
        <v>34</v>
      </c>
      <c r="D2521" t="s">
        <v>36</v>
      </c>
      <c r="E2521">
        <v>52.91</v>
      </c>
      <c r="F2521">
        <v>619669</v>
      </c>
      <c r="G2521" t="s">
        <v>30</v>
      </c>
      <c r="H2521" t="s">
        <v>14</v>
      </c>
      <c r="I2521" t="s">
        <v>31</v>
      </c>
      <c r="J2521">
        <v>19</v>
      </c>
    </row>
    <row r="2522" spans="1:10" x14ac:dyDescent="0.35">
      <c r="A2522" t="s">
        <v>40</v>
      </c>
      <c r="B2522">
        <v>2023</v>
      </c>
      <c r="C2522" t="s">
        <v>34</v>
      </c>
      <c r="D2522" t="s">
        <v>24</v>
      </c>
      <c r="E2522">
        <v>20.95</v>
      </c>
      <c r="F2522">
        <v>341111</v>
      </c>
      <c r="G2522" t="s">
        <v>29</v>
      </c>
      <c r="H2522" t="s">
        <v>22</v>
      </c>
      <c r="I2522" t="s">
        <v>15</v>
      </c>
      <c r="J2522">
        <v>14</v>
      </c>
    </row>
    <row r="2523" spans="1:10" x14ac:dyDescent="0.35">
      <c r="A2523" t="s">
        <v>33</v>
      </c>
      <c r="B2523">
        <v>2018</v>
      </c>
      <c r="C2523" t="s">
        <v>16</v>
      </c>
      <c r="D2523" t="s">
        <v>35</v>
      </c>
      <c r="E2523">
        <v>2.79</v>
      </c>
      <c r="F2523">
        <v>443730</v>
      </c>
      <c r="G2523" t="s">
        <v>13</v>
      </c>
      <c r="H2523" t="s">
        <v>22</v>
      </c>
      <c r="I2523" t="s">
        <v>31</v>
      </c>
      <c r="J2523">
        <v>39</v>
      </c>
    </row>
    <row r="2524" spans="1:10" x14ac:dyDescent="0.35">
      <c r="A2524" t="s">
        <v>44</v>
      </c>
      <c r="B2524">
        <v>2017</v>
      </c>
      <c r="C2524" t="s">
        <v>32</v>
      </c>
      <c r="D2524" t="s">
        <v>21</v>
      </c>
      <c r="E2524">
        <v>27.76</v>
      </c>
      <c r="F2524">
        <v>824968</v>
      </c>
      <c r="G2524" t="s">
        <v>29</v>
      </c>
      <c r="H2524" t="s">
        <v>22</v>
      </c>
      <c r="I2524" t="s">
        <v>39</v>
      </c>
      <c r="J2524">
        <v>15</v>
      </c>
    </row>
    <row r="2525" spans="1:10" x14ac:dyDescent="0.35">
      <c r="A2525" t="s">
        <v>44</v>
      </c>
      <c r="B2525">
        <v>2016</v>
      </c>
      <c r="C2525" t="s">
        <v>20</v>
      </c>
      <c r="D2525" t="s">
        <v>17</v>
      </c>
      <c r="E2525">
        <v>58.77</v>
      </c>
      <c r="F2525">
        <v>172346</v>
      </c>
      <c r="G2525" t="s">
        <v>25</v>
      </c>
      <c r="H2525" t="s">
        <v>26</v>
      </c>
      <c r="I2525" t="s">
        <v>27</v>
      </c>
      <c r="J2525">
        <v>51</v>
      </c>
    </row>
    <row r="2526" spans="1:10" x14ac:dyDescent="0.35">
      <c r="A2526" t="s">
        <v>28</v>
      </c>
      <c r="B2526">
        <v>2022</v>
      </c>
      <c r="C2526" t="s">
        <v>32</v>
      </c>
      <c r="D2526" t="s">
        <v>24</v>
      </c>
      <c r="E2526">
        <v>51.95</v>
      </c>
      <c r="F2526">
        <v>919855</v>
      </c>
      <c r="G2526" t="s">
        <v>13</v>
      </c>
      <c r="H2526" t="s">
        <v>22</v>
      </c>
      <c r="I2526" t="s">
        <v>31</v>
      </c>
      <c r="J2526">
        <v>56</v>
      </c>
    </row>
    <row r="2527" spans="1:10" x14ac:dyDescent="0.35">
      <c r="A2527" t="s">
        <v>28</v>
      </c>
      <c r="B2527">
        <v>2021</v>
      </c>
      <c r="C2527" t="s">
        <v>20</v>
      </c>
      <c r="D2527" t="s">
        <v>21</v>
      </c>
      <c r="E2527">
        <v>90.57</v>
      </c>
      <c r="F2527">
        <v>254634</v>
      </c>
      <c r="G2527" t="s">
        <v>13</v>
      </c>
      <c r="H2527" t="s">
        <v>26</v>
      </c>
      <c r="I2527" t="s">
        <v>27</v>
      </c>
      <c r="J2527">
        <v>5</v>
      </c>
    </row>
    <row r="2528" spans="1:10" x14ac:dyDescent="0.35">
      <c r="A2528" t="s">
        <v>33</v>
      </c>
      <c r="B2528">
        <v>2022</v>
      </c>
      <c r="C2528" t="s">
        <v>11</v>
      </c>
      <c r="D2528" t="s">
        <v>17</v>
      </c>
      <c r="E2528">
        <v>39.15</v>
      </c>
      <c r="F2528">
        <v>724409</v>
      </c>
      <c r="G2528" t="s">
        <v>30</v>
      </c>
      <c r="H2528" t="s">
        <v>22</v>
      </c>
      <c r="I2528" t="s">
        <v>31</v>
      </c>
      <c r="J2528">
        <v>56</v>
      </c>
    </row>
    <row r="2529" spans="1:10" x14ac:dyDescent="0.35">
      <c r="A2529" t="s">
        <v>23</v>
      </c>
      <c r="B2529">
        <v>2018</v>
      </c>
      <c r="C2529" t="s">
        <v>11</v>
      </c>
      <c r="D2529" t="s">
        <v>37</v>
      </c>
      <c r="E2529">
        <v>95.3</v>
      </c>
      <c r="F2529">
        <v>269142</v>
      </c>
      <c r="G2529" t="s">
        <v>30</v>
      </c>
      <c r="H2529" t="s">
        <v>14</v>
      </c>
      <c r="I2529" t="s">
        <v>39</v>
      </c>
      <c r="J2529">
        <v>72</v>
      </c>
    </row>
    <row r="2530" spans="1:10" x14ac:dyDescent="0.35">
      <c r="A2530" t="s">
        <v>19</v>
      </c>
      <c r="B2530">
        <v>2024</v>
      </c>
      <c r="C2530" t="s">
        <v>11</v>
      </c>
      <c r="D2530" t="s">
        <v>17</v>
      </c>
      <c r="E2530">
        <v>92.48</v>
      </c>
      <c r="F2530">
        <v>32067</v>
      </c>
      <c r="G2530" t="s">
        <v>29</v>
      </c>
      <c r="H2530" t="s">
        <v>14</v>
      </c>
      <c r="I2530" t="s">
        <v>31</v>
      </c>
      <c r="J2530">
        <v>19</v>
      </c>
    </row>
    <row r="2531" spans="1:10" x14ac:dyDescent="0.35">
      <c r="A2531" t="s">
        <v>28</v>
      </c>
      <c r="B2531">
        <v>2020</v>
      </c>
      <c r="C2531" t="s">
        <v>42</v>
      </c>
      <c r="D2531" t="s">
        <v>35</v>
      </c>
      <c r="E2531">
        <v>32.200000000000003</v>
      </c>
      <c r="F2531">
        <v>591314</v>
      </c>
      <c r="G2531" t="s">
        <v>13</v>
      </c>
      <c r="H2531" t="s">
        <v>22</v>
      </c>
      <c r="I2531" t="s">
        <v>39</v>
      </c>
      <c r="J2531">
        <v>65</v>
      </c>
    </row>
    <row r="2532" spans="1:10" x14ac:dyDescent="0.35">
      <c r="A2532" t="s">
        <v>28</v>
      </c>
      <c r="B2532">
        <v>2019</v>
      </c>
      <c r="C2532" t="s">
        <v>34</v>
      </c>
      <c r="D2532" t="s">
        <v>37</v>
      </c>
      <c r="E2532">
        <v>91.72</v>
      </c>
      <c r="F2532">
        <v>149171</v>
      </c>
      <c r="G2532" t="s">
        <v>13</v>
      </c>
      <c r="H2532" t="s">
        <v>38</v>
      </c>
      <c r="I2532" t="s">
        <v>15</v>
      </c>
      <c r="J2532">
        <v>64</v>
      </c>
    </row>
    <row r="2533" spans="1:10" x14ac:dyDescent="0.35">
      <c r="A2533" t="s">
        <v>43</v>
      </c>
      <c r="B2533">
        <v>2016</v>
      </c>
      <c r="C2533" t="s">
        <v>32</v>
      </c>
      <c r="D2533" t="s">
        <v>21</v>
      </c>
      <c r="E2533">
        <v>13.52</v>
      </c>
      <c r="F2533">
        <v>535205</v>
      </c>
      <c r="G2533" t="s">
        <v>13</v>
      </c>
      <c r="H2533" t="s">
        <v>26</v>
      </c>
      <c r="I2533" t="s">
        <v>27</v>
      </c>
      <c r="J2533">
        <v>53</v>
      </c>
    </row>
    <row r="2534" spans="1:10" x14ac:dyDescent="0.35">
      <c r="A2534" t="s">
        <v>28</v>
      </c>
      <c r="B2534">
        <v>2022</v>
      </c>
      <c r="C2534" t="s">
        <v>16</v>
      </c>
      <c r="D2534" t="s">
        <v>12</v>
      </c>
      <c r="E2534">
        <v>87.93</v>
      </c>
      <c r="F2534">
        <v>471889</v>
      </c>
      <c r="G2534" t="s">
        <v>25</v>
      </c>
      <c r="H2534" t="s">
        <v>38</v>
      </c>
      <c r="I2534" t="s">
        <v>31</v>
      </c>
      <c r="J2534">
        <v>4</v>
      </c>
    </row>
    <row r="2535" spans="1:10" x14ac:dyDescent="0.35">
      <c r="A2535" t="s">
        <v>33</v>
      </c>
      <c r="B2535">
        <v>2019</v>
      </c>
      <c r="C2535" t="s">
        <v>11</v>
      </c>
      <c r="D2535" t="s">
        <v>37</v>
      </c>
      <c r="E2535">
        <v>52.18</v>
      </c>
      <c r="F2535">
        <v>869751</v>
      </c>
      <c r="G2535" t="s">
        <v>29</v>
      </c>
      <c r="H2535" t="s">
        <v>38</v>
      </c>
      <c r="I2535" t="s">
        <v>18</v>
      </c>
      <c r="J2535">
        <v>12</v>
      </c>
    </row>
    <row r="2536" spans="1:10" x14ac:dyDescent="0.35">
      <c r="A2536" t="s">
        <v>41</v>
      </c>
      <c r="B2536">
        <v>2017</v>
      </c>
      <c r="C2536" t="s">
        <v>32</v>
      </c>
      <c r="D2536" t="s">
        <v>12</v>
      </c>
      <c r="E2536">
        <v>50.42</v>
      </c>
      <c r="F2536">
        <v>690010</v>
      </c>
      <c r="G2536" t="s">
        <v>25</v>
      </c>
      <c r="H2536" t="s">
        <v>22</v>
      </c>
      <c r="I2536" t="s">
        <v>18</v>
      </c>
      <c r="J2536">
        <v>18</v>
      </c>
    </row>
    <row r="2537" spans="1:10" x14ac:dyDescent="0.35">
      <c r="A2537" t="s">
        <v>43</v>
      </c>
      <c r="B2537">
        <v>2017</v>
      </c>
      <c r="C2537" t="s">
        <v>16</v>
      </c>
      <c r="D2537" t="s">
        <v>37</v>
      </c>
      <c r="E2537">
        <v>32.9</v>
      </c>
      <c r="F2537">
        <v>433987</v>
      </c>
      <c r="G2537" t="s">
        <v>30</v>
      </c>
      <c r="H2537" t="s">
        <v>38</v>
      </c>
      <c r="I2537" t="s">
        <v>27</v>
      </c>
      <c r="J2537">
        <v>21</v>
      </c>
    </row>
    <row r="2538" spans="1:10" x14ac:dyDescent="0.35">
      <c r="A2538" t="s">
        <v>23</v>
      </c>
      <c r="B2538">
        <v>2017</v>
      </c>
      <c r="C2538" t="s">
        <v>11</v>
      </c>
      <c r="D2538" t="s">
        <v>36</v>
      </c>
      <c r="E2538">
        <v>1.54</v>
      </c>
      <c r="F2538">
        <v>31262</v>
      </c>
      <c r="G2538" t="s">
        <v>30</v>
      </c>
      <c r="H2538" t="s">
        <v>26</v>
      </c>
      <c r="I2538" t="s">
        <v>18</v>
      </c>
      <c r="J2538">
        <v>56</v>
      </c>
    </row>
    <row r="2539" spans="1:10" x14ac:dyDescent="0.35">
      <c r="A2539" t="s">
        <v>40</v>
      </c>
      <c r="B2539">
        <v>2022</v>
      </c>
      <c r="C2539" t="s">
        <v>42</v>
      </c>
      <c r="D2539" t="s">
        <v>17</v>
      </c>
      <c r="E2539">
        <v>32.26</v>
      </c>
      <c r="F2539">
        <v>824433</v>
      </c>
      <c r="G2539" t="s">
        <v>25</v>
      </c>
      <c r="H2539" t="s">
        <v>14</v>
      </c>
      <c r="I2539" t="s">
        <v>27</v>
      </c>
      <c r="J2539">
        <v>60</v>
      </c>
    </row>
    <row r="2540" spans="1:10" x14ac:dyDescent="0.35">
      <c r="A2540" t="s">
        <v>28</v>
      </c>
      <c r="B2540">
        <v>2023</v>
      </c>
      <c r="C2540" t="s">
        <v>20</v>
      </c>
      <c r="D2540" t="s">
        <v>17</v>
      </c>
      <c r="E2540">
        <v>23.28</v>
      </c>
      <c r="F2540">
        <v>651963</v>
      </c>
      <c r="G2540" t="s">
        <v>29</v>
      </c>
      <c r="H2540" t="s">
        <v>14</v>
      </c>
      <c r="I2540" t="s">
        <v>27</v>
      </c>
      <c r="J2540">
        <v>53</v>
      </c>
    </row>
    <row r="2541" spans="1:10" x14ac:dyDescent="0.35">
      <c r="A2541" t="s">
        <v>33</v>
      </c>
      <c r="B2541">
        <v>2017</v>
      </c>
      <c r="C2541" t="s">
        <v>34</v>
      </c>
      <c r="D2541" t="s">
        <v>12</v>
      </c>
      <c r="E2541">
        <v>81.06</v>
      </c>
      <c r="F2541">
        <v>349070</v>
      </c>
      <c r="G2541" t="s">
        <v>30</v>
      </c>
      <c r="H2541" t="s">
        <v>38</v>
      </c>
      <c r="I2541" t="s">
        <v>15</v>
      </c>
      <c r="J2541">
        <v>41</v>
      </c>
    </row>
    <row r="2542" spans="1:10" x14ac:dyDescent="0.35">
      <c r="A2542" t="s">
        <v>45</v>
      </c>
      <c r="B2542">
        <v>2024</v>
      </c>
      <c r="C2542" t="s">
        <v>42</v>
      </c>
      <c r="D2542" t="s">
        <v>24</v>
      </c>
      <c r="E2542">
        <v>71.42</v>
      </c>
      <c r="F2542">
        <v>967411</v>
      </c>
      <c r="G2542" t="s">
        <v>13</v>
      </c>
      <c r="H2542" t="s">
        <v>26</v>
      </c>
      <c r="I2542" t="s">
        <v>27</v>
      </c>
      <c r="J2542">
        <v>47</v>
      </c>
    </row>
    <row r="2543" spans="1:10" x14ac:dyDescent="0.35">
      <c r="A2543" t="s">
        <v>44</v>
      </c>
      <c r="B2543">
        <v>2021</v>
      </c>
      <c r="C2543" t="s">
        <v>34</v>
      </c>
      <c r="D2543" t="s">
        <v>17</v>
      </c>
      <c r="E2543">
        <v>64.81</v>
      </c>
      <c r="F2543">
        <v>263770</v>
      </c>
      <c r="G2543" t="s">
        <v>30</v>
      </c>
      <c r="H2543" t="s">
        <v>26</v>
      </c>
      <c r="I2543" t="s">
        <v>31</v>
      </c>
      <c r="J2543">
        <v>62</v>
      </c>
    </row>
    <row r="2544" spans="1:10" x14ac:dyDescent="0.35">
      <c r="A2544" t="s">
        <v>23</v>
      </c>
      <c r="B2544">
        <v>2016</v>
      </c>
      <c r="C2544" t="s">
        <v>11</v>
      </c>
      <c r="D2544" t="s">
        <v>17</v>
      </c>
      <c r="E2544">
        <v>85.89</v>
      </c>
      <c r="F2544">
        <v>714670</v>
      </c>
      <c r="G2544" t="s">
        <v>13</v>
      </c>
      <c r="H2544" t="s">
        <v>22</v>
      </c>
      <c r="I2544" t="s">
        <v>15</v>
      </c>
      <c r="J2544">
        <v>32</v>
      </c>
    </row>
    <row r="2545" spans="1:10" x14ac:dyDescent="0.35">
      <c r="A2545" t="s">
        <v>45</v>
      </c>
      <c r="B2545">
        <v>2021</v>
      </c>
      <c r="C2545" t="s">
        <v>32</v>
      </c>
      <c r="D2545" t="s">
        <v>24</v>
      </c>
      <c r="E2545">
        <v>47.84</v>
      </c>
      <c r="F2545">
        <v>498904</v>
      </c>
      <c r="G2545" t="s">
        <v>13</v>
      </c>
      <c r="H2545" t="s">
        <v>38</v>
      </c>
      <c r="I2545" t="s">
        <v>31</v>
      </c>
      <c r="J2545">
        <v>65</v>
      </c>
    </row>
    <row r="2546" spans="1:10" x14ac:dyDescent="0.35">
      <c r="A2546" t="s">
        <v>45</v>
      </c>
      <c r="B2546">
        <v>2024</v>
      </c>
      <c r="C2546" t="s">
        <v>11</v>
      </c>
      <c r="D2546" t="s">
        <v>12</v>
      </c>
      <c r="E2546">
        <v>47.95</v>
      </c>
      <c r="F2546">
        <v>569539</v>
      </c>
      <c r="G2546" t="s">
        <v>30</v>
      </c>
      <c r="H2546" t="s">
        <v>22</v>
      </c>
      <c r="I2546" t="s">
        <v>39</v>
      </c>
      <c r="J2546">
        <v>18</v>
      </c>
    </row>
    <row r="2547" spans="1:10" x14ac:dyDescent="0.35">
      <c r="A2547" t="s">
        <v>10</v>
      </c>
      <c r="B2547">
        <v>2016</v>
      </c>
      <c r="C2547" t="s">
        <v>20</v>
      </c>
      <c r="D2547" t="s">
        <v>17</v>
      </c>
      <c r="E2547">
        <v>82.52</v>
      </c>
      <c r="F2547">
        <v>217938</v>
      </c>
      <c r="G2547" t="s">
        <v>25</v>
      </c>
      <c r="H2547" t="s">
        <v>22</v>
      </c>
      <c r="I2547" t="s">
        <v>15</v>
      </c>
      <c r="J2547">
        <v>69</v>
      </c>
    </row>
    <row r="2548" spans="1:10" x14ac:dyDescent="0.35">
      <c r="A2548" t="s">
        <v>10</v>
      </c>
      <c r="B2548">
        <v>2022</v>
      </c>
      <c r="C2548" t="s">
        <v>16</v>
      </c>
      <c r="D2548" t="s">
        <v>17</v>
      </c>
      <c r="E2548">
        <v>36.479999999999997</v>
      </c>
      <c r="F2548">
        <v>172607</v>
      </c>
      <c r="G2548" t="s">
        <v>30</v>
      </c>
      <c r="H2548" t="s">
        <v>38</v>
      </c>
      <c r="I2548" t="s">
        <v>15</v>
      </c>
      <c r="J2548">
        <v>60</v>
      </c>
    </row>
    <row r="2549" spans="1:10" x14ac:dyDescent="0.35">
      <c r="A2549" t="s">
        <v>19</v>
      </c>
      <c r="B2549">
        <v>2023</v>
      </c>
      <c r="C2549" t="s">
        <v>20</v>
      </c>
      <c r="D2549" t="s">
        <v>17</v>
      </c>
      <c r="E2549">
        <v>95.66</v>
      </c>
      <c r="F2549">
        <v>424762</v>
      </c>
      <c r="G2549" t="s">
        <v>29</v>
      </c>
      <c r="H2549" t="s">
        <v>14</v>
      </c>
      <c r="I2549" t="s">
        <v>15</v>
      </c>
      <c r="J2549">
        <v>10</v>
      </c>
    </row>
    <row r="2550" spans="1:10" x14ac:dyDescent="0.35">
      <c r="A2550" t="s">
        <v>44</v>
      </c>
      <c r="B2550">
        <v>2019</v>
      </c>
      <c r="C2550" t="s">
        <v>20</v>
      </c>
      <c r="D2550" t="s">
        <v>21</v>
      </c>
      <c r="E2550">
        <v>42.34</v>
      </c>
      <c r="F2550">
        <v>130309</v>
      </c>
      <c r="G2550" t="s">
        <v>29</v>
      </c>
      <c r="H2550" t="s">
        <v>38</v>
      </c>
      <c r="I2550" t="s">
        <v>27</v>
      </c>
      <c r="J2550">
        <v>56</v>
      </c>
    </row>
    <row r="2551" spans="1:10" x14ac:dyDescent="0.35">
      <c r="A2551" t="s">
        <v>19</v>
      </c>
      <c r="B2551">
        <v>2018</v>
      </c>
      <c r="C2551" t="s">
        <v>32</v>
      </c>
      <c r="D2551" t="s">
        <v>35</v>
      </c>
      <c r="E2551">
        <v>65.11</v>
      </c>
      <c r="F2551">
        <v>95378</v>
      </c>
      <c r="G2551" t="s">
        <v>29</v>
      </c>
      <c r="H2551" t="s">
        <v>26</v>
      </c>
      <c r="I2551" t="s">
        <v>31</v>
      </c>
      <c r="J2551">
        <v>67</v>
      </c>
    </row>
    <row r="2552" spans="1:10" x14ac:dyDescent="0.35">
      <c r="A2552" t="s">
        <v>19</v>
      </c>
      <c r="B2552">
        <v>2017</v>
      </c>
      <c r="C2552" t="s">
        <v>11</v>
      </c>
      <c r="D2552" t="s">
        <v>21</v>
      </c>
      <c r="E2552">
        <v>53.95</v>
      </c>
      <c r="F2552">
        <v>920801</v>
      </c>
      <c r="G2552" t="s">
        <v>25</v>
      </c>
      <c r="H2552" t="s">
        <v>38</v>
      </c>
      <c r="I2552" t="s">
        <v>31</v>
      </c>
      <c r="J2552">
        <v>52</v>
      </c>
    </row>
    <row r="2553" spans="1:10" x14ac:dyDescent="0.35">
      <c r="A2553" t="s">
        <v>44</v>
      </c>
      <c r="B2553">
        <v>2020</v>
      </c>
      <c r="C2553" t="s">
        <v>20</v>
      </c>
      <c r="D2553" t="s">
        <v>17</v>
      </c>
      <c r="E2553">
        <v>91.36</v>
      </c>
      <c r="F2553">
        <v>551038</v>
      </c>
      <c r="G2553" t="s">
        <v>29</v>
      </c>
      <c r="H2553" t="s">
        <v>26</v>
      </c>
      <c r="I2553" t="s">
        <v>18</v>
      </c>
      <c r="J2553">
        <v>21</v>
      </c>
    </row>
    <row r="2554" spans="1:10" x14ac:dyDescent="0.35">
      <c r="A2554" t="s">
        <v>10</v>
      </c>
      <c r="B2554">
        <v>2016</v>
      </c>
      <c r="C2554" t="s">
        <v>42</v>
      </c>
      <c r="D2554" t="s">
        <v>24</v>
      </c>
      <c r="E2554">
        <v>85.8</v>
      </c>
      <c r="F2554">
        <v>962508</v>
      </c>
      <c r="G2554" t="s">
        <v>30</v>
      </c>
      <c r="H2554" t="s">
        <v>26</v>
      </c>
      <c r="I2554" t="s">
        <v>27</v>
      </c>
      <c r="J2554">
        <v>13</v>
      </c>
    </row>
    <row r="2555" spans="1:10" x14ac:dyDescent="0.35">
      <c r="A2555" t="s">
        <v>33</v>
      </c>
      <c r="B2555">
        <v>2020</v>
      </c>
      <c r="C2555" t="s">
        <v>42</v>
      </c>
      <c r="D2555" t="s">
        <v>37</v>
      </c>
      <c r="E2555">
        <v>92.29</v>
      </c>
      <c r="F2555">
        <v>267554</v>
      </c>
      <c r="G2555" t="s">
        <v>13</v>
      </c>
      <c r="H2555" t="s">
        <v>26</v>
      </c>
      <c r="I2555" t="s">
        <v>18</v>
      </c>
      <c r="J2555">
        <v>45</v>
      </c>
    </row>
    <row r="2556" spans="1:10" x14ac:dyDescent="0.35">
      <c r="A2556" t="s">
        <v>44</v>
      </c>
      <c r="B2556">
        <v>2020</v>
      </c>
      <c r="C2556" t="s">
        <v>16</v>
      </c>
      <c r="D2556" t="s">
        <v>21</v>
      </c>
      <c r="E2556">
        <v>25.3</v>
      </c>
      <c r="F2556">
        <v>76258</v>
      </c>
      <c r="G2556" t="s">
        <v>30</v>
      </c>
      <c r="H2556" t="s">
        <v>26</v>
      </c>
      <c r="I2556" t="s">
        <v>15</v>
      </c>
      <c r="J2556">
        <v>43</v>
      </c>
    </row>
    <row r="2557" spans="1:10" x14ac:dyDescent="0.35">
      <c r="A2557" t="s">
        <v>41</v>
      </c>
      <c r="B2557">
        <v>2016</v>
      </c>
      <c r="C2557" t="s">
        <v>42</v>
      </c>
      <c r="D2557" t="s">
        <v>36</v>
      </c>
      <c r="E2557">
        <v>3.6</v>
      </c>
      <c r="F2557">
        <v>661377</v>
      </c>
      <c r="G2557" t="s">
        <v>13</v>
      </c>
      <c r="H2557" t="s">
        <v>22</v>
      </c>
      <c r="I2557" t="s">
        <v>31</v>
      </c>
      <c r="J2557">
        <v>66</v>
      </c>
    </row>
    <row r="2558" spans="1:10" x14ac:dyDescent="0.35">
      <c r="A2558" t="s">
        <v>40</v>
      </c>
      <c r="B2558">
        <v>2022</v>
      </c>
      <c r="C2558" t="s">
        <v>34</v>
      </c>
      <c r="D2558" t="s">
        <v>17</v>
      </c>
      <c r="E2558">
        <v>56.62</v>
      </c>
      <c r="F2558">
        <v>310341</v>
      </c>
      <c r="G2558" t="s">
        <v>30</v>
      </c>
      <c r="H2558" t="s">
        <v>22</v>
      </c>
      <c r="I2558" t="s">
        <v>39</v>
      </c>
      <c r="J2558">
        <v>32</v>
      </c>
    </row>
    <row r="2559" spans="1:10" x14ac:dyDescent="0.35">
      <c r="A2559" t="s">
        <v>41</v>
      </c>
      <c r="B2559">
        <v>2017</v>
      </c>
      <c r="C2559" t="s">
        <v>11</v>
      </c>
      <c r="D2559" t="s">
        <v>12</v>
      </c>
      <c r="E2559">
        <v>66.25</v>
      </c>
      <c r="F2559">
        <v>702883</v>
      </c>
      <c r="G2559" t="s">
        <v>29</v>
      </c>
      <c r="H2559" t="s">
        <v>14</v>
      </c>
      <c r="I2559" t="s">
        <v>15</v>
      </c>
      <c r="J2559">
        <v>31</v>
      </c>
    </row>
    <row r="2560" spans="1:10" x14ac:dyDescent="0.35">
      <c r="A2560" t="s">
        <v>45</v>
      </c>
      <c r="B2560">
        <v>2017</v>
      </c>
      <c r="C2560" t="s">
        <v>42</v>
      </c>
      <c r="D2560" t="s">
        <v>12</v>
      </c>
      <c r="E2560">
        <v>78.38</v>
      </c>
      <c r="F2560">
        <v>516103</v>
      </c>
      <c r="G2560" t="s">
        <v>13</v>
      </c>
      <c r="H2560" t="s">
        <v>14</v>
      </c>
      <c r="I2560" t="s">
        <v>18</v>
      </c>
      <c r="J2560">
        <v>62</v>
      </c>
    </row>
    <row r="2561" spans="1:10" x14ac:dyDescent="0.35">
      <c r="A2561" t="s">
        <v>45</v>
      </c>
      <c r="B2561">
        <v>2015</v>
      </c>
      <c r="C2561" t="s">
        <v>42</v>
      </c>
      <c r="D2561" t="s">
        <v>17</v>
      </c>
      <c r="E2561">
        <v>84.7</v>
      </c>
      <c r="F2561">
        <v>542283</v>
      </c>
      <c r="G2561" t="s">
        <v>13</v>
      </c>
      <c r="H2561" t="s">
        <v>26</v>
      </c>
      <c r="I2561" t="s">
        <v>18</v>
      </c>
      <c r="J2561">
        <v>64</v>
      </c>
    </row>
    <row r="2562" spans="1:10" x14ac:dyDescent="0.35">
      <c r="A2562" t="s">
        <v>41</v>
      </c>
      <c r="B2562">
        <v>2016</v>
      </c>
      <c r="C2562" t="s">
        <v>34</v>
      </c>
      <c r="D2562" t="s">
        <v>35</v>
      </c>
      <c r="E2562">
        <v>43.75</v>
      </c>
      <c r="F2562">
        <v>173441</v>
      </c>
      <c r="G2562" t="s">
        <v>13</v>
      </c>
      <c r="H2562" t="s">
        <v>26</v>
      </c>
      <c r="I2562" t="s">
        <v>31</v>
      </c>
      <c r="J2562">
        <v>43</v>
      </c>
    </row>
    <row r="2563" spans="1:10" x14ac:dyDescent="0.35">
      <c r="A2563" t="s">
        <v>33</v>
      </c>
      <c r="B2563">
        <v>2017</v>
      </c>
      <c r="C2563" t="s">
        <v>32</v>
      </c>
      <c r="D2563" t="s">
        <v>17</v>
      </c>
      <c r="E2563">
        <v>67.36</v>
      </c>
      <c r="F2563">
        <v>856228</v>
      </c>
      <c r="G2563" t="s">
        <v>13</v>
      </c>
      <c r="H2563" t="s">
        <v>38</v>
      </c>
      <c r="I2563" t="s">
        <v>39</v>
      </c>
      <c r="J2563">
        <v>47</v>
      </c>
    </row>
    <row r="2564" spans="1:10" x14ac:dyDescent="0.35">
      <c r="A2564" t="s">
        <v>23</v>
      </c>
      <c r="B2564">
        <v>2019</v>
      </c>
      <c r="C2564" t="s">
        <v>42</v>
      </c>
      <c r="D2564" t="s">
        <v>21</v>
      </c>
      <c r="E2564">
        <v>68.540000000000006</v>
      </c>
      <c r="F2564">
        <v>791265</v>
      </c>
      <c r="G2564" t="s">
        <v>13</v>
      </c>
      <c r="H2564" t="s">
        <v>26</v>
      </c>
      <c r="I2564" t="s">
        <v>18</v>
      </c>
      <c r="J2564">
        <v>65</v>
      </c>
    </row>
    <row r="2565" spans="1:10" x14ac:dyDescent="0.35">
      <c r="A2565" t="s">
        <v>45</v>
      </c>
      <c r="B2565">
        <v>2019</v>
      </c>
      <c r="C2565" t="s">
        <v>42</v>
      </c>
      <c r="D2565" t="s">
        <v>17</v>
      </c>
      <c r="E2565">
        <v>45.42</v>
      </c>
      <c r="F2565">
        <v>969699</v>
      </c>
      <c r="G2565" t="s">
        <v>13</v>
      </c>
      <c r="H2565" t="s">
        <v>26</v>
      </c>
      <c r="I2565" t="s">
        <v>18</v>
      </c>
      <c r="J2565">
        <v>63</v>
      </c>
    </row>
    <row r="2566" spans="1:10" x14ac:dyDescent="0.35">
      <c r="A2566" t="s">
        <v>41</v>
      </c>
      <c r="B2566">
        <v>2023</v>
      </c>
      <c r="C2566" t="s">
        <v>42</v>
      </c>
      <c r="D2566" t="s">
        <v>24</v>
      </c>
      <c r="E2566">
        <v>95</v>
      </c>
      <c r="F2566">
        <v>338867</v>
      </c>
      <c r="G2566" t="s">
        <v>25</v>
      </c>
      <c r="H2566" t="s">
        <v>14</v>
      </c>
      <c r="I2566" t="s">
        <v>27</v>
      </c>
      <c r="J2566">
        <v>34</v>
      </c>
    </row>
    <row r="2567" spans="1:10" x14ac:dyDescent="0.35">
      <c r="A2567" t="s">
        <v>44</v>
      </c>
      <c r="B2567">
        <v>2018</v>
      </c>
      <c r="C2567" t="s">
        <v>16</v>
      </c>
      <c r="D2567" t="s">
        <v>35</v>
      </c>
      <c r="E2567">
        <v>44.98</v>
      </c>
      <c r="F2567">
        <v>951249</v>
      </c>
      <c r="G2567" t="s">
        <v>13</v>
      </c>
      <c r="H2567" t="s">
        <v>22</v>
      </c>
      <c r="I2567" t="s">
        <v>15</v>
      </c>
      <c r="J2567">
        <v>25</v>
      </c>
    </row>
    <row r="2568" spans="1:10" x14ac:dyDescent="0.35">
      <c r="A2568" t="s">
        <v>45</v>
      </c>
      <c r="B2568">
        <v>2022</v>
      </c>
      <c r="C2568" t="s">
        <v>16</v>
      </c>
      <c r="D2568" t="s">
        <v>21</v>
      </c>
      <c r="E2568">
        <v>50.4</v>
      </c>
      <c r="F2568">
        <v>34584</v>
      </c>
      <c r="G2568" t="s">
        <v>29</v>
      </c>
      <c r="H2568" t="s">
        <v>38</v>
      </c>
      <c r="I2568" t="s">
        <v>18</v>
      </c>
      <c r="J2568">
        <v>43</v>
      </c>
    </row>
    <row r="2569" spans="1:10" x14ac:dyDescent="0.35">
      <c r="A2569" t="s">
        <v>43</v>
      </c>
      <c r="B2569">
        <v>2021</v>
      </c>
      <c r="C2569" t="s">
        <v>42</v>
      </c>
      <c r="D2569" t="s">
        <v>12</v>
      </c>
      <c r="E2569">
        <v>74.37</v>
      </c>
      <c r="F2569">
        <v>298836</v>
      </c>
      <c r="G2569" t="s">
        <v>13</v>
      </c>
      <c r="H2569" t="s">
        <v>26</v>
      </c>
      <c r="I2569" t="s">
        <v>39</v>
      </c>
      <c r="J2569">
        <v>29</v>
      </c>
    </row>
    <row r="2570" spans="1:10" x14ac:dyDescent="0.35">
      <c r="A2570" t="s">
        <v>43</v>
      </c>
      <c r="B2570">
        <v>2018</v>
      </c>
      <c r="C2570" t="s">
        <v>42</v>
      </c>
      <c r="D2570" t="s">
        <v>17</v>
      </c>
      <c r="E2570">
        <v>27.82</v>
      </c>
      <c r="F2570">
        <v>526161</v>
      </c>
      <c r="G2570" t="s">
        <v>30</v>
      </c>
      <c r="H2570" t="s">
        <v>14</v>
      </c>
      <c r="I2570" t="s">
        <v>27</v>
      </c>
      <c r="J2570">
        <v>12</v>
      </c>
    </row>
    <row r="2571" spans="1:10" x14ac:dyDescent="0.35">
      <c r="A2571" t="s">
        <v>43</v>
      </c>
      <c r="B2571">
        <v>2020</v>
      </c>
      <c r="C2571" t="s">
        <v>11</v>
      </c>
      <c r="D2571" t="s">
        <v>35</v>
      </c>
      <c r="E2571">
        <v>76.95</v>
      </c>
      <c r="F2571">
        <v>476308</v>
      </c>
      <c r="G2571" t="s">
        <v>29</v>
      </c>
      <c r="H2571" t="s">
        <v>26</v>
      </c>
      <c r="I2571" t="s">
        <v>15</v>
      </c>
      <c r="J2571">
        <v>44</v>
      </c>
    </row>
    <row r="2572" spans="1:10" x14ac:dyDescent="0.35">
      <c r="A2572" t="s">
        <v>10</v>
      </c>
      <c r="B2572">
        <v>2017</v>
      </c>
      <c r="C2572" t="s">
        <v>34</v>
      </c>
      <c r="D2572" t="s">
        <v>36</v>
      </c>
      <c r="E2572">
        <v>29.39</v>
      </c>
      <c r="F2572">
        <v>206897</v>
      </c>
      <c r="G2572" t="s">
        <v>30</v>
      </c>
      <c r="H2572" t="s">
        <v>38</v>
      </c>
      <c r="I2572" t="s">
        <v>39</v>
      </c>
      <c r="J2572">
        <v>18</v>
      </c>
    </row>
    <row r="2573" spans="1:10" x14ac:dyDescent="0.35">
      <c r="A2573" t="s">
        <v>44</v>
      </c>
      <c r="B2573">
        <v>2022</v>
      </c>
      <c r="C2573" t="s">
        <v>42</v>
      </c>
      <c r="D2573" t="s">
        <v>21</v>
      </c>
      <c r="E2573">
        <v>1.92</v>
      </c>
      <c r="F2573">
        <v>2653</v>
      </c>
      <c r="G2573" t="s">
        <v>25</v>
      </c>
      <c r="H2573" t="s">
        <v>14</v>
      </c>
      <c r="I2573" t="s">
        <v>27</v>
      </c>
      <c r="J2573">
        <v>56</v>
      </c>
    </row>
    <row r="2574" spans="1:10" x14ac:dyDescent="0.35">
      <c r="A2574" t="s">
        <v>23</v>
      </c>
      <c r="B2574">
        <v>2024</v>
      </c>
      <c r="C2574" t="s">
        <v>16</v>
      </c>
      <c r="D2574" t="s">
        <v>37</v>
      </c>
      <c r="E2574">
        <v>90.37</v>
      </c>
      <c r="F2574">
        <v>540353</v>
      </c>
      <c r="G2574" t="s">
        <v>13</v>
      </c>
      <c r="H2574" t="s">
        <v>14</v>
      </c>
      <c r="I2574" t="s">
        <v>31</v>
      </c>
      <c r="J2574">
        <v>68</v>
      </c>
    </row>
    <row r="2575" spans="1:10" x14ac:dyDescent="0.35">
      <c r="A2575" t="s">
        <v>28</v>
      </c>
      <c r="B2575">
        <v>2015</v>
      </c>
      <c r="C2575" t="s">
        <v>11</v>
      </c>
      <c r="D2575" t="s">
        <v>17</v>
      </c>
      <c r="E2575">
        <v>84.77</v>
      </c>
      <c r="F2575">
        <v>779922</v>
      </c>
      <c r="G2575" t="s">
        <v>25</v>
      </c>
      <c r="H2575" t="s">
        <v>38</v>
      </c>
      <c r="I2575" t="s">
        <v>31</v>
      </c>
      <c r="J2575">
        <v>50</v>
      </c>
    </row>
    <row r="2576" spans="1:10" x14ac:dyDescent="0.35">
      <c r="A2576" t="s">
        <v>28</v>
      </c>
      <c r="B2576">
        <v>2016</v>
      </c>
      <c r="C2576" t="s">
        <v>16</v>
      </c>
      <c r="D2576" t="s">
        <v>12</v>
      </c>
      <c r="E2576">
        <v>24.4</v>
      </c>
      <c r="F2576">
        <v>908906</v>
      </c>
      <c r="G2576" t="s">
        <v>13</v>
      </c>
      <c r="H2576" t="s">
        <v>22</v>
      </c>
      <c r="I2576" t="s">
        <v>27</v>
      </c>
      <c r="J2576">
        <v>46</v>
      </c>
    </row>
    <row r="2577" spans="1:10" x14ac:dyDescent="0.35">
      <c r="A2577" t="s">
        <v>41</v>
      </c>
      <c r="B2577">
        <v>2021</v>
      </c>
      <c r="C2577" t="s">
        <v>20</v>
      </c>
      <c r="D2577" t="s">
        <v>37</v>
      </c>
      <c r="E2577">
        <v>28.34</v>
      </c>
      <c r="F2577">
        <v>446741</v>
      </c>
      <c r="G2577" t="s">
        <v>25</v>
      </c>
      <c r="H2577" t="s">
        <v>22</v>
      </c>
      <c r="I2577" t="s">
        <v>18</v>
      </c>
      <c r="J2577">
        <v>20</v>
      </c>
    </row>
    <row r="2578" spans="1:10" x14ac:dyDescent="0.35">
      <c r="A2578" t="s">
        <v>19</v>
      </c>
      <c r="B2578">
        <v>2023</v>
      </c>
      <c r="C2578" t="s">
        <v>11</v>
      </c>
      <c r="D2578" t="s">
        <v>12</v>
      </c>
      <c r="E2578">
        <v>9.9499999999999993</v>
      </c>
      <c r="F2578">
        <v>317488</v>
      </c>
      <c r="G2578" t="s">
        <v>29</v>
      </c>
      <c r="H2578" t="s">
        <v>26</v>
      </c>
      <c r="I2578" t="s">
        <v>15</v>
      </c>
      <c r="J2578">
        <v>46</v>
      </c>
    </row>
    <row r="2579" spans="1:10" x14ac:dyDescent="0.35">
      <c r="A2579" t="s">
        <v>43</v>
      </c>
      <c r="B2579">
        <v>2024</v>
      </c>
      <c r="C2579" t="s">
        <v>11</v>
      </c>
      <c r="D2579" t="s">
        <v>21</v>
      </c>
      <c r="E2579">
        <v>72.33</v>
      </c>
      <c r="F2579">
        <v>182613</v>
      </c>
      <c r="G2579" t="s">
        <v>30</v>
      </c>
      <c r="H2579" t="s">
        <v>14</v>
      </c>
      <c r="I2579" t="s">
        <v>27</v>
      </c>
      <c r="J2579">
        <v>26</v>
      </c>
    </row>
    <row r="2580" spans="1:10" x14ac:dyDescent="0.35">
      <c r="A2580" t="s">
        <v>23</v>
      </c>
      <c r="B2580">
        <v>2018</v>
      </c>
      <c r="C2580" t="s">
        <v>16</v>
      </c>
      <c r="D2580" t="s">
        <v>21</v>
      </c>
      <c r="E2580">
        <v>61.42</v>
      </c>
      <c r="F2580">
        <v>211305</v>
      </c>
      <c r="G2580" t="s">
        <v>13</v>
      </c>
      <c r="H2580" t="s">
        <v>38</v>
      </c>
      <c r="I2580" t="s">
        <v>39</v>
      </c>
      <c r="J2580">
        <v>27</v>
      </c>
    </row>
    <row r="2581" spans="1:10" x14ac:dyDescent="0.35">
      <c r="A2581" t="s">
        <v>23</v>
      </c>
      <c r="B2581">
        <v>2024</v>
      </c>
      <c r="C2581" t="s">
        <v>32</v>
      </c>
      <c r="D2581" t="s">
        <v>35</v>
      </c>
      <c r="E2581">
        <v>68.83</v>
      </c>
      <c r="F2581">
        <v>60379</v>
      </c>
      <c r="G2581" t="s">
        <v>13</v>
      </c>
      <c r="H2581" t="s">
        <v>14</v>
      </c>
      <c r="I2581" t="s">
        <v>18</v>
      </c>
      <c r="J2581">
        <v>32</v>
      </c>
    </row>
    <row r="2582" spans="1:10" x14ac:dyDescent="0.35">
      <c r="A2582" t="s">
        <v>41</v>
      </c>
      <c r="B2582">
        <v>2020</v>
      </c>
      <c r="C2582" t="s">
        <v>16</v>
      </c>
      <c r="D2582" t="s">
        <v>37</v>
      </c>
      <c r="E2582">
        <v>11.11</v>
      </c>
      <c r="F2582">
        <v>785179</v>
      </c>
      <c r="G2582" t="s">
        <v>30</v>
      </c>
      <c r="H2582" t="s">
        <v>22</v>
      </c>
      <c r="I2582" t="s">
        <v>15</v>
      </c>
      <c r="J2582">
        <v>2</v>
      </c>
    </row>
    <row r="2583" spans="1:10" x14ac:dyDescent="0.35">
      <c r="A2583" t="s">
        <v>41</v>
      </c>
      <c r="B2583">
        <v>2022</v>
      </c>
      <c r="C2583" t="s">
        <v>34</v>
      </c>
      <c r="D2583" t="s">
        <v>24</v>
      </c>
      <c r="E2583">
        <v>1.99</v>
      </c>
      <c r="F2583">
        <v>652682</v>
      </c>
      <c r="G2583" t="s">
        <v>29</v>
      </c>
      <c r="H2583" t="s">
        <v>26</v>
      </c>
      <c r="I2583" t="s">
        <v>39</v>
      </c>
      <c r="J2583">
        <v>46</v>
      </c>
    </row>
    <row r="2584" spans="1:10" x14ac:dyDescent="0.35">
      <c r="A2584" t="s">
        <v>43</v>
      </c>
      <c r="B2584">
        <v>2022</v>
      </c>
      <c r="C2584" t="s">
        <v>34</v>
      </c>
      <c r="D2584" t="s">
        <v>36</v>
      </c>
      <c r="E2584">
        <v>5.85</v>
      </c>
      <c r="F2584">
        <v>52649</v>
      </c>
      <c r="G2584" t="s">
        <v>25</v>
      </c>
      <c r="H2584" t="s">
        <v>14</v>
      </c>
      <c r="I2584" t="s">
        <v>39</v>
      </c>
      <c r="J2584">
        <v>57</v>
      </c>
    </row>
    <row r="2585" spans="1:10" x14ac:dyDescent="0.35">
      <c r="A2585" t="s">
        <v>28</v>
      </c>
      <c r="B2585">
        <v>2024</v>
      </c>
      <c r="C2585" t="s">
        <v>20</v>
      </c>
      <c r="D2585" t="s">
        <v>35</v>
      </c>
      <c r="E2585">
        <v>45.75</v>
      </c>
      <c r="F2585">
        <v>865871</v>
      </c>
      <c r="G2585" t="s">
        <v>29</v>
      </c>
      <c r="H2585" t="s">
        <v>22</v>
      </c>
      <c r="I2585" t="s">
        <v>31</v>
      </c>
      <c r="J2585">
        <v>58</v>
      </c>
    </row>
    <row r="2586" spans="1:10" x14ac:dyDescent="0.35">
      <c r="A2586" t="s">
        <v>41</v>
      </c>
      <c r="B2586">
        <v>2022</v>
      </c>
      <c r="C2586" t="s">
        <v>32</v>
      </c>
      <c r="D2586" t="s">
        <v>17</v>
      </c>
      <c r="E2586">
        <v>93.71</v>
      </c>
      <c r="F2586">
        <v>474552</v>
      </c>
      <c r="G2586" t="s">
        <v>25</v>
      </c>
      <c r="H2586" t="s">
        <v>38</v>
      </c>
      <c r="I2586" t="s">
        <v>39</v>
      </c>
      <c r="J2586">
        <v>20</v>
      </c>
    </row>
    <row r="2587" spans="1:10" x14ac:dyDescent="0.35">
      <c r="A2587" t="s">
        <v>33</v>
      </c>
      <c r="B2587">
        <v>2024</v>
      </c>
      <c r="C2587" t="s">
        <v>34</v>
      </c>
      <c r="D2587" t="s">
        <v>37</v>
      </c>
      <c r="E2587">
        <v>5.7</v>
      </c>
      <c r="F2587">
        <v>400840</v>
      </c>
      <c r="G2587" t="s">
        <v>29</v>
      </c>
      <c r="H2587" t="s">
        <v>26</v>
      </c>
      <c r="I2587" t="s">
        <v>15</v>
      </c>
      <c r="J2587">
        <v>57</v>
      </c>
    </row>
    <row r="2588" spans="1:10" x14ac:dyDescent="0.35">
      <c r="A2588" t="s">
        <v>45</v>
      </c>
      <c r="B2588">
        <v>2020</v>
      </c>
      <c r="C2588" t="s">
        <v>11</v>
      </c>
      <c r="D2588" t="s">
        <v>12</v>
      </c>
      <c r="E2588">
        <v>60.57</v>
      </c>
      <c r="F2588">
        <v>275819</v>
      </c>
      <c r="G2588" t="s">
        <v>25</v>
      </c>
      <c r="H2588" t="s">
        <v>26</v>
      </c>
      <c r="I2588" t="s">
        <v>18</v>
      </c>
      <c r="J2588">
        <v>69</v>
      </c>
    </row>
    <row r="2589" spans="1:10" x14ac:dyDescent="0.35">
      <c r="A2589" t="s">
        <v>43</v>
      </c>
      <c r="B2589">
        <v>2021</v>
      </c>
      <c r="C2589" t="s">
        <v>32</v>
      </c>
      <c r="D2589" t="s">
        <v>17</v>
      </c>
      <c r="E2589">
        <v>89.79</v>
      </c>
      <c r="F2589">
        <v>454088</v>
      </c>
      <c r="G2589" t="s">
        <v>13</v>
      </c>
      <c r="H2589" t="s">
        <v>26</v>
      </c>
      <c r="I2589" t="s">
        <v>15</v>
      </c>
      <c r="J2589">
        <v>70</v>
      </c>
    </row>
    <row r="2590" spans="1:10" x14ac:dyDescent="0.35">
      <c r="A2590" t="s">
        <v>33</v>
      </c>
      <c r="B2590">
        <v>2018</v>
      </c>
      <c r="C2590" t="s">
        <v>11</v>
      </c>
      <c r="D2590" t="s">
        <v>35</v>
      </c>
      <c r="E2590">
        <v>30.68</v>
      </c>
      <c r="F2590">
        <v>338619</v>
      </c>
      <c r="G2590" t="s">
        <v>13</v>
      </c>
      <c r="H2590" t="s">
        <v>14</v>
      </c>
      <c r="I2590" t="s">
        <v>31</v>
      </c>
      <c r="J2590">
        <v>68</v>
      </c>
    </row>
    <row r="2591" spans="1:10" x14ac:dyDescent="0.35">
      <c r="A2591" t="s">
        <v>43</v>
      </c>
      <c r="B2591">
        <v>2018</v>
      </c>
      <c r="C2591" t="s">
        <v>42</v>
      </c>
      <c r="D2591" t="s">
        <v>36</v>
      </c>
      <c r="E2591">
        <v>31.56</v>
      </c>
      <c r="F2591">
        <v>940038</v>
      </c>
      <c r="G2591" t="s">
        <v>13</v>
      </c>
      <c r="H2591" t="s">
        <v>38</v>
      </c>
      <c r="I2591" t="s">
        <v>31</v>
      </c>
      <c r="J2591">
        <v>24</v>
      </c>
    </row>
    <row r="2592" spans="1:10" x14ac:dyDescent="0.35">
      <c r="A2592" t="s">
        <v>45</v>
      </c>
      <c r="B2592">
        <v>2017</v>
      </c>
      <c r="C2592" t="s">
        <v>32</v>
      </c>
      <c r="D2592" t="s">
        <v>35</v>
      </c>
      <c r="E2592">
        <v>98.73</v>
      </c>
      <c r="F2592">
        <v>17805</v>
      </c>
      <c r="G2592" t="s">
        <v>25</v>
      </c>
      <c r="H2592" t="s">
        <v>22</v>
      </c>
      <c r="I2592" t="s">
        <v>31</v>
      </c>
      <c r="J2592">
        <v>31</v>
      </c>
    </row>
    <row r="2593" spans="1:10" x14ac:dyDescent="0.35">
      <c r="A2593" t="s">
        <v>44</v>
      </c>
      <c r="B2593">
        <v>2020</v>
      </c>
      <c r="C2593" t="s">
        <v>34</v>
      </c>
      <c r="D2593" t="s">
        <v>24</v>
      </c>
      <c r="E2593">
        <v>92.13</v>
      </c>
      <c r="F2593">
        <v>244933</v>
      </c>
      <c r="G2593" t="s">
        <v>25</v>
      </c>
      <c r="H2593" t="s">
        <v>26</v>
      </c>
      <c r="I2593" t="s">
        <v>27</v>
      </c>
      <c r="J2593">
        <v>37</v>
      </c>
    </row>
    <row r="2594" spans="1:10" x14ac:dyDescent="0.35">
      <c r="A2594" t="s">
        <v>45</v>
      </c>
      <c r="B2594">
        <v>2016</v>
      </c>
      <c r="C2594" t="s">
        <v>11</v>
      </c>
      <c r="D2594" t="s">
        <v>17</v>
      </c>
      <c r="E2594">
        <v>71.14</v>
      </c>
      <c r="F2594">
        <v>198602</v>
      </c>
      <c r="G2594" t="s">
        <v>30</v>
      </c>
      <c r="H2594" t="s">
        <v>38</v>
      </c>
      <c r="I2594" t="s">
        <v>18</v>
      </c>
      <c r="J2594">
        <v>18</v>
      </c>
    </row>
    <row r="2595" spans="1:10" x14ac:dyDescent="0.35">
      <c r="A2595" t="s">
        <v>19</v>
      </c>
      <c r="B2595">
        <v>2023</v>
      </c>
      <c r="C2595" t="s">
        <v>32</v>
      </c>
      <c r="D2595" t="s">
        <v>17</v>
      </c>
      <c r="E2595">
        <v>73.849999999999994</v>
      </c>
      <c r="F2595">
        <v>504861</v>
      </c>
      <c r="G2595" t="s">
        <v>30</v>
      </c>
      <c r="H2595" t="s">
        <v>22</v>
      </c>
      <c r="I2595" t="s">
        <v>31</v>
      </c>
      <c r="J2595">
        <v>65</v>
      </c>
    </row>
    <row r="2596" spans="1:10" x14ac:dyDescent="0.35">
      <c r="A2596" t="s">
        <v>23</v>
      </c>
      <c r="B2596">
        <v>2016</v>
      </c>
      <c r="C2596" t="s">
        <v>42</v>
      </c>
      <c r="D2596" t="s">
        <v>24</v>
      </c>
      <c r="E2596">
        <v>91.24</v>
      </c>
      <c r="F2596">
        <v>695618</v>
      </c>
      <c r="G2596" t="s">
        <v>25</v>
      </c>
      <c r="H2596" t="s">
        <v>26</v>
      </c>
      <c r="I2596" t="s">
        <v>31</v>
      </c>
      <c r="J2596">
        <v>14</v>
      </c>
    </row>
    <row r="2597" spans="1:10" x14ac:dyDescent="0.35">
      <c r="A2597" t="s">
        <v>10</v>
      </c>
      <c r="B2597">
        <v>2022</v>
      </c>
      <c r="C2597" t="s">
        <v>20</v>
      </c>
      <c r="D2597" t="s">
        <v>37</v>
      </c>
      <c r="E2597">
        <v>5.4</v>
      </c>
      <c r="F2597">
        <v>270732</v>
      </c>
      <c r="G2597" t="s">
        <v>30</v>
      </c>
      <c r="H2597" t="s">
        <v>22</v>
      </c>
      <c r="I2597" t="s">
        <v>18</v>
      </c>
      <c r="J2597">
        <v>31</v>
      </c>
    </row>
    <row r="2598" spans="1:10" x14ac:dyDescent="0.35">
      <c r="A2598" t="s">
        <v>23</v>
      </c>
      <c r="B2598">
        <v>2015</v>
      </c>
      <c r="C2598" t="s">
        <v>11</v>
      </c>
      <c r="D2598" t="s">
        <v>17</v>
      </c>
      <c r="E2598">
        <v>77.58</v>
      </c>
      <c r="F2598">
        <v>270326</v>
      </c>
      <c r="G2598" t="s">
        <v>25</v>
      </c>
      <c r="H2598" t="s">
        <v>26</v>
      </c>
      <c r="I2598" t="s">
        <v>18</v>
      </c>
      <c r="J2598">
        <v>24</v>
      </c>
    </row>
    <row r="2599" spans="1:10" x14ac:dyDescent="0.35">
      <c r="A2599" t="s">
        <v>41</v>
      </c>
      <c r="B2599">
        <v>2017</v>
      </c>
      <c r="C2599" t="s">
        <v>20</v>
      </c>
      <c r="D2599" t="s">
        <v>35</v>
      </c>
      <c r="E2599">
        <v>80.95</v>
      </c>
      <c r="F2599">
        <v>827534</v>
      </c>
      <c r="G2599" t="s">
        <v>13</v>
      </c>
      <c r="H2599" t="s">
        <v>14</v>
      </c>
      <c r="I2599" t="s">
        <v>18</v>
      </c>
      <c r="J2599">
        <v>29</v>
      </c>
    </row>
    <row r="2600" spans="1:10" x14ac:dyDescent="0.35">
      <c r="A2600" t="s">
        <v>28</v>
      </c>
      <c r="B2600">
        <v>2020</v>
      </c>
      <c r="C2600" t="s">
        <v>20</v>
      </c>
      <c r="D2600" t="s">
        <v>17</v>
      </c>
      <c r="E2600">
        <v>46.07</v>
      </c>
      <c r="F2600">
        <v>32499</v>
      </c>
      <c r="G2600" t="s">
        <v>29</v>
      </c>
      <c r="H2600" t="s">
        <v>38</v>
      </c>
      <c r="I2600" t="s">
        <v>18</v>
      </c>
      <c r="J2600">
        <v>14</v>
      </c>
    </row>
    <row r="2601" spans="1:10" x14ac:dyDescent="0.35">
      <c r="A2601" t="s">
        <v>41</v>
      </c>
      <c r="B2601">
        <v>2016</v>
      </c>
      <c r="C2601" t="s">
        <v>42</v>
      </c>
      <c r="D2601" t="s">
        <v>24</v>
      </c>
      <c r="E2601">
        <v>52.2</v>
      </c>
      <c r="F2601">
        <v>279065</v>
      </c>
      <c r="G2601" t="s">
        <v>13</v>
      </c>
      <c r="H2601" t="s">
        <v>14</v>
      </c>
      <c r="I2601" t="s">
        <v>15</v>
      </c>
      <c r="J2601">
        <v>62</v>
      </c>
    </row>
    <row r="2602" spans="1:10" x14ac:dyDescent="0.35">
      <c r="A2602" t="s">
        <v>28</v>
      </c>
      <c r="B2602">
        <v>2017</v>
      </c>
      <c r="C2602" t="s">
        <v>16</v>
      </c>
      <c r="D2602" t="s">
        <v>24</v>
      </c>
      <c r="E2602">
        <v>49.56</v>
      </c>
      <c r="F2602">
        <v>119598</v>
      </c>
      <c r="G2602" t="s">
        <v>29</v>
      </c>
      <c r="H2602" t="s">
        <v>14</v>
      </c>
      <c r="I2602" t="s">
        <v>39</v>
      </c>
      <c r="J2602">
        <v>43</v>
      </c>
    </row>
    <row r="2603" spans="1:10" x14ac:dyDescent="0.35">
      <c r="A2603" t="s">
        <v>28</v>
      </c>
      <c r="B2603">
        <v>2016</v>
      </c>
      <c r="C2603" t="s">
        <v>34</v>
      </c>
      <c r="D2603" t="s">
        <v>12</v>
      </c>
      <c r="E2603">
        <v>61.78</v>
      </c>
      <c r="F2603">
        <v>387500</v>
      </c>
      <c r="G2603" t="s">
        <v>25</v>
      </c>
      <c r="H2603" t="s">
        <v>22</v>
      </c>
      <c r="I2603" t="s">
        <v>27</v>
      </c>
      <c r="J2603">
        <v>30</v>
      </c>
    </row>
    <row r="2604" spans="1:10" x14ac:dyDescent="0.35">
      <c r="A2604" t="s">
        <v>43</v>
      </c>
      <c r="B2604">
        <v>2018</v>
      </c>
      <c r="C2604" t="s">
        <v>11</v>
      </c>
      <c r="D2604" t="s">
        <v>12</v>
      </c>
      <c r="E2604">
        <v>66.069999999999993</v>
      </c>
      <c r="F2604">
        <v>656031</v>
      </c>
      <c r="G2604" t="s">
        <v>25</v>
      </c>
      <c r="H2604" t="s">
        <v>26</v>
      </c>
      <c r="I2604" t="s">
        <v>39</v>
      </c>
      <c r="J2604">
        <v>36</v>
      </c>
    </row>
    <row r="2605" spans="1:10" x14ac:dyDescent="0.35">
      <c r="A2605" t="s">
        <v>10</v>
      </c>
      <c r="B2605">
        <v>2022</v>
      </c>
      <c r="C2605" t="s">
        <v>16</v>
      </c>
      <c r="D2605" t="s">
        <v>12</v>
      </c>
      <c r="E2605">
        <v>85.72</v>
      </c>
      <c r="F2605">
        <v>637259</v>
      </c>
      <c r="G2605" t="s">
        <v>30</v>
      </c>
      <c r="H2605" t="s">
        <v>38</v>
      </c>
      <c r="I2605" t="s">
        <v>15</v>
      </c>
      <c r="J2605">
        <v>57</v>
      </c>
    </row>
    <row r="2606" spans="1:10" x14ac:dyDescent="0.35">
      <c r="A2606" t="s">
        <v>41</v>
      </c>
      <c r="B2606">
        <v>2023</v>
      </c>
      <c r="C2606" t="s">
        <v>34</v>
      </c>
      <c r="D2606" t="s">
        <v>12</v>
      </c>
      <c r="E2606">
        <v>0.98</v>
      </c>
      <c r="F2606">
        <v>623106</v>
      </c>
      <c r="G2606" t="s">
        <v>25</v>
      </c>
      <c r="H2606" t="s">
        <v>22</v>
      </c>
      <c r="I2606" t="s">
        <v>18</v>
      </c>
      <c r="J2606">
        <v>43</v>
      </c>
    </row>
    <row r="2607" spans="1:10" x14ac:dyDescent="0.35">
      <c r="A2607" t="s">
        <v>19</v>
      </c>
      <c r="B2607">
        <v>2015</v>
      </c>
      <c r="C2607" t="s">
        <v>32</v>
      </c>
      <c r="D2607" t="s">
        <v>12</v>
      </c>
      <c r="E2607">
        <v>21.74</v>
      </c>
      <c r="F2607">
        <v>513867</v>
      </c>
      <c r="G2607" t="s">
        <v>30</v>
      </c>
      <c r="H2607" t="s">
        <v>38</v>
      </c>
      <c r="I2607" t="s">
        <v>18</v>
      </c>
      <c r="J2607">
        <v>34</v>
      </c>
    </row>
    <row r="2608" spans="1:10" x14ac:dyDescent="0.35">
      <c r="A2608" t="s">
        <v>40</v>
      </c>
      <c r="B2608">
        <v>2023</v>
      </c>
      <c r="C2608" t="s">
        <v>20</v>
      </c>
      <c r="D2608" t="s">
        <v>37</v>
      </c>
      <c r="E2608">
        <v>7.54</v>
      </c>
      <c r="F2608">
        <v>710871</v>
      </c>
      <c r="G2608" t="s">
        <v>29</v>
      </c>
      <c r="H2608" t="s">
        <v>38</v>
      </c>
      <c r="I2608" t="s">
        <v>18</v>
      </c>
      <c r="J2608">
        <v>55</v>
      </c>
    </row>
    <row r="2609" spans="1:10" x14ac:dyDescent="0.35">
      <c r="A2609" t="s">
        <v>19</v>
      </c>
      <c r="B2609">
        <v>2020</v>
      </c>
      <c r="C2609" t="s">
        <v>42</v>
      </c>
      <c r="D2609" t="s">
        <v>37</v>
      </c>
      <c r="E2609">
        <v>7.08</v>
      </c>
      <c r="F2609">
        <v>875225</v>
      </c>
      <c r="G2609" t="s">
        <v>30</v>
      </c>
      <c r="H2609" t="s">
        <v>38</v>
      </c>
      <c r="I2609" t="s">
        <v>31</v>
      </c>
      <c r="J2609">
        <v>31</v>
      </c>
    </row>
    <row r="2610" spans="1:10" x14ac:dyDescent="0.35">
      <c r="A2610" t="s">
        <v>28</v>
      </c>
      <c r="B2610">
        <v>2024</v>
      </c>
      <c r="C2610" t="s">
        <v>42</v>
      </c>
      <c r="D2610" t="s">
        <v>17</v>
      </c>
      <c r="E2610">
        <v>71.2</v>
      </c>
      <c r="F2610">
        <v>989625</v>
      </c>
      <c r="G2610" t="s">
        <v>30</v>
      </c>
      <c r="H2610" t="s">
        <v>26</v>
      </c>
      <c r="I2610" t="s">
        <v>18</v>
      </c>
      <c r="J2610">
        <v>53</v>
      </c>
    </row>
    <row r="2611" spans="1:10" x14ac:dyDescent="0.35">
      <c r="A2611" t="s">
        <v>10</v>
      </c>
      <c r="B2611">
        <v>2016</v>
      </c>
      <c r="C2611" t="s">
        <v>32</v>
      </c>
      <c r="D2611" t="s">
        <v>12</v>
      </c>
      <c r="E2611">
        <v>89.08</v>
      </c>
      <c r="F2611">
        <v>210433</v>
      </c>
      <c r="G2611" t="s">
        <v>29</v>
      </c>
      <c r="H2611" t="s">
        <v>22</v>
      </c>
      <c r="I2611" t="s">
        <v>27</v>
      </c>
      <c r="J2611">
        <v>63</v>
      </c>
    </row>
    <row r="2612" spans="1:10" x14ac:dyDescent="0.35">
      <c r="A2612" t="s">
        <v>45</v>
      </c>
      <c r="B2612">
        <v>2018</v>
      </c>
      <c r="C2612" t="s">
        <v>42</v>
      </c>
      <c r="D2612" t="s">
        <v>21</v>
      </c>
      <c r="E2612">
        <v>26.31</v>
      </c>
      <c r="F2612">
        <v>709153</v>
      </c>
      <c r="G2612" t="s">
        <v>13</v>
      </c>
      <c r="H2612" t="s">
        <v>22</v>
      </c>
      <c r="I2612" t="s">
        <v>15</v>
      </c>
      <c r="J2612">
        <v>45</v>
      </c>
    </row>
    <row r="2613" spans="1:10" x14ac:dyDescent="0.35">
      <c r="A2613" t="s">
        <v>33</v>
      </c>
      <c r="B2613">
        <v>2020</v>
      </c>
      <c r="C2613" t="s">
        <v>16</v>
      </c>
      <c r="D2613" t="s">
        <v>21</v>
      </c>
      <c r="E2613">
        <v>21.11</v>
      </c>
      <c r="F2613">
        <v>568832</v>
      </c>
      <c r="G2613" t="s">
        <v>25</v>
      </c>
      <c r="H2613" t="s">
        <v>26</v>
      </c>
      <c r="I2613" t="s">
        <v>18</v>
      </c>
      <c r="J2613">
        <v>12</v>
      </c>
    </row>
    <row r="2614" spans="1:10" x14ac:dyDescent="0.35">
      <c r="A2614" t="s">
        <v>10</v>
      </c>
      <c r="B2614">
        <v>2022</v>
      </c>
      <c r="C2614" t="s">
        <v>11</v>
      </c>
      <c r="D2614" t="s">
        <v>17</v>
      </c>
      <c r="E2614">
        <v>51.76</v>
      </c>
      <c r="F2614">
        <v>355545</v>
      </c>
      <c r="G2614" t="s">
        <v>30</v>
      </c>
      <c r="H2614" t="s">
        <v>22</v>
      </c>
      <c r="I2614" t="s">
        <v>39</v>
      </c>
      <c r="J2614">
        <v>68</v>
      </c>
    </row>
    <row r="2615" spans="1:10" x14ac:dyDescent="0.35">
      <c r="A2615" t="s">
        <v>28</v>
      </c>
      <c r="B2615">
        <v>2019</v>
      </c>
      <c r="C2615" t="s">
        <v>11</v>
      </c>
      <c r="D2615" t="s">
        <v>12</v>
      </c>
      <c r="E2615">
        <v>90.91</v>
      </c>
      <c r="F2615">
        <v>112635</v>
      </c>
      <c r="G2615" t="s">
        <v>29</v>
      </c>
      <c r="H2615" t="s">
        <v>22</v>
      </c>
      <c r="I2615" t="s">
        <v>18</v>
      </c>
      <c r="J2615">
        <v>55</v>
      </c>
    </row>
    <row r="2616" spans="1:10" x14ac:dyDescent="0.35">
      <c r="A2616" t="s">
        <v>43</v>
      </c>
      <c r="B2616">
        <v>2015</v>
      </c>
      <c r="C2616" t="s">
        <v>34</v>
      </c>
      <c r="D2616" t="s">
        <v>36</v>
      </c>
      <c r="E2616">
        <v>89.39</v>
      </c>
      <c r="F2616">
        <v>988268</v>
      </c>
      <c r="G2616" t="s">
        <v>30</v>
      </c>
      <c r="H2616" t="s">
        <v>38</v>
      </c>
      <c r="I2616" t="s">
        <v>15</v>
      </c>
      <c r="J2616">
        <v>44</v>
      </c>
    </row>
    <row r="2617" spans="1:10" x14ac:dyDescent="0.35">
      <c r="A2617" t="s">
        <v>19</v>
      </c>
      <c r="B2617">
        <v>2021</v>
      </c>
      <c r="C2617" t="s">
        <v>42</v>
      </c>
      <c r="D2617" t="s">
        <v>12</v>
      </c>
      <c r="E2617">
        <v>65.87</v>
      </c>
      <c r="F2617">
        <v>357399</v>
      </c>
      <c r="G2617" t="s">
        <v>25</v>
      </c>
      <c r="H2617" t="s">
        <v>38</v>
      </c>
      <c r="I2617" t="s">
        <v>39</v>
      </c>
      <c r="J2617">
        <v>2</v>
      </c>
    </row>
    <row r="2618" spans="1:10" x14ac:dyDescent="0.35">
      <c r="A2618" t="s">
        <v>44</v>
      </c>
      <c r="B2618">
        <v>2018</v>
      </c>
      <c r="C2618" t="s">
        <v>20</v>
      </c>
      <c r="D2618" t="s">
        <v>35</v>
      </c>
      <c r="E2618">
        <v>78.16</v>
      </c>
      <c r="F2618">
        <v>512258</v>
      </c>
      <c r="G2618" t="s">
        <v>13</v>
      </c>
      <c r="H2618" t="s">
        <v>22</v>
      </c>
      <c r="I2618" t="s">
        <v>39</v>
      </c>
      <c r="J2618">
        <v>32</v>
      </c>
    </row>
    <row r="2619" spans="1:10" x14ac:dyDescent="0.35">
      <c r="A2619" t="s">
        <v>40</v>
      </c>
      <c r="B2619">
        <v>2024</v>
      </c>
      <c r="C2619" t="s">
        <v>16</v>
      </c>
      <c r="D2619" t="s">
        <v>37</v>
      </c>
      <c r="E2619">
        <v>24.21</v>
      </c>
      <c r="F2619">
        <v>180760</v>
      </c>
      <c r="G2619" t="s">
        <v>25</v>
      </c>
      <c r="H2619" t="s">
        <v>22</v>
      </c>
      <c r="I2619" t="s">
        <v>39</v>
      </c>
      <c r="J2619">
        <v>34</v>
      </c>
    </row>
    <row r="2620" spans="1:10" x14ac:dyDescent="0.35">
      <c r="A2620" t="s">
        <v>45</v>
      </c>
      <c r="B2620">
        <v>2023</v>
      </c>
      <c r="C2620" t="s">
        <v>20</v>
      </c>
      <c r="D2620" t="s">
        <v>17</v>
      </c>
      <c r="E2620">
        <v>81.16</v>
      </c>
      <c r="F2620">
        <v>691638</v>
      </c>
      <c r="G2620" t="s">
        <v>30</v>
      </c>
      <c r="H2620" t="s">
        <v>38</v>
      </c>
      <c r="I2620" t="s">
        <v>31</v>
      </c>
      <c r="J2620">
        <v>17</v>
      </c>
    </row>
    <row r="2621" spans="1:10" x14ac:dyDescent="0.35">
      <c r="A2621" t="s">
        <v>41</v>
      </c>
      <c r="B2621">
        <v>2019</v>
      </c>
      <c r="C2621" t="s">
        <v>16</v>
      </c>
      <c r="D2621" t="s">
        <v>21</v>
      </c>
      <c r="E2621">
        <v>80.180000000000007</v>
      </c>
      <c r="F2621">
        <v>123757</v>
      </c>
      <c r="G2621" t="s">
        <v>29</v>
      </c>
      <c r="H2621" t="s">
        <v>26</v>
      </c>
      <c r="I2621" t="s">
        <v>39</v>
      </c>
      <c r="J2621">
        <v>54</v>
      </c>
    </row>
    <row r="2622" spans="1:10" x14ac:dyDescent="0.35">
      <c r="A2622" t="s">
        <v>28</v>
      </c>
      <c r="B2622">
        <v>2018</v>
      </c>
      <c r="C2622" t="s">
        <v>32</v>
      </c>
      <c r="D2622" t="s">
        <v>24</v>
      </c>
      <c r="E2622">
        <v>70</v>
      </c>
      <c r="F2622">
        <v>702285</v>
      </c>
      <c r="G2622" t="s">
        <v>13</v>
      </c>
      <c r="H2622" t="s">
        <v>38</v>
      </c>
      <c r="I2622" t="s">
        <v>27</v>
      </c>
      <c r="J2622">
        <v>46</v>
      </c>
    </row>
    <row r="2623" spans="1:10" x14ac:dyDescent="0.35">
      <c r="A2623" t="s">
        <v>40</v>
      </c>
      <c r="B2623">
        <v>2022</v>
      </c>
      <c r="C2623" t="s">
        <v>32</v>
      </c>
      <c r="D2623" t="s">
        <v>12</v>
      </c>
      <c r="E2623">
        <v>9.73</v>
      </c>
      <c r="F2623">
        <v>907708</v>
      </c>
      <c r="G2623" t="s">
        <v>30</v>
      </c>
      <c r="H2623" t="s">
        <v>14</v>
      </c>
      <c r="I2623" t="s">
        <v>27</v>
      </c>
      <c r="J2623">
        <v>44</v>
      </c>
    </row>
    <row r="2624" spans="1:10" x14ac:dyDescent="0.35">
      <c r="A2624" t="s">
        <v>40</v>
      </c>
      <c r="B2624">
        <v>2015</v>
      </c>
      <c r="C2624" t="s">
        <v>32</v>
      </c>
      <c r="D2624" t="s">
        <v>37</v>
      </c>
      <c r="E2624">
        <v>4.49</v>
      </c>
      <c r="F2624">
        <v>713160</v>
      </c>
      <c r="G2624" t="s">
        <v>13</v>
      </c>
      <c r="H2624" t="s">
        <v>14</v>
      </c>
      <c r="I2624" t="s">
        <v>39</v>
      </c>
      <c r="J2624">
        <v>26</v>
      </c>
    </row>
    <row r="2625" spans="1:10" x14ac:dyDescent="0.35">
      <c r="A2625" t="s">
        <v>45</v>
      </c>
      <c r="B2625">
        <v>2022</v>
      </c>
      <c r="C2625" t="s">
        <v>42</v>
      </c>
      <c r="D2625" t="s">
        <v>36</v>
      </c>
      <c r="E2625">
        <v>46.75</v>
      </c>
      <c r="F2625">
        <v>239200</v>
      </c>
      <c r="G2625" t="s">
        <v>25</v>
      </c>
      <c r="H2625" t="s">
        <v>26</v>
      </c>
      <c r="I2625" t="s">
        <v>39</v>
      </c>
      <c r="J2625">
        <v>8</v>
      </c>
    </row>
    <row r="2626" spans="1:10" x14ac:dyDescent="0.35">
      <c r="A2626" t="s">
        <v>10</v>
      </c>
      <c r="B2626">
        <v>2016</v>
      </c>
      <c r="C2626" t="s">
        <v>32</v>
      </c>
      <c r="D2626" t="s">
        <v>37</v>
      </c>
      <c r="E2626">
        <v>63.15</v>
      </c>
      <c r="F2626">
        <v>500521</v>
      </c>
      <c r="G2626" t="s">
        <v>25</v>
      </c>
      <c r="H2626" t="s">
        <v>22</v>
      </c>
      <c r="I2626" t="s">
        <v>39</v>
      </c>
      <c r="J2626">
        <v>27</v>
      </c>
    </row>
    <row r="2627" spans="1:10" x14ac:dyDescent="0.35">
      <c r="A2627" t="s">
        <v>19</v>
      </c>
      <c r="B2627">
        <v>2015</v>
      </c>
      <c r="C2627" t="s">
        <v>11</v>
      </c>
      <c r="D2627" t="s">
        <v>21</v>
      </c>
      <c r="E2627">
        <v>25.47</v>
      </c>
      <c r="F2627">
        <v>741259</v>
      </c>
      <c r="G2627" t="s">
        <v>13</v>
      </c>
      <c r="H2627" t="s">
        <v>14</v>
      </c>
      <c r="I2627" t="s">
        <v>31</v>
      </c>
      <c r="J2627">
        <v>18</v>
      </c>
    </row>
    <row r="2628" spans="1:10" x14ac:dyDescent="0.35">
      <c r="A2628" t="s">
        <v>44</v>
      </c>
      <c r="B2628">
        <v>2021</v>
      </c>
      <c r="C2628" t="s">
        <v>34</v>
      </c>
      <c r="D2628" t="s">
        <v>12</v>
      </c>
      <c r="E2628">
        <v>3.97</v>
      </c>
      <c r="F2628">
        <v>604843</v>
      </c>
      <c r="G2628" t="s">
        <v>29</v>
      </c>
      <c r="H2628" t="s">
        <v>14</v>
      </c>
      <c r="I2628" t="s">
        <v>27</v>
      </c>
      <c r="J2628">
        <v>40</v>
      </c>
    </row>
    <row r="2629" spans="1:10" x14ac:dyDescent="0.35">
      <c r="A2629" t="s">
        <v>23</v>
      </c>
      <c r="B2629">
        <v>2023</v>
      </c>
      <c r="C2629" t="s">
        <v>34</v>
      </c>
      <c r="D2629" t="s">
        <v>12</v>
      </c>
      <c r="E2629">
        <v>19.170000000000002</v>
      </c>
      <c r="F2629">
        <v>697610</v>
      </c>
      <c r="G2629" t="s">
        <v>29</v>
      </c>
      <c r="H2629" t="s">
        <v>22</v>
      </c>
      <c r="I2629" t="s">
        <v>39</v>
      </c>
      <c r="J2629">
        <v>18</v>
      </c>
    </row>
    <row r="2630" spans="1:10" x14ac:dyDescent="0.35">
      <c r="A2630" t="s">
        <v>28</v>
      </c>
      <c r="B2630">
        <v>2022</v>
      </c>
      <c r="C2630" t="s">
        <v>34</v>
      </c>
      <c r="D2630" t="s">
        <v>21</v>
      </c>
      <c r="E2630">
        <v>58.35</v>
      </c>
      <c r="F2630">
        <v>730850</v>
      </c>
      <c r="G2630" t="s">
        <v>13</v>
      </c>
      <c r="H2630" t="s">
        <v>22</v>
      </c>
      <c r="I2630" t="s">
        <v>27</v>
      </c>
      <c r="J2630">
        <v>27</v>
      </c>
    </row>
    <row r="2631" spans="1:10" x14ac:dyDescent="0.35">
      <c r="A2631" t="s">
        <v>40</v>
      </c>
      <c r="B2631">
        <v>2018</v>
      </c>
      <c r="C2631" t="s">
        <v>34</v>
      </c>
      <c r="D2631" t="s">
        <v>21</v>
      </c>
      <c r="E2631">
        <v>65.08</v>
      </c>
      <c r="F2631">
        <v>417807</v>
      </c>
      <c r="G2631" t="s">
        <v>29</v>
      </c>
      <c r="H2631" t="s">
        <v>26</v>
      </c>
      <c r="I2631" t="s">
        <v>18</v>
      </c>
      <c r="J2631">
        <v>46</v>
      </c>
    </row>
    <row r="2632" spans="1:10" x14ac:dyDescent="0.35">
      <c r="A2632" t="s">
        <v>19</v>
      </c>
      <c r="B2632">
        <v>2020</v>
      </c>
      <c r="C2632" t="s">
        <v>42</v>
      </c>
      <c r="D2632" t="s">
        <v>37</v>
      </c>
      <c r="E2632">
        <v>3.74</v>
      </c>
      <c r="F2632">
        <v>58205</v>
      </c>
      <c r="G2632" t="s">
        <v>13</v>
      </c>
      <c r="H2632" t="s">
        <v>14</v>
      </c>
      <c r="I2632" t="s">
        <v>39</v>
      </c>
      <c r="J2632">
        <v>63</v>
      </c>
    </row>
    <row r="2633" spans="1:10" x14ac:dyDescent="0.35">
      <c r="A2633" t="s">
        <v>19</v>
      </c>
      <c r="B2633">
        <v>2016</v>
      </c>
      <c r="C2633" t="s">
        <v>34</v>
      </c>
      <c r="D2633" t="s">
        <v>37</v>
      </c>
      <c r="E2633">
        <v>33.11</v>
      </c>
      <c r="F2633">
        <v>830670</v>
      </c>
      <c r="G2633" t="s">
        <v>30</v>
      </c>
      <c r="H2633" t="s">
        <v>26</v>
      </c>
      <c r="I2633" t="s">
        <v>31</v>
      </c>
      <c r="J2633">
        <v>11</v>
      </c>
    </row>
    <row r="2634" spans="1:10" x14ac:dyDescent="0.35">
      <c r="A2634" t="s">
        <v>43</v>
      </c>
      <c r="B2634">
        <v>2024</v>
      </c>
      <c r="C2634" t="s">
        <v>16</v>
      </c>
      <c r="D2634" t="s">
        <v>35</v>
      </c>
      <c r="E2634">
        <v>57.7</v>
      </c>
      <c r="F2634">
        <v>691990</v>
      </c>
      <c r="G2634" t="s">
        <v>29</v>
      </c>
      <c r="H2634" t="s">
        <v>22</v>
      </c>
      <c r="I2634" t="s">
        <v>31</v>
      </c>
      <c r="J2634">
        <v>41</v>
      </c>
    </row>
    <row r="2635" spans="1:10" x14ac:dyDescent="0.35">
      <c r="A2635" t="s">
        <v>45</v>
      </c>
      <c r="B2635">
        <v>2015</v>
      </c>
      <c r="C2635" t="s">
        <v>16</v>
      </c>
      <c r="D2635" t="s">
        <v>17</v>
      </c>
      <c r="E2635">
        <v>74.680000000000007</v>
      </c>
      <c r="F2635">
        <v>498089</v>
      </c>
      <c r="G2635" t="s">
        <v>29</v>
      </c>
      <c r="H2635" t="s">
        <v>22</v>
      </c>
      <c r="I2635" t="s">
        <v>39</v>
      </c>
      <c r="J2635">
        <v>18</v>
      </c>
    </row>
    <row r="2636" spans="1:10" x14ac:dyDescent="0.35">
      <c r="A2636" t="s">
        <v>10</v>
      </c>
      <c r="B2636">
        <v>2015</v>
      </c>
      <c r="C2636" t="s">
        <v>16</v>
      </c>
      <c r="D2636" t="s">
        <v>21</v>
      </c>
      <c r="E2636">
        <v>86.82</v>
      </c>
      <c r="F2636">
        <v>748040</v>
      </c>
      <c r="G2636" t="s">
        <v>29</v>
      </c>
      <c r="H2636" t="s">
        <v>22</v>
      </c>
      <c r="I2636" t="s">
        <v>18</v>
      </c>
      <c r="J2636">
        <v>18</v>
      </c>
    </row>
    <row r="2637" spans="1:10" x14ac:dyDescent="0.35">
      <c r="A2637" t="s">
        <v>43</v>
      </c>
      <c r="B2637">
        <v>2018</v>
      </c>
      <c r="C2637" t="s">
        <v>16</v>
      </c>
      <c r="D2637" t="s">
        <v>37</v>
      </c>
      <c r="E2637">
        <v>4.51</v>
      </c>
      <c r="F2637">
        <v>909979</v>
      </c>
      <c r="G2637" t="s">
        <v>25</v>
      </c>
      <c r="H2637" t="s">
        <v>26</v>
      </c>
      <c r="I2637" t="s">
        <v>15</v>
      </c>
      <c r="J2637">
        <v>65</v>
      </c>
    </row>
    <row r="2638" spans="1:10" x14ac:dyDescent="0.35">
      <c r="A2638" t="s">
        <v>40</v>
      </c>
      <c r="B2638">
        <v>2019</v>
      </c>
      <c r="C2638" t="s">
        <v>20</v>
      </c>
      <c r="D2638" t="s">
        <v>36</v>
      </c>
      <c r="E2638">
        <v>27</v>
      </c>
      <c r="F2638">
        <v>286038</v>
      </c>
      <c r="G2638" t="s">
        <v>25</v>
      </c>
      <c r="H2638" t="s">
        <v>26</v>
      </c>
      <c r="I2638" t="s">
        <v>39</v>
      </c>
      <c r="J2638">
        <v>43</v>
      </c>
    </row>
    <row r="2639" spans="1:10" x14ac:dyDescent="0.35">
      <c r="A2639" t="s">
        <v>41</v>
      </c>
      <c r="B2639">
        <v>2021</v>
      </c>
      <c r="C2639" t="s">
        <v>34</v>
      </c>
      <c r="D2639" t="s">
        <v>17</v>
      </c>
      <c r="E2639">
        <v>82.88</v>
      </c>
      <c r="F2639">
        <v>479586</v>
      </c>
      <c r="G2639" t="s">
        <v>29</v>
      </c>
      <c r="H2639" t="s">
        <v>38</v>
      </c>
      <c r="I2639" t="s">
        <v>27</v>
      </c>
      <c r="J2639">
        <v>8</v>
      </c>
    </row>
    <row r="2640" spans="1:10" x14ac:dyDescent="0.35">
      <c r="A2640" t="s">
        <v>40</v>
      </c>
      <c r="B2640">
        <v>2020</v>
      </c>
      <c r="C2640" t="s">
        <v>11</v>
      </c>
      <c r="D2640" t="s">
        <v>36</v>
      </c>
      <c r="E2640">
        <v>42.03</v>
      </c>
      <c r="F2640">
        <v>454763</v>
      </c>
      <c r="G2640" t="s">
        <v>13</v>
      </c>
      <c r="H2640" t="s">
        <v>26</v>
      </c>
      <c r="I2640" t="s">
        <v>18</v>
      </c>
      <c r="J2640">
        <v>14</v>
      </c>
    </row>
    <row r="2641" spans="1:10" x14ac:dyDescent="0.35">
      <c r="A2641" t="s">
        <v>23</v>
      </c>
      <c r="B2641">
        <v>2019</v>
      </c>
      <c r="C2641" t="s">
        <v>11</v>
      </c>
      <c r="D2641" t="s">
        <v>24</v>
      </c>
      <c r="E2641">
        <v>33.85</v>
      </c>
      <c r="F2641">
        <v>60183</v>
      </c>
      <c r="G2641" t="s">
        <v>25</v>
      </c>
      <c r="H2641" t="s">
        <v>14</v>
      </c>
      <c r="I2641" t="s">
        <v>27</v>
      </c>
      <c r="J2641">
        <v>17</v>
      </c>
    </row>
    <row r="2642" spans="1:10" x14ac:dyDescent="0.35">
      <c r="A2642" t="s">
        <v>41</v>
      </c>
      <c r="B2642">
        <v>2018</v>
      </c>
      <c r="C2642" t="s">
        <v>11</v>
      </c>
      <c r="D2642" t="s">
        <v>12</v>
      </c>
      <c r="E2642">
        <v>94.6</v>
      </c>
      <c r="F2642">
        <v>596801</v>
      </c>
      <c r="G2642" t="s">
        <v>25</v>
      </c>
      <c r="H2642" t="s">
        <v>22</v>
      </c>
      <c r="I2642" t="s">
        <v>31</v>
      </c>
      <c r="J2642">
        <v>70</v>
      </c>
    </row>
    <row r="2643" spans="1:10" x14ac:dyDescent="0.35">
      <c r="A2643" t="s">
        <v>10</v>
      </c>
      <c r="B2643">
        <v>2021</v>
      </c>
      <c r="C2643" t="s">
        <v>16</v>
      </c>
      <c r="D2643" t="s">
        <v>21</v>
      </c>
      <c r="E2643">
        <v>71.900000000000006</v>
      </c>
      <c r="F2643">
        <v>698786</v>
      </c>
      <c r="G2643" t="s">
        <v>13</v>
      </c>
      <c r="H2643" t="s">
        <v>38</v>
      </c>
      <c r="I2643" t="s">
        <v>31</v>
      </c>
      <c r="J2643">
        <v>21</v>
      </c>
    </row>
    <row r="2644" spans="1:10" x14ac:dyDescent="0.35">
      <c r="A2644" t="s">
        <v>44</v>
      </c>
      <c r="B2644">
        <v>2021</v>
      </c>
      <c r="C2644" t="s">
        <v>32</v>
      </c>
      <c r="D2644" t="s">
        <v>24</v>
      </c>
      <c r="E2644">
        <v>94.23</v>
      </c>
      <c r="F2644">
        <v>441749</v>
      </c>
      <c r="G2644" t="s">
        <v>25</v>
      </c>
      <c r="H2644" t="s">
        <v>14</v>
      </c>
      <c r="I2644" t="s">
        <v>27</v>
      </c>
      <c r="J2644">
        <v>55</v>
      </c>
    </row>
    <row r="2645" spans="1:10" x14ac:dyDescent="0.35">
      <c r="A2645" t="s">
        <v>10</v>
      </c>
      <c r="B2645">
        <v>2018</v>
      </c>
      <c r="C2645" t="s">
        <v>34</v>
      </c>
      <c r="D2645" t="s">
        <v>37</v>
      </c>
      <c r="E2645">
        <v>76.400000000000006</v>
      </c>
      <c r="F2645">
        <v>966102</v>
      </c>
      <c r="G2645" t="s">
        <v>13</v>
      </c>
      <c r="H2645" t="s">
        <v>26</v>
      </c>
      <c r="I2645" t="s">
        <v>18</v>
      </c>
      <c r="J2645">
        <v>1</v>
      </c>
    </row>
    <row r="2646" spans="1:10" x14ac:dyDescent="0.35">
      <c r="A2646" t="s">
        <v>19</v>
      </c>
      <c r="B2646">
        <v>2017</v>
      </c>
      <c r="C2646" t="s">
        <v>42</v>
      </c>
      <c r="D2646" t="s">
        <v>37</v>
      </c>
      <c r="E2646">
        <v>66.290000000000006</v>
      </c>
      <c r="F2646">
        <v>430200</v>
      </c>
      <c r="G2646" t="s">
        <v>30</v>
      </c>
      <c r="H2646" t="s">
        <v>38</v>
      </c>
      <c r="I2646" t="s">
        <v>31</v>
      </c>
      <c r="J2646">
        <v>48</v>
      </c>
    </row>
    <row r="2647" spans="1:10" x14ac:dyDescent="0.35">
      <c r="A2647" t="s">
        <v>23</v>
      </c>
      <c r="B2647">
        <v>2023</v>
      </c>
      <c r="C2647" t="s">
        <v>16</v>
      </c>
      <c r="D2647" t="s">
        <v>36</v>
      </c>
      <c r="E2647">
        <v>49.89</v>
      </c>
      <c r="F2647">
        <v>638668</v>
      </c>
      <c r="G2647" t="s">
        <v>25</v>
      </c>
      <c r="H2647" t="s">
        <v>26</v>
      </c>
      <c r="I2647" t="s">
        <v>39</v>
      </c>
      <c r="J2647">
        <v>47</v>
      </c>
    </row>
    <row r="2648" spans="1:10" x14ac:dyDescent="0.35">
      <c r="A2648" t="s">
        <v>23</v>
      </c>
      <c r="B2648">
        <v>2019</v>
      </c>
      <c r="C2648" t="s">
        <v>32</v>
      </c>
      <c r="D2648" t="s">
        <v>37</v>
      </c>
      <c r="E2648">
        <v>81.91</v>
      </c>
      <c r="F2648">
        <v>127817</v>
      </c>
      <c r="G2648" t="s">
        <v>25</v>
      </c>
      <c r="H2648" t="s">
        <v>22</v>
      </c>
      <c r="I2648" t="s">
        <v>31</v>
      </c>
      <c r="J2648">
        <v>66</v>
      </c>
    </row>
    <row r="2649" spans="1:10" x14ac:dyDescent="0.35">
      <c r="A2649" t="s">
        <v>43</v>
      </c>
      <c r="B2649">
        <v>2017</v>
      </c>
      <c r="C2649" t="s">
        <v>20</v>
      </c>
      <c r="D2649" t="s">
        <v>35</v>
      </c>
      <c r="E2649">
        <v>14.54</v>
      </c>
      <c r="F2649">
        <v>491794</v>
      </c>
      <c r="G2649" t="s">
        <v>25</v>
      </c>
      <c r="H2649" t="s">
        <v>38</v>
      </c>
      <c r="I2649" t="s">
        <v>39</v>
      </c>
      <c r="J2649">
        <v>4</v>
      </c>
    </row>
    <row r="2650" spans="1:10" x14ac:dyDescent="0.35">
      <c r="A2650" t="s">
        <v>28</v>
      </c>
      <c r="B2650">
        <v>2024</v>
      </c>
      <c r="C2650" t="s">
        <v>16</v>
      </c>
      <c r="D2650" t="s">
        <v>21</v>
      </c>
      <c r="E2650">
        <v>33.44</v>
      </c>
      <c r="F2650">
        <v>737958</v>
      </c>
      <c r="G2650" t="s">
        <v>13</v>
      </c>
      <c r="H2650" t="s">
        <v>26</v>
      </c>
      <c r="I2650" t="s">
        <v>39</v>
      </c>
      <c r="J2650">
        <v>54</v>
      </c>
    </row>
    <row r="2651" spans="1:10" x14ac:dyDescent="0.35">
      <c r="A2651" t="s">
        <v>40</v>
      </c>
      <c r="B2651">
        <v>2017</v>
      </c>
      <c r="C2651" t="s">
        <v>32</v>
      </c>
      <c r="D2651" t="s">
        <v>12</v>
      </c>
      <c r="E2651">
        <v>31.74</v>
      </c>
      <c r="F2651">
        <v>724207</v>
      </c>
      <c r="G2651" t="s">
        <v>13</v>
      </c>
      <c r="H2651" t="s">
        <v>22</v>
      </c>
      <c r="I2651" t="s">
        <v>18</v>
      </c>
      <c r="J2651">
        <v>54</v>
      </c>
    </row>
    <row r="2652" spans="1:10" x14ac:dyDescent="0.35">
      <c r="A2652" t="s">
        <v>28</v>
      </c>
      <c r="B2652">
        <v>2018</v>
      </c>
      <c r="C2652" t="s">
        <v>34</v>
      </c>
      <c r="D2652" t="s">
        <v>37</v>
      </c>
      <c r="E2652">
        <v>78.11</v>
      </c>
      <c r="F2652">
        <v>451780</v>
      </c>
      <c r="G2652" t="s">
        <v>13</v>
      </c>
      <c r="H2652" t="s">
        <v>14</v>
      </c>
      <c r="I2652" t="s">
        <v>15</v>
      </c>
      <c r="J2652">
        <v>28</v>
      </c>
    </row>
    <row r="2653" spans="1:10" x14ac:dyDescent="0.35">
      <c r="A2653" t="s">
        <v>19</v>
      </c>
      <c r="B2653">
        <v>2016</v>
      </c>
      <c r="C2653" t="s">
        <v>20</v>
      </c>
      <c r="D2653" t="s">
        <v>37</v>
      </c>
      <c r="E2653">
        <v>8.25</v>
      </c>
      <c r="F2653">
        <v>875227</v>
      </c>
      <c r="G2653" t="s">
        <v>30</v>
      </c>
      <c r="H2653" t="s">
        <v>38</v>
      </c>
      <c r="I2653" t="s">
        <v>27</v>
      </c>
      <c r="J2653">
        <v>20</v>
      </c>
    </row>
    <row r="2654" spans="1:10" x14ac:dyDescent="0.35">
      <c r="A2654" t="s">
        <v>43</v>
      </c>
      <c r="B2654">
        <v>2018</v>
      </c>
      <c r="C2654" t="s">
        <v>42</v>
      </c>
      <c r="D2654" t="s">
        <v>36</v>
      </c>
      <c r="E2654">
        <v>17.52</v>
      </c>
      <c r="F2654">
        <v>334945</v>
      </c>
      <c r="G2654" t="s">
        <v>25</v>
      </c>
      <c r="H2654" t="s">
        <v>22</v>
      </c>
      <c r="I2654" t="s">
        <v>31</v>
      </c>
      <c r="J2654">
        <v>33</v>
      </c>
    </row>
    <row r="2655" spans="1:10" x14ac:dyDescent="0.35">
      <c r="A2655" t="s">
        <v>40</v>
      </c>
      <c r="B2655">
        <v>2023</v>
      </c>
      <c r="C2655" t="s">
        <v>32</v>
      </c>
      <c r="D2655" t="s">
        <v>21</v>
      </c>
      <c r="E2655">
        <v>81.89</v>
      </c>
      <c r="F2655">
        <v>525978</v>
      </c>
      <c r="G2655" t="s">
        <v>30</v>
      </c>
      <c r="H2655" t="s">
        <v>22</v>
      </c>
      <c r="I2655" t="s">
        <v>31</v>
      </c>
      <c r="J2655">
        <v>12</v>
      </c>
    </row>
    <row r="2656" spans="1:10" x14ac:dyDescent="0.35">
      <c r="A2656" t="s">
        <v>23</v>
      </c>
      <c r="B2656">
        <v>2016</v>
      </c>
      <c r="C2656" t="s">
        <v>11</v>
      </c>
      <c r="D2656" t="s">
        <v>17</v>
      </c>
      <c r="E2656">
        <v>37.29</v>
      </c>
      <c r="F2656">
        <v>761252</v>
      </c>
      <c r="G2656" t="s">
        <v>29</v>
      </c>
      <c r="H2656" t="s">
        <v>22</v>
      </c>
      <c r="I2656" t="s">
        <v>15</v>
      </c>
      <c r="J2656">
        <v>57</v>
      </c>
    </row>
    <row r="2657" spans="1:10" x14ac:dyDescent="0.35">
      <c r="A2657" t="s">
        <v>10</v>
      </c>
      <c r="B2657">
        <v>2017</v>
      </c>
      <c r="C2657" t="s">
        <v>11</v>
      </c>
      <c r="D2657" t="s">
        <v>35</v>
      </c>
      <c r="E2657">
        <v>38.869999999999997</v>
      </c>
      <c r="F2657">
        <v>168075</v>
      </c>
      <c r="G2657" t="s">
        <v>29</v>
      </c>
      <c r="H2657" t="s">
        <v>26</v>
      </c>
      <c r="I2657" t="s">
        <v>27</v>
      </c>
      <c r="J2657">
        <v>52</v>
      </c>
    </row>
    <row r="2658" spans="1:10" x14ac:dyDescent="0.35">
      <c r="A2658" t="s">
        <v>44</v>
      </c>
      <c r="B2658">
        <v>2015</v>
      </c>
      <c r="C2658" t="s">
        <v>16</v>
      </c>
      <c r="D2658" t="s">
        <v>36</v>
      </c>
      <c r="E2658">
        <v>6.57</v>
      </c>
      <c r="F2658">
        <v>443408</v>
      </c>
      <c r="G2658" t="s">
        <v>13</v>
      </c>
      <c r="H2658" t="s">
        <v>22</v>
      </c>
      <c r="I2658" t="s">
        <v>39</v>
      </c>
      <c r="J2658">
        <v>71</v>
      </c>
    </row>
    <row r="2659" spans="1:10" x14ac:dyDescent="0.35">
      <c r="A2659" t="s">
        <v>23</v>
      </c>
      <c r="B2659">
        <v>2018</v>
      </c>
      <c r="C2659" t="s">
        <v>32</v>
      </c>
      <c r="D2659" t="s">
        <v>21</v>
      </c>
      <c r="E2659">
        <v>17.989999999999998</v>
      </c>
      <c r="F2659">
        <v>60917</v>
      </c>
      <c r="G2659" t="s">
        <v>30</v>
      </c>
      <c r="H2659" t="s">
        <v>38</v>
      </c>
      <c r="I2659" t="s">
        <v>15</v>
      </c>
      <c r="J2659">
        <v>1</v>
      </c>
    </row>
    <row r="2660" spans="1:10" x14ac:dyDescent="0.35">
      <c r="A2660" t="s">
        <v>45</v>
      </c>
      <c r="B2660">
        <v>2017</v>
      </c>
      <c r="C2660" t="s">
        <v>20</v>
      </c>
      <c r="D2660" t="s">
        <v>36</v>
      </c>
      <c r="E2660">
        <v>59.54</v>
      </c>
      <c r="F2660">
        <v>839892</v>
      </c>
      <c r="G2660" t="s">
        <v>25</v>
      </c>
      <c r="H2660" t="s">
        <v>22</v>
      </c>
      <c r="I2660" t="s">
        <v>39</v>
      </c>
      <c r="J2660">
        <v>20</v>
      </c>
    </row>
    <row r="2661" spans="1:10" x14ac:dyDescent="0.35">
      <c r="A2661" t="s">
        <v>43</v>
      </c>
      <c r="B2661">
        <v>2021</v>
      </c>
      <c r="C2661" t="s">
        <v>16</v>
      </c>
      <c r="D2661" t="s">
        <v>35</v>
      </c>
      <c r="E2661">
        <v>72.14</v>
      </c>
      <c r="F2661">
        <v>673933</v>
      </c>
      <c r="G2661" t="s">
        <v>30</v>
      </c>
      <c r="H2661" t="s">
        <v>38</v>
      </c>
      <c r="I2661" t="s">
        <v>27</v>
      </c>
      <c r="J2661">
        <v>22</v>
      </c>
    </row>
    <row r="2662" spans="1:10" x14ac:dyDescent="0.35">
      <c r="A2662" t="s">
        <v>45</v>
      </c>
      <c r="B2662">
        <v>2021</v>
      </c>
      <c r="C2662" t="s">
        <v>16</v>
      </c>
      <c r="D2662" t="s">
        <v>12</v>
      </c>
      <c r="E2662">
        <v>84.64</v>
      </c>
      <c r="F2662">
        <v>534283</v>
      </c>
      <c r="G2662" t="s">
        <v>29</v>
      </c>
      <c r="H2662" t="s">
        <v>26</v>
      </c>
      <c r="I2662" t="s">
        <v>15</v>
      </c>
      <c r="J2662">
        <v>49</v>
      </c>
    </row>
    <row r="2663" spans="1:10" x14ac:dyDescent="0.35">
      <c r="A2663" t="s">
        <v>23</v>
      </c>
      <c r="B2663">
        <v>2022</v>
      </c>
      <c r="C2663" t="s">
        <v>32</v>
      </c>
      <c r="D2663" t="s">
        <v>12</v>
      </c>
      <c r="E2663">
        <v>32.200000000000003</v>
      </c>
      <c r="F2663">
        <v>49715</v>
      </c>
      <c r="G2663" t="s">
        <v>29</v>
      </c>
      <c r="H2663" t="s">
        <v>14</v>
      </c>
      <c r="I2663" t="s">
        <v>39</v>
      </c>
      <c r="J2663">
        <v>72</v>
      </c>
    </row>
    <row r="2664" spans="1:10" x14ac:dyDescent="0.35">
      <c r="A2664" t="s">
        <v>10</v>
      </c>
      <c r="B2664">
        <v>2022</v>
      </c>
      <c r="C2664" t="s">
        <v>34</v>
      </c>
      <c r="D2664" t="s">
        <v>36</v>
      </c>
      <c r="E2664">
        <v>1.1599999999999999</v>
      </c>
      <c r="F2664">
        <v>297461</v>
      </c>
      <c r="G2664" t="s">
        <v>13</v>
      </c>
      <c r="H2664" t="s">
        <v>38</v>
      </c>
      <c r="I2664" t="s">
        <v>18</v>
      </c>
      <c r="J2664">
        <v>15</v>
      </c>
    </row>
    <row r="2665" spans="1:10" x14ac:dyDescent="0.35">
      <c r="A2665" t="s">
        <v>41</v>
      </c>
      <c r="B2665">
        <v>2021</v>
      </c>
      <c r="C2665" t="s">
        <v>34</v>
      </c>
      <c r="D2665" t="s">
        <v>37</v>
      </c>
      <c r="E2665">
        <v>48.71</v>
      </c>
      <c r="F2665">
        <v>861410</v>
      </c>
      <c r="G2665" t="s">
        <v>30</v>
      </c>
      <c r="H2665" t="s">
        <v>26</v>
      </c>
      <c r="I2665" t="s">
        <v>15</v>
      </c>
      <c r="J2665">
        <v>7</v>
      </c>
    </row>
    <row r="2666" spans="1:10" x14ac:dyDescent="0.35">
      <c r="A2666" t="s">
        <v>28</v>
      </c>
      <c r="B2666">
        <v>2016</v>
      </c>
      <c r="C2666" t="s">
        <v>32</v>
      </c>
      <c r="D2666" t="s">
        <v>24</v>
      </c>
      <c r="E2666">
        <v>14.28</v>
      </c>
      <c r="F2666">
        <v>547178</v>
      </c>
      <c r="G2666" t="s">
        <v>29</v>
      </c>
      <c r="H2666" t="s">
        <v>26</v>
      </c>
      <c r="I2666" t="s">
        <v>18</v>
      </c>
      <c r="J2666">
        <v>45</v>
      </c>
    </row>
    <row r="2667" spans="1:10" x14ac:dyDescent="0.35">
      <c r="A2667" t="s">
        <v>44</v>
      </c>
      <c r="B2667">
        <v>2020</v>
      </c>
      <c r="C2667" t="s">
        <v>16</v>
      </c>
      <c r="D2667" t="s">
        <v>36</v>
      </c>
      <c r="E2667">
        <v>37.380000000000003</v>
      </c>
      <c r="F2667">
        <v>273660</v>
      </c>
      <c r="G2667" t="s">
        <v>29</v>
      </c>
      <c r="H2667" t="s">
        <v>22</v>
      </c>
      <c r="I2667" t="s">
        <v>18</v>
      </c>
      <c r="J2667">
        <v>6</v>
      </c>
    </row>
    <row r="2668" spans="1:10" x14ac:dyDescent="0.35">
      <c r="A2668" t="s">
        <v>43</v>
      </c>
      <c r="B2668">
        <v>2023</v>
      </c>
      <c r="C2668" t="s">
        <v>11</v>
      </c>
      <c r="D2668" t="s">
        <v>21</v>
      </c>
      <c r="E2668">
        <v>23.01</v>
      </c>
      <c r="F2668">
        <v>195113</v>
      </c>
      <c r="G2668" t="s">
        <v>30</v>
      </c>
      <c r="H2668" t="s">
        <v>14</v>
      </c>
      <c r="I2668" t="s">
        <v>39</v>
      </c>
      <c r="J2668">
        <v>4</v>
      </c>
    </row>
    <row r="2669" spans="1:10" x14ac:dyDescent="0.35">
      <c r="A2669" t="s">
        <v>10</v>
      </c>
      <c r="B2669">
        <v>2018</v>
      </c>
      <c r="C2669" t="s">
        <v>20</v>
      </c>
      <c r="D2669" t="s">
        <v>36</v>
      </c>
      <c r="E2669">
        <v>9.77</v>
      </c>
      <c r="F2669">
        <v>881294</v>
      </c>
      <c r="G2669" t="s">
        <v>29</v>
      </c>
      <c r="H2669" t="s">
        <v>14</v>
      </c>
      <c r="I2669" t="s">
        <v>27</v>
      </c>
      <c r="J2669">
        <v>3</v>
      </c>
    </row>
    <row r="2670" spans="1:10" x14ac:dyDescent="0.35">
      <c r="A2670" t="s">
        <v>45</v>
      </c>
      <c r="B2670">
        <v>2024</v>
      </c>
      <c r="C2670" t="s">
        <v>11</v>
      </c>
      <c r="D2670" t="s">
        <v>35</v>
      </c>
      <c r="E2670">
        <v>58.64</v>
      </c>
      <c r="F2670">
        <v>146937</v>
      </c>
      <c r="G2670" t="s">
        <v>13</v>
      </c>
      <c r="H2670" t="s">
        <v>26</v>
      </c>
      <c r="I2670" t="s">
        <v>18</v>
      </c>
      <c r="J2670">
        <v>10</v>
      </c>
    </row>
    <row r="2671" spans="1:10" x14ac:dyDescent="0.35">
      <c r="A2671" t="s">
        <v>41</v>
      </c>
      <c r="B2671">
        <v>2016</v>
      </c>
      <c r="C2671" t="s">
        <v>11</v>
      </c>
      <c r="D2671" t="s">
        <v>37</v>
      </c>
      <c r="E2671">
        <v>11.29</v>
      </c>
      <c r="F2671">
        <v>72191</v>
      </c>
      <c r="G2671" t="s">
        <v>30</v>
      </c>
      <c r="H2671" t="s">
        <v>22</v>
      </c>
      <c r="I2671" t="s">
        <v>31</v>
      </c>
      <c r="J2671">
        <v>3</v>
      </c>
    </row>
    <row r="2672" spans="1:10" x14ac:dyDescent="0.35">
      <c r="A2672" t="s">
        <v>40</v>
      </c>
      <c r="B2672">
        <v>2022</v>
      </c>
      <c r="C2672" t="s">
        <v>20</v>
      </c>
      <c r="D2672" t="s">
        <v>35</v>
      </c>
      <c r="E2672">
        <v>90.65</v>
      </c>
      <c r="F2672">
        <v>898589</v>
      </c>
      <c r="G2672" t="s">
        <v>13</v>
      </c>
      <c r="H2672" t="s">
        <v>38</v>
      </c>
      <c r="I2672" t="s">
        <v>27</v>
      </c>
      <c r="J2672">
        <v>58</v>
      </c>
    </row>
    <row r="2673" spans="1:10" x14ac:dyDescent="0.35">
      <c r="A2673" t="s">
        <v>44</v>
      </c>
      <c r="B2673">
        <v>2024</v>
      </c>
      <c r="C2673" t="s">
        <v>42</v>
      </c>
      <c r="D2673" t="s">
        <v>24</v>
      </c>
      <c r="E2673">
        <v>30.66</v>
      </c>
      <c r="F2673">
        <v>430306</v>
      </c>
      <c r="G2673" t="s">
        <v>25</v>
      </c>
      <c r="H2673" t="s">
        <v>22</v>
      </c>
      <c r="I2673" t="s">
        <v>15</v>
      </c>
      <c r="J2673">
        <v>67</v>
      </c>
    </row>
    <row r="2674" spans="1:10" x14ac:dyDescent="0.35">
      <c r="A2674" t="s">
        <v>40</v>
      </c>
      <c r="B2674">
        <v>2022</v>
      </c>
      <c r="C2674" t="s">
        <v>32</v>
      </c>
      <c r="D2674" t="s">
        <v>21</v>
      </c>
      <c r="E2674">
        <v>27.02</v>
      </c>
      <c r="F2674">
        <v>835814</v>
      </c>
      <c r="G2674" t="s">
        <v>29</v>
      </c>
      <c r="H2674" t="s">
        <v>22</v>
      </c>
      <c r="I2674" t="s">
        <v>39</v>
      </c>
      <c r="J2674">
        <v>40</v>
      </c>
    </row>
    <row r="2675" spans="1:10" x14ac:dyDescent="0.35">
      <c r="A2675" t="s">
        <v>41</v>
      </c>
      <c r="B2675">
        <v>2015</v>
      </c>
      <c r="C2675" t="s">
        <v>34</v>
      </c>
      <c r="D2675" t="s">
        <v>21</v>
      </c>
      <c r="E2675">
        <v>56.07</v>
      </c>
      <c r="F2675">
        <v>837322</v>
      </c>
      <c r="G2675" t="s">
        <v>29</v>
      </c>
      <c r="H2675" t="s">
        <v>38</v>
      </c>
      <c r="I2675" t="s">
        <v>27</v>
      </c>
      <c r="J2675">
        <v>25</v>
      </c>
    </row>
    <row r="2676" spans="1:10" x14ac:dyDescent="0.35">
      <c r="A2676" t="s">
        <v>41</v>
      </c>
      <c r="B2676">
        <v>2019</v>
      </c>
      <c r="C2676" t="s">
        <v>34</v>
      </c>
      <c r="D2676" t="s">
        <v>24</v>
      </c>
      <c r="E2676">
        <v>10.88</v>
      </c>
      <c r="F2676">
        <v>299403</v>
      </c>
      <c r="G2676" t="s">
        <v>30</v>
      </c>
      <c r="H2676" t="s">
        <v>14</v>
      </c>
      <c r="I2676" t="s">
        <v>31</v>
      </c>
      <c r="J2676">
        <v>23</v>
      </c>
    </row>
    <row r="2677" spans="1:10" x14ac:dyDescent="0.35">
      <c r="A2677" t="s">
        <v>45</v>
      </c>
      <c r="B2677">
        <v>2024</v>
      </c>
      <c r="C2677" t="s">
        <v>20</v>
      </c>
      <c r="D2677" t="s">
        <v>35</v>
      </c>
      <c r="E2677">
        <v>96.13</v>
      </c>
      <c r="F2677">
        <v>482492</v>
      </c>
      <c r="G2677" t="s">
        <v>30</v>
      </c>
      <c r="H2677" t="s">
        <v>26</v>
      </c>
      <c r="I2677" t="s">
        <v>39</v>
      </c>
      <c r="J2677">
        <v>17</v>
      </c>
    </row>
    <row r="2678" spans="1:10" x14ac:dyDescent="0.35">
      <c r="A2678" t="s">
        <v>10</v>
      </c>
      <c r="B2678">
        <v>2022</v>
      </c>
      <c r="C2678" t="s">
        <v>32</v>
      </c>
      <c r="D2678" t="s">
        <v>21</v>
      </c>
      <c r="E2678">
        <v>88.61</v>
      </c>
      <c r="F2678">
        <v>777010</v>
      </c>
      <c r="G2678" t="s">
        <v>13</v>
      </c>
      <c r="H2678" t="s">
        <v>22</v>
      </c>
      <c r="I2678" t="s">
        <v>15</v>
      </c>
      <c r="J2678">
        <v>34</v>
      </c>
    </row>
    <row r="2679" spans="1:10" x14ac:dyDescent="0.35">
      <c r="A2679" t="s">
        <v>28</v>
      </c>
      <c r="B2679">
        <v>2021</v>
      </c>
      <c r="C2679" t="s">
        <v>32</v>
      </c>
      <c r="D2679" t="s">
        <v>21</v>
      </c>
      <c r="E2679">
        <v>73.5</v>
      </c>
      <c r="F2679">
        <v>806210</v>
      </c>
      <c r="G2679" t="s">
        <v>30</v>
      </c>
      <c r="H2679" t="s">
        <v>22</v>
      </c>
      <c r="I2679" t="s">
        <v>31</v>
      </c>
      <c r="J2679">
        <v>5</v>
      </c>
    </row>
    <row r="2680" spans="1:10" x14ac:dyDescent="0.35">
      <c r="A2680" t="s">
        <v>10</v>
      </c>
      <c r="B2680">
        <v>2024</v>
      </c>
      <c r="C2680" t="s">
        <v>42</v>
      </c>
      <c r="D2680" t="s">
        <v>35</v>
      </c>
      <c r="E2680">
        <v>1.17</v>
      </c>
      <c r="F2680">
        <v>281616</v>
      </c>
      <c r="G2680" t="s">
        <v>25</v>
      </c>
      <c r="H2680" t="s">
        <v>14</v>
      </c>
      <c r="I2680" t="s">
        <v>39</v>
      </c>
      <c r="J2680">
        <v>6</v>
      </c>
    </row>
    <row r="2681" spans="1:10" x14ac:dyDescent="0.35">
      <c r="A2681" t="s">
        <v>19</v>
      </c>
      <c r="B2681">
        <v>2023</v>
      </c>
      <c r="C2681" t="s">
        <v>16</v>
      </c>
      <c r="D2681" t="s">
        <v>36</v>
      </c>
      <c r="E2681">
        <v>42.02</v>
      </c>
      <c r="F2681">
        <v>827952</v>
      </c>
      <c r="G2681" t="s">
        <v>13</v>
      </c>
      <c r="H2681" t="s">
        <v>14</v>
      </c>
      <c r="I2681" t="s">
        <v>27</v>
      </c>
      <c r="J2681">
        <v>21</v>
      </c>
    </row>
    <row r="2682" spans="1:10" x14ac:dyDescent="0.35">
      <c r="A2682" t="s">
        <v>45</v>
      </c>
      <c r="B2682">
        <v>2020</v>
      </c>
      <c r="C2682" t="s">
        <v>42</v>
      </c>
      <c r="D2682" t="s">
        <v>17</v>
      </c>
      <c r="E2682">
        <v>59.15</v>
      </c>
      <c r="F2682">
        <v>179586</v>
      </c>
      <c r="G2682" t="s">
        <v>13</v>
      </c>
      <c r="H2682" t="s">
        <v>26</v>
      </c>
      <c r="I2682" t="s">
        <v>15</v>
      </c>
      <c r="J2682">
        <v>27</v>
      </c>
    </row>
    <row r="2683" spans="1:10" x14ac:dyDescent="0.35">
      <c r="A2683" t="s">
        <v>23</v>
      </c>
      <c r="B2683">
        <v>2022</v>
      </c>
      <c r="C2683" t="s">
        <v>11</v>
      </c>
      <c r="D2683" t="s">
        <v>17</v>
      </c>
      <c r="E2683">
        <v>26.63</v>
      </c>
      <c r="F2683">
        <v>725905</v>
      </c>
      <c r="G2683" t="s">
        <v>13</v>
      </c>
      <c r="H2683" t="s">
        <v>38</v>
      </c>
      <c r="I2683" t="s">
        <v>15</v>
      </c>
      <c r="J2683">
        <v>54</v>
      </c>
    </row>
    <row r="2684" spans="1:10" x14ac:dyDescent="0.35">
      <c r="A2684" t="s">
        <v>45</v>
      </c>
      <c r="B2684">
        <v>2016</v>
      </c>
      <c r="C2684" t="s">
        <v>32</v>
      </c>
      <c r="D2684" t="s">
        <v>37</v>
      </c>
      <c r="E2684">
        <v>30.49</v>
      </c>
      <c r="F2684">
        <v>723411</v>
      </c>
      <c r="G2684" t="s">
        <v>13</v>
      </c>
      <c r="H2684" t="s">
        <v>22</v>
      </c>
      <c r="I2684" t="s">
        <v>27</v>
      </c>
      <c r="J2684">
        <v>40</v>
      </c>
    </row>
    <row r="2685" spans="1:10" x14ac:dyDescent="0.35">
      <c r="A2685" t="s">
        <v>19</v>
      </c>
      <c r="B2685">
        <v>2024</v>
      </c>
      <c r="C2685" t="s">
        <v>42</v>
      </c>
      <c r="D2685" t="s">
        <v>36</v>
      </c>
      <c r="E2685">
        <v>14.01</v>
      </c>
      <c r="F2685">
        <v>141437</v>
      </c>
      <c r="G2685" t="s">
        <v>25</v>
      </c>
      <c r="H2685" t="s">
        <v>22</v>
      </c>
      <c r="I2685" t="s">
        <v>18</v>
      </c>
      <c r="J2685">
        <v>10</v>
      </c>
    </row>
    <row r="2686" spans="1:10" x14ac:dyDescent="0.35">
      <c r="A2686" t="s">
        <v>45</v>
      </c>
      <c r="B2686">
        <v>2019</v>
      </c>
      <c r="C2686" t="s">
        <v>32</v>
      </c>
      <c r="D2686" t="s">
        <v>35</v>
      </c>
      <c r="E2686">
        <v>49.88</v>
      </c>
      <c r="F2686">
        <v>441744</v>
      </c>
      <c r="G2686" t="s">
        <v>30</v>
      </c>
      <c r="H2686" t="s">
        <v>22</v>
      </c>
      <c r="I2686" t="s">
        <v>18</v>
      </c>
      <c r="J2686">
        <v>40</v>
      </c>
    </row>
    <row r="2687" spans="1:10" x14ac:dyDescent="0.35">
      <c r="A2687" t="s">
        <v>44</v>
      </c>
      <c r="B2687">
        <v>2016</v>
      </c>
      <c r="C2687" t="s">
        <v>42</v>
      </c>
      <c r="D2687" t="s">
        <v>24</v>
      </c>
      <c r="E2687">
        <v>4.84</v>
      </c>
      <c r="F2687">
        <v>936738</v>
      </c>
      <c r="G2687" t="s">
        <v>29</v>
      </c>
      <c r="H2687" t="s">
        <v>22</v>
      </c>
      <c r="I2687" t="s">
        <v>31</v>
      </c>
      <c r="J2687">
        <v>8</v>
      </c>
    </row>
    <row r="2688" spans="1:10" x14ac:dyDescent="0.35">
      <c r="A2688" t="s">
        <v>45</v>
      </c>
      <c r="B2688">
        <v>2024</v>
      </c>
      <c r="C2688" t="s">
        <v>42</v>
      </c>
      <c r="D2688" t="s">
        <v>12</v>
      </c>
      <c r="E2688">
        <v>75.510000000000005</v>
      </c>
      <c r="F2688">
        <v>822636</v>
      </c>
      <c r="G2688" t="s">
        <v>29</v>
      </c>
      <c r="H2688" t="s">
        <v>26</v>
      </c>
      <c r="I2688" t="s">
        <v>31</v>
      </c>
      <c r="J2688">
        <v>63</v>
      </c>
    </row>
    <row r="2689" spans="1:10" x14ac:dyDescent="0.35">
      <c r="A2689" t="s">
        <v>40</v>
      </c>
      <c r="B2689">
        <v>2018</v>
      </c>
      <c r="C2689" t="s">
        <v>42</v>
      </c>
      <c r="D2689" t="s">
        <v>36</v>
      </c>
      <c r="E2689">
        <v>68.319999999999993</v>
      </c>
      <c r="F2689">
        <v>843891</v>
      </c>
      <c r="G2689" t="s">
        <v>30</v>
      </c>
      <c r="H2689" t="s">
        <v>22</v>
      </c>
      <c r="I2689" t="s">
        <v>31</v>
      </c>
      <c r="J2689">
        <v>31</v>
      </c>
    </row>
    <row r="2690" spans="1:10" x14ac:dyDescent="0.35">
      <c r="A2690" t="s">
        <v>41</v>
      </c>
      <c r="B2690">
        <v>2020</v>
      </c>
      <c r="C2690" t="s">
        <v>32</v>
      </c>
      <c r="D2690" t="s">
        <v>37</v>
      </c>
      <c r="E2690">
        <v>6.37</v>
      </c>
      <c r="F2690">
        <v>82576</v>
      </c>
      <c r="G2690" t="s">
        <v>25</v>
      </c>
      <c r="H2690" t="s">
        <v>22</v>
      </c>
      <c r="I2690" t="s">
        <v>15</v>
      </c>
      <c r="J2690">
        <v>40</v>
      </c>
    </row>
    <row r="2691" spans="1:10" x14ac:dyDescent="0.35">
      <c r="A2691" t="s">
        <v>33</v>
      </c>
      <c r="B2691">
        <v>2024</v>
      </c>
      <c r="C2691" t="s">
        <v>16</v>
      </c>
      <c r="D2691" t="s">
        <v>36</v>
      </c>
      <c r="E2691">
        <v>97.53</v>
      </c>
      <c r="F2691">
        <v>759522</v>
      </c>
      <c r="G2691" t="s">
        <v>30</v>
      </c>
      <c r="H2691" t="s">
        <v>22</v>
      </c>
      <c r="I2691" t="s">
        <v>15</v>
      </c>
      <c r="J2691">
        <v>39</v>
      </c>
    </row>
    <row r="2692" spans="1:10" x14ac:dyDescent="0.35">
      <c r="A2692" t="s">
        <v>23</v>
      </c>
      <c r="B2692">
        <v>2024</v>
      </c>
      <c r="C2692" t="s">
        <v>16</v>
      </c>
      <c r="D2692" t="s">
        <v>36</v>
      </c>
      <c r="E2692">
        <v>12.22</v>
      </c>
      <c r="F2692">
        <v>860343</v>
      </c>
      <c r="G2692" t="s">
        <v>13</v>
      </c>
      <c r="H2692" t="s">
        <v>22</v>
      </c>
      <c r="I2692" t="s">
        <v>31</v>
      </c>
      <c r="J2692">
        <v>42</v>
      </c>
    </row>
    <row r="2693" spans="1:10" x14ac:dyDescent="0.35">
      <c r="A2693" t="s">
        <v>40</v>
      </c>
      <c r="B2693">
        <v>2023</v>
      </c>
      <c r="C2693" t="s">
        <v>42</v>
      </c>
      <c r="D2693" t="s">
        <v>35</v>
      </c>
      <c r="E2693">
        <v>55.72</v>
      </c>
      <c r="F2693">
        <v>14483</v>
      </c>
      <c r="G2693" t="s">
        <v>25</v>
      </c>
      <c r="H2693" t="s">
        <v>22</v>
      </c>
      <c r="I2693" t="s">
        <v>18</v>
      </c>
      <c r="J2693">
        <v>36</v>
      </c>
    </row>
    <row r="2694" spans="1:10" x14ac:dyDescent="0.35">
      <c r="A2694" t="s">
        <v>44</v>
      </c>
      <c r="B2694">
        <v>2023</v>
      </c>
      <c r="C2694" t="s">
        <v>42</v>
      </c>
      <c r="D2694" t="s">
        <v>24</v>
      </c>
      <c r="E2694">
        <v>67.77</v>
      </c>
      <c r="F2694">
        <v>871255</v>
      </c>
      <c r="G2694" t="s">
        <v>13</v>
      </c>
      <c r="H2694" t="s">
        <v>26</v>
      </c>
      <c r="I2694" t="s">
        <v>27</v>
      </c>
      <c r="J2694">
        <v>24</v>
      </c>
    </row>
    <row r="2695" spans="1:10" x14ac:dyDescent="0.35">
      <c r="A2695" t="s">
        <v>19</v>
      </c>
      <c r="B2695">
        <v>2019</v>
      </c>
      <c r="C2695" t="s">
        <v>20</v>
      </c>
      <c r="D2695" t="s">
        <v>35</v>
      </c>
      <c r="E2695">
        <v>98.86</v>
      </c>
      <c r="F2695">
        <v>48647</v>
      </c>
      <c r="G2695" t="s">
        <v>30</v>
      </c>
      <c r="H2695" t="s">
        <v>38</v>
      </c>
      <c r="I2695" t="s">
        <v>39</v>
      </c>
      <c r="J2695">
        <v>48</v>
      </c>
    </row>
    <row r="2696" spans="1:10" x14ac:dyDescent="0.35">
      <c r="A2696" t="s">
        <v>40</v>
      </c>
      <c r="B2696">
        <v>2024</v>
      </c>
      <c r="C2696" t="s">
        <v>11</v>
      </c>
      <c r="D2696" t="s">
        <v>12</v>
      </c>
      <c r="E2696">
        <v>74.75</v>
      </c>
      <c r="F2696">
        <v>109907</v>
      </c>
      <c r="G2696" t="s">
        <v>29</v>
      </c>
      <c r="H2696" t="s">
        <v>26</v>
      </c>
      <c r="I2696" t="s">
        <v>15</v>
      </c>
      <c r="J2696">
        <v>5</v>
      </c>
    </row>
    <row r="2697" spans="1:10" x14ac:dyDescent="0.35">
      <c r="A2697" t="s">
        <v>43</v>
      </c>
      <c r="B2697">
        <v>2022</v>
      </c>
      <c r="C2697" t="s">
        <v>20</v>
      </c>
      <c r="D2697" t="s">
        <v>17</v>
      </c>
      <c r="E2697">
        <v>89.11</v>
      </c>
      <c r="F2697">
        <v>749386</v>
      </c>
      <c r="G2697" t="s">
        <v>30</v>
      </c>
      <c r="H2697" t="s">
        <v>14</v>
      </c>
      <c r="I2697" t="s">
        <v>18</v>
      </c>
      <c r="J2697">
        <v>16</v>
      </c>
    </row>
    <row r="2698" spans="1:10" x14ac:dyDescent="0.35">
      <c r="A2698" t="s">
        <v>41</v>
      </c>
      <c r="B2698">
        <v>2018</v>
      </c>
      <c r="C2698" t="s">
        <v>42</v>
      </c>
      <c r="D2698" t="s">
        <v>24</v>
      </c>
      <c r="E2698">
        <v>89.79</v>
      </c>
      <c r="F2698">
        <v>900723</v>
      </c>
      <c r="G2698" t="s">
        <v>29</v>
      </c>
      <c r="H2698" t="s">
        <v>38</v>
      </c>
      <c r="I2698" t="s">
        <v>18</v>
      </c>
      <c r="J2698">
        <v>32</v>
      </c>
    </row>
    <row r="2699" spans="1:10" x14ac:dyDescent="0.35">
      <c r="A2699" t="s">
        <v>33</v>
      </c>
      <c r="B2699">
        <v>2024</v>
      </c>
      <c r="C2699" t="s">
        <v>11</v>
      </c>
      <c r="D2699" t="s">
        <v>21</v>
      </c>
      <c r="E2699">
        <v>49.75</v>
      </c>
      <c r="F2699">
        <v>943151</v>
      </c>
      <c r="G2699" t="s">
        <v>25</v>
      </c>
      <c r="H2699" t="s">
        <v>38</v>
      </c>
      <c r="I2699" t="s">
        <v>15</v>
      </c>
      <c r="J2699">
        <v>66</v>
      </c>
    </row>
    <row r="2700" spans="1:10" x14ac:dyDescent="0.35">
      <c r="A2700" t="s">
        <v>45</v>
      </c>
      <c r="B2700">
        <v>2019</v>
      </c>
      <c r="C2700" t="s">
        <v>42</v>
      </c>
      <c r="D2700" t="s">
        <v>12</v>
      </c>
      <c r="E2700">
        <v>1.05</v>
      </c>
      <c r="F2700">
        <v>93580</v>
      </c>
      <c r="G2700" t="s">
        <v>25</v>
      </c>
      <c r="H2700" t="s">
        <v>14</v>
      </c>
      <c r="I2700" t="s">
        <v>15</v>
      </c>
      <c r="J2700">
        <v>21</v>
      </c>
    </row>
    <row r="2701" spans="1:10" x14ac:dyDescent="0.35">
      <c r="A2701" t="s">
        <v>10</v>
      </c>
      <c r="B2701">
        <v>2019</v>
      </c>
      <c r="C2701" t="s">
        <v>42</v>
      </c>
      <c r="D2701" t="s">
        <v>17</v>
      </c>
      <c r="E2701">
        <v>26.66</v>
      </c>
      <c r="F2701">
        <v>303469</v>
      </c>
      <c r="G2701" t="s">
        <v>29</v>
      </c>
      <c r="H2701" t="s">
        <v>26</v>
      </c>
      <c r="I2701" t="s">
        <v>15</v>
      </c>
      <c r="J2701">
        <v>60</v>
      </c>
    </row>
    <row r="2702" spans="1:10" x14ac:dyDescent="0.35">
      <c r="A2702" t="s">
        <v>45</v>
      </c>
      <c r="B2702">
        <v>2024</v>
      </c>
      <c r="C2702" t="s">
        <v>42</v>
      </c>
      <c r="D2702" t="s">
        <v>24</v>
      </c>
      <c r="E2702">
        <v>0.71</v>
      </c>
      <c r="F2702">
        <v>28436</v>
      </c>
      <c r="G2702" t="s">
        <v>30</v>
      </c>
      <c r="H2702" t="s">
        <v>14</v>
      </c>
      <c r="I2702" t="s">
        <v>39</v>
      </c>
      <c r="J2702">
        <v>66</v>
      </c>
    </row>
    <row r="2703" spans="1:10" x14ac:dyDescent="0.35">
      <c r="A2703" t="s">
        <v>33</v>
      </c>
      <c r="B2703">
        <v>2015</v>
      </c>
      <c r="C2703" t="s">
        <v>11</v>
      </c>
      <c r="D2703" t="s">
        <v>37</v>
      </c>
      <c r="E2703">
        <v>41.92</v>
      </c>
      <c r="F2703">
        <v>383484</v>
      </c>
      <c r="G2703" t="s">
        <v>30</v>
      </c>
      <c r="H2703" t="s">
        <v>14</v>
      </c>
      <c r="I2703" t="s">
        <v>15</v>
      </c>
      <c r="J2703">
        <v>52</v>
      </c>
    </row>
    <row r="2704" spans="1:10" x14ac:dyDescent="0.35">
      <c r="A2704" t="s">
        <v>28</v>
      </c>
      <c r="B2704">
        <v>2017</v>
      </c>
      <c r="C2704" t="s">
        <v>32</v>
      </c>
      <c r="D2704" t="s">
        <v>24</v>
      </c>
      <c r="E2704">
        <v>40.049999999999997</v>
      </c>
      <c r="F2704">
        <v>27446</v>
      </c>
      <c r="G2704" t="s">
        <v>29</v>
      </c>
      <c r="H2704" t="s">
        <v>26</v>
      </c>
      <c r="I2704" t="s">
        <v>27</v>
      </c>
      <c r="J2704">
        <v>13</v>
      </c>
    </row>
    <row r="2705" spans="1:10" x14ac:dyDescent="0.35">
      <c r="A2705" t="s">
        <v>44</v>
      </c>
      <c r="B2705">
        <v>2020</v>
      </c>
      <c r="C2705" t="s">
        <v>11</v>
      </c>
      <c r="D2705" t="s">
        <v>37</v>
      </c>
      <c r="E2705">
        <v>73.13</v>
      </c>
      <c r="F2705">
        <v>39276</v>
      </c>
      <c r="G2705" t="s">
        <v>25</v>
      </c>
      <c r="H2705" t="s">
        <v>14</v>
      </c>
      <c r="I2705" t="s">
        <v>18</v>
      </c>
      <c r="J2705">
        <v>29</v>
      </c>
    </row>
    <row r="2706" spans="1:10" x14ac:dyDescent="0.35">
      <c r="A2706" t="s">
        <v>43</v>
      </c>
      <c r="B2706">
        <v>2024</v>
      </c>
      <c r="C2706" t="s">
        <v>34</v>
      </c>
      <c r="D2706" t="s">
        <v>21</v>
      </c>
      <c r="E2706">
        <v>33.94</v>
      </c>
      <c r="F2706">
        <v>88304</v>
      </c>
      <c r="G2706" t="s">
        <v>25</v>
      </c>
      <c r="H2706" t="s">
        <v>38</v>
      </c>
      <c r="I2706" t="s">
        <v>39</v>
      </c>
      <c r="J2706">
        <v>41</v>
      </c>
    </row>
    <row r="2707" spans="1:10" x14ac:dyDescent="0.35">
      <c r="A2707" t="s">
        <v>43</v>
      </c>
      <c r="B2707">
        <v>2019</v>
      </c>
      <c r="C2707" t="s">
        <v>42</v>
      </c>
      <c r="D2707" t="s">
        <v>35</v>
      </c>
      <c r="E2707">
        <v>4.95</v>
      </c>
      <c r="F2707">
        <v>281096</v>
      </c>
      <c r="G2707" t="s">
        <v>25</v>
      </c>
      <c r="H2707" t="s">
        <v>38</v>
      </c>
      <c r="I2707" t="s">
        <v>27</v>
      </c>
      <c r="J2707">
        <v>2</v>
      </c>
    </row>
    <row r="2708" spans="1:10" x14ac:dyDescent="0.35">
      <c r="A2708" t="s">
        <v>40</v>
      </c>
      <c r="B2708">
        <v>2018</v>
      </c>
      <c r="C2708" t="s">
        <v>34</v>
      </c>
      <c r="D2708" t="s">
        <v>36</v>
      </c>
      <c r="E2708">
        <v>50.23</v>
      </c>
      <c r="F2708">
        <v>793612</v>
      </c>
      <c r="G2708" t="s">
        <v>25</v>
      </c>
      <c r="H2708" t="s">
        <v>38</v>
      </c>
      <c r="I2708" t="s">
        <v>18</v>
      </c>
      <c r="J2708">
        <v>12</v>
      </c>
    </row>
    <row r="2709" spans="1:10" x14ac:dyDescent="0.35">
      <c r="A2709" t="s">
        <v>23</v>
      </c>
      <c r="B2709">
        <v>2016</v>
      </c>
      <c r="C2709" t="s">
        <v>42</v>
      </c>
      <c r="D2709" t="s">
        <v>36</v>
      </c>
      <c r="E2709">
        <v>49.92</v>
      </c>
      <c r="F2709">
        <v>848188</v>
      </c>
      <c r="G2709" t="s">
        <v>25</v>
      </c>
      <c r="H2709" t="s">
        <v>14</v>
      </c>
      <c r="I2709" t="s">
        <v>15</v>
      </c>
      <c r="J2709">
        <v>12</v>
      </c>
    </row>
    <row r="2710" spans="1:10" x14ac:dyDescent="0.35">
      <c r="A2710" t="s">
        <v>19</v>
      </c>
      <c r="B2710">
        <v>2016</v>
      </c>
      <c r="C2710" t="s">
        <v>20</v>
      </c>
      <c r="D2710" t="s">
        <v>21</v>
      </c>
      <c r="E2710">
        <v>70.239999999999995</v>
      </c>
      <c r="F2710">
        <v>374767</v>
      </c>
      <c r="G2710" t="s">
        <v>30</v>
      </c>
      <c r="H2710" t="s">
        <v>14</v>
      </c>
      <c r="I2710" t="s">
        <v>31</v>
      </c>
      <c r="J2710">
        <v>67</v>
      </c>
    </row>
    <row r="2711" spans="1:10" x14ac:dyDescent="0.35">
      <c r="A2711" t="s">
        <v>33</v>
      </c>
      <c r="B2711">
        <v>2019</v>
      </c>
      <c r="C2711" t="s">
        <v>32</v>
      </c>
      <c r="D2711" t="s">
        <v>24</v>
      </c>
      <c r="E2711">
        <v>85.65</v>
      </c>
      <c r="F2711">
        <v>835349</v>
      </c>
      <c r="G2711" t="s">
        <v>25</v>
      </c>
      <c r="H2711" t="s">
        <v>14</v>
      </c>
      <c r="I2711" t="s">
        <v>15</v>
      </c>
      <c r="J2711">
        <v>8</v>
      </c>
    </row>
    <row r="2712" spans="1:10" x14ac:dyDescent="0.35">
      <c r="A2712" t="s">
        <v>44</v>
      </c>
      <c r="B2712">
        <v>2020</v>
      </c>
      <c r="C2712" t="s">
        <v>34</v>
      </c>
      <c r="D2712" t="s">
        <v>36</v>
      </c>
      <c r="E2712">
        <v>64.25</v>
      </c>
      <c r="F2712">
        <v>877560</v>
      </c>
      <c r="G2712" t="s">
        <v>25</v>
      </c>
      <c r="H2712" t="s">
        <v>22</v>
      </c>
      <c r="I2712" t="s">
        <v>39</v>
      </c>
      <c r="J2712">
        <v>61</v>
      </c>
    </row>
    <row r="2713" spans="1:10" x14ac:dyDescent="0.35">
      <c r="A2713" t="s">
        <v>28</v>
      </c>
      <c r="B2713">
        <v>2016</v>
      </c>
      <c r="C2713" t="s">
        <v>20</v>
      </c>
      <c r="D2713" t="s">
        <v>35</v>
      </c>
      <c r="E2713">
        <v>58.93</v>
      </c>
      <c r="F2713">
        <v>249279</v>
      </c>
      <c r="G2713" t="s">
        <v>30</v>
      </c>
      <c r="H2713" t="s">
        <v>22</v>
      </c>
      <c r="I2713" t="s">
        <v>15</v>
      </c>
      <c r="J2713">
        <v>58</v>
      </c>
    </row>
    <row r="2714" spans="1:10" x14ac:dyDescent="0.35">
      <c r="A2714" t="s">
        <v>44</v>
      </c>
      <c r="B2714">
        <v>2017</v>
      </c>
      <c r="C2714" t="s">
        <v>16</v>
      </c>
      <c r="D2714" t="s">
        <v>35</v>
      </c>
      <c r="E2714">
        <v>9.24</v>
      </c>
      <c r="F2714">
        <v>126143</v>
      </c>
      <c r="G2714" t="s">
        <v>30</v>
      </c>
      <c r="H2714" t="s">
        <v>22</v>
      </c>
      <c r="I2714" t="s">
        <v>31</v>
      </c>
      <c r="J2714">
        <v>35</v>
      </c>
    </row>
    <row r="2715" spans="1:10" x14ac:dyDescent="0.35">
      <c r="A2715" t="s">
        <v>33</v>
      </c>
      <c r="B2715">
        <v>2021</v>
      </c>
      <c r="C2715" t="s">
        <v>42</v>
      </c>
      <c r="D2715" t="s">
        <v>35</v>
      </c>
      <c r="E2715">
        <v>50.84</v>
      </c>
      <c r="F2715">
        <v>7910</v>
      </c>
      <c r="G2715" t="s">
        <v>30</v>
      </c>
      <c r="H2715" t="s">
        <v>14</v>
      </c>
      <c r="I2715" t="s">
        <v>18</v>
      </c>
      <c r="J2715">
        <v>19</v>
      </c>
    </row>
    <row r="2716" spans="1:10" x14ac:dyDescent="0.35">
      <c r="A2716" t="s">
        <v>43</v>
      </c>
      <c r="B2716">
        <v>2020</v>
      </c>
      <c r="C2716" t="s">
        <v>34</v>
      </c>
      <c r="D2716" t="s">
        <v>12</v>
      </c>
      <c r="E2716">
        <v>85.12</v>
      </c>
      <c r="F2716">
        <v>732802</v>
      </c>
      <c r="G2716" t="s">
        <v>25</v>
      </c>
      <c r="H2716" t="s">
        <v>22</v>
      </c>
      <c r="I2716" t="s">
        <v>31</v>
      </c>
      <c r="J2716">
        <v>62</v>
      </c>
    </row>
    <row r="2717" spans="1:10" x14ac:dyDescent="0.35">
      <c r="A2717" t="s">
        <v>45</v>
      </c>
      <c r="B2717">
        <v>2019</v>
      </c>
      <c r="C2717" t="s">
        <v>32</v>
      </c>
      <c r="D2717" t="s">
        <v>24</v>
      </c>
      <c r="E2717">
        <v>12.13</v>
      </c>
      <c r="F2717">
        <v>426349</v>
      </c>
      <c r="G2717" t="s">
        <v>13</v>
      </c>
      <c r="H2717" t="s">
        <v>14</v>
      </c>
      <c r="I2717" t="s">
        <v>39</v>
      </c>
      <c r="J2717">
        <v>44</v>
      </c>
    </row>
    <row r="2718" spans="1:10" x14ac:dyDescent="0.35">
      <c r="A2718" t="s">
        <v>10</v>
      </c>
      <c r="B2718">
        <v>2019</v>
      </c>
      <c r="C2718" t="s">
        <v>20</v>
      </c>
      <c r="D2718" t="s">
        <v>24</v>
      </c>
      <c r="E2718">
        <v>6.24</v>
      </c>
      <c r="F2718">
        <v>739538</v>
      </c>
      <c r="G2718" t="s">
        <v>25</v>
      </c>
      <c r="H2718" t="s">
        <v>38</v>
      </c>
      <c r="I2718" t="s">
        <v>39</v>
      </c>
      <c r="J2718">
        <v>5</v>
      </c>
    </row>
    <row r="2719" spans="1:10" x14ac:dyDescent="0.35">
      <c r="A2719" t="s">
        <v>23</v>
      </c>
      <c r="B2719">
        <v>2016</v>
      </c>
      <c r="C2719" t="s">
        <v>34</v>
      </c>
      <c r="D2719" t="s">
        <v>17</v>
      </c>
      <c r="E2719">
        <v>17.98</v>
      </c>
      <c r="F2719">
        <v>251689</v>
      </c>
      <c r="G2719" t="s">
        <v>25</v>
      </c>
      <c r="H2719" t="s">
        <v>26</v>
      </c>
      <c r="I2719" t="s">
        <v>31</v>
      </c>
      <c r="J2719">
        <v>1</v>
      </c>
    </row>
    <row r="2720" spans="1:10" x14ac:dyDescent="0.35">
      <c r="A2720" t="s">
        <v>28</v>
      </c>
      <c r="B2720">
        <v>2015</v>
      </c>
      <c r="C2720" t="s">
        <v>42</v>
      </c>
      <c r="D2720" t="s">
        <v>12</v>
      </c>
      <c r="E2720">
        <v>75.2</v>
      </c>
      <c r="F2720">
        <v>461291</v>
      </c>
      <c r="G2720" t="s">
        <v>29</v>
      </c>
      <c r="H2720" t="s">
        <v>26</v>
      </c>
      <c r="I2720" t="s">
        <v>27</v>
      </c>
      <c r="J2720">
        <v>5</v>
      </c>
    </row>
    <row r="2721" spans="1:10" x14ac:dyDescent="0.35">
      <c r="A2721" t="s">
        <v>23</v>
      </c>
      <c r="B2721">
        <v>2021</v>
      </c>
      <c r="C2721" t="s">
        <v>20</v>
      </c>
      <c r="D2721" t="s">
        <v>36</v>
      </c>
      <c r="E2721">
        <v>71.88</v>
      </c>
      <c r="F2721">
        <v>757595</v>
      </c>
      <c r="G2721" t="s">
        <v>29</v>
      </c>
      <c r="H2721" t="s">
        <v>22</v>
      </c>
      <c r="I2721" t="s">
        <v>15</v>
      </c>
      <c r="J2721">
        <v>40</v>
      </c>
    </row>
    <row r="2722" spans="1:10" x14ac:dyDescent="0.35">
      <c r="A2722" t="s">
        <v>44</v>
      </c>
      <c r="B2722">
        <v>2024</v>
      </c>
      <c r="C2722" t="s">
        <v>20</v>
      </c>
      <c r="D2722" t="s">
        <v>17</v>
      </c>
      <c r="E2722">
        <v>12.62</v>
      </c>
      <c r="F2722">
        <v>970866</v>
      </c>
      <c r="G2722" t="s">
        <v>13</v>
      </c>
      <c r="H2722" t="s">
        <v>22</v>
      </c>
      <c r="I2722" t="s">
        <v>18</v>
      </c>
      <c r="J2722">
        <v>13</v>
      </c>
    </row>
    <row r="2723" spans="1:10" x14ac:dyDescent="0.35">
      <c r="A2723" t="s">
        <v>43</v>
      </c>
      <c r="B2723">
        <v>2021</v>
      </c>
      <c r="C2723" t="s">
        <v>42</v>
      </c>
      <c r="D2723" t="s">
        <v>35</v>
      </c>
      <c r="E2723">
        <v>79.56</v>
      </c>
      <c r="F2723">
        <v>334916</v>
      </c>
      <c r="G2723" t="s">
        <v>25</v>
      </c>
      <c r="H2723" t="s">
        <v>22</v>
      </c>
      <c r="I2723" t="s">
        <v>18</v>
      </c>
      <c r="J2723">
        <v>35</v>
      </c>
    </row>
    <row r="2724" spans="1:10" x14ac:dyDescent="0.35">
      <c r="A2724" t="s">
        <v>23</v>
      </c>
      <c r="B2724">
        <v>2019</v>
      </c>
      <c r="C2724" t="s">
        <v>20</v>
      </c>
      <c r="D2724" t="s">
        <v>21</v>
      </c>
      <c r="E2724">
        <v>35.369999999999997</v>
      </c>
      <c r="F2724">
        <v>384185</v>
      </c>
      <c r="G2724" t="s">
        <v>29</v>
      </c>
      <c r="H2724" t="s">
        <v>22</v>
      </c>
      <c r="I2724" t="s">
        <v>18</v>
      </c>
      <c r="J2724">
        <v>71</v>
      </c>
    </row>
    <row r="2725" spans="1:10" x14ac:dyDescent="0.35">
      <c r="A2725" t="s">
        <v>40</v>
      </c>
      <c r="B2725">
        <v>2016</v>
      </c>
      <c r="C2725" t="s">
        <v>11</v>
      </c>
      <c r="D2725" t="s">
        <v>12</v>
      </c>
      <c r="E2725">
        <v>98.72</v>
      </c>
      <c r="F2725">
        <v>6670</v>
      </c>
      <c r="G2725" t="s">
        <v>25</v>
      </c>
      <c r="H2725" t="s">
        <v>26</v>
      </c>
      <c r="I2725" t="s">
        <v>15</v>
      </c>
      <c r="J2725">
        <v>24</v>
      </c>
    </row>
    <row r="2726" spans="1:10" x14ac:dyDescent="0.35">
      <c r="A2726" t="s">
        <v>33</v>
      </c>
      <c r="B2726">
        <v>2016</v>
      </c>
      <c r="C2726" t="s">
        <v>20</v>
      </c>
      <c r="D2726" t="s">
        <v>21</v>
      </c>
      <c r="E2726">
        <v>62.08</v>
      </c>
      <c r="F2726">
        <v>801177</v>
      </c>
      <c r="G2726" t="s">
        <v>25</v>
      </c>
      <c r="H2726" t="s">
        <v>26</v>
      </c>
      <c r="I2726" t="s">
        <v>39</v>
      </c>
      <c r="J2726">
        <v>11</v>
      </c>
    </row>
    <row r="2727" spans="1:10" x14ac:dyDescent="0.35">
      <c r="A2727" t="s">
        <v>41</v>
      </c>
      <c r="B2727">
        <v>2016</v>
      </c>
      <c r="C2727" t="s">
        <v>16</v>
      </c>
      <c r="D2727" t="s">
        <v>36</v>
      </c>
      <c r="E2727">
        <v>28.79</v>
      </c>
      <c r="F2727">
        <v>183711</v>
      </c>
      <c r="G2727" t="s">
        <v>29</v>
      </c>
      <c r="H2727" t="s">
        <v>38</v>
      </c>
      <c r="I2727" t="s">
        <v>39</v>
      </c>
      <c r="J2727">
        <v>50</v>
      </c>
    </row>
    <row r="2728" spans="1:10" x14ac:dyDescent="0.35">
      <c r="A2728" t="s">
        <v>33</v>
      </c>
      <c r="B2728">
        <v>2015</v>
      </c>
      <c r="C2728" t="s">
        <v>42</v>
      </c>
      <c r="D2728" t="s">
        <v>17</v>
      </c>
      <c r="E2728">
        <v>83.45</v>
      </c>
      <c r="F2728">
        <v>573985</v>
      </c>
      <c r="G2728" t="s">
        <v>29</v>
      </c>
      <c r="H2728" t="s">
        <v>22</v>
      </c>
      <c r="I2728" t="s">
        <v>27</v>
      </c>
      <c r="J2728">
        <v>45</v>
      </c>
    </row>
    <row r="2729" spans="1:10" x14ac:dyDescent="0.35">
      <c r="A2729" t="s">
        <v>44</v>
      </c>
      <c r="B2729">
        <v>2018</v>
      </c>
      <c r="C2729" t="s">
        <v>32</v>
      </c>
      <c r="D2729" t="s">
        <v>37</v>
      </c>
      <c r="E2729">
        <v>88.04</v>
      </c>
      <c r="F2729">
        <v>675172</v>
      </c>
      <c r="G2729" t="s">
        <v>25</v>
      </c>
      <c r="H2729" t="s">
        <v>22</v>
      </c>
      <c r="I2729" t="s">
        <v>31</v>
      </c>
      <c r="J2729">
        <v>43</v>
      </c>
    </row>
    <row r="2730" spans="1:10" x14ac:dyDescent="0.35">
      <c r="A2730" t="s">
        <v>28</v>
      </c>
      <c r="B2730">
        <v>2018</v>
      </c>
      <c r="C2730" t="s">
        <v>32</v>
      </c>
      <c r="D2730" t="s">
        <v>35</v>
      </c>
      <c r="E2730">
        <v>35.76</v>
      </c>
      <c r="F2730">
        <v>716770</v>
      </c>
      <c r="G2730" t="s">
        <v>29</v>
      </c>
      <c r="H2730" t="s">
        <v>14</v>
      </c>
      <c r="I2730" t="s">
        <v>39</v>
      </c>
      <c r="J2730">
        <v>2</v>
      </c>
    </row>
    <row r="2731" spans="1:10" x14ac:dyDescent="0.35">
      <c r="A2731" t="s">
        <v>40</v>
      </c>
      <c r="B2731">
        <v>2016</v>
      </c>
      <c r="C2731" t="s">
        <v>32</v>
      </c>
      <c r="D2731" t="s">
        <v>21</v>
      </c>
      <c r="E2731">
        <v>43.19</v>
      </c>
      <c r="F2731">
        <v>825866</v>
      </c>
      <c r="G2731" t="s">
        <v>30</v>
      </c>
      <c r="H2731" t="s">
        <v>22</v>
      </c>
      <c r="I2731" t="s">
        <v>18</v>
      </c>
      <c r="J2731">
        <v>23</v>
      </c>
    </row>
    <row r="2732" spans="1:10" x14ac:dyDescent="0.35">
      <c r="A2732" t="s">
        <v>45</v>
      </c>
      <c r="B2732">
        <v>2019</v>
      </c>
      <c r="C2732" t="s">
        <v>16</v>
      </c>
      <c r="D2732" t="s">
        <v>37</v>
      </c>
      <c r="E2732">
        <v>92.43</v>
      </c>
      <c r="F2732">
        <v>206631</v>
      </c>
      <c r="G2732" t="s">
        <v>30</v>
      </c>
      <c r="H2732" t="s">
        <v>38</v>
      </c>
      <c r="I2732" t="s">
        <v>27</v>
      </c>
      <c r="J2732">
        <v>64</v>
      </c>
    </row>
    <row r="2733" spans="1:10" x14ac:dyDescent="0.35">
      <c r="A2733" t="s">
        <v>28</v>
      </c>
      <c r="B2733">
        <v>2016</v>
      </c>
      <c r="C2733" t="s">
        <v>11</v>
      </c>
      <c r="D2733" t="s">
        <v>36</v>
      </c>
      <c r="E2733">
        <v>40.18</v>
      </c>
      <c r="F2733">
        <v>153211</v>
      </c>
      <c r="G2733" t="s">
        <v>25</v>
      </c>
      <c r="H2733" t="s">
        <v>22</v>
      </c>
      <c r="I2733" t="s">
        <v>39</v>
      </c>
      <c r="J2733">
        <v>43</v>
      </c>
    </row>
    <row r="2734" spans="1:10" x14ac:dyDescent="0.35">
      <c r="A2734" t="s">
        <v>44</v>
      </c>
      <c r="B2734">
        <v>2018</v>
      </c>
      <c r="C2734" t="s">
        <v>34</v>
      </c>
      <c r="D2734" t="s">
        <v>21</v>
      </c>
      <c r="E2734">
        <v>48.91</v>
      </c>
      <c r="F2734">
        <v>322255</v>
      </c>
      <c r="G2734" t="s">
        <v>25</v>
      </c>
      <c r="H2734" t="s">
        <v>38</v>
      </c>
      <c r="I2734" t="s">
        <v>27</v>
      </c>
      <c r="J2734">
        <v>41</v>
      </c>
    </row>
    <row r="2735" spans="1:10" x14ac:dyDescent="0.35">
      <c r="A2735" t="s">
        <v>10</v>
      </c>
      <c r="B2735">
        <v>2021</v>
      </c>
      <c r="C2735" t="s">
        <v>16</v>
      </c>
      <c r="D2735" t="s">
        <v>24</v>
      </c>
      <c r="E2735">
        <v>44.84</v>
      </c>
      <c r="F2735">
        <v>16106</v>
      </c>
      <c r="G2735" t="s">
        <v>25</v>
      </c>
      <c r="H2735" t="s">
        <v>22</v>
      </c>
      <c r="I2735" t="s">
        <v>18</v>
      </c>
      <c r="J2735">
        <v>29</v>
      </c>
    </row>
    <row r="2736" spans="1:10" x14ac:dyDescent="0.35">
      <c r="A2736" t="s">
        <v>45</v>
      </c>
      <c r="B2736">
        <v>2021</v>
      </c>
      <c r="C2736" t="s">
        <v>20</v>
      </c>
      <c r="D2736" t="s">
        <v>12</v>
      </c>
      <c r="E2736">
        <v>51.43</v>
      </c>
      <c r="F2736">
        <v>640851</v>
      </c>
      <c r="G2736" t="s">
        <v>30</v>
      </c>
      <c r="H2736" t="s">
        <v>38</v>
      </c>
      <c r="I2736" t="s">
        <v>15</v>
      </c>
      <c r="J2736">
        <v>11</v>
      </c>
    </row>
    <row r="2737" spans="1:10" x14ac:dyDescent="0.35">
      <c r="A2737" t="s">
        <v>44</v>
      </c>
      <c r="B2737">
        <v>2022</v>
      </c>
      <c r="C2737" t="s">
        <v>11</v>
      </c>
      <c r="D2737" t="s">
        <v>36</v>
      </c>
      <c r="E2737">
        <v>12.42</v>
      </c>
      <c r="F2737">
        <v>570853</v>
      </c>
      <c r="G2737" t="s">
        <v>30</v>
      </c>
      <c r="H2737" t="s">
        <v>14</v>
      </c>
      <c r="I2737" t="s">
        <v>39</v>
      </c>
      <c r="J2737">
        <v>4</v>
      </c>
    </row>
    <row r="2738" spans="1:10" x14ac:dyDescent="0.35">
      <c r="A2738" t="s">
        <v>45</v>
      </c>
      <c r="B2738">
        <v>2023</v>
      </c>
      <c r="C2738" t="s">
        <v>34</v>
      </c>
      <c r="D2738" t="s">
        <v>36</v>
      </c>
      <c r="E2738">
        <v>98.91</v>
      </c>
      <c r="F2738">
        <v>995462</v>
      </c>
      <c r="G2738" t="s">
        <v>30</v>
      </c>
      <c r="H2738" t="s">
        <v>14</v>
      </c>
      <c r="I2738" t="s">
        <v>18</v>
      </c>
      <c r="J2738">
        <v>33</v>
      </c>
    </row>
    <row r="2739" spans="1:10" x14ac:dyDescent="0.35">
      <c r="A2739" t="s">
        <v>41</v>
      </c>
      <c r="B2739">
        <v>2015</v>
      </c>
      <c r="C2739" t="s">
        <v>16</v>
      </c>
      <c r="D2739" t="s">
        <v>24</v>
      </c>
      <c r="E2739">
        <v>64.680000000000007</v>
      </c>
      <c r="F2739">
        <v>716832</v>
      </c>
      <c r="G2739" t="s">
        <v>13</v>
      </c>
      <c r="H2739" t="s">
        <v>26</v>
      </c>
      <c r="I2739" t="s">
        <v>15</v>
      </c>
      <c r="J2739">
        <v>67</v>
      </c>
    </row>
    <row r="2740" spans="1:10" x14ac:dyDescent="0.35">
      <c r="A2740" t="s">
        <v>45</v>
      </c>
      <c r="B2740">
        <v>2015</v>
      </c>
      <c r="C2740" t="s">
        <v>42</v>
      </c>
      <c r="D2740" t="s">
        <v>17</v>
      </c>
      <c r="E2740">
        <v>41.34</v>
      </c>
      <c r="F2740">
        <v>677462</v>
      </c>
      <c r="G2740" t="s">
        <v>30</v>
      </c>
      <c r="H2740" t="s">
        <v>14</v>
      </c>
      <c r="I2740" t="s">
        <v>27</v>
      </c>
      <c r="J2740">
        <v>45</v>
      </c>
    </row>
    <row r="2741" spans="1:10" x14ac:dyDescent="0.35">
      <c r="A2741" t="s">
        <v>33</v>
      </c>
      <c r="B2741">
        <v>2020</v>
      </c>
      <c r="C2741" t="s">
        <v>32</v>
      </c>
      <c r="D2741" t="s">
        <v>21</v>
      </c>
      <c r="E2741">
        <v>52.09</v>
      </c>
      <c r="F2741">
        <v>362499</v>
      </c>
      <c r="G2741" t="s">
        <v>29</v>
      </c>
      <c r="H2741" t="s">
        <v>14</v>
      </c>
      <c r="I2741" t="s">
        <v>39</v>
      </c>
      <c r="J2741">
        <v>4</v>
      </c>
    </row>
    <row r="2742" spans="1:10" x14ac:dyDescent="0.35">
      <c r="A2742" t="s">
        <v>19</v>
      </c>
      <c r="B2742">
        <v>2023</v>
      </c>
      <c r="C2742" t="s">
        <v>32</v>
      </c>
      <c r="D2742" t="s">
        <v>17</v>
      </c>
      <c r="E2742">
        <v>26.01</v>
      </c>
      <c r="F2742">
        <v>274512</v>
      </c>
      <c r="G2742" t="s">
        <v>29</v>
      </c>
      <c r="H2742" t="s">
        <v>22</v>
      </c>
      <c r="I2742" t="s">
        <v>27</v>
      </c>
      <c r="J2742">
        <v>69</v>
      </c>
    </row>
    <row r="2743" spans="1:10" x14ac:dyDescent="0.35">
      <c r="A2743" t="s">
        <v>28</v>
      </c>
      <c r="B2743">
        <v>2017</v>
      </c>
      <c r="C2743" t="s">
        <v>42</v>
      </c>
      <c r="D2743" t="s">
        <v>35</v>
      </c>
      <c r="E2743">
        <v>63.97</v>
      </c>
      <c r="F2743">
        <v>590555</v>
      </c>
      <c r="G2743" t="s">
        <v>25</v>
      </c>
      <c r="H2743" t="s">
        <v>26</v>
      </c>
      <c r="I2743" t="s">
        <v>27</v>
      </c>
      <c r="J2743">
        <v>27</v>
      </c>
    </row>
    <row r="2744" spans="1:10" x14ac:dyDescent="0.35">
      <c r="A2744" t="s">
        <v>40</v>
      </c>
      <c r="B2744">
        <v>2024</v>
      </c>
      <c r="C2744" t="s">
        <v>11</v>
      </c>
      <c r="D2744" t="s">
        <v>24</v>
      </c>
      <c r="E2744">
        <v>42.28</v>
      </c>
      <c r="F2744">
        <v>297456</v>
      </c>
      <c r="G2744" t="s">
        <v>25</v>
      </c>
      <c r="H2744" t="s">
        <v>38</v>
      </c>
      <c r="I2744" t="s">
        <v>15</v>
      </c>
      <c r="J2744">
        <v>20</v>
      </c>
    </row>
    <row r="2745" spans="1:10" x14ac:dyDescent="0.35">
      <c r="A2745" t="s">
        <v>41</v>
      </c>
      <c r="B2745">
        <v>2015</v>
      </c>
      <c r="C2745" t="s">
        <v>16</v>
      </c>
      <c r="D2745" t="s">
        <v>35</v>
      </c>
      <c r="E2745">
        <v>2.73</v>
      </c>
      <c r="F2745">
        <v>465465</v>
      </c>
      <c r="G2745" t="s">
        <v>25</v>
      </c>
      <c r="H2745" t="s">
        <v>14</v>
      </c>
      <c r="I2745" t="s">
        <v>39</v>
      </c>
      <c r="J2745">
        <v>60</v>
      </c>
    </row>
    <row r="2746" spans="1:10" x14ac:dyDescent="0.35">
      <c r="A2746" t="s">
        <v>19</v>
      </c>
      <c r="B2746">
        <v>2023</v>
      </c>
      <c r="C2746" t="s">
        <v>20</v>
      </c>
      <c r="D2746" t="s">
        <v>21</v>
      </c>
      <c r="E2746">
        <v>58.9</v>
      </c>
      <c r="F2746">
        <v>24387</v>
      </c>
      <c r="G2746" t="s">
        <v>13</v>
      </c>
      <c r="H2746" t="s">
        <v>14</v>
      </c>
      <c r="I2746" t="s">
        <v>39</v>
      </c>
      <c r="J2746">
        <v>29</v>
      </c>
    </row>
    <row r="2747" spans="1:10" x14ac:dyDescent="0.35">
      <c r="A2747" t="s">
        <v>33</v>
      </c>
      <c r="B2747">
        <v>2020</v>
      </c>
      <c r="C2747" t="s">
        <v>20</v>
      </c>
      <c r="D2747" t="s">
        <v>12</v>
      </c>
      <c r="E2747">
        <v>35.119999999999997</v>
      </c>
      <c r="F2747">
        <v>871001</v>
      </c>
      <c r="G2747" t="s">
        <v>25</v>
      </c>
      <c r="H2747" t="s">
        <v>38</v>
      </c>
      <c r="I2747" t="s">
        <v>31</v>
      </c>
      <c r="J2747">
        <v>39</v>
      </c>
    </row>
    <row r="2748" spans="1:10" x14ac:dyDescent="0.35">
      <c r="A2748" t="s">
        <v>43</v>
      </c>
      <c r="B2748">
        <v>2019</v>
      </c>
      <c r="C2748" t="s">
        <v>42</v>
      </c>
      <c r="D2748" t="s">
        <v>21</v>
      </c>
      <c r="E2748">
        <v>8.31</v>
      </c>
      <c r="F2748">
        <v>989421</v>
      </c>
      <c r="G2748" t="s">
        <v>30</v>
      </c>
      <c r="H2748" t="s">
        <v>38</v>
      </c>
      <c r="I2748" t="s">
        <v>18</v>
      </c>
      <c r="J2748">
        <v>46</v>
      </c>
    </row>
    <row r="2749" spans="1:10" x14ac:dyDescent="0.35">
      <c r="A2749" t="s">
        <v>33</v>
      </c>
      <c r="B2749">
        <v>2015</v>
      </c>
      <c r="C2749" t="s">
        <v>11</v>
      </c>
      <c r="D2749" t="s">
        <v>17</v>
      </c>
      <c r="E2749">
        <v>84.86</v>
      </c>
      <c r="F2749">
        <v>190100</v>
      </c>
      <c r="G2749" t="s">
        <v>25</v>
      </c>
      <c r="H2749" t="s">
        <v>38</v>
      </c>
      <c r="I2749" t="s">
        <v>27</v>
      </c>
      <c r="J2749">
        <v>69</v>
      </c>
    </row>
    <row r="2750" spans="1:10" x14ac:dyDescent="0.35">
      <c r="A2750" t="s">
        <v>33</v>
      </c>
      <c r="B2750">
        <v>2018</v>
      </c>
      <c r="C2750" t="s">
        <v>34</v>
      </c>
      <c r="D2750" t="s">
        <v>21</v>
      </c>
      <c r="E2750">
        <v>63.56</v>
      </c>
      <c r="F2750">
        <v>3324</v>
      </c>
      <c r="G2750" t="s">
        <v>30</v>
      </c>
      <c r="H2750" t="s">
        <v>38</v>
      </c>
      <c r="I2750" t="s">
        <v>39</v>
      </c>
      <c r="J2750">
        <v>65</v>
      </c>
    </row>
    <row r="2751" spans="1:10" x14ac:dyDescent="0.35">
      <c r="A2751" t="s">
        <v>23</v>
      </c>
      <c r="B2751">
        <v>2024</v>
      </c>
      <c r="C2751" t="s">
        <v>42</v>
      </c>
      <c r="D2751" t="s">
        <v>17</v>
      </c>
      <c r="E2751">
        <v>33.24</v>
      </c>
      <c r="F2751">
        <v>851177</v>
      </c>
      <c r="G2751" t="s">
        <v>29</v>
      </c>
      <c r="H2751" t="s">
        <v>14</v>
      </c>
      <c r="I2751" t="s">
        <v>39</v>
      </c>
      <c r="J2751">
        <v>53</v>
      </c>
    </row>
    <row r="2752" spans="1:10" x14ac:dyDescent="0.35">
      <c r="A2752" t="s">
        <v>41</v>
      </c>
      <c r="B2752">
        <v>2015</v>
      </c>
      <c r="C2752" t="s">
        <v>42</v>
      </c>
      <c r="D2752" t="s">
        <v>37</v>
      </c>
      <c r="E2752">
        <v>35.11</v>
      </c>
      <c r="F2752">
        <v>477346</v>
      </c>
      <c r="G2752" t="s">
        <v>30</v>
      </c>
      <c r="H2752" t="s">
        <v>26</v>
      </c>
      <c r="I2752" t="s">
        <v>18</v>
      </c>
      <c r="J2752">
        <v>8</v>
      </c>
    </row>
    <row r="2753" spans="1:10" x14ac:dyDescent="0.35">
      <c r="A2753" t="s">
        <v>45</v>
      </c>
      <c r="B2753">
        <v>2021</v>
      </c>
      <c r="C2753" t="s">
        <v>42</v>
      </c>
      <c r="D2753" t="s">
        <v>37</v>
      </c>
      <c r="E2753">
        <v>49.73</v>
      </c>
      <c r="F2753">
        <v>386686</v>
      </c>
      <c r="G2753" t="s">
        <v>29</v>
      </c>
      <c r="H2753" t="s">
        <v>38</v>
      </c>
      <c r="I2753" t="s">
        <v>27</v>
      </c>
      <c r="J2753">
        <v>7</v>
      </c>
    </row>
    <row r="2754" spans="1:10" x14ac:dyDescent="0.35">
      <c r="A2754" t="s">
        <v>41</v>
      </c>
      <c r="B2754">
        <v>2016</v>
      </c>
      <c r="C2754" t="s">
        <v>32</v>
      </c>
      <c r="D2754" t="s">
        <v>36</v>
      </c>
      <c r="E2754">
        <v>87.62</v>
      </c>
      <c r="F2754">
        <v>922456</v>
      </c>
      <c r="G2754" t="s">
        <v>29</v>
      </c>
      <c r="H2754" t="s">
        <v>38</v>
      </c>
      <c r="I2754" t="s">
        <v>15</v>
      </c>
      <c r="J2754">
        <v>67</v>
      </c>
    </row>
    <row r="2755" spans="1:10" x14ac:dyDescent="0.35">
      <c r="A2755" t="s">
        <v>10</v>
      </c>
      <c r="B2755">
        <v>2021</v>
      </c>
      <c r="C2755" t="s">
        <v>32</v>
      </c>
      <c r="D2755" t="s">
        <v>24</v>
      </c>
      <c r="E2755">
        <v>84.09</v>
      </c>
      <c r="F2755">
        <v>954379</v>
      </c>
      <c r="G2755" t="s">
        <v>29</v>
      </c>
      <c r="H2755" t="s">
        <v>26</v>
      </c>
      <c r="I2755" t="s">
        <v>15</v>
      </c>
      <c r="J2755">
        <v>59</v>
      </c>
    </row>
    <row r="2756" spans="1:10" x14ac:dyDescent="0.35">
      <c r="A2756" t="s">
        <v>28</v>
      </c>
      <c r="B2756">
        <v>2024</v>
      </c>
      <c r="C2756" t="s">
        <v>11</v>
      </c>
      <c r="D2756" t="s">
        <v>24</v>
      </c>
      <c r="E2756">
        <v>36.340000000000003</v>
      </c>
      <c r="F2756">
        <v>887186</v>
      </c>
      <c r="G2756" t="s">
        <v>29</v>
      </c>
      <c r="H2756" t="s">
        <v>22</v>
      </c>
      <c r="I2756" t="s">
        <v>31</v>
      </c>
      <c r="J2756">
        <v>8</v>
      </c>
    </row>
    <row r="2757" spans="1:10" x14ac:dyDescent="0.35">
      <c r="A2757" t="s">
        <v>19</v>
      </c>
      <c r="B2757">
        <v>2018</v>
      </c>
      <c r="C2757" t="s">
        <v>42</v>
      </c>
      <c r="D2757" t="s">
        <v>12</v>
      </c>
      <c r="E2757">
        <v>41.28</v>
      </c>
      <c r="F2757">
        <v>197323</v>
      </c>
      <c r="G2757" t="s">
        <v>13</v>
      </c>
      <c r="H2757" t="s">
        <v>26</v>
      </c>
      <c r="I2757" t="s">
        <v>31</v>
      </c>
      <c r="J2757">
        <v>47</v>
      </c>
    </row>
    <row r="2758" spans="1:10" x14ac:dyDescent="0.35">
      <c r="A2758" t="s">
        <v>19</v>
      </c>
      <c r="B2758">
        <v>2016</v>
      </c>
      <c r="C2758" t="s">
        <v>42</v>
      </c>
      <c r="D2758" t="s">
        <v>21</v>
      </c>
      <c r="E2758">
        <v>34.78</v>
      </c>
      <c r="F2758">
        <v>294587</v>
      </c>
      <c r="G2758" t="s">
        <v>30</v>
      </c>
      <c r="H2758" t="s">
        <v>26</v>
      </c>
      <c r="I2758" t="s">
        <v>27</v>
      </c>
      <c r="J2758">
        <v>43</v>
      </c>
    </row>
    <row r="2759" spans="1:10" x14ac:dyDescent="0.35">
      <c r="A2759" t="s">
        <v>23</v>
      </c>
      <c r="B2759">
        <v>2022</v>
      </c>
      <c r="C2759" t="s">
        <v>20</v>
      </c>
      <c r="D2759" t="s">
        <v>24</v>
      </c>
      <c r="E2759">
        <v>88.71</v>
      </c>
      <c r="F2759">
        <v>191263</v>
      </c>
      <c r="G2759" t="s">
        <v>13</v>
      </c>
      <c r="H2759" t="s">
        <v>14</v>
      </c>
      <c r="I2759" t="s">
        <v>39</v>
      </c>
      <c r="J2759">
        <v>68</v>
      </c>
    </row>
    <row r="2760" spans="1:10" x14ac:dyDescent="0.35">
      <c r="A2760" t="s">
        <v>33</v>
      </c>
      <c r="B2760">
        <v>2017</v>
      </c>
      <c r="C2760" t="s">
        <v>16</v>
      </c>
      <c r="D2760" t="s">
        <v>37</v>
      </c>
      <c r="E2760">
        <v>88.79</v>
      </c>
      <c r="F2760">
        <v>332214</v>
      </c>
      <c r="G2760" t="s">
        <v>25</v>
      </c>
      <c r="H2760" t="s">
        <v>26</v>
      </c>
      <c r="I2760" t="s">
        <v>31</v>
      </c>
      <c r="J2760">
        <v>16</v>
      </c>
    </row>
    <row r="2761" spans="1:10" x14ac:dyDescent="0.35">
      <c r="A2761" t="s">
        <v>10</v>
      </c>
      <c r="B2761">
        <v>2024</v>
      </c>
      <c r="C2761" t="s">
        <v>20</v>
      </c>
      <c r="D2761" t="s">
        <v>35</v>
      </c>
      <c r="E2761">
        <v>56.26</v>
      </c>
      <c r="F2761">
        <v>196531</v>
      </c>
      <c r="G2761" t="s">
        <v>13</v>
      </c>
      <c r="H2761" t="s">
        <v>38</v>
      </c>
      <c r="I2761" t="s">
        <v>18</v>
      </c>
      <c r="J2761">
        <v>45</v>
      </c>
    </row>
    <row r="2762" spans="1:10" x14ac:dyDescent="0.35">
      <c r="A2762" t="s">
        <v>43</v>
      </c>
      <c r="B2762">
        <v>2021</v>
      </c>
      <c r="C2762" t="s">
        <v>34</v>
      </c>
      <c r="D2762" t="s">
        <v>36</v>
      </c>
      <c r="E2762">
        <v>4.34</v>
      </c>
      <c r="F2762">
        <v>258021</v>
      </c>
      <c r="G2762" t="s">
        <v>13</v>
      </c>
      <c r="H2762" t="s">
        <v>14</v>
      </c>
      <c r="I2762" t="s">
        <v>39</v>
      </c>
      <c r="J2762">
        <v>46</v>
      </c>
    </row>
    <row r="2763" spans="1:10" x14ac:dyDescent="0.35">
      <c r="A2763" t="s">
        <v>41</v>
      </c>
      <c r="B2763">
        <v>2021</v>
      </c>
      <c r="C2763" t="s">
        <v>16</v>
      </c>
      <c r="D2763" t="s">
        <v>37</v>
      </c>
      <c r="E2763">
        <v>85.65</v>
      </c>
      <c r="F2763">
        <v>920121</v>
      </c>
      <c r="G2763" t="s">
        <v>30</v>
      </c>
      <c r="H2763" t="s">
        <v>26</v>
      </c>
      <c r="I2763" t="s">
        <v>31</v>
      </c>
      <c r="J2763">
        <v>21</v>
      </c>
    </row>
    <row r="2764" spans="1:10" x14ac:dyDescent="0.35">
      <c r="A2764" t="s">
        <v>40</v>
      </c>
      <c r="B2764">
        <v>2021</v>
      </c>
      <c r="C2764" t="s">
        <v>34</v>
      </c>
      <c r="D2764" t="s">
        <v>21</v>
      </c>
      <c r="E2764">
        <v>4.5199999999999996</v>
      </c>
      <c r="F2764">
        <v>971908</v>
      </c>
      <c r="G2764" t="s">
        <v>30</v>
      </c>
      <c r="H2764" t="s">
        <v>38</v>
      </c>
      <c r="I2764" t="s">
        <v>27</v>
      </c>
      <c r="J2764">
        <v>16</v>
      </c>
    </row>
    <row r="2765" spans="1:10" x14ac:dyDescent="0.35">
      <c r="A2765" t="s">
        <v>33</v>
      </c>
      <c r="B2765">
        <v>2017</v>
      </c>
      <c r="C2765" t="s">
        <v>16</v>
      </c>
      <c r="D2765" t="s">
        <v>21</v>
      </c>
      <c r="E2765">
        <v>27.19</v>
      </c>
      <c r="F2765">
        <v>760590</v>
      </c>
      <c r="G2765" t="s">
        <v>25</v>
      </c>
      <c r="H2765" t="s">
        <v>22</v>
      </c>
      <c r="I2765" t="s">
        <v>39</v>
      </c>
      <c r="J2765">
        <v>9</v>
      </c>
    </row>
    <row r="2766" spans="1:10" x14ac:dyDescent="0.35">
      <c r="A2766" t="s">
        <v>23</v>
      </c>
      <c r="B2766">
        <v>2023</v>
      </c>
      <c r="C2766" t="s">
        <v>20</v>
      </c>
      <c r="D2766" t="s">
        <v>35</v>
      </c>
      <c r="E2766">
        <v>45.16</v>
      </c>
      <c r="F2766">
        <v>569044</v>
      </c>
      <c r="G2766" t="s">
        <v>13</v>
      </c>
      <c r="H2766" t="s">
        <v>26</v>
      </c>
      <c r="I2766" t="s">
        <v>31</v>
      </c>
      <c r="J2766">
        <v>27</v>
      </c>
    </row>
    <row r="2767" spans="1:10" x14ac:dyDescent="0.35">
      <c r="A2767" t="s">
        <v>33</v>
      </c>
      <c r="B2767">
        <v>2021</v>
      </c>
      <c r="C2767" t="s">
        <v>34</v>
      </c>
      <c r="D2767" t="s">
        <v>35</v>
      </c>
      <c r="E2767">
        <v>2.2999999999999998</v>
      </c>
      <c r="F2767">
        <v>841324</v>
      </c>
      <c r="G2767" t="s">
        <v>30</v>
      </c>
      <c r="H2767" t="s">
        <v>22</v>
      </c>
      <c r="I2767" t="s">
        <v>39</v>
      </c>
      <c r="J2767">
        <v>8</v>
      </c>
    </row>
    <row r="2768" spans="1:10" x14ac:dyDescent="0.35">
      <c r="A2768" t="s">
        <v>44</v>
      </c>
      <c r="B2768">
        <v>2022</v>
      </c>
      <c r="C2768" t="s">
        <v>42</v>
      </c>
      <c r="D2768" t="s">
        <v>35</v>
      </c>
      <c r="E2768">
        <v>71.540000000000006</v>
      </c>
      <c r="F2768">
        <v>668679</v>
      </c>
      <c r="G2768" t="s">
        <v>30</v>
      </c>
      <c r="H2768" t="s">
        <v>26</v>
      </c>
      <c r="I2768" t="s">
        <v>15</v>
      </c>
      <c r="J2768">
        <v>27</v>
      </c>
    </row>
    <row r="2769" spans="1:10" x14ac:dyDescent="0.35">
      <c r="A2769" t="s">
        <v>19</v>
      </c>
      <c r="B2769">
        <v>2022</v>
      </c>
      <c r="C2769" t="s">
        <v>34</v>
      </c>
      <c r="D2769" t="s">
        <v>36</v>
      </c>
      <c r="E2769">
        <v>27.86</v>
      </c>
      <c r="F2769">
        <v>310150</v>
      </c>
      <c r="G2769" t="s">
        <v>30</v>
      </c>
      <c r="H2769" t="s">
        <v>14</v>
      </c>
      <c r="I2769" t="s">
        <v>27</v>
      </c>
      <c r="J2769">
        <v>21</v>
      </c>
    </row>
    <row r="2770" spans="1:10" x14ac:dyDescent="0.35">
      <c r="A2770" t="s">
        <v>28</v>
      </c>
      <c r="B2770">
        <v>2016</v>
      </c>
      <c r="C2770" t="s">
        <v>20</v>
      </c>
      <c r="D2770" t="s">
        <v>21</v>
      </c>
      <c r="E2770">
        <v>13.21</v>
      </c>
      <c r="F2770">
        <v>549414</v>
      </c>
      <c r="G2770" t="s">
        <v>30</v>
      </c>
      <c r="H2770" t="s">
        <v>26</v>
      </c>
      <c r="I2770" t="s">
        <v>39</v>
      </c>
      <c r="J2770">
        <v>70</v>
      </c>
    </row>
    <row r="2771" spans="1:10" x14ac:dyDescent="0.35">
      <c r="A2771" t="s">
        <v>40</v>
      </c>
      <c r="B2771">
        <v>2015</v>
      </c>
      <c r="C2771" t="s">
        <v>32</v>
      </c>
      <c r="D2771" t="s">
        <v>35</v>
      </c>
      <c r="E2771">
        <v>11.89</v>
      </c>
      <c r="F2771">
        <v>731839</v>
      </c>
      <c r="G2771" t="s">
        <v>30</v>
      </c>
      <c r="H2771" t="s">
        <v>38</v>
      </c>
      <c r="I2771" t="s">
        <v>27</v>
      </c>
      <c r="J2771">
        <v>14</v>
      </c>
    </row>
    <row r="2772" spans="1:10" x14ac:dyDescent="0.35">
      <c r="A2772" t="s">
        <v>43</v>
      </c>
      <c r="B2772">
        <v>2023</v>
      </c>
      <c r="C2772" t="s">
        <v>34</v>
      </c>
      <c r="D2772" t="s">
        <v>37</v>
      </c>
      <c r="E2772">
        <v>76.58</v>
      </c>
      <c r="F2772">
        <v>626352</v>
      </c>
      <c r="G2772" t="s">
        <v>13</v>
      </c>
      <c r="H2772" t="s">
        <v>26</v>
      </c>
      <c r="I2772" t="s">
        <v>39</v>
      </c>
      <c r="J2772">
        <v>33</v>
      </c>
    </row>
    <row r="2773" spans="1:10" x14ac:dyDescent="0.35">
      <c r="A2773" t="s">
        <v>19</v>
      </c>
      <c r="B2773">
        <v>2022</v>
      </c>
      <c r="C2773" t="s">
        <v>32</v>
      </c>
      <c r="D2773" t="s">
        <v>36</v>
      </c>
      <c r="E2773">
        <v>92.23</v>
      </c>
      <c r="F2773">
        <v>626017</v>
      </c>
      <c r="G2773" t="s">
        <v>30</v>
      </c>
      <c r="H2773" t="s">
        <v>14</v>
      </c>
      <c r="I2773" t="s">
        <v>31</v>
      </c>
      <c r="J2773">
        <v>1</v>
      </c>
    </row>
    <row r="2774" spans="1:10" x14ac:dyDescent="0.35">
      <c r="A2774" t="s">
        <v>40</v>
      </c>
      <c r="B2774">
        <v>2019</v>
      </c>
      <c r="C2774" t="s">
        <v>32</v>
      </c>
      <c r="D2774" t="s">
        <v>24</v>
      </c>
      <c r="E2774">
        <v>70.7</v>
      </c>
      <c r="F2774">
        <v>172782</v>
      </c>
      <c r="G2774" t="s">
        <v>30</v>
      </c>
      <c r="H2774" t="s">
        <v>26</v>
      </c>
      <c r="I2774" t="s">
        <v>15</v>
      </c>
      <c r="J2774">
        <v>2</v>
      </c>
    </row>
    <row r="2775" spans="1:10" x14ac:dyDescent="0.35">
      <c r="A2775" t="s">
        <v>33</v>
      </c>
      <c r="B2775">
        <v>2021</v>
      </c>
      <c r="C2775" t="s">
        <v>16</v>
      </c>
      <c r="D2775" t="s">
        <v>35</v>
      </c>
      <c r="E2775">
        <v>2.39</v>
      </c>
      <c r="F2775">
        <v>665023</v>
      </c>
      <c r="G2775" t="s">
        <v>29</v>
      </c>
      <c r="H2775" t="s">
        <v>14</v>
      </c>
      <c r="I2775" t="s">
        <v>18</v>
      </c>
      <c r="J2775">
        <v>49</v>
      </c>
    </row>
    <row r="2776" spans="1:10" x14ac:dyDescent="0.35">
      <c r="A2776" t="s">
        <v>28</v>
      </c>
      <c r="B2776">
        <v>2018</v>
      </c>
      <c r="C2776" t="s">
        <v>20</v>
      </c>
      <c r="D2776" t="s">
        <v>36</v>
      </c>
      <c r="E2776">
        <v>89.87</v>
      </c>
      <c r="F2776">
        <v>15909</v>
      </c>
      <c r="G2776" t="s">
        <v>25</v>
      </c>
      <c r="H2776" t="s">
        <v>38</v>
      </c>
      <c r="I2776" t="s">
        <v>31</v>
      </c>
      <c r="J2776">
        <v>19</v>
      </c>
    </row>
    <row r="2777" spans="1:10" x14ac:dyDescent="0.35">
      <c r="A2777" t="s">
        <v>23</v>
      </c>
      <c r="B2777">
        <v>2023</v>
      </c>
      <c r="C2777" t="s">
        <v>20</v>
      </c>
      <c r="D2777" t="s">
        <v>36</v>
      </c>
      <c r="E2777">
        <v>24.28</v>
      </c>
      <c r="F2777">
        <v>998547</v>
      </c>
      <c r="G2777" t="s">
        <v>30</v>
      </c>
      <c r="H2777" t="s">
        <v>22</v>
      </c>
      <c r="I2777" t="s">
        <v>31</v>
      </c>
      <c r="J2777">
        <v>46</v>
      </c>
    </row>
    <row r="2778" spans="1:10" x14ac:dyDescent="0.35">
      <c r="A2778" t="s">
        <v>40</v>
      </c>
      <c r="B2778">
        <v>2019</v>
      </c>
      <c r="C2778" t="s">
        <v>32</v>
      </c>
      <c r="D2778" t="s">
        <v>21</v>
      </c>
      <c r="E2778">
        <v>58.3</v>
      </c>
      <c r="F2778">
        <v>76358</v>
      </c>
      <c r="G2778" t="s">
        <v>25</v>
      </c>
      <c r="H2778" t="s">
        <v>22</v>
      </c>
      <c r="I2778" t="s">
        <v>39</v>
      </c>
      <c r="J2778">
        <v>58</v>
      </c>
    </row>
    <row r="2779" spans="1:10" x14ac:dyDescent="0.35">
      <c r="A2779" t="s">
        <v>28</v>
      </c>
      <c r="B2779">
        <v>2024</v>
      </c>
      <c r="C2779" t="s">
        <v>20</v>
      </c>
      <c r="D2779" t="s">
        <v>21</v>
      </c>
      <c r="E2779">
        <v>84.19</v>
      </c>
      <c r="F2779">
        <v>89704</v>
      </c>
      <c r="G2779" t="s">
        <v>13</v>
      </c>
      <c r="H2779" t="s">
        <v>26</v>
      </c>
      <c r="I2779" t="s">
        <v>31</v>
      </c>
      <c r="J2779">
        <v>26</v>
      </c>
    </row>
    <row r="2780" spans="1:10" x14ac:dyDescent="0.35">
      <c r="A2780" t="s">
        <v>41</v>
      </c>
      <c r="B2780">
        <v>2024</v>
      </c>
      <c r="C2780" t="s">
        <v>20</v>
      </c>
      <c r="D2780" t="s">
        <v>12</v>
      </c>
      <c r="E2780">
        <v>72.02</v>
      </c>
      <c r="F2780">
        <v>191361</v>
      </c>
      <c r="G2780" t="s">
        <v>13</v>
      </c>
      <c r="H2780" t="s">
        <v>14</v>
      </c>
      <c r="I2780" t="s">
        <v>27</v>
      </c>
      <c r="J2780">
        <v>11</v>
      </c>
    </row>
    <row r="2781" spans="1:10" x14ac:dyDescent="0.35">
      <c r="A2781" t="s">
        <v>28</v>
      </c>
      <c r="B2781">
        <v>2023</v>
      </c>
      <c r="C2781" t="s">
        <v>20</v>
      </c>
      <c r="D2781" t="s">
        <v>35</v>
      </c>
      <c r="E2781">
        <v>0.61</v>
      </c>
      <c r="F2781">
        <v>200862</v>
      </c>
      <c r="G2781" t="s">
        <v>29</v>
      </c>
      <c r="H2781" t="s">
        <v>26</v>
      </c>
      <c r="I2781" t="s">
        <v>39</v>
      </c>
      <c r="J2781">
        <v>13</v>
      </c>
    </row>
    <row r="2782" spans="1:10" x14ac:dyDescent="0.35">
      <c r="A2782" t="s">
        <v>45</v>
      </c>
      <c r="B2782">
        <v>2017</v>
      </c>
      <c r="C2782" t="s">
        <v>42</v>
      </c>
      <c r="D2782" t="s">
        <v>35</v>
      </c>
      <c r="E2782">
        <v>89.49</v>
      </c>
      <c r="F2782">
        <v>4966</v>
      </c>
      <c r="G2782" t="s">
        <v>13</v>
      </c>
      <c r="H2782" t="s">
        <v>26</v>
      </c>
      <c r="I2782" t="s">
        <v>27</v>
      </c>
      <c r="J2782">
        <v>41</v>
      </c>
    </row>
    <row r="2783" spans="1:10" x14ac:dyDescent="0.35">
      <c r="A2783" t="s">
        <v>44</v>
      </c>
      <c r="B2783">
        <v>2018</v>
      </c>
      <c r="C2783" t="s">
        <v>11</v>
      </c>
      <c r="D2783" t="s">
        <v>12</v>
      </c>
      <c r="E2783">
        <v>34.06</v>
      </c>
      <c r="F2783">
        <v>344674</v>
      </c>
      <c r="G2783" t="s">
        <v>30</v>
      </c>
      <c r="H2783" t="s">
        <v>22</v>
      </c>
      <c r="I2783" t="s">
        <v>31</v>
      </c>
      <c r="J2783">
        <v>19</v>
      </c>
    </row>
    <row r="2784" spans="1:10" x14ac:dyDescent="0.35">
      <c r="A2784" t="s">
        <v>45</v>
      </c>
      <c r="B2784">
        <v>2020</v>
      </c>
      <c r="C2784" t="s">
        <v>11</v>
      </c>
      <c r="D2784" t="s">
        <v>35</v>
      </c>
      <c r="E2784">
        <v>37.659999999999997</v>
      </c>
      <c r="F2784">
        <v>449424</v>
      </c>
      <c r="G2784" t="s">
        <v>30</v>
      </c>
      <c r="H2784" t="s">
        <v>14</v>
      </c>
      <c r="I2784" t="s">
        <v>18</v>
      </c>
      <c r="J2784">
        <v>3</v>
      </c>
    </row>
    <row r="2785" spans="1:10" x14ac:dyDescent="0.35">
      <c r="A2785" t="s">
        <v>28</v>
      </c>
      <c r="B2785">
        <v>2020</v>
      </c>
      <c r="C2785" t="s">
        <v>11</v>
      </c>
      <c r="D2785" t="s">
        <v>37</v>
      </c>
      <c r="E2785">
        <v>69.2</v>
      </c>
      <c r="F2785">
        <v>162807</v>
      </c>
      <c r="G2785" t="s">
        <v>13</v>
      </c>
      <c r="H2785" t="s">
        <v>14</v>
      </c>
      <c r="I2785" t="s">
        <v>39</v>
      </c>
      <c r="J2785">
        <v>4</v>
      </c>
    </row>
    <row r="2786" spans="1:10" x14ac:dyDescent="0.35">
      <c r="A2786" t="s">
        <v>19</v>
      </c>
      <c r="B2786">
        <v>2024</v>
      </c>
      <c r="C2786" t="s">
        <v>32</v>
      </c>
      <c r="D2786" t="s">
        <v>36</v>
      </c>
      <c r="E2786">
        <v>47.1</v>
      </c>
      <c r="F2786">
        <v>21292</v>
      </c>
      <c r="G2786" t="s">
        <v>29</v>
      </c>
      <c r="H2786" t="s">
        <v>26</v>
      </c>
      <c r="I2786" t="s">
        <v>31</v>
      </c>
      <c r="J2786">
        <v>10</v>
      </c>
    </row>
    <row r="2787" spans="1:10" x14ac:dyDescent="0.35">
      <c r="A2787" t="s">
        <v>40</v>
      </c>
      <c r="B2787">
        <v>2023</v>
      </c>
      <c r="C2787" t="s">
        <v>42</v>
      </c>
      <c r="D2787" t="s">
        <v>36</v>
      </c>
      <c r="E2787">
        <v>25.7</v>
      </c>
      <c r="F2787">
        <v>993215</v>
      </c>
      <c r="G2787" t="s">
        <v>25</v>
      </c>
      <c r="H2787" t="s">
        <v>38</v>
      </c>
      <c r="I2787" t="s">
        <v>27</v>
      </c>
      <c r="J2787">
        <v>56</v>
      </c>
    </row>
    <row r="2788" spans="1:10" x14ac:dyDescent="0.35">
      <c r="A2788" t="s">
        <v>40</v>
      </c>
      <c r="B2788">
        <v>2017</v>
      </c>
      <c r="C2788" t="s">
        <v>32</v>
      </c>
      <c r="D2788" t="s">
        <v>36</v>
      </c>
      <c r="E2788">
        <v>16.579999999999998</v>
      </c>
      <c r="F2788">
        <v>744201</v>
      </c>
      <c r="G2788" t="s">
        <v>13</v>
      </c>
      <c r="H2788" t="s">
        <v>38</v>
      </c>
      <c r="I2788" t="s">
        <v>15</v>
      </c>
      <c r="J2788">
        <v>7</v>
      </c>
    </row>
    <row r="2789" spans="1:10" x14ac:dyDescent="0.35">
      <c r="A2789" t="s">
        <v>44</v>
      </c>
      <c r="B2789">
        <v>2017</v>
      </c>
      <c r="C2789" t="s">
        <v>11</v>
      </c>
      <c r="D2789" t="s">
        <v>36</v>
      </c>
      <c r="E2789">
        <v>61.33</v>
      </c>
      <c r="F2789">
        <v>762300</v>
      </c>
      <c r="G2789" t="s">
        <v>25</v>
      </c>
      <c r="H2789" t="s">
        <v>26</v>
      </c>
      <c r="I2789" t="s">
        <v>15</v>
      </c>
      <c r="J2789">
        <v>20</v>
      </c>
    </row>
    <row r="2790" spans="1:10" x14ac:dyDescent="0.35">
      <c r="A2790" t="s">
        <v>33</v>
      </c>
      <c r="B2790">
        <v>2018</v>
      </c>
      <c r="C2790" t="s">
        <v>32</v>
      </c>
      <c r="D2790" t="s">
        <v>35</v>
      </c>
      <c r="E2790">
        <v>14.1</v>
      </c>
      <c r="F2790">
        <v>764003</v>
      </c>
      <c r="G2790" t="s">
        <v>29</v>
      </c>
      <c r="H2790" t="s">
        <v>38</v>
      </c>
      <c r="I2790" t="s">
        <v>27</v>
      </c>
      <c r="J2790">
        <v>43</v>
      </c>
    </row>
    <row r="2791" spans="1:10" x14ac:dyDescent="0.35">
      <c r="A2791" t="s">
        <v>10</v>
      </c>
      <c r="B2791">
        <v>2019</v>
      </c>
      <c r="C2791" t="s">
        <v>32</v>
      </c>
      <c r="D2791" t="s">
        <v>36</v>
      </c>
      <c r="E2791">
        <v>33.880000000000003</v>
      </c>
      <c r="F2791">
        <v>761910</v>
      </c>
      <c r="G2791" t="s">
        <v>13</v>
      </c>
      <c r="H2791" t="s">
        <v>38</v>
      </c>
      <c r="I2791" t="s">
        <v>31</v>
      </c>
      <c r="J2791">
        <v>27</v>
      </c>
    </row>
    <row r="2792" spans="1:10" x14ac:dyDescent="0.35">
      <c r="A2792" t="s">
        <v>33</v>
      </c>
      <c r="B2792">
        <v>2023</v>
      </c>
      <c r="C2792" t="s">
        <v>16</v>
      </c>
      <c r="D2792" t="s">
        <v>21</v>
      </c>
      <c r="E2792">
        <v>87.45</v>
      </c>
      <c r="F2792">
        <v>296050</v>
      </c>
      <c r="G2792" t="s">
        <v>29</v>
      </c>
      <c r="H2792" t="s">
        <v>22</v>
      </c>
      <c r="I2792" t="s">
        <v>15</v>
      </c>
      <c r="J2792">
        <v>30</v>
      </c>
    </row>
    <row r="2793" spans="1:10" x14ac:dyDescent="0.35">
      <c r="A2793" t="s">
        <v>33</v>
      </c>
      <c r="B2793">
        <v>2020</v>
      </c>
      <c r="C2793" t="s">
        <v>42</v>
      </c>
      <c r="D2793" t="s">
        <v>35</v>
      </c>
      <c r="E2793">
        <v>27.43</v>
      </c>
      <c r="F2793">
        <v>82853</v>
      </c>
      <c r="G2793" t="s">
        <v>13</v>
      </c>
      <c r="H2793" t="s">
        <v>26</v>
      </c>
      <c r="I2793" t="s">
        <v>39</v>
      </c>
      <c r="J2793">
        <v>67</v>
      </c>
    </row>
    <row r="2794" spans="1:10" x14ac:dyDescent="0.35">
      <c r="A2794" t="s">
        <v>44</v>
      </c>
      <c r="B2794">
        <v>2022</v>
      </c>
      <c r="C2794" t="s">
        <v>34</v>
      </c>
      <c r="D2794" t="s">
        <v>36</v>
      </c>
      <c r="E2794">
        <v>34.03</v>
      </c>
      <c r="F2794">
        <v>700439</v>
      </c>
      <c r="G2794" t="s">
        <v>29</v>
      </c>
      <c r="H2794" t="s">
        <v>38</v>
      </c>
      <c r="I2794" t="s">
        <v>39</v>
      </c>
      <c r="J2794">
        <v>41</v>
      </c>
    </row>
    <row r="2795" spans="1:10" x14ac:dyDescent="0.35">
      <c r="A2795" t="s">
        <v>41</v>
      </c>
      <c r="B2795">
        <v>2022</v>
      </c>
      <c r="C2795" t="s">
        <v>34</v>
      </c>
      <c r="D2795" t="s">
        <v>17</v>
      </c>
      <c r="E2795">
        <v>6.61</v>
      </c>
      <c r="F2795">
        <v>351048</v>
      </c>
      <c r="G2795" t="s">
        <v>29</v>
      </c>
      <c r="H2795" t="s">
        <v>14</v>
      </c>
      <c r="I2795" t="s">
        <v>15</v>
      </c>
      <c r="J2795">
        <v>57</v>
      </c>
    </row>
    <row r="2796" spans="1:10" x14ac:dyDescent="0.35">
      <c r="A2796" t="s">
        <v>10</v>
      </c>
      <c r="B2796">
        <v>2020</v>
      </c>
      <c r="C2796" t="s">
        <v>11</v>
      </c>
      <c r="D2796" t="s">
        <v>17</v>
      </c>
      <c r="E2796">
        <v>17.989999999999998</v>
      </c>
      <c r="F2796">
        <v>36963</v>
      </c>
      <c r="G2796" t="s">
        <v>29</v>
      </c>
      <c r="H2796" t="s">
        <v>38</v>
      </c>
      <c r="I2796" t="s">
        <v>15</v>
      </c>
      <c r="J2796">
        <v>54</v>
      </c>
    </row>
    <row r="2797" spans="1:10" x14ac:dyDescent="0.35">
      <c r="A2797" t="s">
        <v>33</v>
      </c>
      <c r="B2797">
        <v>2021</v>
      </c>
      <c r="C2797" t="s">
        <v>16</v>
      </c>
      <c r="D2797" t="s">
        <v>21</v>
      </c>
      <c r="E2797">
        <v>99.77</v>
      </c>
      <c r="F2797">
        <v>533151</v>
      </c>
      <c r="G2797" t="s">
        <v>25</v>
      </c>
      <c r="H2797" t="s">
        <v>38</v>
      </c>
      <c r="I2797" t="s">
        <v>31</v>
      </c>
      <c r="J2797">
        <v>43</v>
      </c>
    </row>
    <row r="2798" spans="1:10" x14ac:dyDescent="0.35">
      <c r="A2798" t="s">
        <v>28</v>
      </c>
      <c r="B2798">
        <v>2018</v>
      </c>
      <c r="C2798" t="s">
        <v>20</v>
      </c>
      <c r="D2798" t="s">
        <v>37</v>
      </c>
      <c r="E2798">
        <v>61.93</v>
      </c>
      <c r="F2798">
        <v>62185</v>
      </c>
      <c r="G2798" t="s">
        <v>25</v>
      </c>
      <c r="H2798" t="s">
        <v>26</v>
      </c>
      <c r="I2798" t="s">
        <v>39</v>
      </c>
      <c r="J2798">
        <v>32</v>
      </c>
    </row>
    <row r="2799" spans="1:10" x14ac:dyDescent="0.35">
      <c r="A2799" t="s">
        <v>45</v>
      </c>
      <c r="B2799">
        <v>2016</v>
      </c>
      <c r="C2799" t="s">
        <v>32</v>
      </c>
      <c r="D2799" t="s">
        <v>12</v>
      </c>
      <c r="E2799">
        <v>48.83</v>
      </c>
      <c r="F2799">
        <v>231299</v>
      </c>
      <c r="G2799" t="s">
        <v>30</v>
      </c>
      <c r="H2799" t="s">
        <v>14</v>
      </c>
      <c r="I2799" t="s">
        <v>39</v>
      </c>
      <c r="J2799">
        <v>58</v>
      </c>
    </row>
    <row r="2800" spans="1:10" x14ac:dyDescent="0.35">
      <c r="A2800" t="s">
        <v>23</v>
      </c>
      <c r="B2800">
        <v>2017</v>
      </c>
      <c r="C2800" t="s">
        <v>34</v>
      </c>
      <c r="D2800" t="s">
        <v>17</v>
      </c>
      <c r="E2800">
        <v>47.99</v>
      </c>
      <c r="F2800">
        <v>914365</v>
      </c>
      <c r="G2800" t="s">
        <v>29</v>
      </c>
      <c r="H2800" t="s">
        <v>22</v>
      </c>
      <c r="I2800" t="s">
        <v>18</v>
      </c>
      <c r="J2800">
        <v>52</v>
      </c>
    </row>
    <row r="2801" spans="1:10" x14ac:dyDescent="0.35">
      <c r="A2801" t="s">
        <v>44</v>
      </c>
      <c r="B2801">
        <v>2024</v>
      </c>
      <c r="C2801" t="s">
        <v>16</v>
      </c>
      <c r="D2801" t="s">
        <v>17</v>
      </c>
      <c r="E2801">
        <v>47.44</v>
      </c>
      <c r="F2801">
        <v>696953</v>
      </c>
      <c r="G2801" t="s">
        <v>25</v>
      </c>
      <c r="H2801" t="s">
        <v>38</v>
      </c>
      <c r="I2801" t="s">
        <v>18</v>
      </c>
      <c r="J2801">
        <v>54</v>
      </c>
    </row>
    <row r="2802" spans="1:10" x14ac:dyDescent="0.35">
      <c r="A2802" t="s">
        <v>41</v>
      </c>
      <c r="B2802">
        <v>2015</v>
      </c>
      <c r="C2802" t="s">
        <v>42</v>
      </c>
      <c r="D2802" t="s">
        <v>12</v>
      </c>
      <c r="E2802">
        <v>24.47</v>
      </c>
      <c r="F2802">
        <v>977607</v>
      </c>
      <c r="G2802" t="s">
        <v>13</v>
      </c>
      <c r="H2802" t="s">
        <v>38</v>
      </c>
      <c r="I2802" t="s">
        <v>27</v>
      </c>
      <c r="J2802">
        <v>62</v>
      </c>
    </row>
    <row r="2803" spans="1:10" x14ac:dyDescent="0.35">
      <c r="A2803" t="s">
        <v>40</v>
      </c>
      <c r="B2803">
        <v>2020</v>
      </c>
      <c r="C2803" t="s">
        <v>16</v>
      </c>
      <c r="D2803" t="s">
        <v>17</v>
      </c>
      <c r="E2803">
        <v>71.03</v>
      </c>
      <c r="F2803">
        <v>91228</v>
      </c>
      <c r="G2803" t="s">
        <v>13</v>
      </c>
      <c r="H2803" t="s">
        <v>26</v>
      </c>
      <c r="I2803" t="s">
        <v>31</v>
      </c>
      <c r="J2803">
        <v>22</v>
      </c>
    </row>
    <row r="2804" spans="1:10" x14ac:dyDescent="0.35">
      <c r="A2804" t="s">
        <v>10</v>
      </c>
      <c r="B2804">
        <v>2016</v>
      </c>
      <c r="C2804" t="s">
        <v>11</v>
      </c>
      <c r="D2804" t="s">
        <v>35</v>
      </c>
      <c r="E2804">
        <v>59.95</v>
      </c>
      <c r="F2804">
        <v>417253</v>
      </c>
      <c r="G2804" t="s">
        <v>29</v>
      </c>
      <c r="H2804" t="s">
        <v>22</v>
      </c>
      <c r="I2804" t="s">
        <v>15</v>
      </c>
      <c r="J2804">
        <v>16</v>
      </c>
    </row>
    <row r="2805" spans="1:10" x14ac:dyDescent="0.35">
      <c r="A2805" t="s">
        <v>33</v>
      </c>
      <c r="B2805">
        <v>2021</v>
      </c>
      <c r="C2805" t="s">
        <v>20</v>
      </c>
      <c r="D2805" t="s">
        <v>35</v>
      </c>
      <c r="E2805">
        <v>44.03</v>
      </c>
      <c r="F2805">
        <v>60431</v>
      </c>
      <c r="G2805" t="s">
        <v>13</v>
      </c>
      <c r="H2805" t="s">
        <v>22</v>
      </c>
      <c r="I2805" t="s">
        <v>27</v>
      </c>
      <c r="J2805">
        <v>59</v>
      </c>
    </row>
    <row r="2806" spans="1:10" x14ac:dyDescent="0.35">
      <c r="A2806" t="s">
        <v>44</v>
      </c>
      <c r="B2806">
        <v>2016</v>
      </c>
      <c r="C2806" t="s">
        <v>20</v>
      </c>
      <c r="D2806" t="s">
        <v>37</v>
      </c>
      <c r="E2806">
        <v>44.69</v>
      </c>
      <c r="F2806">
        <v>567209</v>
      </c>
      <c r="G2806" t="s">
        <v>13</v>
      </c>
      <c r="H2806" t="s">
        <v>26</v>
      </c>
      <c r="I2806" t="s">
        <v>31</v>
      </c>
      <c r="J2806">
        <v>1</v>
      </c>
    </row>
    <row r="2807" spans="1:10" x14ac:dyDescent="0.35">
      <c r="A2807" t="s">
        <v>33</v>
      </c>
      <c r="B2807">
        <v>2015</v>
      </c>
      <c r="C2807" t="s">
        <v>34</v>
      </c>
      <c r="D2807" t="s">
        <v>21</v>
      </c>
      <c r="E2807">
        <v>70.180000000000007</v>
      </c>
      <c r="F2807">
        <v>596168</v>
      </c>
      <c r="G2807" t="s">
        <v>25</v>
      </c>
      <c r="H2807" t="s">
        <v>38</v>
      </c>
      <c r="I2807" t="s">
        <v>39</v>
      </c>
      <c r="J2807">
        <v>15</v>
      </c>
    </row>
    <row r="2808" spans="1:10" x14ac:dyDescent="0.35">
      <c r="A2808" t="s">
        <v>44</v>
      </c>
      <c r="B2808">
        <v>2024</v>
      </c>
      <c r="C2808" t="s">
        <v>42</v>
      </c>
      <c r="D2808" t="s">
        <v>24</v>
      </c>
      <c r="E2808">
        <v>49.88</v>
      </c>
      <c r="F2808">
        <v>437357</v>
      </c>
      <c r="G2808" t="s">
        <v>30</v>
      </c>
      <c r="H2808" t="s">
        <v>22</v>
      </c>
      <c r="I2808" t="s">
        <v>27</v>
      </c>
      <c r="J2808">
        <v>56</v>
      </c>
    </row>
    <row r="2809" spans="1:10" x14ac:dyDescent="0.35">
      <c r="A2809" t="s">
        <v>40</v>
      </c>
      <c r="B2809">
        <v>2016</v>
      </c>
      <c r="C2809" t="s">
        <v>16</v>
      </c>
      <c r="D2809" t="s">
        <v>21</v>
      </c>
      <c r="E2809">
        <v>43.88</v>
      </c>
      <c r="F2809">
        <v>588421</v>
      </c>
      <c r="G2809" t="s">
        <v>25</v>
      </c>
      <c r="H2809" t="s">
        <v>14</v>
      </c>
      <c r="I2809" t="s">
        <v>39</v>
      </c>
      <c r="J2809">
        <v>72</v>
      </c>
    </row>
    <row r="2810" spans="1:10" x14ac:dyDescent="0.35">
      <c r="A2810" t="s">
        <v>23</v>
      </c>
      <c r="B2810">
        <v>2017</v>
      </c>
      <c r="C2810" t="s">
        <v>11</v>
      </c>
      <c r="D2810" t="s">
        <v>21</v>
      </c>
      <c r="E2810">
        <v>57.17</v>
      </c>
      <c r="F2810">
        <v>477292</v>
      </c>
      <c r="G2810" t="s">
        <v>25</v>
      </c>
      <c r="H2810" t="s">
        <v>26</v>
      </c>
      <c r="I2810" t="s">
        <v>27</v>
      </c>
      <c r="J2810">
        <v>18</v>
      </c>
    </row>
    <row r="2811" spans="1:10" x14ac:dyDescent="0.35">
      <c r="A2811" t="s">
        <v>28</v>
      </c>
      <c r="B2811">
        <v>2018</v>
      </c>
      <c r="C2811" t="s">
        <v>11</v>
      </c>
      <c r="D2811" t="s">
        <v>12</v>
      </c>
      <c r="E2811">
        <v>16.760000000000002</v>
      </c>
      <c r="F2811">
        <v>163839</v>
      </c>
      <c r="G2811" t="s">
        <v>29</v>
      </c>
      <c r="H2811" t="s">
        <v>26</v>
      </c>
      <c r="I2811" t="s">
        <v>39</v>
      </c>
      <c r="J2811">
        <v>19</v>
      </c>
    </row>
    <row r="2812" spans="1:10" x14ac:dyDescent="0.35">
      <c r="A2812" t="s">
        <v>23</v>
      </c>
      <c r="B2812">
        <v>2024</v>
      </c>
      <c r="C2812" t="s">
        <v>34</v>
      </c>
      <c r="D2812" t="s">
        <v>21</v>
      </c>
      <c r="E2812">
        <v>65.06</v>
      </c>
      <c r="F2812">
        <v>922676</v>
      </c>
      <c r="G2812" t="s">
        <v>30</v>
      </c>
      <c r="H2812" t="s">
        <v>38</v>
      </c>
      <c r="I2812" t="s">
        <v>15</v>
      </c>
      <c r="J2812">
        <v>6</v>
      </c>
    </row>
    <row r="2813" spans="1:10" x14ac:dyDescent="0.35">
      <c r="A2813" t="s">
        <v>23</v>
      </c>
      <c r="B2813">
        <v>2023</v>
      </c>
      <c r="C2813" t="s">
        <v>42</v>
      </c>
      <c r="D2813" t="s">
        <v>12</v>
      </c>
      <c r="E2813">
        <v>34.659999999999997</v>
      </c>
      <c r="F2813">
        <v>941720</v>
      </c>
      <c r="G2813" t="s">
        <v>25</v>
      </c>
      <c r="H2813" t="s">
        <v>38</v>
      </c>
      <c r="I2813" t="s">
        <v>31</v>
      </c>
      <c r="J2813">
        <v>71</v>
      </c>
    </row>
    <row r="2814" spans="1:10" x14ac:dyDescent="0.35">
      <c r="A2814" t="s">
        <v>28</v>
      </c>
      <c r="B2814">
        <v>2019</v>
      </c>
      <c r="C2814" t="s">
        <v>11</v>
      </c>
      <c r="D2814" t="s">
        <v>35</v>
      </c>
      <c r="E2814">
        <v>49.71</v>
      </c>
      <c r="F2814">
        <v>647613</v>
      </c>
      <c r="G2814" t="s">
        <v>30</v>
      </c>
      <c r="H2814" t="s">
        <v>26</v>
      </c>
      <c r="I2814" t="s">
        <v>31</v>
      </c>
      <c r="J2814">
        <v>53</v>
      </c>
    </row>
    <row r="2815" spans="1:10" x14ac:dyDescent="0.35">
      <c r="A2815" t="s">
        <v>40</v>
      </c>
      <c r="B2815">
        <v>2016</v>
      </c>
      <c r="C2815" t="s">
        <v>16</v>
      </c>
      <c r="D2815" t="s">
        <v>24</v>
      </c>
      <c r="E2815">
        <v>27.17</v>
      </c>
      <c r="F2815">
        <v>429456</v>
      </c>
      <c r="G2815" t="s">
        <v>13</v>
      </c>
      <c r="H2815" t="s">
        <v>26</v>
      </c>
      <c r="I2815" t="s">
        <v>15</v>
      </c>
      <c r="J2815">
        <v>28</v>
      </c>
    </row>
    <row r="2816" spans="1:10" x14ac:dyDescent="0.35">
      <c r="A2816" t="s">
        <v>19</v>
      </c>
      <c r="B2816">
        <v>2020</v>
      </c>
      <c r="C2816" t="s">
        <v>11</v>
      </c>
      <c r="D2816" t="s">
        <v>35</v>
      </c>
      <c r="E2816">
        <v>85.73</v>
      </c>
      <c r="F2816">
        <v>340643</v>
      </c>
      <c r="G2816" t="s">
        <v>30</v>
      </c>
      <c r="H2816" t="s">
        <v>38</v>
      </c>
      <c r="I2816" t="s">
        <v>18</v>
      </c>
      <c r="J2816">
        <v>72</v>
      </c>
    </row>
    <row r="2817" spans="1:10" x14ac:dyDescent="0.35">
      <c r="A2817" t="s">
        <v>33</v>
      </c>
      <c r="B2817">
        <v>2021</v>
      </c>
      <c r="C2817" t="s">
        <v>42</v>
      </c>
      <c r="D2817" t="s">
        <v>12</v>
      </c>
      <c r="E2817">
        <v>55.66</v>
      </c>
      <c r="F2817">
        <v>21833</v>
      </c>
      <c r="G2817" t="s">
        <v>13</v>
      </c>
      <c r="H2817" t="s">
        <v>38</v>
      </c>
      <c r="I2817" t="s">
        <v>39</v>
      </c>
      <c r="J2817">
        <v>2</v>
      </c>
    </row>
    <row r="2818" spans="1:10" x14ac:dyDescent="0.35">
      <c r="A2818" t="s">
        <v>44</v>
      </c>
      <c r="B2818">
        <v>2018</v>
      </c>
      <c r="C2818" t="s">
        <v>11</v>
      </c>
      <c r="D2818" t="s">
        <v>12</v>
      </c>
      <c r="E2818">
        <v>3.6</v>
      </c>
      <c r="F2818">
        <v>598297</v>
      </c>
      <c r="G2818" t="s">
        <v>29</v>
      </c>
      <c r="H2818" t="s">
        <v>26</v>
      </c>
      <c r="I2818" t="s">
        <v>15</v>
      </c>
      <c r="J2818">
        <v>49</v>
      </c>
    </row>
    <row r="2819" spans="1:10" x14ac:dyDescent="0.35">
      <c r="A2819" t="s">
        <v>40</v>
      </c>
      <c r="B2819">
        <v>2023</v>
      </c>
      <c r="C2819" t="s">
        <v>11</v>
      </c>
      <c r="D2819" t="s">
        <v>17</v>
      </c>
      <c r="E2819">
        <v>78.28</v>
      </c>
      <c r="F2819">
        <v>92925</v>
      </c>
      <c r="G2819" t="s">
        <v>29</v>
      </c>
      <c r="H2819" t="s">
        <v>38</v>
      </c>
      <c r="I2819" t="s">
        <v>15</v>
      </c>
      <c r="J2819">
        <v>53</v>
      </c>
    </row>
    <row r="2820" spans="1:10" x14ac:dyDescent="0.35">
      <c r="A2820" t="s">
        <v>28</v>
      </c>
      <c r="B2820">
        <v>2020</v>
      </c>
      <c r="C2820" t="s">
        <v>34</v>
      </c>
      <c r="D2820" t="s">
        <v>17</v>
      </c>
      <c r="E2820">
        <v>70.09</v>
      </c>
      <c r="F2820">
        <v>98500</v>
      </c>
      <c r="G2820" t="s">
        <v>13</v>
      </c>
      <c r="H2820" t="s">
        <v>14</v>
      </c>
      <c r="I2820" t="s">
        <v>31</v>
      </c>
      <c r="J2820">
        <v>30</v>
      </c>
    </row>
    <row r="2821" spans="1:10" x14ac:dyDescent="0.35">
      <c r="A2821" t="s">
        <v>44</v>
      </c>
      <c r="B2821">
        <v>2020</v>
      </c>
      <c r="C2821" t="s">
        <v>34</v>
      </c>
      <c r="D2821" t="s">
        <v>21</v>
      </c>
      <c r="E2821">
        <v>64.56</v>
      </c>
      <c r="F2821">
        <v>820070</v>
      </c>
      <c r="G2821" t="s">
        <v>13</v>
      </c>
      <c r="H2821" t="s">
        <v>22</v>
      </c>
      <c r="I2821" t="s">
        <v>39</v>
      </c>
      <c r="J2821">
        <v>70</v>
      </c>
    </row>
    <row r="2822" spans="1:10" x14ac:dyDescent="0.35">
      <c r="A2822" t="s">
        <v>23</v>
      </c>
      <c r="B2822">
        <v>2024</v>
      </c>
      <c r="C2822" t="s">
        <v>11</v>
      </c>
      <c r="D2822" t="s">
        <v>36</v>
      </c>
      <c r="E2822">
        <v>66.650000000000006</v>
      </c>
      <c r="F2822">
        <v>170892</v>
      </c>
      <c r="G2822" t="s">
        <v>30</v>
      </c>
      <c r="H2822" t="s">
        <v>38</v>
      </c>
      <c r="I2822" t="s">
        <v>27</v>
      </c>
      <c r="J2822">
        <v>47</v>
      </c>
    </row>
    <row r="2823" spans="1:10" x14ac:dyDescent="0.35">
      <c r="A2823" t="s">
        <v>43</v>
      </c>
      <c r="B2823">
        <v>2024</v>
      </c>
      <c r="C2823" t="s">
        <v>16</v>
      </c>
      <c r="D2823" t="s">
        <v>37</v>
      </c>
      <c r="E2823">
        <v>60.13</v>
      </c>
      <c r="F2823">
        <v>887531</v>
      </c>
      <c r="G2823" t="s">
        <v>13</v>
      </c>
      <c r="H2823" t="s">
        <v>26</v>
      </c>
      <c r="I2823" t="s">
        <v>39</v>
      </c>
      <c r="J2823">
        <v>51</v>
      </c>
    </row>
    <row r="2824" spans="1:10" x14ac:dyDescent="0.35">
      <c r="A2824" t="s">
        <v>40</v>
      </c>
      <c r="B2824">
        <v>2024</v>
      </c>
      <c r="C2824" t="s">
        <v>32</v>
      </c>
      <c r="D2824" t="s">
        <v>21</v>
      </c>
      <c r="E2824">
        <v>57.81</v>
      </c>
      <c r="F2824">
        <v>179507</v>
      </c>
      <c r="G2824" t="s">
        <v>29</v>
      </c>
      <c r="H2824" t="s">
        <v>22</v>
      </c>
      <c r="I2824" t="s">
        <v>15</v>
      </c>
      <c r="J2824">
        <v>8</v>
      </c>
    </row>
    <row r="2825" spans="1:10" x14ac:dyDescent="0.35">
      <c r="A2825" t="s">
        <v>41</v>
      </c>
      <c r="B2825">
        <v>2023</v>
      </c>
      <c r="C2825" t="s">
        <v>32</v>
      </c>
      <c r="D2825" t="s">
        <v>36</v>
      </c>
      <c r="E2825">
        <v>78.709999999999994</v>
      </c>
      <c r="F2825">
        <v>315219</v>
      </c>
      <c r="G2825" t="s">
        <v>30</v>
      </c>
      <c r="H2825" t="s">
        <v>26</v>
      </c>
      <c r="I2825" t="s">
        <v>31</v>
      </c>
      <c r="J2825">
        <v>30</v>
      </c>
    </row>
    <row r="2826" spans="1:10" x14ac:dyDescent="0.35">
      <c r="A2826" t="s">
        <v>45</v>
      </c>
      <c r="B2826">
        <v>2016</v>
      </c>
      <c r="C2826" t="s">
        <v>11</v>
      </c>
      <c r="D2826" t="s">
        <v>35</v>
      </c>
      <c r="E2826">
        <v>63.35</v>
      </c>
      <c r="F2826">
        <v>223827</v>
      </c>
      <c r="G2826" t="s">
        <v>29</v>
      </c>
      <c r="H2826" t="s">
        <v>38</v>
      </c>
      <c r="I2826" t="s">
        <v>31</v>
      </c>
      <c r="J2826">
        <v>21</v>
      </c>
    </row>
    <row r="2827" spans="1:10" x14ac:dyDescent="0.35">
      <c r="A2827" t="s">
        <v>33</v>
      </c>
      <c r="B2827">
        <v>2016</v>
      </c>
      <c r="C2827" t="s">
        <v>32</v>
      </c>
      <c r="D2827" t="s">
        <v>37</v>
      </c>
      <c r="E2827">
        <v>47.01</v>
      </c>
      <c r="F2827">
        <v>254371</v>
      </c>
      <c r="G2827" t="s">
        <v>30</v>
      </c>
      <c r="H2827" t="s">
        <v>38</v>
      </c>
      <c r="I2827" t="s">
        <v>31</v>
      </c>
      <c r="J2827">
        <v>13</v>
      </c>
    </row>
    <row r="2828" spans="1:10" x14ac:dyDescent="0.35">
      <c r="A2828" t="s">
        <v>44</v>
      </c>
      <c r="B2828">
        <v>2023</v>
      </c>
      <c r="C2828" t="s">
        <v>32</v>
      </c>
      <c r="D2828" t="s">
        <v>35</v>
      </c>
      <c r="E2828">
        <v>67.59</v>
      </c>
      <c r="F2828">
        <v>839088</v>
      </c>
      <c r="G2828" t="s">
        <v>30</v>
      </c>
      <c r="H2828" t="s">
        <v>14</v>
      </c>
      <c r="I2828" t="s">
        <v>15</v>
      </c>
      <c r="J2828">
        <v>62</v>
      </c>
    </row>
    <row r="2829" spans="1:10" x14ac:dyDescent="0.35">
      <c r="A2829" t="s">
        <v>10</v>
      </c>
      <c r="B2829">
        <v>2017</v>
      </c>
      <c r="C2829" t="s">
        <v>32</v>
      </c>
      <c r="D2829" t="s">
        <v>21</v>
      </c>
      <c r="E2829">
        <v>17.489999999999998</v>
      </c>
      <c r="F2829">
        <v>394109</v>
      </c>
      <c r="G2829" t="s">
        <v>30</v>
      </c>
      <c r="H2829" t="s">
        <v>14</v>
      </c>
      <c r="I2829" t="s">
        <v>27</v>
      </c>
      <c r="J2829">
        <v>37</v>
      </c>
    </row>
    <row r="2830" spans="1:10" x14ac:dyDescent="0.35">
      <c r="A2830" t="s">
        <v>33</v>
      </c>
      <c r="B2830">
        <v>2019</v>
      </c>
      <c r="C2830" t="s">
        <v>32</v>
      </c>
      <c r="D2830" t="s">
        <v>21</v>
      </c>
      <c r="E2830">
        <v>75.84</v>
      </c>
      <c r="F2830">
        <v>877224</v>
      </c>
      <c r="G2830" t="s">
        <v>30</v>
      </c>
      <c r="H2830" t="s">
        <v>14</v>
      </c>
      <c r="I2830" t="s">
        <v>39</v>
      </c>
      <c r="J2830">
        <v>57</v>
      </c>
    </row>
    <row r="2831" spans="1:10" x14ac:dyDescent="0.35">
      <c r="A2831" t="s">
        <v>44</v>
      </c>
      <c r="B2831">
        <v>2020</v>
      </c>
      <c r="C2831" t="s">
        <v>11</v>
      </c>
      <c r="D2831" t="s">
        <v>24</v>
      </c>
      <c r="E2831">
        <v>91.52</v>
      </c>
      <c r="F2831">
        <v>846884</v>
      </c>
      <c r="G2831" t="s">
        <v>25</v>
      </c>
      <c r="H2831" t="s">
        <v>26</v>
      </c>
      <c r="I2831" t="s">
        <v>27</v>
      </c>
      <c r="J2831">
        <v>42</v>
      </c>
    </row>
    <row r="2832" spans="1:10" x14ac:dyDescent="0.35">
      <c r="A2832" t="s">
        <v>23</v>
      </c>
      <c r="B2832">
        <v>2020</v>
      </c>
      <c r="C2832" t="s">
        <v>42</v>
      </c>
      <c r="D2832" t="s">
        <v>21</v>
      </c>
      <c r="E2832">
        <v>44.05</v>
      </c>
      <c r="F2832">
        <v>100972</v>
      </c>
      <c r="G2832" t="s">
        <v>25</v>
      </c>
      <c r="H2832" t="s">
        <v>14</v>
      </c>
      <c r="I2832" t="s">
        <v>31</v>
      </c>
      <c r="J2832">
        <v>54</v>
      </c>
    </row>
    <row r="2833" spans="1:10" x14ac:dyDescent="0.35">
      <c r="A2833" t="s">
        <v>23</v>
      </c>
      <c r="B2833">
        <v>2017</v>
      </c>
      <c r="C2833" t="s">
        <v>32</v>
      </c>
      <c r="D2833" t="s">
        <v>12</v>
      </c>
      <c r="E2833">
        <v>40.18</v>
      </c>
      <c r="F2833">
        <v>148447</v>
      </c>
      <c r="G2833" t="s">
        <v>29</v>
      </c>
      <c r="H2833" t="s">
        <v>38</v>
      </c>
      <c r="I2833" t="s">
        <v>27</v>
      </c>
      <c r="J2833">
        <v>39</v>
      </c>
    </row>
    <row r="2834" spans="1:10" x14ac:dyDescent="0.35">
      <c r="A2834" t="s">
        <v>33</v>
      </c>
      <c r="B2834">
        <v>2017</v>
      </c>
      <c r="C2834" t="s">
        <v>34</v>
      </c>
      <c r="D2834" t="s">
        <v>21</v>
      </c>
      <c r="E2834">
        <v>44.56</v>
      </c>
      <c r="F2834">
        <v>698908</v>
      </c>
      <c r="G2834" t="s">
        <v>25</v>
      </c>
      <c r="H2834" t="s">
        <v>38</v>
      </c>
      <c r="I2834" t="s">
        <v>31</v>
      </c>
      <c r="J2834">
        <v>32</v>
      </c>
    </row>
    <row r="2835" spans="1:10" x14ac:dyDescent="0.35">
      <c r="A2835" t="s">
        <v>19</v>
      </c>
      <c r="B2835">
        <v>2022</v>
      </c>
      <c r="C2835" t="s">
        <v>34</v>
      </c>
      <c r="D2835" t="s">
        <v>35</v>
      </c>
      <c r="E2835">
        <v>53.89</v>
      </c>
      <c r="F2835">
        <v>633626</v>
      </c>
      <c r="G2835" t="s">
        <v>25</v>
      </c>
      <c r="H2835" t="s">
        <v>26</v>
      </c>
      <c r="I2835" t="s">
        <v>31</v>
      </c>
      <c r="J2835">
        <v>54</v>
      </c>
    </row>
    <row r="2836" spans="1:10" x14ac:dyDescent="0.35">
      <c r="A2836" t="s">
        <v>28</v>
      </c>
      <c r="B2836">
        <v>2021</v>
      </c>
      <c r="C2836" t="s">
        <v>42</v>
      </c>
      <c r="D2836" t="s">
        <v>35</v>
      </c>
      <c r="E2836">
        <v>88.01</v>
      </c>
      <c r="F2836">
        <v>334748</v>
      </c>
      <c r="G2836" t="s">
        <v>30</v>
      </c>
      <c r="H2836" t="s">
        <v>38</v>
      </c>
      <c r="I2836" t="s">
        <v>39</v>
      </c>
      <c r="J2836">
        <v>5</v>
      </c>
    </row>
    <row r="2837" spans="1:10" x14ac:dyDescent="0.35">
      <c r="A2837" t="s">
        <v>10</v>
      </c>
      <c r="B2837">
        <v>2023</v>
      </c>
      <c r="C2837" t="s">
        <v>11</v>
      </c>
      <c r="D2837" t="s">
        <v>36</v>
      </c>
      <c r="E2837">
        <v>55.94</v>
      </c>
      <c r="F2837">
        <v>383589</v>
      </c>
      <c r="G2837" t="s">
        <v>30</v>
      </c>
      <c r="H2837" t="s">
        <v>22</v>
      </c>
      <c r="I2837" t="s">
        <v>18</v>
      </c>
      <c r="J2837">
        <v>7</v>
      </c>
    </row>
    <row r="2838" spans="1:10" x14ac:dyDescent="0.35">
      <c r="A2838" t="s">
        <v>28</v>
      </c>
      <c r="B2838">
        <v>2018</v>
      </c>
      <c r="C2838" t="s">
        <v>16</v>
      </c>
      <c r="D2838" t="s">
        <v>12</v>
      </c>
      <c r="E2838">
        <v>90.48</v>
      </c>
      <c r="F2838">
        <v>901880</v>
      </c>
      <c r="G2838" t="s">
        <v>30</v>
      </c>
      <c r="H2838" t="s">
        <v>26</v>
      </c>
      <c r="I2838" t="s">
        <v>15</v>
      </c>
      <c r="J2838">
        <v>16</v>
      </c>
    </row>
    <row r="2839" spans="1:10" x14ac:dyDescent="0.35">
      <c r="A2839" t="s">
        <v>41</v>
      </c>
      <c r="B2839">
        <v>2018</v>
      </c>
      <c r="C2839" t="s">
        <v>34</v>
      </c>
      <c r="D2839" t="s">
        <v>12</v>
      </c>
      <c r="E2839">
        <v>40.590000000000003</v>
      </c>
      <c r="F2839">
        <v>598151</v>
      </c>
      <c r="G2839" t="s">
        <v>25</v>
      </c>
      <c r="H2839" t="s">
        <v>14</v>
      </c>
      <c r="I2839" t="s">
        <v>27</v>
      </c>
      <c r="J2839">
        <v>34</v>
      </c>
    </row>
    <row r="2840" spans="1:10" x14ac:dyDescent="0.35">
      <c r="A2840" t="s">
        <v>33</v>
      </c>
      <c r="B2840">
        <v>2016</v>
      </c>
      <c r="C2840" t="s">
        <v>32</v>
      </c>
      <c r="D2840" t="s">
        <v>36</v>
      </c>
      <c r="E2840">
        <v>77.290000000000006</v>
      </c>
      <c r="F2840">
        <v>120341</v>
      </c>
      <c r="G2840" t="s">
        <v>25</v>
      </c>
      <c r="H2840" t="s">
        <v>38</v>
      </c>
      <c r="I2840" t="s">
        <v>15</v>
      </c>
      <c r="J2840">
        <v>45</v>
      </c>
    </row>
    <row r="2841" spans="1:10" x14ac:dyDescent="0.35">
      <c r="A2841" t="s">
        <v>40</v>
      </c>
      <c r="B2841">
        <v>2023</v>
      </c>
      <c r="C2841" t="s">
        <v>11</v>
      </c>
      <c r="D2841" t="s">
        <v>35</v>
      </c>
      <c r="E2841">
        <v>91.02</v>
      </c>
      <c r="F2841">
        <v>305005</v>
      </c>
      <c r="G2841" t="s">
        <v>13</v>
      </c>
      <c r="H2841" t="s">
        <v>38</v>
      </c>
      <c r="I2841" t="s">
        <v>18</v>
      </c>
      <c r="J2841">
        <v>71</v>
      </c>
    </row>
    <row r="2842" spans="1:10" x14ac:dyDescent="0.35">
      <c r="A2842" t="s">
        <v>28</v>
      </c>
      <c r="B2842">
        <v>2024</v>
      </c>
      <c r="C2842" t="s">
        <v>20</v>
      </c>
      <c r="D2842" t="s">
        <v>17</v>
      </c>
      <c r="E2842">
        <v>46.41</v>
      </c>
      <c r="F2842">
        <v>494622</v>
      </c>
      <c r="G2842" t="s">
        <v>13</v>
      </c>
      <c r="H2842" t="s">
        <v>26</v>
      </c>
      <c r="I2842" t="s">
        <v>15</v>
      </c>
      <c r="J2842">
        <v>37</v>
      </c>
    </row>
    <row r="2843" spans="1:10" x14ac:dyDescent="0.35">
      <c r="A2843" t="s">
        <v>28</v>
      </c>
      <c r="B2843">
        <v>2021</v>
      </c>
      <c r="C2843" t="s">
        <v>34</v>
      </c>
      <c r="D2843" t="s">
        <v>36</v>
      </c>
      <c r="E2843">
        <v>69.069999999999993</v>
      </c>
      <c r="F2843">
        <v>264662</v>
      </c>
      <c r="G2843" t="s">
        <v>29</v>
      </c>
      <c r="H2843" t="s">
        <v>26</v>
      </c>
      <c r="I2843" t="s">
        <v>27</v>
      </c>
      <c r="J2843">
        <v>46</v>
      </c>
    </row>
    <row r="2844" spans="1:10" x14ac:dyDescent="0.35">
      <c r="A2844" t="s">
        <v>19</v>
      </c>
      <c r="B2844">
        <v>2021</v>
      </c>
      <c r="C2844" t="s">
        <v>34</v>
      </c>
      <c r="D2844" t="s">
        <v>37</v>
      </c>
      <c r="E2844">
        <v>2.2999999999999998</v>
      </c>
      <c r="F2844">
        <v>942089</v>
      </c>
      <c r="G2844" t="s">
        <v>29</v>
      </c>
      <c r="H2844" t="s">
        <v>14</v>
      </c>
      <c r="I2844" t="s">
        <v>15</v>
      </c>
      <c r="J2844">
        <v>39</v>
      </c>
    </row>
    <row r="2845" spans="1:10" x14ac:dyDescent="0.35">
      <c r="A2845" t="s">
        <v>33</v>
      </c>
      <c r="B2845">
        <v>2016</v>
      </c>
      <c r="C2845" t="s">
        <v>20</v>
      </c>
      <c r="D2845" t="s">
        <v>12</v>
      </c>
      <c r="E2845">
        <v>33.450000000000003</v>
      </c>
      <c r="F2845">
        <v>779870</v>
      </c>
      <c r="G2845" t="s">
        <v>25</v>
      </c>
      <c r="H2845" t="s">
        <v>38</v>
      </c>
      <c r="I2845" t="s">
        <v>18</v>
      </c>
      <c r="J2845">
        <v>6</v>
      </c>
    </row>
    <row r="2846" spans="1:10" x14ac:dyDescent="0.35">
      <c r="A2846" t="s">
        <v>23</v>
      </c>
      <c r="B2846">
        <v>2015</v>
      </c>
      <c r="C2846" t="s">
        <v>11</v>
      </c>
      <c r="D2846" t="s">
        <v>21</v>
      </c>
      <c r="E2846">
        <v>15.27</v>
      </c>
      <c r="F2846">
        <v>407233</v>
      </c>
      <c r="G2846" t="s">
        <v>29</v>
      </c>
      <c r="H2846" t="s">
        <v>14</v>
      </c>
      <c r="I2846" t="s">
        <v>31</v>
      </c>
      <c r="J2846">
        <v>72</v>
      </c>
    </row>
    <row r="2847" spans="1:10" x14ac:dyDescent="0.35">
      <c r="A2847" t="s">
        <v>41</v>
      </c>
      <c r="B2847">
        <v>2019</v>
      </c>
      <c r="C2847" t="s">
        <v>42</v>
      </c>
      <c r="D2847" t="s">
        <v>36</v>
      </c>
      <c r="E2847">
        <v>98.59</v>
      </c>
      <c r="F2847">
        <v>148622</v>
      </c>
      <c r="G2847" t="s">
        <v>25</v>
      </c>
      <c r="H2847" t="s">
        <v>22</v>
      </c>
      <c r="I2847" t="s">
        <v>18</v>
      </c>
      <c r="J2847">
        <v>6</v>
      </c>
    </row>
    <row r="2848" spans="1:10" x14ac:dyDescent="0.35">
      <c r="A2848" t="s">
        <v>43</v>
      </c>
      <c r="B2848">
        <v>2023</v>
      </c>
      <c r="C2848" t="s">
        <v>16</v>
      </c>
      <c r="D2848" t="s">
        <v>37</v>
      </c>
      <c r="E2848">
        <v>30.45</v>
      </c>
      <c r="F2848">
        <v>480773</v>
      </c>
      <c r="G2848" t="s">
        <v>13</v>
      </c>
      <c r="H2848" t="s">
        <v>22</v>
      </c>
      <c r="I2848" t="s">
        <v>39</v>
      </c>
      <c r="J2848">
        <v>52</v>
      </c>
    </row>
    <row r="2849" spans="1:10" x14ac:dyDescent="0.35">
      <c r="A2849" t="s">
        <v>23</v>
      </c>
      <c r="B2849">
        <v>2023</v>
      </c>
      <c r="C2849" t="s">
        <v>42</v>
      </c>
      <c r="D2849" t="s">
        <v>21</v>
      </c>
      <c r="E2849">
        <v>22.24</v>
      </c>
      <c r="F2849">
        <v>946994</v>
      </c>
      <c r="G2849" t="s">
        <v>30</v>
      </c>
      <c r="H2849" t="s">
        <v>38</v>
      </c>
      <c r="I2849" t="s">
        <v>15</v>
      </c>
      <c r="J2849">
        <v>13</v>
      </c>
    </row>
    <row r="2850" spans="1:10" x14ac:dyDescent="0.35">
      <c r="A2850" t="s">
        <v>44</v>
      </c>
      <c r="B2850">
        <v>2015</v>
      </c>
      <c r="C2850" t="s">
        <v>42</v>
      </c>
      <c r="D2850" t="s">
        <v>17</v>
      </c>
      <c r="E2850">
        <v>9.75</v>
      </c>
      <c r="F2850">
        <v>559143</v>
      </c>
      <c r="G2850" t="s">
        <v>25</v>
      </c>
      <c r="H2850" t="s">
        <v>26</v>
      </c>
      <c r="I2850" t="s">
        <v>15</v>
      </c>
      <c r="J2850">
        <v>69</v>
      </c>
    </row>
    <row r="2851" spans="1:10" x14ac:dyDescent="0.35">
      <c r="A2851" t="s">
        <v>43</v>
      </c>
      <c r="B2851">
        <v>2017</v>
      </c>
      <c r="C2851" t="s">
        <v>20</v>
      </c>
      <c r="D2851" t="s">
        <v>12</v>
      </c>
      <c r="E2851">
        <v>67.55</v>
      </c>
      <c r="F2851">
        <v>287646</v>
      </c>
      <c r="G2851" t="s">
        <v>25</v>
      </c>
      <c r="H2851" t="s">
        <v>26</v>
      </c>
      <c r="I2851" t="s">
        <v>15</v>
      </c>
      <c r="J2851">
        <v>68</v>
      </c>
    </row>
    <row r="2852" spans="1:10" x14ac:dyDescent="0.35">
      <c r="A2852" t="s">
        <v>10</v>
      </c>
      <c r="B2852">
        <v>2019</v>
      </c>
      <c r="C2852" t="s">
        <v>34</v>
      </c>
      <c r="D2852" t="s">
        <v>17</v>
      </c>
      <c r="E2852">
        <v>26.97</v>
      </c>
      <c r="F2852">
        <v>19575</v>
      </c>
      <c r="G2852" t="s">
        <v>29</v>
      </c>
      <c r="H2852" t="s">
        <v>38</v>
      </c>
      <c r="I2852" t="s">
        <v>27</v>
      </c>
      <c r="J2852">
        <v>1</v>
      </c>
    </row>
    <row r="2853" spans="1:10" x14ac:dyDescent="0.35">
      <c r="A2853" t="s">
        <v>10</v>
      </c>
      <c r="B2853">
        <v>2015</v>
      </c>
      <c r="C2853" t="s">
        <v>42</v>
      </c>
      <c r="D2853" t="s">
        <v>17</v>
      </c>
      <c r="E2853">
        <v>73.45</v>
      </c>
      <c r="F2853">
        <v>701505</v>
      </c>
      <c r="G2853" t="s">
        <v>13</v>
      </c>
      <c r="H2853" t="s">
        <v>26</v>
      </c>
      <c r="I2853" t="s">
        <v>31</v>
      </c>
      <c r="J2853">
        <v>36</v>
      </c>
    </row>
    <row r="2854" spans="1:10" x14ac:dyDescent="0.35">
      <c r="A2854" t="s">
        <v>10</v>
      </c>
      <c r="B2854">
        <v>2021</v>
      </c>
      <c r="C2854" t="s">
        <v>16</v>
      </c>
      <c r="D2854" t="s">
        <v>17</v>
      </c>
      <c r="E2854">
        <v>40.01</v>
      </c>
      <c r="F2854">
        <v>998728</v>
      </c>
      <c r="G2854" t="s">
        <v>30</v>
      </c>
      <c r="H2854" t="s">
        <v>22</v>
      </c>
      <c r="I2854" t="s">
        <v>27</v>
      </c>
      <c r="J2854">
        <v>68</v>
      </c>
    </row>
    <row r="2855" spans="1:10" x14ac:dyDescent="0.35">
      <c r="A2855" t="s">
        <v>33</v>
      </c>
      <c r="B2855">
        <v>2021</v>
      </c>
      <c r="C2855" t="s">
        <v>34</v>
      </c>
      <c r="D2855" t="s">
        <v>24</v>
      </c>
      <c r="E2855">
        <v>52.67</v>
      </c>
      <c r="F2855">
        <v>434504</v>
      </c>
      <c r="G2855" t="s">
        <v>30</v>
      </c>
      <c r="H2855" t="s">
        <v>26</v>
      </c>
      <c r="I2855" t="s">
        <v>27</v>
      </c>
      <c r="J2855">
        <v>46</v>
      </c>
    </row>
    <row r="2856" spans="1:10" x14ac:dyDescent="0.35">
      <c r="A2856" t="s">
        <v>40</v>
      </c>
      <c r="B2856">
        <v>2021</v>
      </c>
      <c r="C2856" t="s">
        <v>16</v>
      </c>
      <c r="D2856" t="s">
        <v>17</v>
      </c>
      <c r="E2856">
        <v>61.46</v>
      </c>
      <c r="F2856">
        <v>860546</v>
      </c>
      <c r="G2856" t="s">
        <v>30</v>
      </c>
      <c r="H2856" t="s">
        <v>38</v>
      </c>
      <c r="I2856" t="s">
        <v>27</v>
      </c>
      <c r="J2856">
        <v>22</v>
      </c>
    </row>
    <row r="2857" spans="1:10" x14ac:dyDescent="0.35">
      <c r="A2857" t="s">
        <v>43</v>
      </c>
      <c r="B2857">
        <v>2020</v>
      </c>
      <c r="C2857" t="s">
        <v>34</v>
      </c>
      <c r="D2857" t="s">
        <v>12</v>
      </c>
      <c r="E2857">
        <v>62.72</v>
      </c>
      <c r="F2857">
        <v>827349</v>
      </c>
      <c r="G2857" t="s">
        <v>25</v>
      </c>
      <c r="H2857" t="s">
        <v>14</v>
      </c>
      <c r="I2857" t="s">
        <v>15</v>
      </c>
      <c r="J2857">
        <v>68</v>
      </c>
    </row>
    <row r="2858" spans="1:10" x14ac:dyDescent="0.35">
      <c r="A2858" t="s">
        <v>44</v>
      </c>
      <c r="B2858">
        <v>2018</v>
      </c>
      <c r="C2858" t="s">
        <v>32</v>
      </c>
      <c r="D2858" t="s">
        <v>21</v>
      </c>
      <c r="E2858">
        <v>2.65</v>
      </c>
      <c r="F2858">
        <v>145427</v>
      </c>
      <c r="G2858" t="s">
        <v>25</v>
      </c>
      <c r="H2858" t="s">
        <v>26</v>
      </c>
      <c r="I2858" t="s">
        <v>15</v>
      </c>
      <c r="J2858">
        <v>28</v>
      </c>
    </row>
    <row r="2859" spans="1:10" x14ac:dyDescent="0.35">
      <c r="A2859" t="s">
        <v>41</v>
      </c>
      <c r="B2859">
        <v>2022</v>
      </c>
      <c r="C2859" t="s">
        <v>42</v>
      </c>
      <c r="D2859" t="s">
        <v>35</v>
      </c>
      <c r="E2859">
        <v>33.799999999999997</v>
      </c>
      <c r="F2859">
        <v>613718</v>
      </c>
      <c r="G2859" t="s">
        <v>30</v>
      </c>
      <c r="H2859" t="s">
        <v>14</v>
      </c>
      <c r="I2859" t="s">
        <v>27</v>
      </c>
      <c r="J2859">
        <v>60</v>
      </c>
    </row>
    <row r="2860" spans="1:10" x14ac:dyDescent="0.35">
      <c r="A2860" t="s">
        <v>40</v>
      </c>
      <c r="B2860">
        <v>2018</v>
      </c>
      <c r="C2860" t="s">
        <v>11</v>
      </c>
      <c r="D2860" t="s">
        <v>21</v>
      </c>
      <c r="E2860">
        <v>61.47</v>
      </c>
      <c r="F2860">
        <v>239301</v>
      </c>
      <c r="G2860" t="s">
        <v>30</v>
      </c>
      <c r="H2860" t="s">
        <v>26</v>
      </c>
      <c r="I2860" t="s">
        <v>31</v>
      </c>
      <c r="J2860">
        <v>22</v>
      </c>
    </row>
    <row r="2861" spans="1:10" x14ac:dyDescent="0.35">
      <c r="A2861" t="s">
        <v>10</v>
      </c>
      <c r="B2861">
        <v>2017</v>
      </c>
      <c r="C2861" t="s">
        <v>11</v>
      </c>
      <c r="D2861" t="s">
        <v>12</v>
      </c>
      <c r="E2861">
        <v>16.82</v>
      </c>
      <c r="F2861">
        <v>848597</v>
      </c>
      <c r="G2861" t="s">
        <v>13</v>
      </c>
      <c r="H2861" t="s">
        <v>22</v>
      </c>
      <c r="I2861" t="s">
        <v>27</v>
      </c>
      <c r="J2861">
        <v>11</v>
      </c>
    </row>
    <row r="2862" spans="1:10" x14ac:dyDescent="0.35">
      <c r="A2862" t="s">
        <v>44</v>
      </c>
      <c r="B2862">
        <v>2020</v>
      </c>
      <c r="C2862" t="s">
        <v>20</v>
      </c>
      <c r="D2862" t="s">
        <v>36</v>
      </c>
      <c r="E2862">
        <v>73.849999999999994</v>
      </c>
      <c r="F2862">
        <v>278424</v>
      </c>
      <c r="G2862" t="s">
        <v>25</v>
      </c>
      <c r="H2862" t="s">
        <v>38</v>
      </c>
      <c r="I2862" t="s">
        <v>39</v>
      </c>
      <c r="J2862">
        <v>9</v>
      </c>
    </row>
    <row r="2863" spans="1:10" x14ac:dyDescent="0.35">
      <c r="A2863" t="s">
        <v>41</v>
      </c>
      <c r="B2863">
        <v>2015</v>
      </c>
      <c r="C2863" t="s">
        <v>32</v>
      </c>
      <c r="D2863" t="s">
        <v>35</v>
      </c>
      <c r="E2863">
        <v>97.4</v>
      </c>
      <c r="F2863">
        <v>23096</v>
      </c>
      <c r="G2863" t="s">
        <v>30</v>
      </c>
      <c r="H2863" t="s">
        <v>22</v>
      </c>
      <c r="I2863" t="s">
        <v>18</v>
      </c>
      <c r="J2863">
        <v>38</v>
      </c>
    </row>
    <row r="2864" spans="1:10" x14ac:dyDescent="0.35">
      <c r="A2864" t="s">
        <v>41</v>
      </c>
      <c r="B2864">
        <v>2022</v>
      </c>
      <c r="C2864" t="s">
        <v>11</v>
      </c>
      <c r="D2864" t="s">
        <v>12</v>
      </c>
      <c r="E2864">
        <v>33.49</v>
      </c>
      <c r="F2864">
        <v>68371</v>
      </c>
      <c r="G2864" t="s">
        <v>25</v>
      </c>
      <c r="H2864" t="s">
        <v>14</v>
      </c>
      <c r="I2864" t="s">
        <v>18</v>
      </c>
      <c r="J2864">
        <v>57</v>
      </c>
    </row>
    <row r="2865" spans="1:10" x14ac:dyDescent="0.35">
      <c r="A2865" t="s">
        <v>10</v>
      </c>
      <c r="B2865">
        <v>2023</v>
      </c>
      <c r="C2865" t="s">
        <v>16</v>
      </c>
      <c r="D2865" t="s">
        <v>37</v>
      </c>
      <c r="E2865">
        <v>62.21</v>
      </c>
      <c r="F2865">
        <v>534686</v>
      </c>
      <c r="G2865" t="s">
        <v>29</v>
      </c>
      <c r="H2865" t="s">
        <v>14</v>
      </c>
      <c r="I2865" t="s">
        <v>27</v>
      </c>
      <c r="J2865">
        <v>44</v>
      </c>
    </row>
    <row r="2866" spans="1:10" x14ac:dyDescent="0.35">
      <c r="A2866" t="s">
        <v>10</v>
      </c>
      <c r="B2866">
        <v>2019</v>
      </c>
      <c r="C2866" t="s">
        <v>20</v>
      </c>
      <c r="D2866" t="s">
        <v>12</v>
      </c>
      <c r="E2866">
        <v>75.86</v>
      </c>
      <c r="F2866">
        <v>985505</v>
      </c>
      <c r="G2866" t="s">
        <v>30</v>
      </c>
      <c r="H2866" t="s">
        <v>26</v>
      </c>
      <c r="I2866" t="s">
        <v>39</v>
      </c>
      <c r="J2866">
        <v>26</v>
      </c>
    </row>
    <row r="2867" spans="1:10" x14ac:dyDescent="0.35">
      <c r="A2867" t="s">
        <v>45</v>
      </c>
      <c r="B2867">
        <v>2015</v>
      </c>
      <c r="C2867" t="s">
        <v>32</v>
      </c>
      <c r="D2867" t="s">
        <v>36</v>
      </c>
      <c r="E2867">
        <v>98.39</v>
      </c>
      <c r="F2867">
        <v>306320</v>
      </c>
      <c r="G2867" t="s">
        <v>29</v>
      </c>
      <c r="H2867" t="s">
        <v>14</v>
      </c>
      <c r="I2867" t="s">
        <v>27</v>
      </c>
      <c r="J2867">
        <v>41</v>
      </c>
    </row>
    <row r="2868" spans="1:10" x14ac:dyDescent="0.35">
      <c r="A2868" t="s">
        <v>44</v>
      </c>
      <c r="B2868">
        <v>2023</v>
      </c>
      <c r="C2868" t="s">
        <v>32</v>
      </c>
      <c r="D2868" t="s">
        <v>35</v>
      </c>
      <c r="E2868">
        <v>17.690000000000001</v>
      </c>
      <c r="F2868">
        <v>799380</v>
      </c>
      <c r="G2868" t="s">
        <v>30</v>
      </c>
      <c r="H2868" t="s">
        <v>22</v>
      </c>
      <c r="I2868" t="s">
        <v>27</v>
      </c>
      <c r="J2868">
        <v>57</v>
      </c>
    </row>
    <row r="2869" spans="1:10" x14ac:dyDescent="0.35">
      <c r="A2869" t="s">
        <v>45</v>
      </c>
      <c r="B2869">
        <v>2023</v>
      </c>
      <c r="C2869" t="s">
        <v>32</v>
      </c>
      <c r="D2869" t="s">
        <v>21</v>
      </c>
      <c r="E2869">
        <v>55.14</v>
      </c>
      <c r="F2869">
        <v>529551</v>
      </c>
      <c r="G2869" t="s">
        <v>30</v>
      </c>
      <c r="H2869" t="s">
        <v>38</v>
      </c>
      <c r="I2869" t="s">
        <v>15</v>
      </c>
      <c r="J2869">
        <v>61</v>
      </c>
    </row>
    <row r="2870" spans="1:10" x14ac:dyDescent="0.35">
      <c r="A2870" t="s">
        <v>40</v>
      </c>
      <c r="B2870">
        <v>2024</v>
      </c>
      <c r="C2870" t="s">
        <v>32</v>
      </c>
      <c r="D2870" t="s">
        <v>21</v>
      </c>
      <c r="E2870">
        <v>82.49</v>
      </c>
      <c r="F2870">
        <v>102295</v>
      </c>
      <c r="G2870" t="s">
        <v>30</v>
      </c>
      <c r="H2870" t="s">
        <v>22</v>
      </c>
      <c r="I2870" t="s">
        <v>15</v>
      </c>
      <c r="J2870">
        <v>46</v>
      </c>
    </row>
    <row r="2871" spans="1:10" x14ac:dyDescent="0.35">
      <c r="A2871" t="s">
        <v>40</v>
      </c>
      <c r="B2871">
        <v>2022</v>
      </c>
      <c r="C2871" t="s">
        <v>11</v>
      </c>
      <c r="D2871" t="s">
        <v>36</v>
      </c>
      <c r="E2871">
        <v>64.069999999999993</v>
      </c>
      <c r="F2871">
        <v>800131</v>
      </c>
      <c r="G2871" t="s">
        <v>30</v>
      </c>
      <c r="H2871" t="s">
        <v>38</v>
      </c>
      <c r="I2871" t="s">
        <v>27</v>
      </c>
      <c r="J2871">
        <v>69</v>
      </c>
    </row>
    <row r="2872" spans="1:10" x14ac:dyDescent="0.35">
      <c r="A2872" t="s">
        <v>23</v>
      </c>
      <c r="B2872">
        <v>2015</v>
      </c>
      <c r="C2872" t="s">
        <v>16</v>
      </c>
      <c r="D2872" t="s">
        <v>36</v>
      </c>
      <c r="E2872">
        <v>32</v>
      </c>
      <c r="F2872">
        <v>712739</v>
      </c>
      <c r="G2872" t="s">
        <v>25</v>
      </c>
      <c r="H2872" t="s">
        <v>22</v>
      </c>
      <c r="I2872" t="s">
        <v>31</v>
      </c>
      <c r="J2872">
        <v>17</v>
      </c>
    </row>
    <row r="2873" spans="1:10" x14ac:dyDescent="0.35">
      <c r="A2873" t="s">
        <v>41</v>
      </c>
      <c r="B2873">
        <v>2018</v>
      </c>
      <c r="C2873" t="s">
        <v>11</v>
      </c>
      <c r="D2873" t="s">
        <v>24</v>
      </c>
      <c r="E2873">
        <v>39.15</v>
      </c>
      <c r="F2873">
        <v>814119</v>
      </c>
      <c r="G2873" t="s">
        <v>13</v>
      </c>
      <c r="H2873" t="s">
        <v>22</v>
      </c>
      <c r="I2873" t="s">
        <v>18</v>
      </c>
      <c r="J2873">
        <v>64</v>
      </c>
    </row>
    <row r="2874" spans="1:10" x14ac:dyDescent="0.35">
      <c r="A2874" t="s">
        <v>19</v>
      </c>
      <c r="B2874">
        <v>2018</v>
      </c>
      <c r="C2874" t="s">
        <v>34</v>
      </c>
      <c r="D2874" t="s">
        <v>12</v>
      </c>
      <c r="E2874">
        <v>12.44</v>
      </c>
      <c r="F2874">
        <v>599905</v>
      </c>
      <c r="G2874" t="s">
        <v>25</v>
      </c>
      <c r="H2874" t="s">
        <v>26</v>
      </c>
      <c r="I2874" t="s">
        <v>15</v>
      </c>
      <c r="J2874">
        <v>13</v>
      </c>
    </row>
    <row r="2875" spans="1:10" x14ac:dyDescent="0.35">
      <c r="A2875" t="s">
        <v>33</v>
      </c>
      <c r="B2875">
        <v>2017</v>
      </c>
      <c r="C2875" t="s">
        <v>32</v>
      </c>
      <c r="D2875" t="s">
        <v>37</v>
      </c>
      <c r="E2875">
        <v>5.07</v>
      </c>
      <c r="F2875">
        <v>65117</v>
      </c>
      <c r="G2875" t="s">
        <v>30</v>
      </c>
      <c r="H2875" t="s">
        <v>26</v>
      </c>
      <c r="I2875" t="s">
        <v>18</v>
      </c>
      <c r="J2875">
        <v>3</v>
      </c>
    </row>
    <row r="2876" spans="1:10" x14ac:dyDescent="0.35">
      <c r="A2876" t="s">
        <v>45</v>
      </c>
      <c r="B2876">
        <v>2023</v>
      </c>
      <c r="C2876" t="s">
        <v>11</v>
      </c>
      <c r="D2876" t="s">
        <v>24</v>
      </c>
      <c r="E2876">
        <v>6.18</v>
      </c>
      <c r="F2876">
        <v>591348</v>
      </c>
      <c r="G2876" t="s">
        <v>25</v>
      </c>
      <c r="H2876" t="s">
        <v>22</v>
      </c>
      <c r="I2876" t="s">
        <v>39</v>
      </c>
      <c r="J2876">
        <v>55</v>
      </c>
    </row>
    <row r="2877" spans="1:10" x14ac:dyDescent="0.35">
      <c r="A2877" t="s">
        <v>44</v>
      </c>
      <c r="B2877">
        <v>2023</v>
      </c>
      <c r="C2877" t="s">
        <v>11</v>
      </c>
      <c r="D2877" t="s">
        <v>17</v>
      </c>
      <c r="E2877">
        <v>55.7</v>
      </c>
      <c r="F2877">
        <v>53447</v>
      </c>
      <c r="G2877" t="s">
        <v>29</v>
      </c>
      <c r="H2877" t="s">
        <v>14</v>
      </c>
      <c r="I2877" t="s">
        <v>27</v>
      </c>
      <c r="J2877">
        <v>43</v>
      </c>
    </row>
    <row r="2878" spans="1:10" x14ac:dyDescent="0.35">
      <c r="A2878" t="s">
        <v>28</v>
      </c>
      <c r="B2878">
        <v>2024</v>
      </c>
      <c r="C2878" t="s">
        <v>42</v>
      </c>
      <c r="D2878" t="s">
        <v>21</v>
      </c>
      <c r="E2878">
        <v>47.13</v>
      </c>
      <c r="F2878">
        <v>471379</v>
      </c>
      <c r="G2878" t="s">
        <v>30</v>
      </c>
      <c r="H2878" t="s">
        <v>14</v>
      </c>
      <c r="I2878" t="s">
        <v>27</v>
      </c>
      <c r="J2878">
        <v>67</v>
      </c>
    </row>
    <row r="2879" spans="1:10" x14ac:dyDescent="0.35">
      <c r="A2879" t="s">
        <v>41</v>
      </c>
      <c r="B2879">
        <v>2017</v>
      </c>
      <c r="C2879" t="s">
        <v>34</v>
      </c>
      <c r="D2879" t="s">
        <v>36</v>
      </c>
      <c r="E2879">
        <v>76.84</v>
      </c>
      <c r="F2879">
        <v>883919</v>
      </c>
      <c r="G2879" t="s">
        <v>13</v>
      </c>
      <c r="H2879" t="s">
        <v>26</v>
      </c>
      <c r="I2879" t="s">
        <v>15</v>
      </c>
      <c r="J2879">
        <v>8</v>
      </c>
    </row>
    <row r="2880" spans="1:10" x14ac:dyDescent="0.35">
      <c r="A2880" t="s">
        <v>28</v>
      </c>
      <c r="B2880">
        <v>2021</v>
      </c>
      <c r="C2880" t="s">
        <v>42</v>
      </c>
      <c r="D2880" t="s">
        <v>24</v>
      </c>
      <c r="E2880">
        <v>78.459999999999994</v>
      </c>
      <c r="F2880">
        <v>606940</v>
      </c>
      <c r="G2880" t="s">
        <v>29</v>
      </c>
      <c r="H2880" t="s">
        <v>26</v>
      </c>
      <c r="I2880" t="s">
        <v>27</v>
      </c>
      <c r="J2880">
        <v>32</v>
      </c>
    </row>
    <row r="2881" spans="1:10" x14ac:dyDescent="0.35">
      <c r="A2881" t="s">
        <v>19</v>
      </c>
      <c r="B2881">
        <v>2018</v>
      </c>
      <c r="C2881" t="s">
        <v>20</v>
      </c>
      <c r="D2881" t="s">
        <v>37</v>
      </c>
      <c r="E2881">
        <v>56.88</v>
      </c>
      <c r="F2881">
        <v>416331</v>
      </c>
      <c r="G2881" t="s">
        <v>13</v>
      </c>
      <c r="H2881" t="s">
        <v>14</v>
      </c>
      <c r="I2881" t="s">
        <v>39</v>
      </c>
      <c r="J2881">
        <v>62</v>
      </c>
    </row>
    <row r="2882" spans="1:10" x14ac:dyDescent="0.35">
      <c r="A2882" t="s">
        <v>41</v>
      </c>
      <c r="B2882">
        <v>2019</v>
      </c>
      <c r="C2882" t="s">
        <v>11</v>
      </c>
      <c r="D2882" t="s">
        <v>36</v>
      </c>
      <c r="E2882">
        <v>58.38</v>
      </c>
      <c r="F2882">
        <v>826778</v>
      </c>
      <c r="G2882" t="s">
        <v>29</v>
      </c>
      <c r="H2882" t="s">
        <v>38</v>
      </c>
      <c r="I2882" t="s">
        <v>27</v>
      </c>
      <c r="J2882">
        <v>59</v>
      </c>
    </row>
    <row r="2883" spans="1:10" x14ac:dyDescent="0.35">
      <c r="A2883" t="s">
        <v>10</v>
      </c>
      <c r="B2883">
        <v>2022</v>
      </c>
      <c r="C2883" t="s">
        <v>16</v>
      </c>
      <c r="D2883" t="s">
        <v>37</v>
      </c>
      <c r="E2883">
        <v>71.36</v>
      </c>
      <c r="F2883">
        <v>712697</v>
      </c>
      <c r="G2883" t="s">
        <v>29</v>
      </c>
      <c r="H2883" t="s">
        <v>14</v>
      </c>
      <c r="I2883" t="s">
        <v>27</v>
      </c>
      <c r="J2883">
        <v>39</v>
      </c>
    </row>
    <row r="2884" spans="1:10" x14ac:dyDescent="0.35">
      <c r="A2884" t="s">
        <v>23</v>
      </c>
      <c r="B2884">
        <v>2023</v>
      </c>
      <c r="C2884" t="s">
        <v>20</v>
      </c>
      <c r="D2884" t="s">
        <v>35</v>
      </c>
      <c r="E2884">
        <v>48.19</v>
      </c>
      <c r="F2884">
        <v>450891</v>
      </c>
      <c r="G2884" t="s">
        <v>25</v>
      </c>
      <c r="H2884" t="s">
        <v>26</v>
      </c>
      <c r="I2884" t="s">
        <v>39</v>
      </c>
      <c r="J2884">
        <v>32</v>
      </c>
    </row>
    <row r="2885" spans="1:10" x14ac:dyDescent="0.35">
      <c r="A2885" t="s">
        <v>41</v>
      </c>
      <c r="B2885">
        <v>2016</v>
      </c>
      <c r="C2885" t="s">
        <v>11</v>
      </c>
      <c r="D2885" t="s">
        <v>37</v>
      </c>
      <c r="E2885">
        <v>13.91</v>
      </c>
      <c r="F2885">
        <v>600700</v>
      </c>
      <c r="G2885" t="s">
        <v>13</v>
      </c>
      <c r="H2885" t="s">
        <v>38</v>
      </c>
      <c r="I2885" t="s">
        <v>18</v>
      </c>
      <c r="J2885">
        <v>28</v>
      </c>
    </row>
    <row r="2886" spans="1:10" x14ac:dyDescent="0.35">
      <c r="A2886" t="s">
        <v>43</v>
      </c>
      <c r="B2886">
        <v>2019</v>
      </c>
      <c r="C2886" t="s">
        <v>32</v>
      </c>
      <c r="D2886" t="s">
        <v>12</v>
      </c>
      <c r="E2886">
        <v>44.51</v>
      </c>
      <c r="F2886">
        <v>119319</v>
      </c>
      <c r="G2886" t="s">
        <v>25</v>
      </c>
      <c r="H2886" t="s">
        <v>38</v>
      </c>
      <c r="I2886" t="s">
        <v>18</v>
      </c>
      <c r="J2886">
        <v>9</v>
      </c>
    </row>
    <row r="2887" spans="1:10" x14ac:dyDescent="0.35">
      <c r="A2887" t="s">
        <v>23</v>
      </c>
      <c r="B2887">
        <v>2017</v>
      </c>
      <c r="C2887" t="s">
        <v>16</v>
      </c>
      <c r="D2887" t="s">
        <v>37</v>
      </c>
      <c r="E2887">
        <v>55.45</v>
      </c>
      <c r="F2887">
        <v>490818</v>
      </c>
      <c r="G2887" t="s">
        <v>13</v>
      </c>
      <c r="H2887" t="s">
        <v>14</v>
      </c>
      <c r="I2887" t="s">
        <v>15</v>
      </c>
      <c r="J2887">
        <v>65</v>
      </c>
    </row>
    <row r="2888" spans="1:10" x14ac:dyDescent="0.35">
      <c r="A2888" t="s">
        <v>28</v>
      </c>
      <c r="B2888">
        <v>2024</v>
      </c>
      <c r="C2888" t="s">
        <v>16</v>
      </c>
      <c r="D2888" t="s">
        <v>24</v>
      </c>
      <c r="E2888">
        <v>17.920000000000002</v>
      </c>
      <c r="F2888">
        <v>155170</v>
      </c>
      <c r="G2888" t="s">
        <v>29</v>
      </c>
      <c r="H2888" t="s">
        <v>38</v>
      </c>
      <c r="I2888" t="s">
        <v>15</v>
      </c>
      <c r="J2888">
        <v>15</v>
      </c>
    </row>
    <row r="2889" spans="1:10" x14ac:dyDescent="0.35">
      <c r="A2889" t="s">
        <v>33</v>
      </c>
      <c r="B2889">
        <v>2017</v>
      </c>
      <c r="C2889" t="s">
        <v>42</v>
      </c>
      <c r="D2889" t="s">
        <v>37</v>
      </c>
      <c r="E2889">
        <v>41.37</v>
      </c>
      <c r="F2889">
        <v>783899</v>
      </c>
      <c r="G2889" t="s">
        <v>13</v>
      </c>
      <c r="H2889" t="s">
        <v>26</v>
      </c>
      <c r="I2889" t="s">
        <v>27</v>
      </c>
      <c r="J2889">
        <v>29</v>
      </c>
    </row>
    <row r="2890" spans="1:10" x14ac:dyDescent="0.35">
      <c r="A2890" t="s">
        <v>10</v>
      </c>
      <c r="B2890">
        <v>2020</v>
      </c>
      <c r="C2890" t="s">
        <v>42</v>
      </c>
      <c r="D2890" t="s">
        <v>37</v>
      </c>
      <c r="E2890">
        <v>24.78</v>
      </c>
      <c r="F2890">
        <v>275619</v>
      </c>
      <c r="G2890" t="s">
        <v>25</v>
      </c>
      <c r="H2890" t="s">
        <v>22</v>
      </c>
      <c r="I2890" t="s">
        <v>31</v>
      </c>
      <c r="J2890">
        <v>4</v>
      </c>
    </row>
    <row r="2891" spans="1:10" x14ac:dyDescent="0.35">
      <c r="A2891" t="s">
        <v>19</v>
      </c>
      <c r="B2891">
        <v>2024</v>
      </c>
      <c r="C2891" t="s">
        <v>34</v>
      </c>
      <c r="D2891" t="s">
        <v>21</v>
      </c>
      <c r="E2891">
        <v>8.85</v>
      </c>
      <c r="F2891">
        <v>746862</v>
      </c>
      <c r="G2891" t="s">
        <v>25</v>
      </c>
      <c r="H2891" t="s">
        <v>14</v>
      </c>
      <c r="I2891" t="s">
        <v>39</v>
      </c>
      <c r="J2891">
        <v>51</v>
      </c>
    </row>
    <row r="2892" spans="1:10" x14ac:dyDescent="0.35">
      <c r="A2892" t="s">
        <v>19</v>
      </c>
      <c r="B2892">
        <v>2024</v>
      </c>
      <c r="C2892" t="s">
        <v>34</v>
      </c>
      <c r="D2892" t="s">
        <v>35</v>
      </c>
      <c r="E2892">
        <v>28.13</v>
      </c>
      <c r="F2892">
        <v>244429</v>
      </c>
      <c r="G2892" t="s">
        <v>13</v>
      </c>
      <c r="H2892" t="s">
        <v>38</v>
      </c>
      <c r="I2892" t="s">
        <v>27</v>
      </c>
      <c r="J2892">
        <v>8</v>
      </c>
    </row>
    <row r="2893" spans="1:10" x14ac:dyDescent="0.35">
      <c r="A2893" t="s">
        <v>41</v>
      </c>
      <c r="B2893">
        <v>2016</v>
      </c>
      <c r="C2893" t="s">
        <v>34</v>
      </c>
      <c r="D2893" t="s">
        <v>35</v>
      </c>
      <c r="E2893">
        <v>52.59</v>
      </c>
      <c r="F2893">
        <v>287446</v>
      </c>
      <c r="G2893" t="s">
        <v>13</v>
      </c>
      <c r="H2893" t="s">
        <v>14</v>
      </c>
      <c r="I2893" t="s">
        <v>39</v>
      </c>
      <c r="J2893">
        <v>56</v>
      </c>
    </row>
    <row r="2894" spans="1:10" x14ac:dyDescent="0.35">
      <c r="A2894" t="s">
        <v>33</v>
      </c>
      <c r="B2894">
        <v>2023</v>
      </c>
      <c r="C2894" t="s">
        <v>32</v>
      </c>
      <c r="D2894" t="s">
        <v>17</v>
      </c>
      <c r="E2894">
        <v>79.86</v>
      </c>
      <c r="F2894">
        <v>966469</v>
      </c>
      <c r="G2894" t="s">
        <v>25</v>
      </c>
      <c r="H2894" t="s">
        <v>26</v>
      </c>
      <c r="I2894" t="s">
        <v>31</v>
      </c>
      <c r="J2894">
        <v>43</v>
      </c>
    </row>
    <row r="2895" spans="1:10" x14ac:dyDescent="0.35">
      <c r="A2895" t="s">
        <v>40</v>
      </c>
      <c r="B2895">
        <v>2021</v>
      </c>
      <c r="C2895" t="s">
        <v>32</v>
      </c>
      <c r="D2895" t="s">
        <v>21</v>
      </c>
      <c r="E2895">
        <v>47.83</v>
      </c>
      <c r="F2895">
        <v>126709</v>
      </c>
      <c r="G2895" t="s">
        <v>30</v>
      </c>
      <c r="H2895" t="s">
        <v>22</v>
      </c>
      <c r="I2895" t="s">
        <v>31</v>
      </c>
      <c r="J2895">
        <v>45</v>
      </c>
    </row>
    <row r="2896" spans="1:10" x14ac:dyDescent="0.35">
      <c r="A2896" t="s">
        <v>43</v>
      </c>
      <c r="B2896">
        <v>2019</v>
      </c>
      <c r="C2896" t="s">
        <v>42</v>
      </c>
      <c r="D2896" t="s">
        <v>21</v>
      </c>
      <c r="E2896">
        <v>54.26</v>
      </c>
      <c r="F2896">
        <v>883977</v>
      </c>
      <c r="G2896" t="s">
        <v>25</v>
      </c>
      <c r="H2896" t="s">
        <v>14</v>
      </c>
      <c r="I2896" t="s">
        <v>31</v>
      </c>
      <c r="J2896">
        <v>47</v>
      </c>
    </row>
    <row r="2897" spans="1:10" x14ac:dyDescent="0.35">
      <c r="A2897" t="s">
        <v>40</v>
      </c>
      <c r="B2897">
        <v>2023</v>
      </c>
      <c r="C2897" t="s">
        <v>34</v>
      </c>
      <c r="D2897" t="s">
        <v>17</v>
      </c>
      <c r="E2897">
        <v>78.569999999999993</v>
      </c>
      <c r="F2897">
        <v>805183</v>
      </c>
      <c r="G2897" t="s">
        <v>30</v>
      </c>
      <c r="H2897" t="s">
        <v>22</v>
      </c>
      <c r="I2897" t="s">
        <v>15</v>
      </c>
      <c r="J2897">
        <v>37</v>
      </c>
    </row>
    <row r="2898" spans="1:10" x14ac:dyDescent="0.35">
      <c r="A2898" t="s">
        <v>40</v>
      </c>
      <c r="B2898">
        <v>2021</v>
      </c>
      <c r="C2898" t="s">
        <v>42</v>
      </c>
      <c r="D2898" t="s">
        <v>24</v>
      </c>
      <c r="E2898">
        <v>77.63</v>
      </c>
      <c r="F2898">
        <v>434446</v>
      </c>
      <c r="G2898" t="s">
        <v>30</v>
      </c>
      <c r="H2898" t="s">
        <v>26</v>
      </c>
      <c r="I2898" t="s">
        <v>39</v>
      </c>
      <c r="J2898">
        <v>28</v>
      </c>
    </row>
    <row r="2899" spans="1:10" x14ac:dyDescent="0.35">
      <c r="A2899" t="s">
        <v>33</v>
      </c>
      <c r="B2899">
        <v>2019</v>
      </c>
      <c r="C2899" t="s">
        <v>16</v>
      </c>
      <c r="D2899" t="s">
        <v>12</v>
      </c>
      <c r="E2899">
        <v>2.27</v>
      </c>
      <c r="F2899">
        <v>63872</v>
      </c>
      <c r="G2899" t="s">
        <v>25</v>
      </c>
      <c r="H2899" t="s">
        <v>14</v>
      </c>
      <c r="I2899" t="s">
        <v>18</v>
      </c>
      <c r="J2899">
        <v>55</v>
      </c>
    </row>
    <row r="2900" spans="1:10" x14ac:dyDescent="0.35">
      <c r="A2900" t="s">
        <v>33</v>
      </c>
      <c r="B2900">
        <v>2022</v>
      </c>
      <c r="C2900" t="s">
        <v>16</v>
      </c>
      <c r="D2900" t="s">
        <v>12</v>
      </c>
      <c r="E2900">
        <v>59</v>
      </c>
      <c r="F2900">
        <v>131307</v>
      </c>
      <c r="G2900" t="s">
        <v>13</v>
      </c>
      <c r="H2900" t="s">
        <v>22</v>
      </c>
      <c r="I2900" t="s">
        <v>27</v>
      </c>
      <c r="J2900">
        <v>46</v>
      </c>
    </row>
    <row r="2901" spans="1:10" x14ac:dyDescent="0.35">
      <c r="A2901" t="s">
        <v>40</v>
      </c>
      <c r="B2901">
        <v>2018</v>
      </c>
      <c r="C2901" t="s">
        <v>32</v>
      </c>
      <c r="D2901" t="s">
        <v>24</v>
      </c>
      <c r="E2901">
        <v>25.07</v>
      </c>
      <c r="F2901">
        <v>732072</v>
      </c>
      <c r="G2901" t="s">
        <v>13</v>
      </c>
      <c r="H2901" t="s">
        <v>26</v>
      </c>
      <c r="I2901" t="s">
        <v>18</v>
      </c>
      <c r="J2901">
        <v>35</v>
      </c>
    </row>
    <row r="2902" spans="1:10" x14ac:dyDescent="0.35">
      <c r="A2902" t="s">
        <v>19</v>
      </c>
      <c r="B2902">
        <v>2016</v>
      </c>
      <c r="C2902" t="s">
        <v>16</v>
      </c>
      <c r="D2902" t="s">
        <v>21</v>
      </c>
      <c r="E2902">
        <v>43.65</v>
      </c>
      <c r="F2902">
        <v>340213</v>
      </c>
      <c r="G2902" t="s">
        <v>25</v>
      </c>
      <c r="H2902" t="s">
        <v>38</v>
      </c>
      <c r="I2902" t="s">
        <v>31</v>
      </c>
      <c r="J2902">
        <v>15</v>
      </c>
    </row>
    <row r="2903" spans="1:10" x14ac:dyDescent="0.35">
      <c r="A2903" t="s">
        <v>10</v>
      </c>
      <c r="B2903">
        <v>2021</v>
      </c>
      <c r="C2903" t="s">
        <v>11</v>
      </c>
      <c r="D2903" t="s">
        <v>17</v>
      </c>
      <c r="E2903">
        <v>41.97</v>
      </c>
      <c r="F2903">
        <v>617987</v>
      </c>
      <c r="G2903" t="s">
        <v>29</v>
      </c>
      <c r="H2903" t="s">
        <v>26</v>
      </c>
      <c r="I2903" t="s">
        <v>31</v>
      </c>
      <c r="J2903">
        <v>23</v>
      </c>
    </row>
    <row r="2904" spans="1:10" x14ac:dyDescent="0.35">
      <c r="A2904" t="s">
        <v>19</v>
      </c>
      <c r="B2904">
        <v>2024</v>
      </c>
      <c r="C2904" t="s">
        <v>42</v>
      </c>
      <c r="D2904" t="s">
        <v>35</v>
      </c>
      <c r="E2904">
        <v>56.13</v>
      </c>
      <c r="F2904">
        <v>629293</v>
      </c>
      <c r="G2904" t="s">
        <v>29</v>
      </c>
      <c r="H2904" t="s">
        <v>22</v>
      </c>
      <c r="I2904" t="s">
        <v>15</v>
      </c>
      <c r="J2904">
        <v>69</v>
      </c>
    </row>
    <row r="2905" spans="1:10" x14ac:dyDescent="0.35">
      <c r="A2905" t="s">
        <v>41</v>
      </c>
      <c r="B2905">
        <v>2019</v>
      </c>
      <c r="C2905" t="s">
        <v>34</v>
      </c>
      <c r="D2905" t="s">
        <v>37</v>
      </c>
      <c r="E2905">
        <v>92.69</v>
      </c>
      <c r="F2905">
        <v>979308</v>
      </c>
      <c r="G2905" t="s">
        <v>25</v>
      </c>
      <c r="H2905" t="s">
        <v>26</v>
      </c>
      <c r="I2905" t="s">
        <v>18</v>
      </c>
      <c r="J2905">
        <v>10</v>
      </c>
    </row>
    <row r="2906" spans="1:10" x14ac:dyDescent="0.35">
      <c r="A2906" t="s">
        <v>33</v>
      </c>
      <c r="B2906">
        <v>2024</v>
      </c>
      <c r="C2906" t="s">
        <v>11</v>
      </c>
      <c r="D2906" t="s">
        <v>37</v>
      </c>
      <c r="E2906">
        <v>14.38</v>
      </c>
      <c r="F2906">
        <v>278126</v>
      </c>
      <c r="G2906" t="s">
        <v>30</v>
      </c>
      <c r="H2906" t="s">
        <v>26</v>
      </c>
      <c r="I2906" t="s">
        <v>31</v>
      </c>
      <c r="J2906">
        <v>30</v>
      </c>
    </row>
    <row r="2907" spans="1:10" x14ac:dyDescent="0.35">
      <c r="A2907" t="s">
        <v>45</v>
      </c>
      <c r="B2907">
        <v>2016</v>
      </c>
      <c r="C2907" t="s">
        <v>20</v>
      </c>
      <c r="D2907" t="s">
        <v>36</v>
      </c>
      <c r="E2907">
        <v>57.26</v>
      </c>
      <c r="F2907">
        <v>852868</v>
      </c>
      <c r="G2907" t="s">
        <v>30</v>
      </c>
      <c r="H2907" t="s">
        <v>14</v>
      </c>
      <c r="I2907" t="s">
        <v>18</v>
      </c>
      <c r="J2907">
        <v>8</v>
      </c>
    </row>
    <row r="2908" spans="1:10" x14ac:dyDescent="0.35">
      <c r="A2908" t="s">
        <v>43</v>
      </c>
      <c r="B2908">
        <v>2019</v>
      </c>
      <c r="C2908" t="s">
        <v>11</v>
      </c>
      <c r="D2908" t="s">
        <v>17</v>
      </c>
      <c r="E2908">
        <v>35.61</v>
      </c>
      <c r="F2908">
        <v>43771</v>
      </c>
      <c r="G2908" t="s">
        <v>25</v>
      </c>
      <c r="H2908" t="s">
        <v>38</v>
      </c>
      <c r="I2908" t="s">
        <v>39</v>
      </c>
      <c r="J2908">
        <v>49</v>
      </c>
    </row>
    <row r="2909" spans="1:10" x14ac:dyDescent="0.35">
      <c r="A2909" t="s">
        <v>10</v>
      </c>
      <c r="B2909">
        <v>2015</v>
      </c>
      <c r="C2909" t="s">
        <v>34</v>
      </c>
      <c r="D2909" t="s">
        <v>12</v>
      </c>
      <c r="E2909">
        <v>40.68</v>
      </c>
      <c r="F2909">
        <v>90689</v>
      </c>
      <c r="G2909" t="s">
        <v>25</v>
      </c>
      <c r="H2909" t="s">
        <v>22</v>
      </c>
      <c r="I2909" t="s">
        <v>31</v>
      </c>
      <c r="J2909">
        <v>40</v>
      </c>
    </row>
    <row r="2910" spans="1:10" x14ac:dyDescent="0.35">
      <c r="A2910" t="s">
        <v>33</v>
      </c>
      <c r="B2910">
        <v>2024</v>
      </c>
      <c r="C2910" t="s">
        <v>34</v>
      </c>
      <c r="D2910" t="s">
        <v>37</v>
      </c>
      <c r="E2910">
        <v>31.91</v>
      </c>
      <c r="F2910">
        <v>931787</v>
      </c>
      <c r="G2910" t="s">
        <v>13</v>
      </c>
      <c r="H2910" t="s">
        <v>14</v>
      </c>
      <c r="I2910" t="s">
        <v>18</v>
      </c>
      <c r="J2910">
        <v>15</v>
      </c>
    </row>
    <row r="2911" spans="1:10" x14ac:dyDescent="0.35">
      <c r="A2911" t="s">
        <v>28</v>
      </c>
      <c r="B2911">
        <v>2017</v>
      </c>
      <c r="C2911" t="s">
        <v>32</v>
      </c>
      <c r="D2911" t="s">
        <v>12</v>
      </c>
      <c r="E2911">
        <v>98.61</v>
      </c>
      <c r="F2911">
        <v>992029</v>
      </c>
      <c r="G2911" t="s">
        <v>25</v>
      </c>
      <c r="H2911" t="s">
        <v>14</v>
      </c>
      <c r="I2911" t="s">
        <v>15</v>
      </c>
      <c r="J2911">
        <v>26</v>
      </c>
    </row>
    <row r="2912" spans="1:10" x14ac:dyDescent="0.35">
      <c r="A2912" t="s">
        <v>45</v>
      </c>
      <c r="B2912">
        <v>2021</v>
      </c>
      <c r="C2912" t="s">
        <v>16</v>
      </c>
      <c r="D2912" t="s">
        <v>35</v>
      </c>
      <c r="E2912">
        <v>72.239999999999995</v>
      </c>
      <c r="F2912">
        <v>283947</v>
      </c>
      <c r="G2912" t="s">
        <v>13</v>
      </c>
      <c r="H2912" t="s">
        <v>14</v>
      </c>
      <c r="I2912" t="s">
        <v>27</v>
      </c>
      <c r="J2912">
        <v>72</v>
      </c>
    </row>
    <row r="2913" spans="1:10" x14ac:dyDescent="0.35">
      <c r="A2913" t="s">
        <v>19</v>
      </c>
      <c r="B2913">
        <v>2018</v>
      </c>
      <c r="C2913" t="s">
        <v>42</v>
      </c>
      <c r="D2913" t="s">
        <v>36</v>
      </c>
      <c r="E2913">
        <v>20.76</v>
      </c>
      <c r="F2913">
        <v>68718</v>
      </c>
      <c r="G2913" t="s">
        <v>29</v>
      </c>
      <c r="H2913" t="s">
        <v>26</v>
      </c>
      <c r="I2913" t="s">
        <v>39</v>
      </c>
      <c r="J2913">
        <v>47</v>
      </c>
    </row>
    <row r="2914" spans="1:10" x14ac:dyDescent="0.35">
      <c r="A2914" t="s">
        <v>40</v>
      </c>
      <c r="B2914">
        <v>2016</v>
      </c>
      <c r="C2914" t="s">
        <v>32</v>
      </c>
      <c r="D2914" t="s">
        <v>12</v>
      </c>
      <c r="E2914">
        <v>93.39</v>
      </c>
      <c r="F2914">
        <v>630087</v>
      </c>
      <c r="G2914" t="s">
        <v>25</v>
      </c>
      <c r="H2914" t="s">
        <v>26</v>
      </c>
      <c r="I2914" t="s">
        <v>15</v>
      </c>
      <c r="J2914">
        <v>72</v>
      </c>
    </row>
    <row r="2915" spans="1:10" x14ac:dyDescent="0.35">
      <c r="A2915" t="s">
        <v>28</v>
      </c>
      <c r="B2915">
        <v>2019</v>
      </c>
      <c r="C2915" t="s">
        <v>32</v>
      </c>
      <c r="D2915" t="s">
        <v>24</v>
      </c>
      <c r="E2915">
        <v>52.17</v>
      </c>
      <c r="F2915">
        <v>481252</v>
      </c>
      <c r="G2915" t="s">
        <v>13</v>
      </c>
      <c r="H2915" t="s">
        <v>22</v>
      </c>
      <c r="I2915" t="s">
        <v>31</v>
      </c>
      <c r="J2915">
        <v>48</v>
      </c>
    </row>
    <row r="2916" spans="1:10" x14ac:dyDescent="0.35">
      <c r="A2916" t="s">
        <v>33</v>
      </c>
      <c r="B2916">
        <v>2021</v>
      </c>
      <c r="C2916" t="s">
        <v>16</v>
      </c>
      <c r="D2916" t="s">
        <v>21</v>
      </c>
      <c r="E2916">
        <v>58.86</v>
      </c>
      <c r="F2916">
        <v>935319</v>
      </c>
      <c r="G2916" t="s">
        <v>25</v>
      </c>
      <c r="H2916" t="s">
        <v>26</v>
      </c>
      <c r="I2916" t="s">
        <v>31</v>
      </c>
      <c r="J2916">
        <v>25</v>
      </c>
    </row>
    <row r="2917" spans="1:10" x14ac:dyDescent="0.35">
      <c r="A2917" t="s">
        <v>41</v>
      </c>
      <c r="B2917">
        <v>2018</v>
      </c>
      <c r="C2917" t="s">
        <v>42</v>
      </c>
      <c r="D2917" t="s">
        <v>36</v>
      </c>
      <c r="E2917">
        <v>23.14</v>
      </c>
      <c r="F2917">
        <v>159475</v>
      </c>
      <c r="G2917" t="s">
        <v>29</v>
      </c>
      <c r="H2917" t="s">
        <v>38</v>
      </c>
      <c r="I2917" t="s">
        <v>39</v>
      </c>
      <c r="J2917">
        <v>19</v>
      </c>
    </row>
    <row r="2918" spans="1:10" x14ac:dyDescent="0.35">
      <c r="A2918" t="s">
        <v>44</v>
      </c>
      <c r="B2918">
        <v>2017</v>
      </c>
      <c r="C2918" t="s">
        <v>32</v>
      </c>
      <c r="D2918" t="s">
        <v>37</v>
      </c>
      <c r="E2918">
        <v>90.38</v>
      </c>
      <c r="F2918">
        <v>316136</v>
      </c>
      <c r="G2918" t="s">
        <v>13</v>
      </c>
      <c r="H2918" t="s">
        <v>38</v>
      </c>
      <c r="I2918" t="s">
        <v>15</v>
      </c>
      <c r="J2918">
        <v>22</v>
      </c>
    </row>
    <row r="2919" spans="1:10" x14ac:dyDescent="0.35">
      <c r="A2919" t="s">
        <v>28</v>
      </c>
      <c r="B2919">
        <v>2019</v>
      </c>
      <c r="C2919" t="s">
        <v>32</v>
      </c>
      <c r="D2919" t="s">
        <v>21</v>
      </c>
      <c r="E2919">
        <v>71.08</v>
      </c>
      <c r="F2919">
        <v>445129</v>
      </c>
      <c r="G2919" t="s">
        <v>29</v>
      </c>
      <c r="H2919" t="s">
        <v>14</v>
      </c>
      <c r="I2919" t="s">
        <v>31</v>
      </c>
      <c r="J2919">
        <v>19</v>
      </c>
    </row>
    <row r="2920" spans="1:10" x14ac:dyDescent="0.35">
      <c r="A2920" t="s">
        <v>43</v>
      </c>
      <c r="B2920">
        <v>2020</v>
      </c>
      <c r="C2920" t="s">
        <v>32</v>
      </c>
      <c r="D2920" t="s">
        <v>37</v>
      </c>
      <c r="E2920">
        <v>53.42</v>
      </c>
      <c r="F2920">
        <v>545588</v>
      </c>
      <c r="G2920" t="s">
        <v>29</v>
      </c>
      <c r="H2920" t="s">
        <v>14</v>
      </c>
      <c r="I2920" t="s">
        <v>31</v>
      </c>
      <c r="J2920">
        <v>54</v>
      </c>
    </row>
    <row r="2921" spans="1:10" x14ac:dyDescent="0.35">
      <c r="A2921" t="s">
        <v>23</v>
      </c>
      <c r="B2921">
        <v>2023</v>
      </c>
      <c r="C2921" t="s">
        <v>34</v>
      </c>
      <c r="D2921" t="s">
        <v>37</v>
      </c>
      <c r="E2921">
        <v>22.8</v>
      </c>
      <c r="F2921">
        <v>3315</v>
      </c>
      <c r="G2921" t="s">
        <v>25</v>
      </c>
      <c r="H2921" t="s">
        <v>14</v>
      </c>
      <c r="I2921" t="s">
        <v>31</v>
      </c>
      <c r="J2921">
        <v>41</v>
      </c>
    </row>
    <row r="2922" spans="1:10" x14ac:dyDescent="0.35">
      <c r="A2922" t="s">
        <v>28</v>
      </c>
      <c r="B2922">
        <v>2023</v>
      </c>
      <c r="C2922" t="s">
        <v>16</v>
      </c>
      <c r="D2922" t="s">
        <v>17</v>
      </c>
      <c r="E2922">
        <v>89.71</v>
      </c>
      <c r="F2922">
        <v>919427</v>
      </c>
      <c r="G2922" t="s">
        <v>25</v>
      </c>
      <c r="H2922" t="s">
        <v>22</v>
      </c>
      <c r="I2922" t="s">
        <v>27</v>
      </c>
      <c r="J2922">
        <v>51</v>
      </c>
    </row>
    <row r="2923" spans="1:10" x14ac:dyDescent="0.35">
      <c r="A2923" t="s">
        <v>40</v>
      </c>
      <c r="B2923">
        <v>2015</v>
      </c>
      <c r="C2923" t="s">
        <v>11</v>
      </c>
      <c r="D2923" t="s">
        <v>36</v>
      </c>
      <c r="E2923">
        <v>99.2</v>
      </c>
      <c r="F2923">
        <v>666877</v>
      </c>
      <c r="G2923" t="s">
        <v>25</v>
      </c>
      <c r="H2923" t="s">
        <v>22</v>
      </c>
      <c r="I2923" t="s">
        <v>31</v>
      </c>
      <c r="J2923">
        <v>28</v>
      </c>
    </row>
    <row r="2924" spans="1:10" x14ac:dyDescent="0.35">
      <c r="A2924" t="s">
        <v>44</v>
      </c>
      <c r="B2924">
        <v>2017</v>
      </c>
      <c r="C2924" t="s">
        <v>16</v>
      </c>
      <c r="D2924" t="s">
        <v>24</v>
      </c>
      <c r="E2924">
        <v>49.72</v>
      </c>
      <c r="F2924">
        <v>578125</v>
      </c>
      <c r="G2924" t="s">
        <v>29</v>
      </c>
      <c r="H2924" t="s">
        <v>26</v>
      </c>
      <c r="I2924" t="s">
        <v>18</v>
      </c>
      <c r="J2924">
        <v>71</v>
      </c>
    </row>
    <row r="2925" spans="1:10" x14ac:dyDescent="0.35">
      <c r="A2925" t="s">
        <v>41</v>
      </c>
      <c r="B2925">
        <v>2015</v>
      </c>
      <c r="C2925" t="s">
        <v>20</v>
      </c>
      <c r="D2925" t="s">
        <v>35</v>
      </c>
      <c r="E2925">
        <v>13.26</v>
      </c>
      <c r="F2925">
        <v>616547</v>
      </c>
      <c r="G2925" t="s">
        <v>13</v>
      </c>
      <c r="H2925" t="s">
        <v>38</v>
      </c>
      <c r="I2925" t="s">
        <v>27</v>
      </c>
      <c r="J2925">
        <v>22</v>
      </c>
    </row>
    <row r="2926" spans="1:10" x14ac:dyDescent="0.35">
      <c r="A2926" t="s">
        <v>28</v>
      </c>
      <c r="B2926">
        <v>2016</v>
      </c>
      <c r="C2926" t="s">
        <v>32</v>
      </c>
      <c r="D2926" t="s">
        <v>35</v>
      </c>
      <c r="E2926">
        <v>26.97</v>
      </c>
      <c r="F2926">
        <v>976849</v>
      </c>
      <c r="G2926" t="s">
        <v>13</v>
      </c>
      <c r="H2926" t="s">
        <v>22</v>
      </c>
      <c r="I2926" t="s">
        <v>15</v>
      </c>
      <c r="J2926">
        <v>12</v>
      </c>
    </row>
    <row r="2927" spans="1:10" x14ac:dyDescent="0.35">
      <c r="A2927" t="s">
        <v>41</v>
      </c>
      <c r="B2927">
        <v>2024</v>
      </c>
      <c r="C2927" t="s">
        <v>16</v>
      </c>
      <c r="D2927" t="s">
        <v>35</v>
      </c>
      <c r="E2927">
        <v>60.69</v>
      </c>
      <c r="F2927">
        <v>931196</v>
      </c>
      <c r="G2927" t="s">
        <v>30</v>
      </c>
      <c r="H2927" t="s">
        <v>26</v>
      </c>
      <c r="I2927" t="s">
        <v>27</v>
      </c>
      <c r="J2927">
        <v>27</v>
      </c>
    </row>
    <row r="2928" spans="1:10" x14ac:dyDescent="0.35">
      <c r="A2928" t="s">
        <v>10</v>
      </c>
      <c r="B2928">
        <v>2017</v>
      </c>
      <c r="C2928" t="s">
        <v>11</v>
      </c>
      <c r="D2928" t="s">
        <v>36</v>
      </c>
      <c r="E2928">
        <v>38.69</v>
      </c>
      <c r="F2928">
        <v>240400</v>
      </c>
      <c r="G2928" t="s">
        <v>30</v>
      </c>
      <c r="H2928" t="s">
        <v>22</v>
      </c>
      <c r="I2928" t="s">
        <v>39</v>
      </c>
      <c r="J2928">
        <v>10</v>
      </c>
    </row>
    <row r="2929" spans="1:10" x14ac:dyDescent="0.35">
      <c r="A2929" t="s">
        <v>45</v>
      </c>
      <c r="B2929">
        <v>2022</v>
      </c>
      <c r="C2929" t="s">
        <v>32</v>
      </c>
      <c r="D2929" t="s">
        <v>21</v>
      </c>
      <c r="E2929">
        <v>74.59</v>
      </c>
      <c r="F2929">
        <v>281698</v>
      </c>
      <c r="G2929" t="s">
        <v>29</v>
      </c>
      <c r="H2929" t="s">
        <v>26</v>
      </c>
      <c r="I2929" t="s">
        <v>39</v>
      </c>
      <c r="J2929">
        <v>18</v>
      </c>
    </row>
    <row r="2930" spans="1:10" x14ac:dyDescent="0.35">
      <c r="A2930" t="s">
        <v>23</v>
      </c>
      <c r="B2930">
        <v>2015</v>
      </c>
      <c r="C2930" t="s">
        <v>32</v>
      </c>
      <c r="D2930" t="s">
        <v>17</v>
      </c>
      <c r="E2930">
        <v>94.19</v>
      </c>
      <c r="F2930">
        <v>145401</v>
      </c>
      <c r="G2930" t="s">
        <v>29</v>
      </c>
      <c r="H2930" t="s">
        <v>14</v>
      </c>
      <c r="I2930" t="s">
        <v>31</v>
      </c>
      <c r="J2930">
        <v>14</v>
      </c>
    </row>
    <row r="2931" spans="1:10" x14ac:dyDescent="0.35">
      <c r="A2931" t="s">
        <v>23</v>
      </c>
      <c r="B2931">
        <v>2018</v>
      </c>
      <c r="C2931" t="s">
        <v>34</v>
      </c>
      <c r="D2931" t="s">
        <v>17</v>
      </c>
      <c r="E2931">
        <v>85.18</v>
      </c>
      <c r="F2931">
        <v>918201</v>
      </c>
      <c r="G2931" t="s">
        <v>29</v>
      </c>
      <c r="H2931" t="s">
        <v>38</v>
      </c>
      <c r="I2931" t="s">
        <v>39</v>
      </c>
      <c r="J2931">
        <v>35</v>
      </c>
    </row>
    <row r="2932" spans="1:10" x14ac:dyDescent="0.35">
      <c r="A2932" t="s">
        <v>41</v>
      </c>
      <c r="B2932">
        <v>2017</v>
      </c>
      <c r="C2932" t="s">
        <v>42</v>
      </c>
      <c r="D2932" t="s">
        <v>37</v>
      </c>
      <c r="E2932">
        <v>42.4</v>
      </c>
      <c r="F2932">
        <v>71213</v>
      </c>
      <c r="G2932" t="s">
        <v>25</v>
      </c>
      <c r="H2932" t="s">
        <v>26</v>
      </c>
      <c r="I2932" t="s">
        <v>18</v>
      </c>
      <c r="J2932">
        <v>58</v>
      </c>
    </row>
    <row r="2933" spans="1:10" x14ac:dyDescent="0.35">
      <c r="A2933" t="s">
        <v>45</v>
      </c>
      <c r="B2933">
        <v>2022</v>
      </c>
      <c r="C2933" t="s">
        <v>16</v>
      </c>
      <c r="D2933" t="s">
        <v>36</v>
      </c>
      <c r="E2933">
        <v>34.58</v>
      </c>
      <c r="F2933">
        <v>322611</v>
      </c>
      <c r="G2933" t="s">
        <v>30</v>
      </c>
      <c r="H2933" t="s">
        <v>14</v>
      </c>
      <c r="I2933" t="s">
        <v>15</v>
      </c>
      <c r="J2933">
        <v>16</v>
      </c>
    </row>
    <row r="2934" spans="1:10" x14ac:dyDescent="0.35">
      <c r="A2934" t="s">
        <v>41</v>
      </c>
      <c r="B2934">
        <v>2023</v>
      </c>
      <c r="C2934" t="s">
        <v>34</v>
      </c>
      <c r="D2934" t="s">
        <v>24</v>
      </c>
      <c r="E2934">
        <v>48.84</v>
      </c>
      <c r="F2934">
        <v>680011</v>
      </c>
      <c r="G2934" t="s">
        <v>29</v>
      </c>
      <c r="H2934" t="s">
        <v>14</v>
      </c>
      <c r="I2934" t="s">
        <v>39</v>
      </c>
      <c r="J2934">
        <v>66</v>
      </c>
    </row>
    <row r="2935" spans="1:10" x14ac:dyDescent="0.35">
      <c r="A2935" t="s">
        <v>23</v>
      </c>
      <c r="B2935">
        <v>2016</v>
      </c>
      <c r="C2935" t="s">
        <v>34</v>
      </c>
      <c r="D2935" t="s">
        <v>37</v>
      </c>
      <c r="E2935">
        <v>63.93</v>
      </c>
      <c r="F2935">
        <v>165204</v>
      </c>
      <c r="G2935" t="s">
        <v>13</v>
      </c>
      <c r="H2935" t="s">
        <v>26</v>
      </c>
      <c r="I2935" t="s">
        <v>39</v>
      </c>
      <c r="J2935">
        <v>18</v>
      </c>
    </row>
    <row r="2936" spans="1:10" x14ac:dyDescent="0.35">
      <c r="A2936" t="s">
        <v>28</v>
      </c>
      <c r="B2936">
        <v>2021</v>
      </c>
      <c r="C2936" t="s">
        <v>34</v>
      </c>
      <c r="D2936" t="s">
        <v>12</v>
      </c>
      <c r="E2936">
        <v>55.5</v>
      </c>
      <c r="F2936">
        <v>693497</v>
      </c>
      <c r="G2936" t="s">
        <v>25</v>
      </c>
      <c r="H2936" t="s">
        <v>14</v>
      </c>
      <c r="I2936" t="s">
        <v>31</v>
      </c>
      <c r="J2936">
        <v>56</v>
      </c>
    </row>
    <row r="2937" spans="1:10" x14ac:dyDescent="0.35">
      <c r="A2937" t="s">
        <v>40</v>
      </c>
      <c r="B2937">
        <v>2022</v>
      </c>
      <c r="C2937" t="s">
        <v>42</v>
      </c>
      <c r="D2937" t="s">
        <v>24</v>
      </c>
      <c r="E2937">
        <v>32.6</v>
      </c>
      <c r="F2937">
        <v>363166</v>
      </c>
      <c r="G2937" t="s">
        <v>30</v>
      </c>
      <c r="H2937" t="s">
        <v>14</v>
      </c>
      <c r="I2937" t="s">
        <v>31</v>
      </c>
      <c r="J2937">
        <v>38</v>
      </c>
    </row>
    <row r="2938" spans="1:10" x14ac:dyDescent="0.35">
      <c r="A2938" t="s">
        <v>41</v>
      </c>
      <c r="B2938">
        <v>2017</v>
      </c>
      <c r="C2938" t="s">
        <v>16</v>
      </c>
      <c r="D2938" t="s">
        <v>17</v>
      </c>
      <c r="E2938">
        <v>52.79</v>
      </c>
      <c r="F2938">
        <v>942824</v>
      </c>
      <c r="G2938" t="s">
        <v>25</v>
      </c>
      <c r="H2938" t="s">
        <v>26</v>
      </c>
      <c r="I2938" t="s">
        <v>31</v>
      </c>
      <c r="J2938">
        <v>68</v>
      </c>
    </row>
    <row r="2939" spans="1:10" x14ac:dyDescent="0.35">
      <c r="A2939" t="s">
        <v>41</v>
      </c>
      <c r="B2939">
        <v>2020</v>
      </c>
      <c r="C2939" t="s">
        <v>16</v>
      </c>
      <c r="D2939" t="s">
        <v>21</v>
      </c>
      <c r="E2939">
        <v>36.9</v>
      </c>
      <c r="F2939">
        <v>809153</v>
      </c>
      <c r="G2939" t="s">
        <v>25</v>
      </c>
      <c r="H2939" t="s">
        <v>26</v>
      </c>
      <c r="I2939" t="s">
        <v>27</v>
      </c>
      <c r="J2939">
        <v>48</v>
      </c>
    </row>
    <row r="2940" spans="1:10" x14ac:dyDescent="0.35">
      <c r="A2940" t="s">
        <v>43</v>
      </c>
      <c r="B2940">
        <v>2016</v>
      </c>
      <c r="C2940" t="s">
        <v>16</v>
      </c>
      <c r="D2940" t="s">
        <v>12</v>
      </c>
      <c r="E2940">
        <v>5.51</v>
      </c>
      <c r="F2940">
        <v>740421</v>
      </c>
      <c r="G2940" t="s">
        <v>30</v>
      </c>
      <c r="H2940" t="s">
        <v>26</v>
      </c>
      <c r="I2940" t="s">
        <v>39</v>
      </c>
      <c r="J2940">
        <v>59</v>
      </c>
    </row>
    <row r="2941" spans="1:10" x14ac:dyDescent="0.35">
      <c r="A2941" t="s">
        <v>45</v>
      </c>
      <c r="B2941">
        <v>2024</v>
      </c>
      <c r="C2941" t="s">
        <v>42</v>
      </c>
      <c r="D2941" t="s">
        <v>17</v>
      </c>
      <c r="E2941">
        <v>52.2</v>
      </c>
      <c r="F2941">
        <v>579778</v>
      </c>
      <c r="G2941" t="s">
        <v>25</v>
      </c>
      <c r="H2941" t="s">
        <v>38</v>
      </c>
      <c r="I2941" t="s">
        <v>18</v>
      </c>
      <c r="J2941">
        <v>57</v>
      </c>
    </row>
    <row r="2942" spans="1:10" x14ac:dyDescent="0.35">
      <c r="A2942" t="s">
        <v>41</v>
      </c>
      <c r="B2942">
        <v>2017</v>
      </c>
      <c r="C2942" t="s">
        <v>42</v>
      </c>
      <c r="D2942" t="s">
        <v>21</v>
      </c>
      <c r="E2942">
        <v>68.12</v>
      </c>
      <c r="F2942">
        <v>627616</v>
      </c>
      <c r="G2942" t="s">
        <v>29</v>
      </c>
      <c r="H2942" t="s">
        <v>38</v>
      </c>
      <c r="I2942" t="s">
        <v>18</v>
      </c>
      <c r="J2942">
        <v>29</v>
      </c>
    </row>
    <row r="2943" spans="1:10" x14ac:dyDescent="0.35">
      <c r="A2943" t="s">
        <v>33</v>
      </c>
      <c r="B2943">
        <v>2017</v>
      </c>
      <c r="C2943" t="s">
        <v>34</v>
      </c>
      <c r="D2943" t="s">
        <v>35</v>
      </c>
      <c r="E2943">
        <v>36.090000000000003</v>
      </c>
      <c r="F2943">
        <v>696801</v>
      </c>
      <c r="G2943" t="s">
        <v>29</v>
      </c>
      <c r="H2943" t="s">
        <v>38</v>
      </c>
      <c r="I2943" t="s">
        <v>15</v>
      </c>
      <c r="J2943">
        <v>32</v>
      </c>
    </row>
    <row r="2944" spans="1:10" x14ac:dyDescent="0.35">
      <c r="A2944" t="s">
        <v>41</v>
      </c>
      <c r="B2944">
        <v>2019</v>
      </c>
      <c r="C2944" t="s">
        <v>32</v>
      </c>
      <c r="D2944" t="s">
        <v>37</v>
      </c>
      <c r="E2944">
        <v>68.099999999999994</v>
      </c>
      <c r="F2944">
        <v>819663</v>
      </c>
      <c r="G2944" t="s">
        <v>30</v>
      </c>
      <c r="H2944" t="s">
        <v>38</v>
      </c>
      <c r="I2944" t="s">
        <v>39</v>
      </c>
      <c r="J2944">
        <v>5</v>
      </c>
    </row>
    <row r="2945" spans="1:10" x14ac:dyDescent="0.35">
      <c r="A2945" t="s">
        <v>41</v>
      </c>
      <c r="B2945">
        <v>2020</v>
      </c>
      <c r="C2945" t="s">
        <v>34</v>
      </c>
      <c r="D2945" t="s">
        <v>35</v>
      </c>
      <c r="E2945">
        <v>10.46</v>
      </c>
      <c r="F2945">
        <v>778573</v>
      </c>
      <c r="G2945" t="s">
        <v>30</v>
      </c>
      <c r="H2945" t="s">
        <v>38</v>
      </c>
      <c r="I2945" t="s">
        <v>39</v>
      </c>
      <c r="J2945">
        <v>62</v>
      </c>
    </row>
    <row r="2946" spans="1:10" x14ac:dyDescent="0.35">
      <c r="A2946" t="s">
        <v>43</v>
      </c>
      <c r="B2946">
        <v>2020</v>
      </c>
      <c r="C2946" t="s">
        <v>42</v>
      </c>
      <c r="D2946" t="s">
        <v>24</v>
      </c>
      <c r="E2946">
        <v>23.21</v>
      </c>
      <c r="F2946">
        <v>850214</v>
      </c>
      <c r="G2946" t="s">
        <v>30</v>
      </c>
      <c r="H2946" t="s">
        <v>26</v>
      </c>
      <c r="I2946" t="s">
        <v>31</v>
      </c>
      <c r="J2946">
        <v>45</v>
      </c>
    </row>
    <row r="2947" spans="1:10" x14ac:dyDescent="0.35">
      <c r="A2947" t="s">
        <v>10</v>
      </c>
      <c r="B2947">
        <v>2018</v>
      </c>
      <c r="C2947" t="s">
        <v>34</v>
      </c>
      <c r="D2947" t="s">
        <v>35</v>
      </c>
      <c r="E2947">
        <v>1.89</v>
      </c>
      <c r="F2947">
        <v>83376</v>
      </c>
      <c r="G2947" t="s">
        <v>29</v>
      </c>
      <c r="H2947" t="s">
        <v>14</v>
      </c>
      <c r="I2947" t="s">
        <v>18</v>
      </c>
      <c r="J2947">
        <v>62</v>
      </c>
    </row>
    <row r="2948" spans="1:10" x14ac:dyDescent="0.35">
      <c r="A2948" t="s">
        <v>41</v>
      </c>
      <c r="B2948">
        <v>2020</v>
      </c>
      <c r="C2948" t="s">
        <v>16</v>
      </c>
      <c r="D2948" t="s">
        <v>24</v>
      </c>
      <c r="E2948">
        <v>48.68</v>
      </c>
      <c r="F2948">
        <v>459635</v>
      </c>
      <c r="G2948" t="s">
        <v>29</v>
      </c>
      <c r="H2948" t="s">
        <v>14</v>
      </c>
      <c r="I2948" t="s">
        <v>31</v>
      </c>
      <c r="J2948">
        <v>49</v>
      </c>
    </row>
    <row r="2949" spans="1:10" x14ac:dyDescent="0.35">
      <c r="A2949" t="s">
        <v>19</v>
      </c>
      <c r="B2949">
        <v>2021</v>
      </c>
      <c r="C2949" t="s">
        <v>16</v>
      </c>
      <c r="D2949" t="s">
        <v>35</v>
      </c>
      <c r="E2949">
        <v>9.5399999999999991</v>
      </c>
      <c r="F2949">
        <v>386911</v>
      </c>
      <c r="G2949" t="s">
        <v>29</v>
      </c>
      <c r="H2949" t="s">
        <v>26</v>
      </c>
      <c r="I2949" t="s">
        <v>31</v>
      </c>
      <c r="J2949">
        <v>33</v>
      </c>
    </row>
    <row r="2950" spans="1:10" x14ac:dyDescent="0.35">
      <c r="A2950" t="s">
        <v>10</v>
      </c>
      <c r="B2950">
        <v>2021</v>
      </c>
      <c r="C2950" t="s">
        <v>11</v>
      </c>
      <c r="D2950" t="s">
        <v>24</v>
      </c>
      <c r="E2950">
        <v>76.260000000000005</v>
      </c>
      <c r="F2950">
        <v>756305</v>
      </c>
      <c r="G2950" t="s">
        <v>25</v>
      </c>
      <c r="H2950" t="s">
        <v>22</v>
      </c>
      <c r="I2950" t="s">
        <v>15</v>
      </c>
      <c r="J2950">
        <v>45</v>
      </c>
    </row>
    <row r="2951" spans="1:10" x14ac:dyDescent="0.35">
      <c r="A2951" t="s">
        <v>10</v>
      </c>
      <c r="B2951">
        <v>2020</v>
      </c>
      <c r="C2951" t="s">
        <v>11</v>
      </c>
      <c r="D2951" t="s">
        <v>21</v>
      </c>
      <c r="E2951">
        <v>55.06</v>
      </c>
      <c r="F2951">
        <v>743177</v>
      </c>
      <c r="G2951" t="s">
        <v>13</v>
      </c>
      <c r="H2951" t="s">
        <v>14</v>
      </c>
      <c r="I2951" t="s">
        <v>31</v>
      </c>
      <c r="J2951">
        <v>21</v>
      </c>
    </row>
    <row r="2952" spans="1:10" x14ac:dyDescent="0.35">
      <c r="A2952" t="s">
        <v>44</v>
      </c>
      <c r="B2952">
        <v>2022</v>
      </c>
      <c r="C2952" t="s">
        <v>42</v>
      </c>
      <c r="D2952" t="s">
        <v>12</v>
      </c>
      <c r="E2952">
        <v>17.3</v>
      </c>
      <c r="F2952">
        <v>893060</v>
      </c>
      <c r="G2952" t="s">
        <v>30</v>
      </c>
      <c r="H2952" t="s">
        <v>26</v>
      </c>
      <c r="I2952" t="s">
        <v>39</v>
      </c>
      <c r="J2952">
        <v>19</v>
      </c>
    </row>
    <row r="2953" spans="1:10" x14ac:dyDescent="0.35">
      <c r="A2953" t="s">
        <v>28</v>
      </c>
      <c r="B2953">
        <v>2023</v>
      </c>
      <c r="C2953" t="s">
        <v>42</v>
      </c>
      <c r="D2953" t="s">
        <v>35</v>
      </c>
      <c r="E2953">
        <v>69.39</v>
      </c>
      <c r="F2953">
        <v>358933</v>
      </c>
      <c r="G2953" t="s">
        <v>25</v>
      </c>
      <c r="H2953" t="s">
        <v>38</v>
      </c>
      <c r="I2953" t="s">
        <v>31</v>
      </c>
      <c r="J2953">
        <v>3</v>
      </c>
    </row>
    <row r="2954" spans="1:10" x14ac:dyDescent="0.35">
      <c r="A2954" t="s">
        <v>19</v>
      </c>
      <c r="B2954">
        <v>2019</v>
      </c>
      <c r="C2954" t="s">
        <v>11</v>
      </c>
      <c r="D2954" t="s">
        <v>35</v>
      </c>
      <c r="E2954">
        <v>8.93</v>
      </c>
      <c r="F2954">
        <v>725325</v>
      </c>
      <c r="G2954" t="s">
        <v>29</v>
      </c>
      <c r="H2954" t="s">
        <v>38</v>
      </c>
      <c r="I2954" t="s">
        <v>18</v>
      </c>
      <c r="J2954">
        <v>16</v>
      </c>
    </row>
    <row r="2955" spans="1:10" x14ac:dyDescent="0.35">
      <c r="A2955" t="s">
        <v>33</v>
      </c>
      <c r="B2955">
        <v>2015</v>
      </c>
      <c r="C2955" t="s">
        <v>16</v>
      </c>
      <c r="D2955" t="s">
        <v>21</v>
      </c>
      <c r="E2955">
        <v>74.03</v>
      </c>
      <c r="F2955">
        <v>597723</v>
      </c>
      <c r="G2955" t="s">
        <v>30</v>
      </c>
      <c r="H2955" t="s">
        <v>38</v>
      </c>
      <c r="I2955" t="s">
        <v>39</v>
      </c>
      <c r="J2955">
        <v>48</v>
      </c>
    </row>
    <row r="2956" spans="1:10" x14ac:dyDescent="0.35">
      <c r="A2956" t="s">
        <v>10</v>
      </c>
      <c r="B2956">
        <v>2024</v>
      </c>
      <c r="C2956" t="s">
        <v>11</v>
      </c>
      <c r="D2956" t="s">
        <v>17</v>
      </c>
      <c r="E2956">
        <v>11.72</v>
      </c>
      <c r="F2956">
        <v>311675</v>
      </c>
      <c r="G2956" t="s">
        <v>30</v>
      </c>
      <c r="H2956" t="s">
        <v>22</v>
      </c>
      <c r="I2956" t="s">
        <v>18</v>
      </c>
      <c r="J2956">
        <v>18</v>
      </c>
    </row>
    <row r="2957" spans="1:10" x14ac:dyDescent="0.35">
      <c r="A2957" t="s">
        <v>44</v>
      </c>
      <c r="B2957">
        <v>2020</v>
      </c>
      <c r="C2957" t="s">
        <v>16</v>
      </c>
      <c r="D2957" t="s">
        <v>35</v>
      </c>
      <c r="E2957">
        <v>21.92</v>
      </c>
      <c r="F2957">
        <v>74407</v>
      </c>
      <c r="G2957" t="s">
        <v>30</v>
      </c>
      <c r="H2957" t="s">
        <v>14</v>
      </c>
      <c r="I2957" t="s">
        <v>31</v>
      </c>
      <c r="J2957">
        <v>48</v>
      </c>
    </row>
    <row r="2958" spans="1:10" x14ac:dyDescent="0.35">
      <c r="A2958" t="s">
        <v>41</v>
      </c>
      <c r="B2958">
        <v>2016</v>
      </c>
      <c r="C2958" t="s">
        <v>42</v>
      </c>
      <c r="D2958" t="s">
        <v>35</v>
      </c>
      <c r="E2958">
        <v>37.07</v>
      </c>
      <c r="F2958">
        <v>138915</v>
      </c>
      <c r="G2958" t="s">
        <v>13</v>
      </c>
      <c r="H2958" t="s">
        <v>22</v>
      </c>
      <c r="I2958" t="s">
        <v>15</v>
      </c>
      <c r="J2958">
        <v>44</v>
      </c>
    </row>
    <row r="2959" spans="1:10" x14ac:dyDescent="0.35">
      <c r="A2959" t="s">
        <v>41</v>
      </c>
      <c r="B2959">
        <v>2022</v>
      </c>
      <c r="C2959" t="s">
        <v>32</v>
      </c>
      <c r="D2959" t="s">
        <v>36</v>
      </c>
      <c r="E2959">
        <v>84.09</v>
      </c>
      <c r="F2959">
        <v>153829</v>
      </c>
      <c r="G2959" t="s">
        <v>13</v>
      </c>
      <c r="H2959" t="s">
        <v>22</v>
      </c>
      <c r="I2959" t="s">
        <v>15</v>
      </c>
      <c r="J2959">
        <v>6</v>
      </c>
    </row>
    <row r="2960" spans="1:10" x14ac:dyDescent="0.35">
      <c r="A2960" t="s">
        <v>44</v>
      </c>
      <c r="B2960">
        <v>2015</v>
      </c>
      <c r="C2960" t="s">
        <v>11</v>
      </c>
      <c r="D2960" t="s">
        <v>12</v>
      </c>
      <c r="E2960">
        <v>58.86</v>
      </c>
      <c r="F2960">
        <v>587851</v>
      </c>
      <c r="G2960" t="s">
        <v>25</v>
      </c>
      <c r="H2960" t="s">
        <v>26</v>
      </c>
      <c r="I2960" t="s">
        <v>39</v>
      </c>
      <c r="J2960">
        <v>6</v>
      </c>
    </row>
    <row r="2961" spans="1:10" x14ac:dyDescent="0.35">
      <c r="A2961" t="s">
        <v>41</v>
      </c>
      <c r="B2961">
        <v>2015</v>
      </c>
      <c r="C2961" t="s">
        <v>42</v>
      </c>
      <c r="D2961" t="s">
        <v>35</v>
      </c>
      <c r="E2961">
        <v>54.59</v>
      </c>
      <c r="F2961">
        <v>728308</v>
      </c>
      <c r="G2961" t="s">
        <v>30</v>
      </c>
      <c r="H2961" t="s">
        <v>38</v>
      </c>
      <c r="I2961" t="s">
        <v>18</v>
      </c>
      <c r="J2961">
        <v>10</v>
      </c>
    </row>
    <row r="2962" spans="1:10" x14ac:dyDescent="0.35">
      <c r="A2962" t="s">
        <v>33</v>
      </c>
      <c r="B2962">
        <v>2019</v>
      </c>
      <c r="C2962" t="s">
        <v>42</v>
      </c>
      <c r="D2962" t="s">
        <v>17</v>
      </c>
      <c r="E2962">
        <v>71.84</v>
      </c>
      <c r="F2962">
        <v>471898</v>
      </c>
      <c r="G2962" t="s">
        <v>13</v>
      </c>
      <c r="H2962" t="s">
        <v>26</v>
      </c>
      <c r="I2962" t="s">
        <v>15</v>
      </c>
      <c r="J2962">
        <v>55</v>
      </c>
    </row>
    <row r="2963" spans="1:10" x14ac:dyDescent="0.35">
      <c r="A2963" t="s">
        <v>41</v>
      </c>
      <c r="B2963">
        <v>2019</v>
      </c>
      <c r="C2963" t="s">
        <v>34</v>
      </c>
      <c r="D2963" t="s">
        <v>24</v>
      </c>
      <c r="E2963">
        <v>14.15</v>
      </c>
      <c r="F2963">
        <v>639630</v>
      </c>
      <c r="G2963" t="s">
        <v>29</v>
      </c>
      <c r="H2963" t="s">
        <v>14</v>
      </c>
      <c r="I2963" t="s">
        <v>39</v>
      </c>
      <c r="J2963">
        <v>31</v>
      </c>
    </row>
    <row r="2964" spans="1:10" x14ac:dyDescent="0.35">
      <c r="A2964" t="s">
        <v>23</v>
      </c>
      <c r="B2964">
        <v>2023</v>
      </c>
      <c r="C2964" t="s">
        <v>42</v>
      </c>
      <c r="D2964" t="s">
        <v>17</v>
      </c>
      <c r="E2964">
        <v>28.79</v>
      </c>
      <c r="F2964">
        <v>6691</v>
      </c>
      <c r="G2964" t="s">
        <v>13</v>
      </c>
      <c r="H2964" t="s">
        <v>38</v>
      </c>
      <c r="I2964" t="s">
        <v>15</v>
      </c>
      <c r="J2964">
        <v>57</v>
      </c>
    </row>
    <row r="2965" spans="1:10" x14ac:dyDescent="0.35">
      <c r="A2965" t="s">
        <v>41</v>
      </c>
      <c r="B2965">
        <v>2015</v>
      </c>
      <c r="C2965" t="s">
        <v>16</v>
      </c>
      <c r="D2965" t="s">
        <v>17</v>
      </c>
      <c r="E2965">
        <v>46.96</v>
      </c>
      <c r="F2965">
        <v>672033</v>
      </c>
      <c r="G2965" t="s">
        <v>13</v>
      </c>
      <c r="H2965" t="s">
        <v>26</v>
      </c>
      <c r="I2965" t="s">
        <v>31</v>
      </c>
      <c r="J2965">
        <v>2</v>
      </c>
    </row>
    <row r="2966" spans="1:10" x14ac:dyDescent="0.35">
      <c r="A2966" t="s">
        <v>45</v>
      </c>
      <c r="B2966">
        <v>2016</v>
      </c>
      <c r="C2966" t="s">
        <v>34</v>
      </c>
      <c r="D2966" t="s">
        <v>37</v>
      </c>
      <c r="E2966">
        <v>98.03</v>
      </c>
      <c r="F2966">
        <v>719415</v>
      </c>
      <c r="G2966" t="s">
        <v>25</v>
      </c>
      <c r="H2966" t="s">
        <v>14</v>
      </c>
      <c r="I2966" t="s">
        <v>18</v>
      </c>
      <c r="J2966">
        <v>56</v>
      </c>
    </row>
    <row r="2967" spans="1:10" x14ac:dyDescent="0.35">
      <c r="A2967" t="s">
        <v>28</v>
      </c>
      <c r="B2967">
        <v>2022</v>
      </c>
      <c r="C2967" t="s">
        <v>42</v>
      </c>
      <c r="D2967" t="s">
        <v>24</v>
      </c>
      <c r="E2967">
        <v>92.53</v>
      </c>
      <c r="F2967">
        <v>727509</v>
      </c>
      <c r="G2967" t="s">
        <v>29</v>
      </c>
      <c r="H2967" t="s">
        <v>38</v>
      </c>
      <c r="I2967" t="s">
        <v>27</v>
      </c>
      <c r="J2967">
        <v>67</v>
      </c>
    </row>
    <row r="2968" spans="1:10" x14ac:dyDescent="0.35">
      <c r="A2968" t="s">
        <v>33</v>
      </c>
      <c r="B2968">
        <v>2021</v>
      </c>
      <c r="C2968" t="s">
        <v>34</v>
      </c>
      <c r="D2968" t="s">
        <v>36</v>
      </c>
      <c r="E2968">
        <v>78.89</v>
      </c>
      <c r="F2968">
        <v>704427</v>
      </c>
      <c r="G2968" t="s">
        <v>13</v>
      </c>
      <c r="H2968" t="s">
        <v>38</v>
      </c>
      <c r="I2968" t="s">
        <v>15</v>
      </c>
      <c r="J2968">
        <v>30</v>
      </c>
    </row>
    <row r="2969" spans="1:10" x14ac:dyDescent="0.35">
      <c r="A2969" t="s">
        <v>19</v>
      </c>
      <c r="B2969">
        <v>2018</v>
      </c>
      <c r="C2969" t="s">
        <v>34</v>
      </c>
      <c r="D2969" t="s">
        <v>35</v>
      </c>
      <c r="E2969">
        <v>80</v>
      </c>
      <c r="F2969">
        <v>147384</v>
      </c>
      <c r="G2969" t="s">
        <v>30</v>
      </c>
      <c r="H2969" t="s">
        <v>38</v>
      </c>
      <c r="I2969" t="s">
        <v>18</v>
      </c>
      <c r="J2969">
        <v>54</v>
      </c>
    </row>
    <row r="2970" spans="1:10" x14ac:dyDescent="0.35">
      <c r="A2970" t="s">
        <v>43</v>
      </c>
      <c r="B2970">
        <v>2015</v>
      </c>
      <c r="C2970" t="s">
        <v>16</v>
      </c>
      <c r="D2970" t="s">
        <v>36</v>
      </c>
      <c r="E2970">
        <v>63.14</v>
      </c>
      <c r="F2970">
        <v>545908</v>
      </c>
      <c r="G2970" t="s">
        <v>29</v>
      </c>
      <c r="H2970" t="s">
        <v>26</v>
      </c>
      <c r="I2970" t="s">
        <v>27</v>
      </c>
      <c r="J2970">
        <v>2</v>
      </c>
    </row>
    <row r="2971" spans="1:10" x14ac:dyDescent="0.35">
      <c r="A2971" t="s">
        <v>41</v>
      </c>
      <c r="B2971">
        <v>2022</v>
      </c>
      <c r="C2971" t="s">
        <v>34</v>
      </c>
      <c r="D2971" t="s">
        <v>21</v>
      </c>
      <c r="E2971">
        <v>2.1</v>
      </c>
      <c r="F2971">
        <v>354694</v>
      </c>
      <c r="G2971" t="s">
        <v>29</v>
      </c>
      <c r="H2971" t="s">
        <v>22</v>
      </c>
      <c r="I2971" t="s">
        <v>39</v>
      </c>
      <c r="J2971">
        <v>18</v>
      </c>
    </row>
    <row r="2972" spans="1:10" x14ac:dyDescent="0.35">
      <c r="A2972" t="s">
        <v>19</v>
      </c>
      <c r="B2972">
        <v>2019</v>
      </c>
      <c r="C2972" t="s">
        <v>32</v>
      </c>
      <c r="D2972" t="s">
        <v>36</v>
      </c>
      <c r="E2972">
        <v>14.98</v>
      </c>
      <c r="F2972">
        <v>849664</v>
      </c>
      <c r="G2972" t="s">
        <v>30</v>
      </c>
      <c r="H2972" t="s">
        <v>26</v>
      </c>
      <c r="I2972" t="s">
        <v>31</v>
      </c>
      <c r="J2972">
        <v>40</v>
      </c>
    </row>
    <row r="2973" spans="1:10" x14ac:dyDescent="0.35">
      <c r="A2973" t="s">
        <v>33</v>
      </c>
      <c r="B2973">
        <v>2024</v>
      </c>
      <c r="C2973" t="s">
        <v>34</v>
      </c>
      <c r="D2973" t="s">
        <v>35</v>
      </c>
      <c r="E2973">
        <v>9.91</v>
      </c>
      <c r="F2973">
        <v>248359</v>
      </c>
      <c r="G2973" t="s">
        <v>25</v>
      </c>
      <c r="H2973" t="s">
        <v>22</v>
      </c>
      <c r="I2973" t="s">
        <v>18</v>
      </c>
      <c r="J2973">
        <v>58</v>
      </c>
    </row>
    <row r="2974" spans="1:10" x14ac:dyDescent="0.35">
      <c r="A2974" t="s">
        <v>19</v>
      </c>
      <c r="B2974">
        <v>2023</v>
      </c>
      <c r="C2974" t="s">
        <v>20</v>
      </c>
      <c r="D2974" t="s">
        <v>17</v>
      </c>
      <c r="E2974">
        <v>12.96</v>
      </c>
      <c r="F2974">
        <v>254903</v>
      </c>
      <c r="G2974" t="s">
        <v>30</v>
      </c>
      <c r="H2974" t="s">
        <v>26</v>
      </c>
      <c r="I2974" t="s">
        <v>18</v>
      </c>
      <c r="J2974">
        <v>4</v>
      </c>
    </row>
    <row r="2975" spans="1:10" x14ac:dyDescent="0.35">
      <c r="A2975" t="s">
        <v>43</v>
      </c>
      <c r="B2975">
        <v>2016</v>
      </c>
      <c r="C2975" t="s">
        <v>20</v>
      </c>
      <c r="D2975" t="s">
        <v>12</v>
      </c>
      <c r="E2975">
        <v>19.59</v>
      </c>
      <c r="F2975">
        <v>647998</v>
      </c>
      <c r="G2975" t="s">
        <v>29</v>
      </c>
      <c r="H2975" t="s">
        <v>22</v>
      </c>
      <c r="I2975" t="s">
        <v>27</v>
      </c>
      <c r="J2975">
        <v>38</v>
      </c>
    </row>
    <row r="2976" spans="1:10" x14ac:dyDescent="0.35">
      <c r="A2976" t="s">
        <v>19</v>
      </c>
      <c r="B2976">
        <v>2022</v>
      </c>
      <c r="C2976" t="s">
        <v>11</v>
      </c>
      <c r="D2976" t="s">
        <v>21</v>
      </c>
      <c r="E2976">
        <v>37.76</v>
      </c>
      <c r="F2976">
        <v>800909</v>
      </c>
      <c r="G2976" t="s">
        <v>25</v>
      </c>
      <c r="H2976" t="s">
        <v>38</v>
      </c>
      <c r="I2976" t="s">
        <v>31</v>
      </c>
      <c r="J2976">
        <v>53</v>
      </c>
    </row>
    <row r="2977" spans="1:10" x14ac:dyDescent="0.35">
      <c r="A2977" t="s">
        <v>44</v>
      </c>
      <c r="B2977">
        <v>2015</v>
      </c>
      <c r="C2977" t="s">
        <v>20</v>
      </c>
      <c r="D2977" t="s">
        <v>24</v>
      </c>
      <c r="E2977">
        <v>95.8</v>
      </c>
      <c r="F2977">
        <v>23469</v>
      </c>
      <c r="G2977" t="s">
        <v>29</v>
      </c>
      <c r="H2977" t="s">
        <v>38</v>
      </c>
      <c r="I2977" t="s">
        <v>18</v>
      </c>
      <c r="J2977">
        <v>64</v>
      </c>
    </row>
    <row r="2978" spans="1:10" x14ac:dyDescent="0.35">
      <c r="A2978" t="s">
        <v>33</v>
      </c>
      <c r="B2978">
        <v>2017</v>
      </c>
      <c r="C2978" t="s">
        <v>11</v>
      </c>
      <c r="D2978" t="s">
        <v>37</v>
      </c>
      <c r="E2978">
        <v>4.87</v>
      </c>
      <c r="F2978">
        <v>388325</v>
      </c>
      <c r="G2978" t="s">
        <v>25</v>
      </c>
      <c r="H2978" t="s">
        <v>26</v>
      </c>
      <c r="I2978" t="s">
        <v>27</v>
      </c>
      <c r="J2978">
        <v>39</v>
      </c>
    </row>
    <row r="2979" spans="1:10" x14ac:dyDescent="0.35">
      <c r="A2979" t="s">
        <v>41</v>
      </c>
      <c r="B2979">
        <v>2018</v>
      </c>
      <c r="C2979" t="s">
        <v>32</v>
      </c>
      <c r="D2979" t="s">
        <v>17</v>
      </c>
      <c r="E2979">
        <v>64.39</v>
      </c>
      <c r="F2979">
        <v>359124</v>
      </c>
      <c r="G2979" t="s">
        <v>29</v>
      </c>
      <c r="H2979" t="s">
        <v>14</v>
      </c>
      <c r="I2979" t="s">
        <v>27</v>
      </c>
      <c r="J2979">
        <v>13</v>
      </c>
    </row>
    <row r="2980" spans="1:10" x14ac:dyDescent="0.35">
      <c r="A2980" t="s">
        <v>19</v>
      </c>
      <c r="B2980">
        <v>2023</v>
      </c>
      <c r="C2980" t="s">
        <v>42</v>
      </c>
      <c r="D2980" t="s">
        <v>37</v>
      </c>
      <c r="E2980">
        <v>70.36</v>
      </c>
      <c r="F2980">
        <v>992014</v>
      </c>
      <c r="G2980" t="s">
        <v>29</v>
      </c>
      <c r="H2980" t="s">
        <v>26</v>
      </c>
      <c r="I2980" t="s">
        <v>39</v>
      </c>
      <c r="J2980">
        <v>62</v>
      </c>
    </row>
    <row r="2981" spans="1:10" x14ac:dyDescent="0.35">
      <c r="A2981" t="s">
        <v>10</v>
      </c>
      <c r="B2981">
        <v>2022</v>
      </c>
      <c r="C2981" t="s">
        <v>42</v>
      </c>
      <c r="D2981" t="s">
        <v>12</v>
      </c>
      <c r="E2981">
        <v>35.049999999999997</v>
      </c>
      <c r="F2981">
        <v>596468</v>
      </c>
      <c r="G2981" t="s">
        <v>29</v>
      </c>
      <c r="H2981" t="s">
        <v>14</v>
      </c>
      <c r="I2981" t="s">
        <v>15</v>
      </c>
      <c r="J2981">
        <v>29</v>
      </c>
    </row>
    <row r="2982" spans="1:10" x14ac:dyDescent="0.35">
      <c r="A2982" t="s">
        <v>28</v>
      </c>
      <c r="B2982">
        <v>2015</v>
      </c>
      <c r="C2982" t="s">
        <v>16</v>
      </c>
      <c r="D2982" t="s">
        <v>37</v>
      </c>
      <c r="E2982">
        <v>58.91</v>
      </c>
      <c r="F2982">
        <v>801948</v>
      </c>
      <c r="G2982" t="s">
        <v>29</v>
      </c>
      <c r="H2982" t="s">
        <v>38</v>
      </c>
      <c r="I2982" t="s">
        <v>15</v>
      </c>
      <c r="J2982">
        <v>55</v>
      </c>
    </row>
    <row r="2983" spans="1:10" x14ac:dyDescent="0.35">
      <c r="A2983" t="s">
        <v>10</v>
      </c>
      <c r="B2983">
        <v>2015</v>
      </c>
      <c r="C2983" t="s">
        <v>34</v>
      </c>
      <c r="D2983" t="s">
        <v>37</v>
      </c>
      <c r="E2983">
        <v>24.07</v>
      </c>
      <c r="F2983">
        <v>950991</v>
      </c>
      <c r="G2983" t="s">
        <v>25</v>
      </c>
      <c r="H2983" t="s">
        <v>26</v>
      </c>
      <c r="I2983" t="s">
        <v>39</v>
      </c>
      <c r="J2983">
        <v>49</v>
      </c>
    </row>
    <row r="2984" spans="1:10" x14ac:dyDescent="0.35">
      <c r="A2984" t="s">
        <v>28</v>
      </c>
      <c r="B2984">
        <v>2017</v>
      </c>
      <c r="C2984" t="s">
        <v>20</v>
      </c>
      <c r="D2984" t="s">
        <v>37</v>
      </c>
      <c r="E2984">
        <v>97.14</v>
      </c>
      <c r="F2984">
        <v>875912</v>
      </c>
      <c r="G2984" t="s">
        <v>29</v>
      </c>
      <c r="H2984" t="s">
        <v>14</v>
      </c>
      <c r="I2984" t="s">
        <v>18</v>
      </c>
      <c r="J2984">
        <v>33</v>
      </c>
    </row>
    <row r="2985" spans="1:10" x14ac:dyDescent="0.35">
      <c r="A2985" t="s">
        <v>40</v>
      </c>
      <c r="B2985">
        <v>2024</v>
      </c>
      <c r="C2985" t="s">
        <v>32</v>
      </c>
      <c r="D2985" t="s">
        <v>24</v>
      </c>
      <c r="E2985">
        <v>36.49</v>
      </c>
      <c r="F2985">
        <v>35041</v>
      </c>
      <c r="G2985" t="s">
        <v>13</v>
      </c>
      <c r="H2985" t="s">
        <v>26</v>
      </c>
      <c r="I2985" t="s">
        <v>31</v>
      </c>
      <c r="J2985">
        <v>14</v>
      </c>
    </row>
    <row r="2986" spans="1:10" x14ac:dyDescent="0.35">
      <c r="A2986" t="s">
        <v>28</v>
      </c>
      <c r="B2986">
        <v>2021</v>
      </c>
      <c r="C2986" t="s">
        <v>42</v>
      </c>
      <c r="D2986" t="s">
        <v>17</v>
      </c>
      <c r="E2986">
        <v>43.99</v>
      </c>
      <c r="F2986">
        <v>431678</v>
      </c>
      <c r="G2986" t="s">
        <v>29</v>
      </c>
      <c r="H2986" t="s">
        <v>14</v>
      </c>
      <c r="I2986" t="s">
        <v>39</v>
      </c>
      <c r="J2986">
        <v>60</v>
      </c>
    </row>
    <row r="2987" spans="1:10" x14ac:dyDescent="0.35">
      <c r="A2987" t="s">
        <v>41</v>
      </c>
      <c r="B2987">
        <v>2023</v>
      </c>
      <c r="C2987" t="s">
        <v>34</v>
      </c>
      <c r="D2987" t="s">
        <v>24</v>
      </c>
      <c r="E2987">
        <v>79.709999999999994</v>
      </c>
      <c r="F2987">
        <v>358439</v>
      </c>
      <c r="G2987" t="s">
        <v>29</v>
      </c>
      <c r="H2987" t="s">
        <v>14</v>
      </c>
      <c r="I2987" t="s">
        <v>31</v>
      </c>
      <c r="J2987">
        <v>48</v>
      </c>
    </row>
    <row r="2988" spans="1:10" x14ac:dyDescent="0.35">
      <c r="A2988" t="s">
        <v>43</v>
      </c>
      <c r="B2988">
        <v>2015</v>
      </c>
      <c r="C2988" t="s">
        <v>42</v>
      </c>
      <c r="D2988" t="s">
        <v>37</v>
      </c>
      <c r="E2988">
        <v>88.08</v>
      </c>
      <c r="F2988">
        <v>905770</v>
      </c>
      <c r="G2988" t="s">
        <v>25</v>
      </c>
      <c r="H2988" t="s">
        <v>38</v>
      </c>
      <c r="I2988" t="s">
        <v>15</v>
      </c>
      <c r="J2988">
        <v>9</v>
      </c>
    </row>
    <row r="2989" spans="1:10" x14ac:dyDescent="0.35">
      <c r="A2989" t="s">
        <v>40</v>
      </c>
      <c r="B2989">
        <v>2021</v>
      </c>
      <c r="C2989" t="s">
        <v>16</v>
      </c>
      <c r="D2989" t="s">
        <v>37</v>
      </c>
      <c r="E2989">
        <v>37.89</v>
      </c>
      <c r="F2989">
        <v>843256</v>
      </c>
      <c r="G2989" t="s">
        <v>25</v>
      </c>
      <c r="H2989" t="s">
        <v>14</v>
      </c>
      <c r="I2989" t="s">
        <v>31</v>
      </c>
      <c r="J2989">
        <v>43</v>
      </c>
    </row>
    <row r="2990" spans="1:10" x14ac:dyDescent="0.35">
      <c r="A2990" t="s">
        <v>45</v>
      </c>
      <c r="B2990">
        <v>2022</v>
      </c>
      <c r="C2990" t="s">
        <v>34</v>
      </c>
      <c r="D2990" t="s">
        <v>21</v>
      </c>
      <c r="E2990">
        <v>37.94</v>
      </c>
      <c r="F2990">
        <v>691377</v>
      </c>
      <c r="G2990" t="s">
        <v>13</v>
      </c>
      <c r="H2990" t="s">
        <v>26</v>
      </c>
      <c r="I2990" t="s">
        <v>31</v>
      </c>
      <c r="J2990">
        <v>44</v>
      </c>
    </row>
    <row r="2991" spans="1:10" x14ac:dyDescent="0.35">
      <c r="A2991" t="s">
        <v>43</v>
      </c>
      <c r="B2991">
        <v>2021</v>
      </c>
      <c r="C2991" t="s">
        <v>16</v>
      </c>
      <c r="D2991" t="s">
        <v>12</v>
      </c>
      <c r="E2991">
        <v>18.11</v>
      </c>
      <c r="F2991">
        <v>849791</v>
      </c>
      <c r="G2991" t="s">
        <v>25</v>
      </c>
      <c r="H2991" t="s">
        <v>14</v>
      </c>
      <c r="I2991" t="s">
        <v>15</v>
      </c>
      <c r="J2991">
        <v>53</v>
      </c>
    </row>
    <row r="2992" spans="1:10" x14ac:dyDescent="0.35">
      <c r="A2992" t="s">
        <v>33</v>
      </c>
      <c r="B2992">
        <v>2015</v>
      </c>
      <c r="C2992" t="s">
        <v>11</v>
      </c>
      <c r="D2992" t="s">
        <v>24</v>
      </c>
      <c r="E2992">
        <v>65.16</v>
      </c>
      <c r="F2992">
        <v>998011</v>
      </c>
      <c r="G2992" t="s">
        <v>30</v>
      </c>
      <c r="H2992" t="s">
        <v>38</v>
      </c>
      <c r="I2992" t="s">
        <v>39</v>
      </c>
      <c r="J2992">
        <v>14</v>
      </c>
    </row>
    <row r="2993" spans="1:10" x14ac:dyDescent="0.35">
      <c r="A2993" t="s">
        <v>41</v>
      </c>
      <c r="B2993">
        <v>2019</v>
      </c>
      <c r="C2993" t="s">
        <v>16</v>
      </c>
      <c r="D2993" t="s">
        <v>36</v>
      </c>
      <c r="E2993">
        <v>28.14</v>
      </c>
      <c r="F2993">
        <v>594170</v>
      </c>
      <c r="G2993" t="s">
        <v>25</v>
      </c>
      <c r="H2993" t="s">
        <v>26</v>
      </c>
      <c r="I2993" t="s">
        <v>27</v>
      </c>
      <c r="J2993">
        <v>53</v>
      </c>
    </row>
    <row r="2994" spans="1:10" x14ac:dyDescent="0.35">
      <c r="A2994" t="s">
        <v>23</v>
      </c>
      <c r="B2994">
        <v>2021</v>
      </c>
      <c r="C2994" t="s">
        <v>42</v>
      </c>
      <c r="D2994" t="s">
        <v>36</v>
      </c>
      <c r="E2994">
        <v>60.14</v>
      </c>
      <c r="F2994">
        <v>191427</v>
      </c>
      <c r="G2994" t="s">
        <v>25</v>
      </c>
      <c r="H2994" t="s">
        <v>38</v>
      </c>
      <c r="I2994" t="s">
        <v>39</v>
      </c>
      <c r="J2994">
        <v>56</v>
      </c>
    </row>
    <row r="2995" spans="1:10" x14ac:dyDescent="0.35">
      <c r="A2995" t="s">
        <v>28</v>
      </c>
      <c r="B2995">
        <v>2017</v>
      </c>
      <c r="C2995" t="s">
        <v>34</v>
      </c>
      <c r="D2995" t="s">
        <v>12</v>
      </c>
      <c r="E2995">
        <v>54.98</v>
      </c>
      <c r="F2995">
        <v>786577</v>
      </c>
      <c r="G2995" t="s">
        <v>29</v>
      </c>
      <c r="H2995" t="s">
        <v>14</v>
      </c>
      <c r="I2995" t="s">
        <v>18</v>
      </c>
      <c r="J2995">
        <v>70</v>
      </c>
    </row>
    <row r="2996" spans="1:10" x14ac:dyDescent="0.35">
      <c r="A2996" t="s">
        <v>28</v>
      </c>
      <c r="B2996">
        <v>2019</v>
      </c>
      <c r="C2996" t="s">
        <v>16</v>
      </c>
      <c r="D2996" t="s">
        <v>35</v>
      </c>
      <c r="E2996">
        <v>58.6</v>
      </c>
      <c r="F2996">
        <v>76066</v>
      </c>
      <c r="G2996" t="s">
        <v>29</v>
      </c>
      <c r="H2996" t="s">
        <v>14</v>
      </c>
      <c r="I2996" t="s">
        <v>27</v>
      </c>
      <c r="J2996">
        <v>8</v>
      </c>
    </row>
    <row r="2997" spans="1:10" x14ac:dyDescent="0.35">
      <c r="A2997" t="s">
        <v>23</v>
      </c>
      <c r="B2997">
        <v>2021</v>
      </c>
      <c r="C2997" t="s">
        <v>16</v>
      </c>
      <c r="D2997" t="s">
        <v>35</v>
      </c>
      <c r="E2997">
        <v>51.42</v>
      </c>
      <c r="F2997">
        <v>190694</v>
      </c>
      <c r="G2997" t="s">
        <v>30</v>
      </c>
      <c r="H2997" t="s">
        <v>26</v>
      </c>
      <c r="I2997" t="s">
        <v>18</v>
      </c>
      <c r="J2997">
        <v>52</v>
      </c>
    </row>
    <row r="2998" spans="1:10" x14ac:dyDescent="0.35">
      <c r="A2998" t="s">
        <v>43</v>
      </c>
      <c r="B2998">
        <v>2023</v>
      </c>
      <c r="C2998" t="s">
        <v>34</v>
      </c>
      <c r="D2998" t="s">
        <v>24</v>
      </c>
      <c r="E2998">
        <v>30.28</v>
      </c>
      <c r="F2998">
        <v>892843</v>
      </c>
      <c r="G2998" t="s">
        <v>13</v>
      </c>
      <c r="H2998" t="s">
        <v>38</v>
      </c>
      <c r="I2998" t="s">
        <v>15</v>
      </c>
      <c r="J2998">
        <v>26</v>
      </c>
    </row>
    <row r="2999" spans="1:10" x14ac:dyDescent="0.35">
      <c r="A2999" t="s">
        <v>43</v>
      </c>
      <c r="B2999">
        <v>2017</v>
      </c>
      <c r="C2999" t="s">
        <v>34</v>
      </c>
      <c r="D2999" t="s">
        <v>21</v>
      </c>
      <c r="E2999">
        <v>32.97</v>
      </c>
      <c r="F2999">
        <v>734737</v>
      </c>
      <c r="G2999" t="s">
        <v>25</v>
      </c>
      <c r="H2999" t="s">
        <v>22</v>
      </c>
      <c r="I2999" t="s">
        <v>27</v>
      </c>
      <c r="J2999">
        <v>30</v>
      </c>
    </row>
    <row r="3000" spans="1:10" x14ac:dyDescent="0.35">
      <c r="A3000" t="s">
        <v>23</v>
      </c>
      <c r="B3000">
        <v>2022</v>
      </c>
      <c r="C3000" t="s">
        <v>34</v>
      </c>
      <c r="D3000" t="s">
        <v>21</v>
      </c>
      <c r="E3000">
        <v>32.17</v>
      </c>
      <c r="F3000">
        <v>379954</v>
      </c>
      <c r="G3000" t="s">
        <v>29</v>
      </c>
      <c r="H3000" t="s">
        <v>14</v>
      </c>
      <c r="I3000" t="s">
        <v>18</v>
      </c>
      <c r="J3000">
        <v>9</v>
      </c>
    </row>
    <row r="3001" spans="1:10" x14ac:dyDescent="0.35">
      <c r="A3001" t="s">
        <v>28</v>
      </c>
      <c r="B3001">
        <v>2021</v>
      </c>
      <c r="C3001" t="s">
        <v>34</v>
      </c>
      <c r="D3001" t="s">
        <v>17</v>
      </c>
      <c r="E3001">
        <v>48.2</v>
      </c>
      <c r="F3001">
        <v>480984</v>
      </c>
      <c r="G3001" t="s">
        <v>30</v>
      </c>
      <c r="H3001" t="s">
        <v>38</v>
      </c>
      <c r="I3001" t="s">
        <v>15</v>
      </c>
      <c r="J3001">
        <v>64</v>
      </c>
    </row>
  </sheetData>
  <autoFilter ref="A1:J3001" xr:uid="{D690EFFC-0CC0-46F3-9F86-579C6310E27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FF14-B03A-4531-B9E5-D157ECB90992}">
  <dimension ref="A1:AC58"/>
  <sheetViews>
    <sheetView zoomScale="69" zoomScaleNormal="69" workbookViewId="0">
      <selection activeCell="AD28" sqref="AD28"/>
    </sheetView>
  </sheetViews>
  <sheetFormatPr defaultRowHeight="14.5" x14ac:dyDescent="0.35"/>
  <sheetData>
    <row r="1" spans="1:29"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row>
    <row r="2" spans="1:29" x14ac:dyDescent="0.35">
      <c r="A2" s="9"/>
      <c r="B2" s="9"/>
      <c r="C2" s="9"/>
      <c r="D2" s="9"/>
      <c r="E2" s="9"/>
      <c r="F2" s="9"/>
      <c r="G2" s="9"/>
      <c r="H2" s="9"/>
      <c r="I2" s="9"/>
      <c r="J2" s="9"/>
      <c r="K2" s="9"/>
      <c r="L2" s="9"/>
      <c r="M2" s="9"/>
      <c r="N2" s="9"/>
      <c r="O2" s="9"/>
      <c r="P2" s="9"/>
      <c r="Q2" s="9"/>
      <c r="R2" s="9"/>
      <c r="S2" s="9"/>
      <c r="T2" s="9"/>
      <c r="U2" s="9"/>
      <c r="V2" s="9"/>
      <c r="W2" s="9"/>
      <c r="X2" s="9"/>
      <c r="Y2" s="9"/>
      <c r="Z2" s="9"/>
      <c r="AA2" s="9"/>
      <c r="AB2" s="9"/>
      <c r="AC2" s="9"/>
    </row>
    <row r="3" spans="1:29" x14ac:dyDescent="0.35">
      <c r="A3" s="9"/>
      <c r="B3" s="9"/>
      <c r="C3" s="9"/>
      <c r="D3" s="9"/>
      <c r="E3" s="9"/>
      <c r="F3" s="9"/>
      <c r="G3" s="9"/>
      <c r="H3" s="9"/>
      <c r="I3" s="9"/>
      <c r="J3" s="9"/>
      <c r="K3" s="9"/>
      <c r="L3" s="9"/>
      <c r="M3" s="9"/>
      <c r="N3" s="9"/>
      <c r="O3" s="9"/>
      <c r="P3" s="9"/>
      <c r="Q3" s="9"/>
      <c r="R3" s="9"/>
      <c r="S3" s="9"/>
      <c r="T3" s="9"/>
      <c r="U3" s="9"/>
      <c r="V3" s="9"/>
      <c r="W3" s="9"/>
      <c r="X3" s="9"/>
      <c r="Y3" s="9"/>
      <c r="Z3" s="9"/>
      <c r="AA3" s="9"/>
      <c r="AB3" s="9"/>
      <c r="AC3" s="9"/>
    </row>
    <row r="4" spans="1:29" x14ac:dyDescent="0.35">
      <c r="A4" s="9"/>
      <c r="B4" s="9"/>
      <c r="C4" s="9"/>
      <c r="D4" s="9"/>
      <c r="E4" s="9"/>
      <c r="F4" s="9"/>
      <c r="G4" s="9"/>
      <c r="H4" s="9"/>
      <c r="I4" s="9"/>
      <c r="J4" s="9"/>
      <c r="K4" s="9"/>
      <c r="L4" s="9"/>
      <c r="M4" s="9"/>
      <c r="N4" s="9"/>
      <c r="O4" s="9"/>
      <c r="P4" s="9"/>
      <c r="Q4" s="9"/>
      <c r="R4" s="9"/>
      <c r="S4" s="9"/>
      <c r="T4" s="9"/>
      <c r="U4" s="9"/>
      <c r="V4" s="9"/>
      <c r="W4" s="9"/>
      <c r="X4" s="9"/>
      <c r="Y4" s="9"/>
      <c r="Z4" s="9"/>
      <c r="AA4" s="9"/>
      <c r="AB4" s="9"/>
      <c r="AC4" s="9"/>
    </row>
    <row r="5" spans="1:29" x14ac:dyDescent="0.35">
      <c r="A5" s="9"/>
      <c r="B5" s="9"/>
      <c r="C5" s="9"/>
      <c r="D5" s="9"/>
      <c r="E5" s="9"/>
      <c r="F5" s="9"/>
      <c r="G5" s="9"/>
      <c r="H5" s="9"/>
      <c r="I5" s="9"/>
      <c r="J5" s="9"/>
      <c r="K5" s="9"/>
      <c r="L5" s="9"/>
      <c r="M5" s="9"/>
      <c r="N5" s="9"/>
      <c r="O5" s="9"/>
      <c r="P5" s="9"/>
      <c r="Q5" s="9"/>
      <c r="R5" s="9"/>
      <c r="S5" s="9"/>
      <c r="T5" s="9"/>
      <c r="U5" s="9"/>
      <c r="V5" s="9"/>
      <c r="W5" s="9"/>
      <c r="X5" s="9"/>
      <c r="Y5" s="9"/>
      <c r="Z5" s="9"/>
      <c r="AA5" s="9"/>
      <c r="AB5" s="9"/>
      <c r="AC5" s="9"/>
    </row>
    <row r="6" spans="1:29" x14ac:dyDescent="0.35">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29" x14ac:dyDescent="0.35">
      <c r="A7" s="9"/>
      <c r="B7" s="9"/>
      <c r="C7" s="9"/>
      <c r="D7" s="9"/>
      <c r="E7" s="9"/>
      <c r="F7" s="9"/>
      <c r="G7" s="9"/>
      <c r="H7" s="9"/>
      <c r="I7" s="9"/>
      <c r="J7" s="9"/>
      <c r="K7" s="9"/>
      <c r="L7" s="9"/>
      <c r="M7" s="9"/>
      <c r="N7" s="9"/>
      <c r="O7" s="9"/>
      <c r="P7" s="9"/>
      <c r="Q7" s="9"/>
      <c r="R7" s="9"/>
      <c r="S7" s="9"/>
      <c r="T7" s="9"/>
      <c r="U7" s="9"/>
      <c r="V7" s="9"/>
      <c r="W7" s="9"/>
      <c r="X7" s="9"/>
      <c r="Y7" s="9"/>
      <c r="Z7" s="9"/>
      <c r="AA7" s="9"/>
      <c r="AB7" s="9"/>
      <c r="AC7" s="9"/>
    </row>
    <row r="8" spans="1:29" x14ac:dyDescent="0.35">
      <c r="A8" s="9"/>
      <c r="B8" s="9"/>
      <c r="C8" s="9"/>
      <c r="D8" s="9"/>
      <c r="E8" s="9"/>
      <c r="F8" s="9"/>
      <c r="G8" s="9"/>
      <c r="H8" s="9"/>
      <c r="I8" s="9"/>
      <c r="J8" s="9"/>
      <c r="K8" s="9"/>
      <c r="L8" s="9"/>
      <c r="M8" s="9"/>
      <c r="N8" s="9"/>
      <c r="O8" s="9"/>
      <c r="P8" s="9"/>
      <c r="Q8" s="9"/>
      <c r="R8" s="9"/>
      <c r="S8" s="9"/>
      <c r="T8" s="9"/>
      <c r="U8" s="9"/>
      <c r="V8" s="9"/>
      <c r="W8" s="9"/>
      <c r="X8" s="9"/>
      <c r="Y8" s="9"/>
      <c r="Z8" s="9"/>
      <c r="AA8" s="9"/>
      <c r="AB8" s="9"/>
      <c r="AC8" s="9"/>
    </row>
    <row r="9" spans="1:29" x14ac:dyDescent="0.35">
      <c r="A9" s="9"/>
      <c r="B9" s="9"/>
      <c r="C9" s="9"/>
      <c r="D9" s="9"/>
      <c r="E9" s="9"/>
      <c r="F9" s="9"/>
      <c r="G9" s="9"/>
      <c r="H9" s="9"/>
      <c r="I9" s="9"/>
      <c r="J9" s="9"/>
      <c r="K9" s="9"/>
      <c r="L9" s="9"/>
      <c r="M9" s="9"/>
      <c r="N9" s="9"/>
      <c r="O9" s="9"/>
      <c r="P9" s="9"/>
      <c r="Q9" s="9"/>
      <c r="R9" s="9"/>
      <c r="S9" s="9"/>
      <c r="T9" s="9"/>
      <c r="U9" s="9"/>
      <c r="V9" s="9"/>
      <c r="W9" s="9"/>
      <c r="X9" s="9"/>
      <c r="Y9" s="9"/>
      <c r="Z9" s="9"/>
      <c r="AA9" s="9"/>
      <c r="AB9" s="9"/>
      <c r="AC9" s="9"/>
    </row>
    <row r="10" spans="1:29" x14ac:dyDescent="0.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x14ac:dyDescent="0.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x14ac:dyDescent="0.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x14ac:dyDescent="0.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x14ac:dyDescent="0.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x14ac:dyDescent="0.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x14ac:dyDescent="0.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x14ac:dyDescent="0.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x14ac:dyDescent="0.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x14ac:dyDescent="0.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x14ac:dyDescent="0.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x14ac:dyDescent="0.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x14ac:dyDescent="0.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x14ac:dyDescent="0.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x14ac:dyDescent="0.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x14ac:dyDescent="0.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x14ac:dyDescent="0.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x14ac:dyDescent="0.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x14ac:dyDescent="0.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x14ac:dyDescent="0.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x14ac:dyDescent="0.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x14ac:dyDescent="0.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x14ac:dyDescent="0.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x14ac:dyDescent="0.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x14ac:dyDescent="0.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x14ac:dyDescent="0.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x14ac:dyDescent="0.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x14ac:dyDescent="0.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x14ac:dyDescent="0.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x14ac:dyDescent="0.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x14ac:dyDescent="0.3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x14ac:dyDescent="0.3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x14ac:dyDescent="0.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x14ac:dyDescent="0.3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x14ac:dyDescent="0.3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x14ac:dyDescent="0.3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x14ac:dyDescent="0.3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x14ac:dyDescent="0.3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x14ac:dyDescent="0.3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x14ac:dyDescent="0.3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x14ac:dyDescent="0.3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x14ac:dyDescent="0.3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x14ac:dyDescent="0.3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x14ac:dyDescent="0.3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x14ac:dyDescent="0.3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x14ac:dyDescent="0.3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17E2-3236-49A9-976B-F49A217CCA68}">
  <dimension ref="A1:O3001"/>
  <sheetViews>
    <sheetView workbookViewId="0">
      <selection activeCell="O2" sqref="O2"/>
    </sheetView>
  </sheetViews>
  <sheetFormatPr defaultRowHeight="14.5" x14ac:dyDescent="0.35"/>
  <cols>
    <col min="1" max="1" width="9.7265625" bestFit="1" customWidth="1"/>
    <col min="2" max="2" width="16.453125" bestFit="1" customWidth="1"/>
    <col min="3" max="3" width="6.81640625" bestFit="1" customWidth="1"/>
    <col min="4" max="4" width="10.453125" customWidth="1"/>
    <col min="5" max="5" width="16.7265625" bestFit="1" customWidth="1"/>
    <col min="6" max="6" width="18.1796875" bestFit="1" customWidth="1"/>
    <col min="7" max="7" width="18.1796875" customWidth="1"/>
    <col min="8" max="8" width="25.54296875" style="1" bestFit="1" customWidth="1"/>
    <col min="9" max="9" width="25.54296875" style="1" customWidth="1"/>
    <col min="10" max="10" width="24.90625" style="2" bestFit="1" customWidth="1"/>
    <col min="11" max="11" width="14.36328125" bestFit="1" customWidth="1"/>
    <col min="12" max="12" width="25.26953125" bestFit="1" customWidth="1"/>
    <col min="13" max="13" width="24.90625" bestFit="1" customWidth="1"/>
    <col min="14" max="14" width="32.81640625" style="2" bestFit="1" customWidth="1"/>
  </cols>
  <sheetData>
    <row r="1" spans="1:15" x14ac:dyDescent="0.35">
      <c r="A1" t="s">
        <v>0</v>
      </c>
      <c r="B1" t="s">
        <v>46</v>
      </c>
      <c r="C1" t="s">
        <v>1</v>
      </c>
      <c r="D1" t="s">
        <v>71</v>
      </c>
      <c r="E1" t="s">
        <v>2</v>
      </c>
      <c r="F1" t="s">
        <v>3</v>
      </c>
      <c r="G1" t="s">
        <v>52</v>
      </c>
      <c r="H1" s="1" t="s">
        <v>4</v>
      </c>
      <c r="I1" s="1" t="s">
        <v>67</v>
      </c>
      <c r="J1" s="2" t="s">
        <v>5</v>
      </c>
      <c r="K1" t="s">
        <v>6</v>
      </c>
      <c r="L1" t="s">
        <v>7</v>
      </c>
      <c r="M1" t="s">
        <v>8</v>
      </c>
      <c r="N1" s="2" t="s">
        <v>9</v>
      </c>
    </row>
    <row r="2" spans="1:15" x14ac:dyDescent="0.35">
      <c r="A2" t="s">
        <v>10</v>
      </c>
      <c r="B2">
        <f>IF(COUNTIF($A$2:A2, A2) =1,1,0)</f>
        <v>1</v>
      </c>
      <c r="C2">
        <v>2019</v>
      </c>
      <c r="D2" s="10">
        <v>43466</v>
      </c>
      <c r="E2" t="s">
        <v>11</v>
      </c>
      <c r="F2" t="s">
        <v>12</v>
      </c>
      <c r="G2">
        <f>IF(COUNTIF($F$2:F2, F2) =1,1,0)</f>
        <v>1</v>
      </c>
      <c r="H2" s="1">
        <v>80.53</v>
      </c>
      <c r="I2" s="2">
        <f>H2*1000000</f>
        <v>80530000</v>
      </c>
      <c r="J2" s="2">
        <v>773169</v>
      </c>
      <c r="K2" t="s">
        <v>13</v>
      </c>
      <c r="L2" t="s">
        <v>14</v>
      </c>
      <c r="M2" t="s">
        <v>15</v>
      </c>
      <c r="N2" s="2">
        <v>63</v>
      </c>
      <c r="O2" s="2">
        <f>AVERAGE(N2:N3001)</f>
        <v>36.475999999999999</v>
      </c>
    </row>
    <row r="3" spans="1:15" x14ac:dyDescent="0.35">
      <c r="A3" t="s">
        <v>10</v>
      </c>
      <c r="B3">
        <f>IF(COUNTIF($A$2:A3, A3) =1,1,0)</f>
        <v>0</v>
      </c>
      <c r="C3">
        <v>2019</v>
      </c>
      <c r="D3" s="10">
        <v>43466</v>
      </c>
      <c r="E3" t="s">
        <v>16</v>
      </c>
      <c r="F3" t="s">
        <v>17</v>
      </c>
      <c r="G3">
        <f>IF(COUNTIF($F$2:F3, F3) =1,1,0)</f>
        <v>1</v>
      </c>
      <c r="H3" s="1">
        <v>62.19</v>
      </c>
      <c r="I3" s="2">
        <f t="shared" ref="I3:I66" si="0">H3*1000000</f>
        <v>62190000</v>
      </c>
      <c r="J3" s="2">
        <v>295961</v>
      </c>
      <c r="K3" t="s">
        <v>13</v>
      </c>
      <c r="L3" t="s">
        <v>14</v>
      </c>
      <c r="M3" t="s">
        <v>18</v>
      </c>
      <c r="N3" s="2">
        <v>71</v>
      </c>
    </row>
    <row r="4" spans="1:15" x14ac:dyDescent="0.35">
      <c r="A4" t="s">
        <v>19</v>
      </c>
      <c r="B4">
        <f>IF(COUNTIF($A$2:A4, A4) =1,1,0)</f>
        <v>1</v>
      </c>
      <c r="C4">
        <v>2017</v>
      </c>
      <c r="D4" s="10">
        <v>42736</v>
      </c>
      <c r="E4" t="s">
        <v>20</v>
      </c>
      <c r="F4" t="s">
        <v>21</v>
      </c>
      <c r="G4">
        <f>IF(COUNTIF($F$2:F4, F4) =1,1,0)</f>
        <v>1</v>
      </c>
      <c r="H4" s="1">
        <v>38.65</v>
      </c>
      <c r="I4" s="2">
        <f t="shared" si="0"/>
        <v>38650000</v>
      </c>
      <c r="J4" s="2">
        <v>605895</v>
      </c>
      <c r="K4" t="s">
        <v>13</v>
      </c>
      <c r="L4" t="s">
        <v>22</v>
      </c>
      <c r="M4" t="s">
        <v>15</v>
      </c>
      <c r="N4" s="2">
        <v>20</v>
      </c>
    </row>
    <row r="5" spans="1:15" x14ac:dyDescent="0.35">
      <c r="A5" t="s">
        <v>23</v>
      </c>
      <c r="B5">
        <f>IF(COUNTIF($A$2:A5, A5) =1,1,0)</f>
        <v>1</v>
      </c>
      <c r="C5">
        <v>2024</v>
      </c>
      <c r="D5" s="10">
        <v>45292</v>
      </c>
      <c r="E5" t="s">
        <v>16</v>
      </c>
      <c r="F5" t="s">
        <v>24</v>
      </c>
      <c r="G5">
        <f>IF(COUNTIF($F$2:F5, F5) =1,1,0)</f>
        <v>1</v>
      </c>
      <c r="H5" s="1">
        <v>41.44</v>
      </c>
      <c r="I5" s="2">
        <f t="shared" si="0"/>
        <v>41440000</v>
      </c>
      <c r="J5" s="2">
        <v>659320</v>
      </c>
      <c r="K5" t="s">
        <v>25</v>
      </c>
      <c r="L5" t="s">
        <v>26</v>
      </c>
      <c r="M5" t="s">
        <v>27</v>
      </c>
      <c r="N5" s="2">
        <v>7</v>
      </c>
    </row>
    <row r="6" spans="1:15" x14ac:dyDescent="0.35">
      <c r="A6" t="s">
        <v>28</v>
      </c>
      <c r="B6">
        <f>IF(COUNTIF($A$2:A6, A6) =1,1,0)</f>
        <v>1</v>
      </c>
      <c r="C6">
        <v>2018</v>
      </c>
      <c r="D6" s="10">
        <v>43101</v>
      </c>
      <c r="E6" t="s">
        <v>20</v>
      </c>
      <c r="F6" t="s">
        <v>21</v>
      </c>
      <c r="G6">
        <f>IF(COUNTIF($F$2:F6, F6) =1,1,0)</f>
        <v>0</v>
      </c>
      <c r="H6" s="1">
        <v>74.41</v>
      </c>
      <c r="I6" s="2">
        <f t="shared" si="0"/>
        <v>74410000</v>
      </c>
      <c r="J6" s="2">
        <v>810682</v>
      </c>
      <c r="K6" t="s">
        <v>29</v>
      </c>
      <c r="L6" t="s">
        <v>26</v>
      </c>
      <c r="M6" t="s">
        <v>15</v>
      </c>
      <c r="N6" s="2">
        <v>68</v>
      </c>
    </row>
    <row r="7" spans="1:15" x14ac:dyDescent="0.35">
      <c r="A7" t="s">
        <v>28</v>
      </c>
      <c r="B7">
        <f>IF(COUNTIF($A$2:A7, A7) =1,1,0)</f>
        <v>0</v>
      </c>
      <c r="C7">
        <v>2017</v>
      </c>
      <c r="D7" s="10">
        <v>42736</v>
      </c>
      <c r="E7" t="s">
        <v>20</v>
      </c>
      <c r="F7" t="s">
        <v>17</v>
      </c>
      <c r="G7">
        <f>IF(COUNTIF($F$2:F7, F7) =1,1,0)</f>
        <v>0</v>
      </c>
      <c r="H7" s="1">
        <v>98.24</v>
      </c>
      <c r="I7" s="2">
        <f t="shared" si="0"/>
        <v>98240000</v>
      </c>
      <c r="J7" s="2">
        <v>285201</v>
      </c>
      <c r="K7" t="s">
        <v>30</v>
      </c>
      <c r="L7" t="s">
        <v>26</v>
      </c>
      <c r="M7" t="s">
        <v>31</v>
      </c>
      <c r="N7" s="2">
        <v>25</v>
      </c>
    </row>
    <row r="8" spans="1:15" x14ac:dyDescent="0.35">
      <c r="A8" t="s">
        <v>28</v>
      </c>
      <c r="B8">
        <f>IF(COUNTIF($A$2:A8, A8) =1,1,0)</f>
        <v>0</v>
      </c>
      <c r="C8">
        <v>2016</v>
      </c>
      <c r="D8" s="10">
        <v>42370</v>
      </c>
      <c r="E8" t="s">
        <v>32</v>
      </c>
      <c r="F8" t="s">
        <v>24</v>
      </c>
      <c r="G8">
        <f>IF(COUNTIF($F$2:F8, F8) =1,1,0)</f>
        <v>0</v>
      </c>
      <c r="H8" s="1">
        <v>33.26</v>
      </c>
      <c r="I8" s="2">
        <f t="shared" si="0"/>
        <v>33259999.999999996</v>
      </c>
      <c r="J8" s="2">
        <v>431262</v>
      </c>
      <c r="K8" t="s">
        <v>29</v>
      </c>
      <c r="L8" t="s">
        <v>14</v>
      </c>
      <c r="M8" t="s">
        <v>15</v>
      </c>
      <c r="N8" s="2">
        <v>34</v>
      </c>
    </row>
    <row r="9" spans="1:15" x14ac:dyDescent="0.35">
      <c r="A9" t="s">
        <v>33</v>
      </c>
      <c r="B9">
        <f>IF(COUNTIF($A$2:A9, A9) =1,1,0)</f>
        <v>1</v>
      </c>
      <c r="C9">
        <v>2018</v>
      </c>
      <c r="D9" s="10">
        <v>43101</v>
      </c>
      <c r="E9" t="s">
        <v>34</v>
      </c>
      <c r="F9" t="s">
        <v>35</v>
      </c>
      <c r="G9">
        <f>IF(COUNTIF($F$2:F9, F9) =1,1,0)</f>
        <v>1</v>
      </c>
      <c r="H9" s="1">
        <v>59.23</v>
      </c>
      <c r="I9" s="2">
        <f t="shared" si="0"/>
        <v>59230000</v>
      </c>
      <c r="J9" s="2">
        <v>909991</v>
      </c>
      <c r="K9" t="s">
        <v>30</v>
      </c>
      <c r="L9" t="s">
        <v>26</v>
      </c>
      <c r="M9" t="s">
        <v>31</v>
      </c>
      <c r="N9" s="2">
        <v>66</v>
      </c>
    </row>
    <row r="10" spans="1:15" x14ac:dyDescent="0.35">
      <c r="A10" t="s">
        <v>19</v>
      </c>
      <c r="B10">
        <f>IF(COUNTIF($A$2:A10, A10) =1,1,0)</f>
        <v>0</v>
      </c>
      <c r="C10">
        <v>2016</v>
      </c>
      <c r="D10" s="10">
        <v>42370</v>
      </c>
      <c r="E10" t="s">
        <v>20</v>
      </c>
      <c r="F10" t="s">
        <v>36</v>
      </c>
      <c r="G10">
        <f>IF(COUNTIF($F$2:F10, F10) =1,1,0)</f>
        <v>1</v>
      </c>
      <c r="H10" s="1">
        <v>16.88</v>
      </c>
      <c r="I10" s="2">
        <f t="shared" si="0"/>
        <v>16880000</v>
      </c>
      <c r="J10" s="2">
        <v>698249</v>
      </c>
      <c r="K10" t="s">
        <v>30</v>
      </c>
      <c r="L10" t="s">
        <v>26</v>
      </c>
      <c r="M10" t="s">
        <v>15</v>
      </c>
      <c r="N10" s="2">
        <v>47</v>
      </c>
    </row>
    <row r="11" spans="1:15" x14ac:dyDescent="0.35">
      <c r="A11" t="s">
        <v>23</v>
      </c>
      <c r="B11">
        <f>IF(COUNTIF($A$2:A11, A11) =1,1,0)</f>
        <v>0</v>
      </c>
      <c r="C11">
        <v>2023</v>
      </c>
      <c r="D11" s="10">
        <v>44927</v>
      </c>
      <c r="E11" t="s">
        <v>32</v>
      </c>
      <c r="F11" t="s">
        <v>37</v>
      </c>
      <c r="G11">
        <f>IF(COUNTIF($F$2:F11, F11) =1,1,0)</f>
        <v>1</v>
      </c>
      <c r="H11" s="1">
        <v>69.14</v>
      </c>
      <c r="I11" s="2">
        <f t="shared" si="0"/>
        <v>69140000</v>
      </c>
      <c r="J11" s="2">
        <v>685927</v>
      </c>
      <c r="K11" t="s">
        <v>13</v>
      </c>
      <c r="L11" t="s">
        <v>14</v>
      </c>
      <c r="M11" t="s">
        <v>18</v>
      </c>
      <c r="N11" s="2">
        <v>58</v>
      </c>
    </row>
    <row r="12" spans="1:15" x14ac:dyDescent="0.35">
      <c r="A12" t="s">
        <v>10</v>
      </c>
      <c r="B12">
        <f>IF(COUNTIF($A$2:A12, A12) =1,1,0)</f>
        <v>0</v>
      </c>
      <c r="C12">
        <v>2019</v>
      </c>
      <c r="D12" s="10">
        <v>43466</v>
      </c>
      <c r="E12" t="s">
        <v>11</v>
      </c>
      <c r="F12" t="s">
        <v>24</v>
      </c>
      <c r="G12">
        <f>IF(COUNTIF($F$2:F12, F12) =1,1,0)</f>
        <v>0</v>
      </c>
      <c r="H12" s="1">
        <v>88.67</v>
      </c>
      <c r="I12" s="2">
        <f t="shared" si="0"/>
        <v>88670000</v>
      </c>
      <c r="J12" s="2">
        <v>493675</v>
      </c>
      <c r="K12" t="s">
        <v>30</v>
      </c>
      <c r="L12" t="s">
        <v>38</v>
      </c>
      <c r="M12" t="s">
        <v>15</v>
      </c>
      <c r="N12" s="2">
        <v>29</v>
      </c>
    </row>
    <row r="13" spans="1:15" x14ac:dyDescent="0.35">
      <c r="A13" t="s">
        <v>10</v>
      </c>
      <c r="B13">
        <f>IF(COUNTIF($A$2:A13, A13) =1,1,0)</f>
        <v>0</v>
      </c>
      <c r="C13">
        <v>2016</v>
      </c>
      <c r="D13" s="10">
        <v>42370</v>
      </c>
      <c r="E13" t="s">
        <v>34</v>
      </c>
      <c r="F13" t="s">
        <v>37</v>
      </c>
      <c r="G13">
        <f>IF(COUNTIF($F$2:F13, F13) =1,1,0)</f>
        <v>0</v>
      </c>
      <c r="H13" s="1">
        <v>38.81</v>
      </c>
      <c r="I13" s="2">
        <f t="shared" si="0"/>
        <v>38810000</v>
      </c>
      <c r="J13" s="2">
        <v>920768</v>
      </c>
      <c r="K13" t="s">
        <v>13</v>
      </c>
      <c r="L13" t="s">
        <v>14</v>
      </c>
      <c r="M13" t="s">
        <v>27</v>
      </c>
      <c r="N13" s="2">
        <v>27</v>
      </c>
    </row>
    <row r="14" spans="1:15" x14ac:dyDescent="0.35">
      <c r="A14" t="s">
        <v>19</v>
      </c>
      <c r="B14">
        <f>IF(COUNTIF($A$2:A14, A14) =1,1,0)</f>
        <v>0</v>
      </c>
      <c r="C14">
        <v>2019</v>
      </c>
      <c r="D14" s="10">
        <v>43466</v>
      </c>
      <c r="E14" t="s">
        <v>16</v>
      </c>
      <c r="F14" t="s">
        <v>12</v>
      </c>
      <c r="G14">
        <f>IF(COUNTIF($F$2:F14, F14) =1,1,0)</f>
        <v>0</v>
      </c>
      <c r="H14" s="1">
        <v>30.56</v>
      </c>
      <c r="I14" s="2">
        <f t="shared" si="0"/>
        <v>30560000</v>
      </c>
      <c r="J14" s="2">
        <v>583204</v>
      </c>
      <c r="K14" t="s">
        <v>29</v>
      </c>
      <c r="L14" t="s">
        <v>38</v>
      </c>
      <c r="M14" t="s">
        <v>18</v>
      </c>
      <c r="N14" s="2">
        <v>37</v>
      </c>
    </row>
    <row r="15" spans="1:15" x14ac:dyDescent="0.35">
      <c r="A15" t="s">
        <v>33</v>
      </c>
      <c r="B15">
        <f>IF(COUNTIF($A$2:A15, A15) =1,1,0)</f>
        <v>0</v>
      </c>
      <c r="C15">
        <v>2023</v>
      </c>
      <c r="D15" s="10">
        <v>44927</v>
      </c>
      <c r="E15" t="s">
        <v>32</v>
      </c>
      <c r="F15" t="s">
        <v>37</v>
      </c>
      <c r="G15">
        <f>IF(COUNTIF($F$2:F15, F15) =1,1,0)</f>
        <v>0</v>
      </c>
      <c r="H15" s="1">
        <v>58.37</v>
      </c>
      <c r="I15" s="2">
        <f t="shared" si="0"/>
        <v>58370000</v>
      </c>
      <c r="J15" s="2">
        <v>599797</v>
      </c>
      <c r="K15" t="s">
        <v>25</v>
      </c>
      <c r="L15" t="s">
        <v>14</v>
      </c>
      <c r="M15" t="s">
        <v>27</v>
      </c>
      <c r="N15" s="2">
        <v>35</v>
      </c>
    </row>
    <row r="16" spans="1:15" x14ac:dyDescent="0.35">
      <c r="A16" t="s">
        <v>33</v>
      </c>
      <c r="B16">
        <f>IF(COUNTIF($A$2:A16, A16) =1,1,0)</f>
        <v>0</v>
      </c>
      <c r="C16">
        <v>2024</v>
      </c>
      <c r="D16" s="10">
        <v>45292</v>
      </c>
      <c r="E16" t="s">
        <v>32</v>
      </c>
      <c r="F16" t="s">
        <v>21</v>
      </c>
      <c r="G16">
        <f>IF(COUNTIF($F$2:F16, F16) =1,1,0)</f>
        <v>0</v>
      </c>
      <c r="H16" s="1">
        <v>48.01</v>
      </c>
      <c r="I16" s="2">
        <f t="shared" si="0"/>
        <v>48010000</v>
      </c>
      <c r="J16" s="2">
        <v>922258</v>
      </c>
      <c r="K16" t="s">
        <v>30</v>
      </c>
      <c r="L16" t="s">
        <v>26</v>
      </c>
      <c r="M16" t="s">
        <v>39</v>
      </c>
      <c r="N16" s="2">
        <v>64</v>
      </c>
    </row>
    <row r="17" spans="1:14" x14ac:dyDescent="0.35">
      <c r="A17" t="s">
        <v>40</v>
      </c>
      <c r="B17">
        <f>IF(COUNTIF($A$2:A17, A17) =1,1,0)</f>
        <v>1</v>
      </c>
      <c r="C17">
        <v>2022</v>
      </c>
      <c r="D17" s="10">
        <v>44562</v>
      </c>
      <c r="E17" t="s">
        <v>11</v>
      </c>
      <c r="F17" t="s">
        <v>36</v>
      </c>
      <c r="G17">
        <f>IF(COUNTIF($F$2:F17, F17) =1,1,0)</f>
        <v>0</v>
      </c>
      <c r="H17" s="1">
        <v>64.31</v>
      </c>
      <c r="I17" s="2">
        <f t="shared" si="0"/>
        <v>64310000</v>
      </c>
      <c r="J17" s="2">
        <v>120789</v>
      </c>
      <c r="K17" t="s">
        <v>25</v>
      </c>
      <c r="L17" t="s">
        <v>38</v>
      </c>
      <c r="M17" t="s">
        <v>39</v>
      </c>
      <c r="N17" s="2">
        <v>36</v>
      </c>
    </row>
    <row r="18" spans="1:14" x14ac:dyDescent="0.35">
      <c r="A18" t="s">
        <v>41</v>
      </c>
      <c r="B18">
        <f>IF(COUNTIF($A$2:A18, A18) =1,1,0)</f>
        <v>1</v>
      </c>
      <c r="C18">
        <v>2017</v>
      </c>
      <c r="D18" s="10">
        <v>42736</v>
      </c>
      <c r="E18" t="s">
        <v>20</v>
      </c>
      <c r="F18" t="s">
        <v>37</v>
      </c>
      <c r="G18">
        <f>IF(COUNTIF($F$2:F18, F18) =1,1,0)</f>
        <v>0</v>
      </c>
      <c r="H18" s="1">
        <v>13.04</v>
      </c>
      <c r="I18" s="2">
        <f t="shared" si="0"/>
        <v>13040000</v>
      </c>
      <c r="J18" s="2">
        <v>850158</v>
      </c>
      <c r="K18" t="s">
        <v>13</v>
      </c>
      <c r="L18" t="s">
        <v>14</v>
      </c>
      <c r="M18" t="s">
        <v>27</v>
      </c>
      <c r="N18" s="2">
        <v>67</v>
      </c>
    </row>
    <row r="19" spans="1:14" x14ac:dyDescent="0.35">
      <c r="A19" t="s">
        <v>19</v>
      </c>
      <c r="B19">
        <f>IF(COUNTIF($A$2:A19, A19) =1,1,0)</f>
        <v>0</v>
      </c>
      <c r="C19">
        <v>2015</v>
      </c>
      <c r="D19" s="10">
        <v>42005</v>
      </c>
      <c r="E19" t="s">
        <v>32</v>
      </c>
      <c r="F19" t="s">
        <v>21</v>
      </c>
      <c r="G19">
        <f>IF(COUNTIF($F$2:F19, F19) =1,1,0)</f>
        <v>0</v>
      </c>
      <c r="H19" s="1">
        <v>93.14</v>
      </c>
      <c r="I19" s="2">
        <f t="shared" si="0"/>
        <v>93140000</v>
      </c>
      <c r="J19" s="2">
        <v>805278</v>
      </c>
      <c r="K19" t="s">
        <v>29</v>
      </c>
      <c r="L19" t="s">
        <v>26</v>
      </c>
      <c r="M19" t="s">
        <v>39</v>
      </c>
      <c r="N19" s="2">
        <v>56</v>
      </c>
    </row>
    <row r="20" spans="1:14" x14ac:dyDescent="0.35">
      <c r="A20" t="s">
        <v>23</v>
      </c>
      <c r="B20">
        <f>IF(COUNTIF($A$2:A20, A20) =1,1,0)</f>
        <v>0</v>
      </c>
      <c r="C20">
        <v>2019</v>
      </c>
      <c r="D20" s="10">
        <v>43466</v>
      </c>
      <c r="E20" t="s">
        <v>42</v>
      </c>
      <c r="F20" t="s">
        <v>24</v>
      </c>
      <c r="G20">
        <f>IF(COUNTIF($F$2:F20, F20) =1,1,0)</f>
        <v>0</v>
      </c>
      <c r="H20" s="1">
        <v>14.01</v>
      </c>
      <c r="I20" s="2">
        <f t="shared" si="0"/>
        <v>14010000</v>
      </c>
      <c r="J20" s="2">
        <v>578443</v>
      </c>
      <c r="K20" t="s">
        <v>29</v>
      </c>
      <c r="L20" t="s">
        <v>26</v>
      </c>
      <c r="M20" t="s">
        <v>18</v>
      </c>
      <c r="N20" s="2">
        <v>28</v>
      </c>
    </row>
    <row r="21" spans="1:14" x14ac:dyDescent="0.35">
      <c r="A21" t="s">
        <v>19</v>
      </c>
      <c r="B21">
        <f>IF(COUNTIF($A$2:A21, A21) =1,1,0)</f>
        <v>0</v>
      </c>
      <c r="C21">
        <v>2016</v>
      </c>
      <c r="D21" s="10">
        <v>42370</v>
      </c>
      <c r="E21" t="s">
        <v>32</v>
      </c>
      <c r="F21" t="s">
        <v>21</v>
      </c>
      <c r="G21">
        <f>IF(COUNTIF($F$2:F21, F21) =1,1,0)</f>
        <v>0</v>
      </c>
      <c r="H21" s="1">
        <v>36.450000000000003</v>
      </c>
      <c r="I21" s="2">
        <f t="shared" si="0"/>
        <v>36450000</v>
      </c>
      <c r="J21" s="2">
        <v>261808</v>
      </c>
      <c r="K21" t="s">
        <v>25</v>
      </c>
      <c r="L21" t="s">
        <v>26</v>
      </c>
      <c r="M21" t="s">
        <v>27</v>
      </c>
      <c r="N21" s="2">
        <v>6</v>
      </c>
    </row>
    <row r="22" spans="1:14" x14ac:dyDescent="0.35">
      <c r="A22" t="s">
        <v>43</v>
      </c>
      <c r="B22">
        <f>IF(COUNTIF($A$2:A22, A22) =1,1,0)</f>
        <v>1</v>
      </c>
      <c r="C22">
        <v>2015</v>
      </c>
      <c r="D22" s="10">
        <v>42005</v>
      </c>
      <c r="E22" t="s">
        <v>16</v>
      </c>
      <c r="F22" t="s">
        <v>17</v>
      </c>
      <c r="G22">
        <f>IF(COUNTIF($F$2:F22, F22) =1,1,0)</f>
        <v>0</v>
      </c>
      <c r="H22" s="1">
        <v>49.55</v>
      </c>
      <c r="I22" s="2">
        <f t="shared" si="0"/>
        <v>49550000</v>
      </c>
      <c r="J22" s="2">
        <v>920172</v>
      </c>
      <c r="K22" t="s">
        <v>13</v>
      </c>
      <c r="L22" t="s">
        <v>22</v>
      </c>
      <c r="M22" t="s">
        <v>31</v>
      </c>
      <c r="N22" s="2">
        <v>43</v>
      </c>
    </row>
    <row r="23" spans="1:14" x14ac:dyDescent="0.35">
      <c r="A23" t="s">
        <v>33</v>
      </c>
      <c r="B23">
        <f>IF(COUNTIF($A$2:A23, A23) =1,1,0)</f>
        <v>0</v>
      </c>
      <c r="C23">
        <v>2023</v>
      </c>
      <c r="D23" s="10">
        <v>44927</v>
      </c>
      <c r="E23" t="s">
        <v>16</v>
      </c>
      <c r="F23" t="s">
        <v>12</v>
      </c>
      <c r="G23">
        <f>IF(COUNTIF($F$2:F23, F23) =1,1,0)</f>
        <v>0</v>
      </c>
      <c r="H23" s="1">
        <v>17.72</v>
      </c>
      <c r="I23" s="2">
        <f t="shared" si="0"/>
        <v>17720000</v>
      </c>
      <c r="J23" s="2">
        <v>261661</v>
      </c>
      <c r="K23" t="s">
        <v>29</v>
      </c>
      <c r="L23" t="s">
        <v>26</v>
      </c>
      <c r="M23" t="s">
        <v>15</v>
      </c>
      <c r="N23" s="2">
        <v>11</v>
      </c>
    </row>
    <row r="24" spans="1:14" x14ac:dyDescent="0.35">
      <c r="A24" t="s">
        <v>19</v>
      </c>
      <c r="B24">
        <f>IF(COUNTIF($A$2:A24, A24) =1,1,0)</f>
        <v>0</v>
      </c>
      <c r="C24">
        <v>2017</v>
      </c>
      <c r="D24" s="10">
        <v>42736</v>
      </c>
      <c r="E24" t="s">
        <v>32</v>
      </c>
      <c r="F24" t="s">
        <v>35</v>
      </c>
      <c r="G24">
        <f>IF(COUNTIF($F$2:F24, F24) =1,1,0)</f>
        <v>0</v>
      </c>
      <c r="H24" s="1">
        <v>76.709999999999994</v>
      </c>
      <c r="I24" s="2">
        <f t="shared" si="0"/>
        <v>76710000</v>
      </c>
      <c r="J24" s="2">
        <v>246205</v>
      </c>
      <c r="K24" t="s">
        <v>25</v>
      </c>
      <c r="L24" t="s">
        <v>14</v>
      </c>
      <c r="M24" t="s">
        <v>18</v>
      </c>
      <c r="N24" s="2">
        <v>30</v>
      </c>
    </row>
    <row r="25" spans="1:14" x14ac:dyDescent="0.35">
      <c r="A25" t="s">
        <v>44</v>
      </c>
      <c r="B25">
        <f>IF(COUNTIF($A$2:A25, A25) =1,1,0)</f>
        <v>1</v>
      </c>
      <c r="C25">
        <v>2022</v>
      </c>
      <c r="D25" s="10">
        <v>44562</v>
      </c>
      <c r="E25" t="s">
        <v>11</v>
      </c>
      <c r="F25" t="s">
        <v>24</v>
      </c>
      <c r="G25">
        <f>IF(COUNTIF($F$2:F25, F25) =1,1,0)</f>
        <v>0</v>
      </c>
      <c r="H25" s="1">
        <v>20.420000000000002</v>
      </c>
      <c r="I25" s="2">
        <f t="shared" si="0"/>
        <v>20420000</v>
      </c>
      <c r="J25" s="2">
        <v>186148</v>
      </c>
      <c r="K25" t="s">
        <v>25</v>
      </c>
      <c r="L25" t="s">
        <v>22</v>
      </c>
      <c r="M25" t="s">
        <v>31</v>
      </c>
      <c r="N25" s="2">
        <v>32</v>
      </c>
    </row>
    <row r="26" spans="1:14" x14ac:dyDescent="0.35">
      <c r="A26" t="s">
        <v>43</v>
      </c>
      <c r="B26">
        <f>IF(COUNTIF($A$2:A26, A26) =1,1,0)</f>
        <v>0</v>
      </c>
      <c r="C26">
        <v>2023</v>
      </c>
      <c r="D26" s="10">
        <v>44927</v>
      </c>
      <c r="E26" t="s">
        <v>32</v>
      </c>
      <c r="F26" t="s">
        <v>24</v>
      </c>
      <c r="G26">
        <f>IF(COUNTIF($F$2:F26, F26) =1,1,0)</f>
        <v>0</v>
      </c>
      <c r="H26" s="1">
        <v>51.84</v>
      </c>
      <c r="I26" s="2">
        <f t="shared" si="0"/>
        <v>51840000</v>
      </c>
      <c r="J26" s="2">
        <v>699007</v>
      </c>
      <c r="K26" t="s">
        <v>13</v>
      </c>
      <c r="L26" t="s">
        <v>26</v>
      </c>
      <c r="M26" t="s">
        <v>15</v>
      </c>
      <c r="N26" s="2">
        <v>30</v>
      </c>
    </row>
    <row r="27" spans="1:14" x14ac:dyDescent="0.35">
      <c r="A27" t="s">
        <v>10</v>
      </c>
      <c r="B27">
        <f>IF(COUNTIF($A$2:A27, A27) =1,1,0)</f>
        <v>0</v>
      </c>
      <c r="C27">
        <v>2021</v>
      </c>
      <c r="D27" s="10">
        <v>44197</v>
      </c>
      <c r="E27" t="s">
        <v>11</v>
      </c>
      <c r="F27" t="s">
        <v>17</v>
      </c>
      <c r="G27">
        <f>IF(COUNTIF($F$2:F27, F27) =1,1,0)</f>
        <v>0</v>
      </c>
      <c r="H27" s="1">
        <v>51.06</v>
      </c>
      <c r="I27" s="2">
        <f t="shared" si="0"/>
        <v>51060000</v>
      </c>
      <c r="J27" s="2">
        <v>628562</v>
      </c>
      <c r="K27" t="s">
        <v>29</v>
      </c>
      <c r="L27" t="s">
        <v>38</v>
      </c>
      <c r="M27" t="s">
        <v>27</v>
      </c>
      <c r="N27" s="2">
        <v>52</v>
      </c>
    </row>
    <row r="28" spans="1:14" x14ac:dyDescent="0.35">
      <c r="A28" t="s">
        <v>44</v>
      </c>
      <c r="B28">
        <f>IF(COUNTIF($A$2:A28, A28) =1,1,0)</f>
        <v>0</v>
      </c>
      <c r="C28">
        <v>2022</v>
      </c>
      <c r="D28" s="10">
        <v>44562</v>
      </c>
      <c r="E28" t="s">
        <v>42</v>
      </c>
      <c r="F28" t="s">
        <v>12</v>
      </c>
      <c r="G28">
        <f>IF(COUNTIF($F$2:F28, F28) =1,1,0)</f>
        <v>0</v>
      </c>
      <c r="H28" s="1">
        <v>53.04</v>
      </c>
      <c r="I28" s="2">
        <f t="shared" si="0"/>
        <v>53040000</v>
      </c>
      <c r="J28" s="2">
        <v>570494</v>
      </c>
      <c r="K28" t="s">
        <v>25</v>
      </c>
      <c r="L28" t="s">
        <v>14</v>
      </c>
      <c r="M28" t="s">
        <v>15</v>
      </c>
      <c r="N28" s="2">
        <v>53</v>
      </c>
    </row>
    <row r="29" spans="1:14" x14ac:dyDescent="0.35">
      <c r="A29" t="s">
        <v>44</v>
      </c>
      <c r="B29">
        <f>IF(COUNTIF($A$2:A29, A29) =1,1,0)</f>
        <v>0</v>
      </c>
      <c r="C29">
        <v>2022</v>
      </c>
      <c r="D29" s="10">
        <v>44562</v>
      </c>
      <c r="E29" t="s">
        <v>16</v>
      </c>
      <c r="F29" t="s">
        <v>36</v>
      </c>
      <c r="G29">
        <f>IF(COUNTIF($F$2:F29, F29) =1,1,0)</f>
        <v>0</v>
      </c>
      <c r="H29" s="1">
        <v>26.17</v>
      </c>
      <c r="I29" s="2">
        <f t="shared" si="0"/>
        <v>26170000</v>
      </c>
      <c r="J29" s="2">
        <v>937653</v>
      </c>
      <c r="K29" t="s">
        <v>29</v>
      </c>
      <c r="L29" t="s">
        <v>14</v>
      </c>
      <c r="M29" t="s">
        <v>39</v>
      </c>
      <c r="N29" s="2">
        <v>24</v>
      </c>
    </row>
    <row r="30" spans="1:14" x14ac:dyDescent="0.35">
      <c r="A30" t="s">
        <v>33</v>
      </c>
      <c r="B30">
        <f>IF(COUNTIF($A$2:A30, A30) =1,1,0)</f>
        <v>0</v>
      </c>
      <c r="C30">
        <v>2020</v>
      </c>
      <c r="D30" s="10">
        <v>43831</v>
      </c>
      <c r="E30" t="s">
        <v>42</v>
      </c>
      <c r="F30" t="s">
        <v>21</v>
      </c>
      <c r="G30">
        <f>IF(COUNTIF($F$2:F30, F30) =1,1,0)</f>
        <v>0</v>
      </c>
      <c r="H30" s="1">
        <v>87.32</v>
      </c>
      <c r="I30" s="2">
        <f t="shared" si="0"/>
        <v>87320000</v>
      </c>
      <c r="J30" s="2">
        <v>599757</v>
      </c>
      <c r="K30" t="s">
        <v>30</v>
      </c>
      <c r="L30" t="s">
        <v>26</v>
      </c>
      <c r="M30" t="s">
        <v>31</v>
      </c>
      <c r="N30" s="2">
        <v>9</v>
      </c>
    </row>
    <row r="31" spans="1:14" x14ac:dyDescent="0.35">
      <c r="A31" t="s">
        <v>40</v>
      </c>
      <c r="B31">
        <f>IF(COUNTIF($A$2:A31, A31) =1,1,0)</f>
        <v>0</v>
      </c>
      <c r="C31">
        <v>2015</v>
      </c>
      <c r="D31" s="10">
        <v>42005</v>
      </c>
      <c r="E31" t="s">
        <v>32</v>
      </c>
      <c r="F31" t="s">
        <v>35</v>
      </c>
      <c r="G31">
        <f>IF(COUNTIF($F$2:F31, F31) =1,1,0)</f>
        <v>0</v>
      </c>
      <c r="H31" s="1">
        <v>82.7</v>
      </c>
      <c r="I31" s="2">
        <f t="shared" si="0"/>
        <v>82700000</v>
      </c>
      <c r="J31" s="2">
        <v>904805</v>
      </c>
      <c r="K31" t="s">
        <v>13</v>
      </c>
      <c r="L31" t="s">
        <v>38</v>
      </c>
      <c r="M31" t="s">
        <v>39</v>
      </c>
      <c r="N31" s="2">
        <v>61</v>
      </c>
    </row>
    <row r="32" spans="1:14" x14ac:dyDescent="0.35">
      <c r="A32" t="s">
        <v>23</v>
      </c>
      <c r="B32">
        <f>IF(COUNTIF($A$2:A32, A32) =1,1,0)</f>
        <v>0</v>
      </c>
      <c r="C32">
        <v>2022</v>
      </c>
      <c r="D32" s="10">
        <v>44562</v>
      </c>
      <c r="E32" t="s">
        <v>34</v>
      </c>
      <c r="F32" t="s">
        <v>12</v>
      </c>
      <c r="G32">
        <f>IF(COUNTIF($F$2:F32, F32) =1,1,0)</f>
        <v>0</v>
      </c>
      <c r="H32" s="1">
        <v>66.239999999999995</v>
      </c>
      <c r="I32" s="2">
        <f t="shared" si="0"/>
        <v>66239999.999999993</v>
      </c>
      <c r="J32" s="2">
        <v>678876</v>
      </c>
      <c r="K32" t="s">
        <v>13</v>
      </c>
      <c r="L32" t="s">
        <v>26</v>
      </c>
      <c r="M32" t="s">
        <v>27</v>
      </c>
      <c r="N32" s="2">
        <v>11</v>
      </c>
    </row>
    <row r="33" spans="1:14" x14ac:dyDescent="0.35">
      <c r="A33" t="s">
        <v>33</v>
      </c>
      <c r="B33">
        <f>IF(COUNTIF($A$2:A33, A33) =1,1,0)</f>
        <v>0</v>
      </c>
      <c r="C33">
        <v>2020</v>
      </c>
      <c r="D33" s="10">
        <v>43831</v>
      </c>
      <c r="E33" t="s">
        <v>42</v>
      </c>
      <c r="F33" t="s">
        <v>24</v>
      </c>
      <c r="G33">
        <f>IF(COUNTIF($F$2:F33, F33) =1,1,0)</f>
        <v>0</v>
      </c>
      <c r="H33" s="1">
        <v>18.38</v>
      </c>
      <c r="I33" s="2">
        <f t="shared" si="0"/>
        <v>18380000</v>
      </c>
      <c r="J33" s="2">
        <v>246900</v>
      </c>
      <c r="K33" t="s">
        <v>13</v>
      </c>
      <c r="L33" t="s">
        <v>38</v>
      </c>
      <c r="M33" t="s">
        <v>27</v>
      </c>
      <c r="N33" s="2">
        <v>34</v>
      </c>
    </row>
    <row r="34" spans="1:14" x14ac:dyDescent="0.35">
      <c r="A34" t="s">
        <v>19</v>
      </c>
      <c r="B34">
        <f>IF(COUNTIF($A$2:A34, A34) =1,1,0)</f>
        <v>0</v>
      </c>
      <c r="C34">
        <v>2015</v>
      </c>
      <c r="D34" s="10">
        <v>42005</v>
      </c>
      <c r="E34" t="s">
        <v>34</v>
      </c>
      <c r="F34" t="s">
        <v>21</v>
      </c>
      <c r="G34">
        <f>IF(COUNTIF($F$2:F34, F34) =1,1,0)</f>
        <v>0</v>
      </c>
      <c r="H34" s="1">
        <v>42.99</v>
      </c>
      <c r="I34" s="2">
        <f t="shared" si="0"/>
        <v>42990000</v>
      </c>
      <c r="J34" s="2">
        <v>85255</v>
      </c>
      <c r="K34" t="s">
        <v>30</v>
      </c>
      <c r="L34" t="s">
        <v>14</v>
      </c>
      <c r="M34" t="s">
        <v>39</v>
      </c>
      <c r="N34" s="2">
        <v>61</v>
      </c>
    </row>
    <row r="35" spans="1:14" x14ac:dyDescent="0.35">
      <c r="A35" t="s">
        <v>44</v>
      </c>
      <c r="B35">
        <f>IF(COUNTIF($A$2:A35, A35) =1,1,0)</f>
        <v>0</v>
      </c>
      <c r="C35">
        <v>2022</v>
      </c>
      <c r="D35" s="10">
        <v>44562</v>
      </c>
      <c r="E35" t="s">
        <v>11</v>
      </c>
      <c r="F35" t="s">
        <v>36</v>
      </c>
      <c r="G35">
        <f>IF(COUNTIF($F$2:F35, F35) =1,1,0)</f>
        <v>0</v>
      </c>
      <c r="H35" s="1">
        <v>98.47</v>
      </c>
      <c r="I35" s="2">
        <f t="shared" si="0"/>
        <v>98470000</v>
      </c>
      <c r="J35" s="2">
        <v>972469</v>
      </c>
      <c r="K35" t="s">
        <v>25</v>
      </c>
      <c r="L35" t="s">
        <v>38</v>
      </c>
      <c r="M35" t="s">
        <v>31</v>
      </c>
      <c r="N35" s="2">
        <v>21</v>
      </c>
    </row>
    <row r="36" spans="1:14" x14ac:dyDescent="0.35">
      <c r="A36" t="s">
        <v>43</v>
      </c>
      <c r="B36">
        <f>IF(COUNTIF($A$2:A36, A36) =1,1,0)</f>
        <v>0</v>
      </c>
      <c r="C36">
        <v>2023</v>
      </c>
      <c r="D36" s="10">
        <v>44927</v>
      </c>
      <c r="E36" t="s">
        <v>11</v>
      </c>
      <c r="F36" t="s">
        <v>37</v>
      </c>
      <c r="G36">
        <f>IF(COUNTIF($F$2:F36, F36) =1,1,0)</f>
        <v>0</v>
      </c>
      <c r="H36" s="1">
        <v>14.51</v>
      </c>
      <c r="I36" s="2">
        <f t="shared" si="0"/>
        <v>14510000</v>
      </c>
      <c r="J36" s="2">
        <v>113777</v>
      </c>
      <c r="K36" t="s">
        <v>25</v>
      </c>
      <c r="L36" t="s">
        <v>22</v>
      </c>
      <c r="M36" t="s">
        <v>15</v>
      </c>
      <c r="N36" s="2">
        <v>27</v>
      </c>
    </row>
    <row r="37" spans="1:14" x14ac:dyDescent="0.35">
      <c r="A37" t="s">
        <v>43</v>
      </c>
      <c r="B37">
        <f>IF(COUNTIF($A$2:A37, A37) =1,1,0)</f>
        <v>0</v>
      </c>
      <c r="C37">
        <v>2020</v>
      </c>
      <c r="D37" s="10">
        <v>43831</v>
      </c>
      <c r="E37" t="s">
        <v>11</v>
      </c>
      <c r="F37" t="s">
        <v>36</v>
      </c>
      <c r="G37">
        <f>IF(COUNTIF($F$2:F37, F37) =1,1,0)</f>
        <v>0</v>
      </c>
      <c r="H37" s="1">
        <v>17.75</v>
      </c>
      <c r="I37" s="2">
        <f t="shared" si="0"/>
        <v>17750000</v>
      </c>
      <c r="J37" s="2">
        <v>739540</v>
      </c>
      <c r="K37" t="s">
        <v>13</v>
      </c>
      <c r="L37" t="s">
        <v>38</v>
      </c>
      <c r="M37" t="s">
        <v>39</v>
      </c>
      <c r="N37" s="2">
        <v>31</v>
      </c>
    </row>
    <row r="38" spans="1:14" x14ac:dyDescent="0.35">
      <c r="A38" t="s">
        <v>10</v>
      </c>
      <c r="B38">
        <f>IF(COUNTIF($A$2:A38, A38) =1,1,0)</f>
        <v>0</v>
      </c>
      <c r="C38">
        <v>2020</v>
      </c>
      <c r="D38" s="10">
        <v>43831</v>
      </c>
      <c r="E38" t="s">
        <v>20</v>
      </c>
      <c r="F38" t="s">
        <v>12</v>
      </c>
      <c r="G38">
        <f>IF(COUNTIF($F$2:F38, F38) =1,1,0)</f>
        <v>0</v>
      </c>
      <c r="H38" s="1">
        <v>19.809999999999999</v>
      </c>
      <c r="I38" s="2">
        <f t="shared" si="0"/>
        <v>19810000</v>
      </c>
      <c r="J38" s="2">
        <v>722788</v>
      </c>
      <c r="K38" t="s">
        <v>25</v>
      </c>
      <c r="L38" t="s">
        <v>38</v>
      </c>
      <c r="M38" t="s">
        <v>18</v>
      </c>
      <c r="N38" s="2">
        <v>70</v>
      </c>
    </row>
    <row r="39" spans="1:14" x14ac:dyDescent="0.35">
      <c r="A39" t="s">
        <v>44</v>
      </c>
      <c r="B39">
        <f>IF(COUNTIF($A$2:A39, A39) =1,1,0)</f>
        <v>0</v>
      </c>
      <c r="C39">
        <v>2021</v>
      </c>
      <c r="D39" s="10">
        <v>44197</v>
      </c>
      <c r="E39" t="s">
        <v>34</v>
      </c>
      <c r="F39" t="s">
        <v>17</v>
      </c>
      <c r="G39">
        <f>IF(COUNTIF($F$2:F39, F39) =1,1,0)</f>
        <v>0</v>
      </c>
      <c r="H39" s="1">
        <v>82.52</v>
      </c>
      <c r="I39" s="2">
        <f t="shared" si="0"/>
        <v>82520000</v>
      </c>
      <c r="J39" s="2">
        <v>214372</v>
      </c>
      <c r="K39" t="s">
        <v>29</v>
      </c>
      <c r="L39" t="s">
        <v>14</v>
      </c>
      <c r="M39" t="s">
        <v>39</v>
      </c>
      <c r="N39" s="2">
        <v>12</v>
      </c>
    </row>
    <row r="40" spans="1:14" x14ac:dyDescent="0.35">
      <c r="A40" t="s">
        <v>45</v>
      </c>
      <c r="B40">
        <f>IF(COUNTIF($A$2:A40, A40) =1,1,0)</f>
        <v>1</v>
      </c>
      <c r="C40">
        <v>2022</v>
      </c>
      <c r="D40" s="10">
        <v>44562</v>
      </c>
      <c r="E40" t="s">
        <v>32</v>
      </c>
      <c r="F40" t="s">
        <v>17</v>
      </c>
      <c r="G40">
        <f>IF(COUNTIF($F$2:F40, F40) =1,1,0)</f>
        <v>0</v>
      </c>
      <c r="H40" s="1">
        <v>32.53</v>
      </c>
      <c r="I40" s="2">
        <f t="shared" si="0"/>
        <v>32530000</v>
      </c>
      <c r="J40" s="2">
        <v>235314</v>
      </c>
      <c r="K40" t="s">
        <v>29</v>
      </c>
      <c r="L40" t="s">
        <v>22</v>
      </c>
      <c r="M40" t="s">
        <v>27</v>
      </c>
      <c r="N40" s="2">
        <v>62</v>
      </c>
    </row>
    <row r="41" spans="1:14" x14ac:dyDescent="0.35">
      <c r="A41" t="s">
        <v>43</v>
      </c>
      <c r="B41">
        <f>IF(COUNTIF($A$2:A41, A41) =1,1,0)</f>
        <v>0</v>
      </c>
      <c r="C41">
        <v>2016</v>
      </c>
      <c r="D41" s="10">
        <v>42370</v>
      </c>
      <c r="E41" t="s">
        <v>32</v>
      </c>
      <c r="F41" t="s">
        <v>12</v>
      </c>
      <c r="G41">
        <f>IF(COUNTIF($F$2:F41, F41) =1,1,0)</f>
        <v>0</v>
      </c>
      <c r="H41" s="1">
        <v>96.98</v>
      </c>
      <c r="I41" s="2">
        <f t="shared" si="0"/>
        <v>96980000</v>
      </c>
      <c r="J41" s="2">
        <v>140812</v>
      </c>
      <c r="K41" t="s">
        <v>25</v>
      </c>
      <c r="L41" t="s">
        <v>14</v>
      </c>
      <c r="M41" t="s">
        <v>15</v>
      </c>
      <c r="N41" s="2">
        <v>71</v>
      </c>
    </row>
    <row r="42" spans="1:14" x14ac:dyDescent="0.35">
      <c r="A42" t="s">
        <v>41</v>
      </c>
      <c r="B42">
        <f>IF(COUNTIF($A$2:A42, A42) =1,1,0)</f>
        <v>0</v>
      </c>
      <c r="C42">
        <v>2015</v>
      </c>
      <c r="D42" s="10">
        <v>42005</v>
      </c>
      <c r="E42" t="s">
        <v>32</v>
      </c>
      <c r="F42" t="s">
        <v>24</v>
      </c>
      <c r="G42">
        <f>IF(COUNTIF($F$2:F42, F42) =1,1,0)</f>
        <v>0</v>
      </c>
      <c r="H42" s="1">
        <v>96.39</v>
      </c>
      <c r="I42" s="2">
        <f t="shared" si="0"/>
        <v>96390000</v>
      </c>
      <c r="J42" s="2">
        <v>238356</v>
      </c>
      <c r="K42" t="s">
        <v>30</v>
      </c>
      <c r="L42" t="s">
        <v>38</v>
      </c>
      <c r="M42" t="s">
        <v>27</v>
      </c>
      <c r="N42" s="2">
        <v>3</v>
      </c>
    </row>
    <row r="43" spans="1:14" x14ac:dyDescent="0.35">
      <c r="A43" t="s">
        <v>19</v>
      </c>
      <c r="B43">
        <f>IF(COUNTIF($A$2:A43, A43) =1,1,0)</f>
        <v>0</v>
      </c>
      <c r="C43">
        <v>2021</v>
      </c>
      <c r="D43" s="10">
        <v>44197</v>
      </c>
      <c r="E43" t="s">
        <v>34</v>
      </c>
      <c r="F43" t="s">
        <v>21</v>
      </c>
      <c r="G43">
        <f>IF(COUNTIF($F$2:F43, F43) =1,1,0)</f>
        <v>0</v>
      </c>
      <c r="H43" s="1">
        <v>98.09</v>
      </c>
      <c r="I43" s="2">
        <f t="shared" si="0"/>
        <v>98090000</v>
      </c>
      <c r="J43" s="2">
        <v>826976</v>
      </c>
      <c r="K43" t="s">
        <v>25</v>
      </c>
      <c r="L43" t="s">
        <v>38</v>
      </c>
      <c r="M43" t="s">
        <v>15</v>
      </c>
      <c r="N43" s="2">
        <v>57</v>
      </c>
    </row>
    <row r="44" spans="1:14" x14ac:dyDescent="0.35">
      <c r="A44" t="s">
        <v>23</v>
      </c>
      <c r="B44">
        <f>IF(COUNTIF($A$2:A44, A44) =1,1,0)</f>
        <v>0</v>
      </c>
      <c r="C44">
        <v>2019</v>
      </c>
      <c r="D44" s="10">
        <v>43466</v>
      </c>
      <c r="E44" t="s">
        <v>20</v>
      </c>
      <c r="F44" t="s">
        <v>17</v>
      </c>
      <c r="G44">
        <f>IF(COUNTIF($F$2:F44, F44) =1,1,0)</f>
        <v>0</v>
      </c>
      <c r="H44" s="1">
        <v>39.770000000000003</v>
      </c>
      <c r="I44" s="2">
        <f t="shared" si="0"/>
        <v>39770000</v>
      </c>
      <c r="J44" s="2">
        <v>757694</v>
      </c>
      <c r="K44" t="s">
        <v>25</v>
      </c>
      <c r="L44" t="s">
        <v>14</v>
      </c>
      <c r="M44" t="s">
        <v>39</v>
      </c>
      <c r="N44" s="2">
        <v>69</v>
      </c>
    </row>
    <row r="45" spans="1:14" x14ac:dyDescent="0.35">
      <c r="A45" t="s">
        <v>45</v>
      </c>
      <c r="B45">
        <f>IF(COUNTIF($A$2:A45, A45) =1,1,0)</f>
        <v>0</v>
      </c>
      <c r="C45">
        <v>2017</v>
      </c>
      <c r="D45" s="10">
        <v>42736</v>
      </c>
      <c r="E45" t="s">
        <v>32</v>
      </c>
      <c r="F45" t="s">
        <v>21</v>
      </c>
      <c r="G45">
        <f>IF(COUNTIF($F$2:F45, F45) =1,1,0)</f>
        <v>0</v>
      </c>
      <c r="H45" s="1">
        <v>74.12</v>
      </c>
      <c r="I45" s="2">
        <f t="shared" si="0"/>
        <v>74120000</v>
      </c>
      <c r="J45" s="2">
        <v>403108</v>
      </c>
      <c r="K45" t="s">
        <v>13</v>
      </c>
      <c r="L45" t="s">
        <v>38</v>
      </c>
      <c r="M45" t="s">
        <v>15</v>
      </c>
      <c r="N45" s="2">
        <v>64</v>
      </c>
    </row>
    <row r="46" spans="1:14" x14ac:dyDescent="0.35">
      <c r="A46" t="s">
        <v>40</v>
      </c>
      <c r="B46">
        <f>IF(COUNTIF($A$2:A46, A46) =1,1,0)</f>
        <v>0</v>
      </c>
      <c r="C46">
        <v>2020</v>
      </c>
      <c r="D46" s="10">
        <v>43831</v>
      </c>
      <c r="E46" t="s">
        <v>32</v>
      </c>
      <c r="F46" t="s">
        <v>36</v>
      </c>
      <c r="G46">
        <f>IF(COUNTIF($F$2:F46, F46) =1,1,0)</f>
        <v>0</v>
      </c>
      <c r="H46" s="1">
        <v>92.95</v>
      </c>
      <c r="I46" s="2">
        <f t="shared" si="0"/>
        <v>92950000</v>
      </c>
      <c r="J46" s="2">
        <v>942890</v>
      </c>
      <c r="K46" t="s">
        <v>29</v>
      </c>
      <c r="L46" t="s">
        <v>22</v>
      </c>
      <c r="M46" t="s">
        <v>31</v>
      </c>
      <c r="N46" s="2">
        <v>19</v>
      </c>
    </row>
    <row r="47" spans="1:14" x14ac:dyDescent="0.35">
      <c r="A47" t="s">
        <v>33</v>
      </c>
      <c r="B47">
        <f>IF(COUNTIF($A$2:A47, A47) =1,1,0)</f>
        <v>0</v>
      </c>
      <c r="C47">
        <v>2022</v>
      </c>
      <c r="D47" s="10">
        <v>44562</v>
      </c>
      <c r="E47" t="s">
        <v>42</v>
      </c>
      <c r="F47" t="s">
        <v>37</v>
      </c>
      <c r="G47">
        <f>IF(COUNTIF($F$2:F47, F47) =1,1,0)</f>
        <v>0</v>
      </c>
      <c r="H47" s="1">
        <v>20.329999999999998</v>
      </c>
      <c r="I47" s="2">
        <f t="shared" si="0"/>
        <v>20330000</v>
      </c>
      <c r="J47" s="2">
        <v>794906</v>
      </c>
      <c r="K47" t="s">
        <v>30</v>
      </c>
      <c r="L47" t="s">
        <v>22</v>
      </c>
      <c r="M47" t="s">
        <v>27</v>
      </c>
      <c r="N47" s="2">
        <v>36</v>
      </c>
    </row>
    <row r="48" spans="1:14" x14ac:dyDescent="0.35">
      <c r="A48" t="s">
        <v>40</v>
      </c>
      <c r="B48">
        <f>IF(COUNTIF($A$2:A48, A48) =1,1,0)</f>
        <v>0</v>
      </c>
      <c r="C48">
        <v>2016</v>
      </c>
      <c r="D48" s="10">
        <v>42370</v>
      </c>
      <c r="E48" t="s">
        <v>34</v>
      </c>
      <c r="F48" t="s">
        <v>35</v>
      </c>
      <c r="G48">
        <f>IF(COUNTIF($F$2:F48, F48) =1,1,0)</f>
        <v>0</v>
      </c>
      <c r="H48" s="1">
        <v>27.33</v>
      </c>
      <c r="I48" s="2">
        <f t="shared" si="0"/>
        <v>27330000</v>
      </c>
      <c r="J48" s="2">
        <v>481293</v>
      </c>
      <c r="K48" t="s">
        <v>13</v>
      </c>
      <c r="L48" t="s">
        <v>14</v>
      </c>
      <c r="M48" t="s">
        <v>31</v>
      </c>
      <c r="N48" s="2">
        <v>65</v>
      </c>
    </row>
    <row r="49" spans="1:14" x14ac:dyDescent="0.35">
      <c r="A49" t="s">
        <v>19</v>
      </c>
      <c r="B49">
        <f>IF(COUNTIF($A$2:A49, A49) =1,1,0)</f>
        <v>0</v>
      </c>
      <c r="C49">
        <v>2016</v>
      </c>
      <c r="D49" s="10">
        <v>42370</v>
      </c>
      <c r="E49" t="s">
        <v>32</v>
      </c>
      <c r="F49" t="s">
        <v>12</v>
      </c>
      <c r="G49">
        <f>IF(COUNTIF($F$2:F49, F49) =1,1,0)</f>
        <v>0</v>
      </c>
      <c r="H49" s="1">
        <v>21.01</v>
      </c>
      <c r="I49" s="2">
        <f t="shared" si="0"/>
        <v>21010000</v>
      </c>
      <c r="J49" s="2">
        <v>602692</v>
      </c>
      <c r="K49" t="s">
        <v>13</v>
      </c>
      <c r="L49" t="s">
        <v>14</v>
      </c>
      <c r="M49" t="s">
        <v>15</v>
      </c>
      <c r="N49" s="2">
        <v>29</v>
      </c>
    </row>
    <row r="50" spans="1:14" x14ac:dyDescent="0.35">
      <c r="A50" t="s">
        <v>23</v>
      </c>
      <c r="B50">
        <f>IF(COUNTIF($A$2:A50, A50) =1,1,0)</f>
        <v>0</v>
      </c>
      <c r="C50">
        <v>2018</v>
      </c>
      <c r="D50" s="10">
        <v>43101</v>
      </c>
      <c r="E50" t="s">
        <v>20</v>
      </c>
      <c r="F50" t="s">
        <v>17</v>
      </c>
      <c r="G50">
        <f>IF(COUNTIF($F$2:F50, F50) =1,1,0)</f>
        <v>0</v>
      </c>
      <c r="H50" s="1">
        <v>13.66</v>
      </c>
      <c r="I50" s="2">
        <f t="shared" si="0"/>
        <v>13660000</v>
      </c>
      <c r="J50" s="2">
        <v>455529</v>
      </c>
      <c r="K50" t="s">
        <v>13</v>
      </c>
      <c r="L50" t="s">
        <v>38</v>
      </c>
      <c r="M50" t="s">
        <v>18</v>
      </c>
      <c r="N50" s="2">
        <v>40</v>
      </c>
    </row>
    <row r="51" spans="1:14" x14ac:dyDescent="0.35">
      <c r="A51" t="s">
        <v>44</v>
      </c>
      <c r="B51">
        <f>IF(COUNTIF($A$2:A51, A51) =1,1,0)</f>
        <v>0</v>
      </c>
      <c r="C51">
        <v>2017</v>
      </c>
      <c r="D51" s="10">
        <v>42736</v>
      </c>
      <c r="E51" t="s">
        <v>11</v>
      </c>
      <c r="F51" t="s">
        <v>24</v>
      </c>
      <c r="G51">
        <f>IF(COUNTIF($F$2:F51, F51) =1,1,0)</f>
        <v>0</v>
      </c>
      <c r="H51" s="1">
        <v>75.84</v>
      </c>
      <c r="I51" s="2">
        <f t="shared" si="0"/>
        <v>75840000</v>
      </c>
      <c r="J51" s="2">
        <v>383395</v>
      </c>
      <c r="K51" t="s">
        <v>13</v>
      </c>
      <c r="L51" t="s">
        <v>38</v>
      </c>
      <c r="M51" t="s">
        <v>15</v>
      </c>
      <c r="N51" s="2">
        <v>31</v>
      </c>
    </row>
    <row r="52" spans="1:14" x14ac:dyDescent="0.35">
      <c r="A52" t="s">
        <v>45</v>
      </c>
      <c r="B52">
        <f>IF(COUNTIF($A$2:A52, A52) =1,1,0)</f>
        <v>0</v>
      </c>
      <c r="C52">
        <v>2023</v>
      </c>
      <c r="D52" s="10">
        <v>44927</v>
      </c>
      <c r="E52" t="s">
        <v>32</v>
      </c>
      <c r="F52" t="s">
        <v>17</v>
      </c>
      <c r="G52">
        <f>IF(COUNTIF($F$2:F52, F52) =1,1,0)</f>
        <v>0</v>
      </c>
      <c r="H52" s="1">
        <v>59.69</v>
      </c>
      <c r="I52" s="2">
        <f t="shared" si="0"/>
        <v>59690000</v>
      </c>
      <c r="J52" s="2">
        <v>113612</v>
      </c>
      <c r="K52" t="s">
        <v>13</v>
      </c>
      <c r="L52" t="s">
        <v>38</v>
      </c>
      <c r="M52" t="s">
        <v>15</v>
      </c>
      <c r="N52" s="2">
        <v>70</v>
      </c>
    </row>
    <row r="53" spans="1:14" x14ac:dyDescent="0.35">
      <c r="A53" t="s">
        <v>40</v>
      </c>
      <c r="B53">
        <f>IF(COUNTIF($A$2:A53, A53) =1,1,0)</f>
        <v>0</v>
      </c>
      <c r="C53">
        <v>2019</v>
      </c>
      <c r="D53" s="10">
        <v>43466</v>
      </c>
      <c r="E53" t="s">
        <v>42</v>
      </c>
      <c r="F53" t="s">
        <v>35</v>
      </c>
      <c r="G53">
        <f>IF(COUNTIF($F$2:F53, F53) =1,1,0)</f>
        <v>0</v>
      </c>
      <c r="H53" s="1">
        <v>21.72</v>
      </c>
      <c r="I53" s="2">
        <f t="shared" si="0"/>
        <v>21720000</v>
      </c>
      <c r="J53" s="2">
        <v>984411</v>
      </c>
      <c r="K53" t="s">
        <v>29</v>
      </c>
      <c r="L53" t="s">
        <v>14</v>
      </c>
      <c r="M53" t="s">
        <v>31</v>
      </c>
      <c r="N53" s="2">
        <v>17</v>
      </c>
    </row>
    <row r="54" spans="1:14" x14ac:dyDescent="0.35">
      <c r="A54" t="s">
        <v>23</v>
      </c>
      <c r="B54">
        <f>IF(COUNTIF($A$2:A54, A54) =1,1,0)</f>
        <v>0</v>
      </c>
      <c r="C54">
        <v>2015</v>
      </c>
      <c r="D54" s="10">
        <v>42005</v>
      </c>
      <c r="E54" t="s">
        <v>11</v>
      </c>
      <c r="F54" t="s">
        <v>21</v>
      </c>
      <c r="G54">
        <f>IF(COUNTIF($F$2:F54, F54) =1,1,0)</f>
        <v>0</v>
      </c>
      <c r="H54" s="1">
        <v>85.58</v>
      </c>
      <c r="I54" s="2">
        <f t="shared" si="0"/>
        <v>85580000</v>
      </c>
      <c r="J54" s="2">
        <v>17229</v>
      </c>
      <c r="K54" t="s">
        <v>13</v>
      </c>
      <c r="L54" t="s">
        <v>22</v>
      </c>
      <c r="M54" t="s">
        <v>27</v>
      </c>
      <c r="N54" s="2">
        <v>30</v>
      </c>
    </row>
    <row r="55" spans="1:14" x14ac:dyDescent="0.35">
      <c r="A55" t="s">
        <v>33</v>
      </c>
      <c r="B55">
        <f>IF(COUNTIF($A$2:A55, A55) =1,1,0)</f>
        <v>0</v>
      </c>
      <c r="C55">
        <v>2018</v>
      </c>
      <c r="D55" s="10">
        <v>43101</v>
      </c>
      <c r="E55" t="s">
        <v>11</v>
      </c>
      <c r="F55" t="s">
        <v>37</v>
      </c>
      <c r="G55">
        <f>IF(COUNTIF($F$2:F55, F55) =1,1,0)</f>
        <v>0</v>
      </c>
      <c r="H55" s="1">
        <v>75.11</v>
      </c>
      <c r="I55" s="2">
        <f t="shared" si="0"/>
        <v>75110000</v>
      </c>
      <c r="J55" s="2">
        <v>581303</v>
      </c>
      <c r="K55" t="s">
        <v>29</v>
      </c>
      <c r="L55" t="s">
        <v>26</v>
      </c>
      <c r="M55" t="s">
        <v>39</v>
      </c>
      <c r="N55" s="2">
        <v>51</v>
      </c>
    </row>
    <row r="56" spans="1:14" x14ac:dyDescent="0.35">
      <c r="A56" t="s">
        <v>19</v>
      </c>
      <c r="B56">
        <f>IF(COUNTIF($A$2:A56, A56) =1,1,0)</f>
        <v>0</v>
      </c>
      <c r="C56">
        <v>2019</v>
      </c>
      <c r="D56" s="10">
        <v>43466</v>
      </c>
      <c r="E56" t="s">
        <v>20</v>
      </c>
      <c r="F56" t="s">
        <v>12</v>
      </c>
      <c r="G56">
        <f>IF(COUNTIF($F$2:F56, F56) =1,1,0)</f>
        <v>0</v>
      </c>
      <c r="H56" s="1">
        <v>10.8</v>
      </c>
      <c r="I56" s="2">
        <f t="shared" si="0"/>
        <v>10800000</v>
      </c>
      <c r="J56" s="2">
        <v>799474</v>
      </c>
      <c r="K56" t="s">
        <v>25</v>
      </c>
      <c r="L56" t="s">
        <v>38</v>
      </c>
      <c r="M56" t="s">
        <v>27</v>
      </c>
      <c r="N56" s="2">
        <v>23</v>
      </c>
    </row>
    <row r="57" spans="1:14" x14ac:dyDescent="0.35">
      <c r="A57" t="s">
        <v>19</v>
      </c>
      <c r="B57">
        <f>IF(COUNTIF($A$2:A57, A57) =1,1,0)</f>
        <v>0</v>
      </c>
      <c r="C57">
        <v>2020</v>
      </c>
      <c r="D57" s="10">
        <v>43831</v>
      </c>
      <c r="E57" t="s">
        <v>32</v>
      </c>
      <c r="F57" t="s">
        <v>36</v>
      </c>
      <c r="G57">
        <f>IF(COUNTIF($F$2:F57, F57) =1,1,0)</f>
        <v>0</v>
      </c>
      <c r="H57" s="1">
        <v>86.27</v>
      </c>
      <c r="I57" s="2">
        <f t="shared" si="0"/>
        <v>86270000</v>
      </c>
      <c r="J57" s="2">
        <v>898655</v>
      </c>
      <c r="K57" t="s">
        <v>25</v>
      </c>
      <c r="L57" t="s">
        <v>14</v>
      </c>
      <c r="M57" t="s">
        <v>27</v>
      </c>
      <c r="N57" s="2">
        <v>10</v>
      </c>
    </row>
    <row r="58" spans="1:14" x14ac:dyDescent="0.35">
      <c r="A58" t="s">
        <v>23</v>
      </c>
      <c r="B58">
        <f>IF(COUNTIF($A$2:A58, A58) =1,1,0)</f>
        <v>0</v>
      </c>
      <c r="C58">
        <v>2021</v>
      </c>
      <c r="D58" s="10">
        <v>44197</v>
      </c>
      <c r="E58" t="s">
        <v>42</v>
      </c>
      <c r="F58" t="s">
        <v>37</v>
      </c>
      <c r="G58">
        <f>IF(COUNTIF($F$2:F58, F58) =1,1,0)</f>
        <v>0</v>
      </c>
      <c r="H58" s="1">
        <v>67.099999999999994</v>
      </c>
      <c r="I58" s="2">
        <f t="shared" si="0"/>
        <v>67099999.999999993</v>
      </c>
      <c r="J58" s="2">
        <v>698852</v>
      </c>
      <c r="K58" t="s">
        <v>30</v>
      </c>
      <c r="L58" t="s">
        <v>22</v>
      </c>
      <c r="M58" t="s">
        <v>31</v>
      </c>
      <c r="N58" s="2">
        <v>57</v>
      </c>
    </row>
    <row r="59" spans="1:14" x14ac:dyDescent="0.35">
      <c r="A59" t="s">
        <v>19</v>
      </c>
      <c r="B59">
        <f>IF(COUNTIF($A$2:A59, A59) =1,1,0)</f>
        <v>0</v>
      </c>
      <c r="C59">
        <v>2018</v>
      </c>
      <c r="D59" s="10">
        <v>43101</v>
      </c>
      <c r="E59" t="s">
        <v>32</v>
      </c>
      <c r="F59" t="s">
        <v>37</v>
      </c>
      <c r="G59">
        <f>IF(COUNTIF($F$2:F59, F59) =1,1,0)</f>
        <v>0</v>
      </c>
      <c r="H59" s="1">
        <v>76.430000000000007</v>
      </c>
      <c r="I59" s="2">
        <f t="shared" si="0"/>
        <v>76430000</v>
      </c>
      <c r="J59" s="2">
        <v>304162</v>
      </c>
      <c r="K59" t="s">
        <v>13</v>
      </c>
      <c r="L59" t="s">
        <v>14</v>
      </c>
      <c r="M59" t="s">
        <v>18</v>
      </c>
      <c r="N59" s="2">
        <v>56</v>
      </c>
    </row>
    <row r="60" spans="1:14" x14ac:dyDescent="0.35">
      <c r="A60" t="s">
        <v>43</v>
      </c>
      <c r="B60">
        <f>IF(COUNTIF($A$2:A60, A60) =1,1,0)</f>
        <v>0</v>
      </c>
      <c r="C60">
        <v>2015</v>
      </c>
      <c r="D60" s="10">
        <v>42005</v>
      </c>
      <c r="E60" t="s">
        <v>11</v>
      </c>
      <c r="F60" t="s">
        <v>36</v>
      </c>
      <c r="G60">
        <f>IF(COUNTIF($F$2:F60, F60) =1,1,0)</f>
        <v>0</v>
      </c>
      <c r="H60" s="1">
        <v>43.4</v>
      </c>
      <c r="I60" s="2">
        <f t="shared" si="0"/>
        <v>43400000</v>
      </c>
      <c r="J60" s="2">
        <v>191625</v>
      </c>
      <c r="K60" t="s">
        <v>13</v>
      </c>
      <c r="L60" t="s">
        <v>26</v>
      </c>
      <c r="M60" t="s">
        <v>15</v>
      </c>
      <c r="N60" s="2">
        <v>65</v>
      </c>
    </row>
    <row r="61" spans="1:14" x14ac:dyDescent="0.35">
      <c r="A61" t="s">
        <v>40</v>
      </c>
      <c r="B61">
        <f>IF(COUNTIF($A$2:A61, A61) =1,1,0)</f>
        <v>0</v>
      </c>
      <c r="C61">
        <v>2024</v>
      </c>
      <c r="D61" s="10">
        <v>45292</v>
      </c>
      <c r="E61" t="s">
        <v>11</v>
      </c>
      <c r="F61" t="s">
        <v>12</v>
      </c>
      <c r="G61">
        <f>IF(COUNTIF($F$2:F61, F61) =1,1,0)</f>
        <v>0</v>
      </c>
      <c r="H61" s="1">
        <v>93.32</v>
      </c>
      <c r="I61" s="2">
        <f t="shared" si="0"/>
        <v>93320000</v>
      </c>
      <c r="J61" s="2">
        <v>93185</v>
      </c>
      <c r="K61" t="s">
        <v>30</v>
      </c>
      <c r="L61" t="s">
        <v>14</v>
      </c>
      <c r="M61" t="s">
        <v>15</v>
      </c>
      <c r="N61" s="2">
        <v>14</v>
      </c>
    </row>
    <row r="62" spans="1:14" x14ac:dyDescent="0.35">
      <c r="A62" t="s">
        <v>19</v>
      </c>
      <c r="B62">
        <f>IF(COUNTIF($A$2:A62, A62) =1,1,0)</f>
        <v>0</v>
      </c>
      <c r="C62">
        <v>2019</v>
      </c>
      <c r="D62" s="10">
        <v>43466</v>
      </c>
      <c r="E62" t="s">
        <v>11</v>
      </c>
      <c r="F62" t="s">
        <v>37</v>
      </c>
      <c r="G62">
        <f>IF(COUNTIF($F$2:F62, F62) =1,1,0)</f>
        <v>0</v>
      </c>
      <c r="H62" s="1">
        <v>35.6</v>
      </c>
      <c r="I62" s="2">
        <f t="shared" si="0"/>
        <v>35600000</v>
      </c>
      <c r="J62" s="2">
        <v>40718</v>
      </c>
      <c r="K62" t="s">
        <v>25</v>
      </c>
      <c r="L62" t="s">
        <v>38</v>
      </c>
      <c r="M62" t="s">
        <v>15</v>
      </c>
      <c r="N62" s="2">
        <v>24</v>
      </c>
    </row>
    <row r="63" spans="1:14" x14ac:dyDescent="0.35">
      <c r="A63" t="s">
        <v>10</v>
      </c>
      <c r="B63">
        <f>IF(COUNTIF($A$2:A63, A63) =1,1,0)</f>
        <v>0</v>
      </c>
      <c r="C63">
        <v>2015</v>
      </c>
      <c r="D63" s="10">
        <v>42005</v>
      </c>
      <c r="E63" t="s">
        <v>11</v>
      </c>
      <c r="F63" t="s">
        <v>35</v>
      </c>
      <c r="G63">
        <f>IF(COUNTIF($F$2:F63, F63) =1,1,0)</f>
        <v>0</v>
      </c>
      <c r="H63" s="1">
        <v>42.73</v>
      </c>
      <c r="I63" s="2">
        <f t="shared" si="0"/>
        <v>42730000</v>
      </c>
      <c r="J63" s="2">
        <v>310574</v>
      </c>
      <c r="K63" t="s">
        <v>25</v>
      </c>
      <c r="L63" t="s">
        <v>38</v>
      </c>
      <c r="M63" t="s">
        <v>18</v>
      </c>
      <c r="N63" s="2">
        <v>65</v>
      </c>
    </row>
    <row r="64" spans="1:14" x14ac:dyDescent="0.35">
      <c r="A64" t="s">
        <v>19</v>
      </c>
      <c r="B64">
        <f>IF(COUNTIF($A$2:A64, A64) =1,1,0)</f>
        <v>0</v>
      </c>
      <c r="C64">
        <v>2024</v>
      </c>
      <c r="D64" s="10">
        <v>45292</v>
      </c>
      <c r="E64" t="s">
        <v>32</v>
      </c>
      <c r="F64" t="s">
        <v>12</v>
      </c>
      <c r="G64">
        <f>IF(COUNTIF($F$2:F64, F64) =1,1,0)</f>
        <v>0</v>
      </c>
      <c r="H64" s="1">
        <v>73.37</v>
      </c>
      <c r="I64" s="2">
        <f t="shared" si="0"/>
        <v>73370000</v>
      </c>
      <c r="J64" s="2">
        <v>475719</v>
      </c>
      <c r="K64" t="s">
        <v>25</v>
      </c>
      <c r="L64" t="s">
        <v>26</v>
      </c>
      <c r="M64" t="s">
        <v>18</v>
      </c>
      <c r="N64" s="2">
        <v>52</v>
      </c>
    </row>
    <row r="65" spans="1:14" x14ac:dyDescent="0.35">
      <c r="A65" t="s">
        <v>23</v>
      </c>
      <c r="B65">
        <f>IF(COUNTIF($A$2:A65, A65) =1,1,0)</f>
        <v>0</v>
      </c>
      <c r="C65">
        <v>2018</v>
      </c>
      <c r="D65" s="10">
        <v>43101</v>
      </c>
      <c r="E65" t="s">
        <v>42</v>
      </c>
      <c r="F65" t="s">
        <v>17</v>
      </c>
      <c r="G65">
        <f>IF(COUNTIF($F$2:F65, F65) =1,1,0)</f>
        <v>0</v>
      </c>
      <c r="H65" s="1">
        <v>73.180000000000007</v>
      </c>
      <c r="I65" s="2">
        <f t="shared" si="0"/>
        <v>73180000</v>
      </c>
      <c r="J65" s="2">
        <v>404060</v>
      </c>
      <c r="K65" t="s">
        <v>30</v>
      </c>
      <c r="L65" t="s">
        <v>22</v>
      </c>
      <c r="M65" t="s">
        <v>31</v>
      </c>
      <c r="N65" s="2">
        <v>32</v>
      </c>
    </row>
    <row r="66" spans="1:14" x14ac:dyDescent="0.35">
      <c r="A66" t="s">
        <v>10</v>
      </c>
      <c r="B66">
        <f>IF(COUNTIF($A$2:A66, A66) =1,1,0)</f>
        <v>0</v>
      </c>
      <c r="C66">
        <v>2024</v>
      </c>
      <c r="D66" s="10">
        <v>45292</v>
      </c>
      <c r="E66" t="s">
        <v>42</v>
      </c>
      <c r="F66" t="s">
        <v>12</v>
      </c>
      <c r="G66">
        <f>IF(COUNTIF($F$2:F66, F66) =1,1,0)</f>
        <v>0</v>
      </c>
      <c r="H66" s="1">
        <v>72.349999999999994</v>
      </c>
      <c r="I66" s="2">
        <f t="shared" si="0"/>
        <v>72350000</v>
      </c>
      <c r="J66" s="2">
        <v>132726</v>
      </c>
      <c r="K66" t="s">
        <v>13</v>
      </c>
      <c r="L66" t="s">
        <v>38</v>
      </c>
      <c r="M66" t="s">
        <v>18</v>
      </c>
      <c r="N66" s="2">
        <v>55</v>
      </c>
    </row>
    <row r="67" spans="1:14" x14ac:dyDescent="0.35">
      <c r="A67" t="s">
        <v>23</v>
      </c>
      <c r="B67">
        <f>IF(COUNTIF($A$2:A67, A67) =1,1,0)</f>
        <v>0</v>
      </c>
      <c r="C67">
        <v>2016</v>
      </c>
      <c r="D67" s="10">
        <v>42370</v>
      </c>
      <c r="E67" t="s">
        <v>32</v>
      </c>
      <c r="F67" t="s">
        <v>36</v>
      </c>
      <c r="G67">
        <f>IF(COUNTIF($F$2:F67, F67) =1,1,0)</f>
        <v>0</v>
      </c>
      <c r="H67" s="1">
        <v>87.68</v>
      </c>
      <c r="I67" s="2">
        <f t="shared" ref="I67:I130" si="1">H67*1000000</f>
        <v>87680000</v>
      </c>
      <c r="J67" s="2">
        <v>336376</v>
      </c>
      <c r="K67" t="s">
        <v>25</v>
      </c>
      <c r="L67" t="s">
        <v>26</v>
      </c>
      <c r="M67" t="s">
        <v>18</v>
      </c>
      <c r="N67" s="2">
        <v>11</v>
      </c>
    </row>
    <row r="68" spans="1:14" x14ac:dyDescent="0.35">
      <c r="A68" t="s">
        <v>40</v>
      </c>
      <c r="B68">
        <f>IF(COUNTIF($A$2:A68, A68) =1,1,0)</f>
        <v>0</v>
      </c>
      <c r="C68">
        <v>2022</v>
      </c>
      <c r="D68" s="10">
        <v>44562</v>
      </c>
      <c r="E68" t="s">
        <v>42</v>
      </c>
      <c r="F68" t="s">
        <v>37</v>
      </c>
      <c r="G68">
        <f>IF(COUNTIF($F$2:F68, F68) =1,1,0)</f>
        <v>0</v>
      </c>
      <c r="H68" s="1">
        <v>67.16</v>
      </c>
      <c r="I68" s="2">
        <f t="shared" si="1"/>
        <v>67160000</v>
      </c>
      <c r="J68" s="2">
        <v>566437</v>
      </c>
      <c r="K68" t="s">
        <v>30</v>
      </c>
      <c r="L68" t="s">
        <v>22</v>
      </c>
      <c r="M68" t="s">
        <v>39</v>
      </c>
      <c r="N68" s="2">
        <v>63</v>
      </c>
    </row>
    <row r="69" spans="1:14" x14ac:dyDescent="0.35">
      <c r="A69" t="s">
        <v>41</v>
      </c>
      <c r="B69">
        <f>IF(COUNTIF($A$2:A69, A69) =1,1,0)</f>
        <v>0</v>
      </c>
      <c r="C69">
        <v>2017</v>
      </c>
      <c r="D69" s="10">
        <v>42736</v>
      </c>
      <c r="E69" t="s">
        <v>20</v>
      </c>
      <c r="F69" t="s">
        <v>12</v>
      </c>
      <c r="G69">
        <f>IF(COUNTIF($F$2:F69, F69) =1,1,0)</f>
        <v>0</v>
      </c>
      <c r="H69" s="1">
        <v>83.43</v>
      </c>
      <c r="I69" s="2">
        <f t="shared" si="1"/>
        <v>83430000</v>
      </c>
      <c r="J69" s="2">
        <v>313631</v>
      </c>
      <c r="K69" t="s">
        <v>25</v>
      </c>
      <c r="L69" t="s">
        <v>22</v>
      </c>
      <c r="M69" t="s">
        <v>31</v>
      </c>
      <c r="N69" s="2">
        <v>16</v>
      </c>
    </row>
    <row r="70" spans="1:14" x14ac:dyDescent="0.35">
      <c r="A70" t="s">
        <v>33</v>
      </c>
      <c r="B70">
        <f>IF(COUNTIF($A$2:A70, A70) =1,1,0)</f>
        <v>0</v>
      </c>
      <c r="C70">
        <v>2016</v>
      </c>
      <c r="D70" s="10">
        <v>42370</v>
      </c>
      <c r="E70" t="s">
        <v>32</v>
      </c>
      <c r="F70" t="s">
        <v>36</v>
      </c>
      <c r="G70">
        <f>IF(COUNTIF($F$2:F70, F70) =1,1,0)</f>
        <v>0</v>
      </c>
      <c r="H70" s="1">
        <v>28.66</v>
      </c>
      <c r="I70" s="2">
        <f t="shared" si="1"/>
        <v>28660000</v>
      </c>
      <c r="J70" s="2">
        <v>996004</v>
      </c>
      <c r="K70" t="s">
        <v>30</v>
      </c>
      <c r="L70" t="s">
        <v>38</v>
      </c>
      <c r="M70" t="s">
        <v>15</v>
      </c>
      <c r="N70" s="2">
        <v>28</v>
      </c>
    </row>
    <row r="71" spans="1:14" x14ac:dyDescent="0.35">
      <c r="A71" t="s">
        <v>10</v>
      </c>
      <c r="B71">
        <f>IF(COUNTIF($A$2:A71, A71) =1,1,0)</f>
        <v>0</v>
      </c>
      <c r="C71">
        <v>2021</v>
      </c>
      <c r="D71" s="10">
        <v>44197</v>
      </c>
      <c r="E71" t="s">
        <v>11</v>
      </c>
      <c r="F71" t="s">
        <v>37</v>
      </c>
      <c r="G71">
        <f>IF(COUNTIF($F$2:F71, F71) =1,1,0)</f>
        <v>0</v>
      </c>
      <c r="H71" s="1">
        <v>55.04</v>
      </c>
      <c r="I71" s="2">
        <f t="shared" si="1"/>
        <v>55040000</v>
      </c>
      <c r="J71" s="2">
        <v>871600</v>
      </c>
      <c r="K71" t="s">
        <v>29</v>
      </c>
      <c r="L71" t="s">
        <v>14</v>
      </c>
      <c r="M71" t="s">
        <v>18</v>
      </c>
      <c r="N71" s="2">
        <v>29</v>
      </c>
    </row>
    <row r="72" spans="1:14" x14ac:dyDescent="0.35">
      <c r="A72" t="s">
        <v>43</v>
      </c>
      <c r="B72">
        <f>IF(COUNTIF($A$2:A72, A72) =1,1,0)</f>
        <v>0</v>
      </c>
      <c r="C72">
        <v>2015</v>
      </c>
      <c r="D72" s="10">
        <v>42005</v>
      </c>
      <c r="E72" t="s">
        <v>32</v>
      </c>
      <c r="F72" t="s">
        <v>21</v>
      </c>
      <c r="G72">
        <f>IF(COUNTIF($F$2:F72, F72) =1,1,0)</f>
        <v>0</v>
      </c>
      <c r="H72" s="1">
        <v>43.51</v>
      </c>
      <c r="I72" s="2">
        <f t="shared" si="1"/>
        <v>43510000</v>
      </c>
      <c r="J72" s="2">
        <v>940656</v>
      </c>
      <c r="K72" t="s">
        <v>30</v>
      </c>
      <c r="L72" t="s">
        <v>22</v>
      </c>
      <c r="M72" t="s">
        <v>27</v>
      </c>
      <c r="N72" s="2">
        <v>41</v>
      </c>
    </row>
    <row r="73" spans="1:14" x14ac:dyDescent="0.35">
      <c r="A73" t="s">
        <v>45</v>
      </c>
      <c r="B73">
        <f>IF(COUNTIF($A$2:A73, A73) =1,1,0)</f>
        <v>0</v>
      </c>
      <c r="C73">
        <v>2015</v>
      </c>
      <c r="D73" s="10">
        <v>42005</v>
      </c>
      <c r="E73" t="s">
        <v>16</v>
      </c>
      <c r="F73" t="s">
        <v>24</v>
      </c>
      <c r="G73">
        <f>IF(COUNTIF($F$2:F73, F73) =1,1,0)</f>
        <v>0</v>
      </c>
      <c r="H73" s="1">
        <v>20.73</v>
      </c>
      <c r="I73" s="2">
        <f t="shared" si="1"/>
        <v>20730000</v>
      </c>
      <c r="J73" s="2">
        <v>297209</v>
      </c>
      <c r="K73" t="s">
        <v>25</v>
      </c>
      <c r="L73" t="s">
        <v>26</v>
      </c>
      <c r="M73" t="s">
        <v>18</v>
      </c>
      <c r="N73" s="2">
        <v>66</v>
      </c>
    </row>
    <row r="74" spans="1:14" x14ac:dyDescent="0.35">
      <c r="A74" t="s">
        <v>23</v>
      </c>
      <c r="B74">
        <f>IF(COUNTIF($A$2:A74, A74) =1,1,0)</f>
        <v>0</v>
      </c>
      <c r="C74">
        <v>2019</v>
      </c>
      <c r="D74" s="10">
        <v>43466</v>
      </c>
      <c r="E74" t="s">
        <v>11</v>
      </c>
      <c r="F74" t="s">
        <v>21</v>
      </c>
      <c r="G74">
        <f>IF(COUNTIF($F$2:F74, F74) =1,1,0)</f>
        <v>0</v>
      </c>
      <c r="H74" s="1">
        <v>78.19</v>
      </c>
      <c r="I74" s="2">
        <f t="shared" si="1"/>
        <v>78190000</v>
      </c>
      <c r="J74" s="2">
        <v>28321</v>
      </c>
      <c r="K74" t="s">
        <v>29</v>
      </c>
      <c r="L74" t="s">
        <v>14</v>
      </c>
      <c r="M74" t="s">
        <v>31</v>
      </c>
      <c r="N74" s="2">
        <v>63</v>
      </c>
    </row>
    <row r="75" spans="1:14" x14ac:dyDescent="0.35">
      <c r="A75" t="s">
        <v>43</v>
      </c>
      <c r="B75">
        <f>IF(COUNTIF($A$2:A75, A75) =1,1,0)</f>
        <v>0</v>
      </c>
      <c r="C75">
        <v>2022</v>
      </c>
      <c r="D75" s="10">
        <v>44562</v>
      </c>
      <c r="E75" t="s">
        <v>11</v>
      </c>
      <c r="F75" t="s">
        <v>24</v>
      </c>
      <c r="G75">
        <f>IF(COUNTIF($F$2:F75, F75) =1,1,0)</f>
        <v>0</v>
      </c>
      <c r="H75" s="1">
        <v>29.02</v>
      </c>
      <c r="I75" s="2">
        <f t="shared" si="1"/>
        <v>29020000</v>
      </c>
      <c r="J75" s="2">
        <v>456783</v>
      </c>
      <c r="K75" t="s">
        <v>25</v>
      </c>
      <c r="L75" t="s">
        <v>38</v>
      </c>
      <c r="M75" t="s">
        <v>39</v>
      </c>
      <c r="N75" s="2">
        <v>10</v>
      </c>
    </row>
    <row r="76" spans="1:14" x14ac:dyDescent="0.35">
      <c r="A76" t="s">
        <v>28</v>
      </c>
      <c r="B76">
        <f>IF(COUNTIF($A$2:A76, A76) =1,1,0)</f>
        <v>0</v>
      </c>
      <c r="C76">
        <v>2018</v>
      </c>
      <c r="D76" s="10">
        <v>43101</v>
      </c>
      <c r="E76" t="s">
        <v>16</v>
      </c>
      <c r="F76" t="s">
        <v>36</v>
      </c>
      <c r="G76">
        <f>IF(COUNTIF($F$2:F76, F76) =1,1,0)</f>
        <v>0</v>
      </c>
      <c r="H76" s="1">
        <v>87.56</v>
      </c>
      <c r="I76" s="2">
        <f t="shared" si="1"/>
        <v>87560000</v>
      </c>
      <c r="J76" s="2">
        <v>933028</v>
      </c>
      <c r="K76" t="s">
        <v>25</v>
      </c>
      <c r="L76" t="s">
        <v>14</v>
      </c>
      <c r="M76" t="s">
        <v>15</v>
      </c>
      <c r="N76" s="2">
        <v>25</v>
      </c>
    </row>
    <row r="77" spans="1:14" x14ac:dyDescent="0.35">
      <c r="A77" t="s">
        <v>40</v>
      </c>
      <c r="B77">
        <f>IF(COUNTIF($A$2:A77, A77) =1,1,0)</f>
        <v>0</v>
      </c>
      <c r="C77">
        <v>2023</v>
      </c>
      <c r="D77" s="10">
        <v>44927</v>
      </c>
      <c r="E77" t="s">
        <v>11</v>
      </c>
      <c r="F77" t="s">
        <v>24</v>
      </c>
      <c r="G77">
        <f>IF(COUNTIF($F$2:F77, F77) =1,1,0)</f>
        <v>0</v>
      </c>
      <c r="H77" s="1">
        <v>24.65</v>
      </c>
      <c r="I77" s="2">
        <f t="shared" si="1"/>
        <v>24650000</v>
      </c>
      <c r="J77" s="2">
        <v>221512</v>
      </c>
      <c r="K77" t="s">
        <v>25</v>
      </c>
      <c r="L77" t="s">
        <v>38</v>
      </c>
      <c r="M77" t="s">
        <v>27</v>
      </c>
      <c r="N77" s="2">
        <v>56</v>
      </c>
    </row>
    <row r="78" spans="1:14" x14ac:dyDescent="0.35">
      <c r="A78" t="s">
        <v>33</v>
      </c>
      <c r="B78">
        <f>IF(COUNTIF($A$2:A78, A78) =1,1,0)</f>
        <v>0</v>
      </c>
      <c r="C78">
        <v>2017</v>
      </c>
      <c r="D78" s="10">
        <v>42736</v>
      </c>
      <c r="E78" t="s">
        <v>11</v>
      </c>
      <c r="F78" t="s">
        <v>36</v>
      </c>
      <c r="G78">
        <f>IF(COUNTIF($F$2:F78, F78) =1,1,0)</f>
        <v>0</v>
      </c>
      <c r="H78" s="1">
        <v>17.88</v>
      </c>
      <c r="I78" s="2">
        <f t="shared" si="1"/>
        <v>17880000</v>
      </c>
      <c r="J78" s="2">
        <v>16585</v>
      </c>
      <c r="K78" t="s">
        <v>13</v>
      </c>
      <c r="L78" t="s">
        <v>14</v>
      </c>
      <c r="M78" t="s">
        <v>39</v>
      </c>
      <c r="N78" s="2">
        <v>12</v>
      </c>
    </row>
    <row r="79" spans="1:14" x14ac:dyDescent="0.35">
      <c r="A79" t="s">
        <v>45</v>
      </c>
      <c r="B79">
        <f>IF(COUNTIF($A$2:A79, A79) =1,1,0)</f>
        <v>0</v>
      </c>
      <c r="C79">
        <v>2022</v>
      </c>
      <c r="D79" s="10">
        <v>44562</v>
      </c>
      <c r="E79" t="s">
        <v>16</v>
      </c>
      <c r="F79" t="s">
        <v>12</v>
      </c>
      <c r="G79">
        <f>IF(COUNTIF($F$2:F79, F79) =1,1,0)</f>
        <v>0</v>
      </c>
      <c r="H79" s="1">
        <v>21.01</v>
      </c>
      <c r="I79" s="2">
        <f t="shared" si="1"/>
        <v>21010000</v>
      </c>
      <c r="J79" s="2">
        <v>787752</v>
      </c>
      <c r="K79" t="s">
        <v>25</v>
      </c>
      <c r="L79" t="s">
        <v>22</v>
      </c>
      <c r="M79" t="s">
        <v>31</v>
      </c>
      <c r="N79" s="2">
        <v>9</v>
      </c>
    </row>
    <row r="80" spans="1:14" x14ac:dyDescent="0.35">
      <c r="A80" t="s">
        <v>41</v>
      </c>
      <c r="B80">
        <f>IF(COUNTIF($A$2:A80, A80) =1,1,0)</f>
        <v>0</v>
      </c>
      <c r="C80">
        <v>2022</v>
      </c>
      <c r="D80" s="10">
        <v>44562</v>
      </c>
      <c r="E80" t="s">
        <v>34</v>
      </c>
      <c r="F80" t="s">
        <v>36</v>
      </c>
      <c r="G80">
        <f>IF(COUNTIF($F$2:F80, F80) =1,1,0)</f>
        <v>0</v>
      </c>
      <c r="H80" s="1">
        <v>60.25</v>
      </c>
      <c r="I80" s="2">
        <f t="shared" si="1"/>
        <v>60250000</v>
      </c>
      <c r="J80" s="2">
        <v>662517</v>
      </c>
      <c r="K80" t="s">
        <v>30</v>
      </c>
      <c r="L80" t="s">
        <v>26</v>
      </c>
      <c r="M80" t="s">
        <v>18</v>
      </c>
      <c r="N80" s="2">
        <v>40</v>
      </c>
    </row>
    <row r="81" spans="1:14" x14ac:dyDescent="0.35">
      <c r="A81" t="s">
        <v>43</v>
      </c>
      <c r="B81">
        <f>IF(COUNTIF($A$2:A81, A81) =1,1,0)</f>
        <v>0</v>
      </c>
      <c r="C81">
        <v>2018</v>
      </c>
      <c r="D81" s="10">
        <v>43101</v>
      </c>
      <c r="E81" t="s">
        <v>42</v>
      </c>
      <c r="F81" t="s">
        <v>12</v>
      </c>
      <c r="G81">
        <f>IF(COUNTIF($F$2:F81, F81) =1,1,0)</f>
        <v>0</v>
      </c>
      <c r="H81" s="1">
        <v>6.63</v>
      </c>
      <c r="I81" s="2">
        <f t="shared" si="1"/>
        <v>6630000</v>
      </c>
      <c r="J81" s="2">
        <v>274509</v>
      </c>
      <c r="K81" t="s">
        <v>13</v>
      </c>
      <c r="L81" t="s">
        <v>38</v>
      </c>
      <c r="M81" t="s">
        <v>39</v>
      </c>
      <c r="N81" s="2">
        <v>20</v>
      </c>
    </row>
    <row r="82" spans="1:14" x14ac:dyDescent="0.35">
      <c r="A82" t="s">
        <v>33</v>
      </c>
      <c r="B82">
        <f>IF(COUNTIF($A$2:A82, A82) =1,1,0)</f>
        <v>0</v>
      </c>
      <c r="C82">
        <v>2024</v>
      </c>
      <c r="D82" s="10">
        <v>45292</v>
      </c>
      <c r="E82" t="s">
        <v>11</v>
      </c>
      <c r="F82" t="s">
        <v>35</v>
      </c>
      <c r="G82">
        <f>IF(COUNTIF($F$2:F82, F82) =1,1,0)</f>
        <v>0</v>
      </c>
      <c r="H82" s="1">
        <v>5.8</v>
      </c>
      <c r="I82" s="2">
        <f t="shared" si="1"/>
        <v>5800000</v>
      </c>
      <c r="J82" s="2">
        <v>508649</v>
      </c>
      <c r="K82" t="s">
        <v>13</v>
      </c>
      <c r="L82" t="s">
        <v>14</v>
      </c>
      <c r="M82" t="s">
        <v>18</v>
      </c>
      <c r="N82" s="2">
        <v>66</v>
      </c>
    </row>
    <row r="83" spans="1:14" x14ac:dyDescent="0.35">
      <c r="A83" t="s">
        <v>43</v>
      </c>
      <c r="B83">
        <f>IF(COUNTIF($A$2:A83, A83) =1,1,0)</f>
        <v>0</v>
      </c>
      <c r="C83">
        <v>2021</v>
      </c>
      <c r="D83" s="10">
        <v>44197</v>
      </c>
      <c r="E83" t="s">
        <v>32</v>
      </c>
      <c r="F83" t="s">
        <v>21</v>
      </c>
      <c r="G83">
        <f>IF(COUNTIF($F$2:F83, F83) =1,1,0)</f>
        <v>0</v>
      </c>
      <c r="H83" s="1">
        <v>70.260000000000005</v>
      </c>
      <c r="I83" s="2">
        <f t="shared" si="1"/>
        <v>70260000</v>
      </c>
      <c r="J83" s="2">
        <v>740257</v>
      </c>
      <c r="K83" t="s">
        <v>30</v>
      </c>
      <c r="L83" t="s">
        <v>22</v>
      </c>
      <c r="M83" t="s">
        <v>39</v>
      </c>
      <c r="N83" s="2">
        <v>70</v>
      </c>
    </row>
    <row r="84" spans="1:14" x14ac:dyDescent="0.35">
      <c r="A84" t="s">
        <v>40</v>
      </c>
      <c r="B84">
        <f>IF(COUNTIF($A$2:A84, A84) =1,1,0)</f>
        <v>0</v>
      </c>
      <c r="C84">
        <v>2024</v>
      </c>
      <c r="D84" s="10">
        <v>45292</v>
      </c>
      <c r="E84" t="s">
        <v>42</v>
      </c>
      <c r="F84" t="s">
        <v>37</v>
      </c>
      <c r="G84">
        <f>IF(COUNTIF($F$2:F84, F84) =1,1,0)</f>
        <v>0</v>
      </c>
      <c r="H84" s="1">
        <v>62.08</v>
      </c>
      <c r="I84" s="2">
        <f t="shared" si="1"/>
        <v>62080000</v>
      </c>
      <c r="J84" s="2">
        <v>969504</v>
      </c>
      <c r="K84" t="s">
        <v>13</v>
      </c>
      <c r="L84" t="s">
        <v>26</v>
      </c>
      <c r="M84" t="s">
        <v>27</v>
      </c>
      <c r="N84" s="2">
        <v>5</v>
      </c>
    </row>
    <row r="85" spans="1:14" x14ac:dyDescent="0.35">
      <c r="A85" t="s">
        <v>28</v>
      </c>
      <c r="B85">
        <f>IF(COUNTIF($A$2:A85, A85) =1,1,0)</f>
        <v>0</v>
      </c>
      <c r="C85">
        <v>2016</v>
      </c>
      <c r="D85" s="10">
        <v>42370</v>
      </c>
      <c r="E85" t="s">
        <v>20</v>
      </c>
      <c r="F85" t="s">
        <v>37</v>
      </c>
      <c r="G85">
        <f>IF(COUNTIF($F$2:F85, F85) =1,1,0)</f>
        <v>0</v>
      </c>
      <c r="H85" s="1">
        <v>90.2</v>
      </c>
      <c r="I85" s="2">
        <f t="shared" si="1"/>
        <v>90200000</v>
      </c>
      <c r="J85" s="2">
        <v>779494</v>
      </c>
      <c r="K85" t="s">
        <v>25</v>
      </c>
      <c r="L85" t="s">
        <v>26</v>
      </c>
      <c r="M85" t="s">
        <v>27</v>
      </c>
      <c r="N85" s="2">
        <v>54</v>
      </c>
    </row>
    <row r="86" spans="1:14" x14ac:dyDescent="0.35">
      <c r="A86" t="s">
        <v>44</v>
      </c>
      <c r="B86">
        <f>IF(COUNTIF($A$2:A86, A86) =1,1,0)</f>
        <v>0</v>
      </c>
      <c r="C86">
        <v>2019</v>
      </c>
      <c r="D86" s="10">
        <v>43466</v>
      </c>
      <c r="E86" t="s">
        <v>42</v>
      </c>
      <c r="F86" t="s">
        <v>36</v>
      </c>
      <c r="G86">
        <f>IF(COUNTIF($F$2:F86, F86) =1,1,0)</f>
        <v>0</v>
      </c>
      <c r="H86" s="1">
        <v>44.17</v>
      </c>
      <c r="I86" s="2">
        <f t="shared" si="1"/>
        <v>44170000</v>
      </c>
      <c r="J86" s="2">
        <v>605166</v>
      </c>
      <c r="K86" t="s">
        <v>29</v>
      </c>
      <c r="L86" t="s">
        <v>22</v>
      </c>
      <c r="M86" t="s">
        <v>39</v>
      </c>
      <c r="N86" s="2">
        <v>27</v>
      </c>
    </row>
    <row r="87" spans="1:14" x14ac:dyDescent="0.35">
      <c r="A87" t="s">
        <v>33</v>
      </c>
      <c r="B87">
        <f>IF(COUNTIF($A$2:A87, A87) =1,1,0)</f>
        <v>0</v>
      </c>
      <c r="C87">
        <v>2023</v>
      </c>
      <c r="D87" s="10">
        <v>44927</v>
      </c>
      <c r="E87" t="s">
        <v>42</v>
      </c>
      <c r="F87" t="s">
        <v>35</v>
      </c>
      <c r="G87">
        <f>IF(COUNTIF($F$2:F87, F87) =1,1,0)</f>
        <v>0</v>
      </c>
      <c r="H87" s="1">
        <v>55.18</v>
      </c>
      <c r="I87" s="2">
        <f t="shared" si="1"/>
        <v>55180000</v>
      </c>
      <c r="J87" s="2">
        <v>274946</v>
      </c>
      <c r="K87" t="s">
        <v>29</v>
      </c>
      <c r="L87" t="s">
        <v>38</v>
      </c>
      <c r="M87" t="s">
        <v>39</v>
      </c>
      <c r="N87" s="2">
        <v>66</v>
      </c>
    </row>
    <row r="88" spans="1:14" x14ac:dyDescent="0.35">
      <c r="A88" t="s">
        <v>44</v>
      </c>
      <c r="B88">
        <f>IF(COUNTIF($A$2:A88, A88) =1,1,0)</f>
        <v>0</v>
      </c>
      <c r="C88">
        <v>2019</v>
      </c>
      <c r="D88" s="10">
        <v>43466</v>
      </c>
      <c r="E88" t="s">
        <v>20</v>
      </c>
      <c r="F88" t="s">
        <v>36</v>
      </c>
      <c r="G88">
        <f>IF(COUNTIF($F$2:F88, F88) =1,1,0)</f>
        <v>0</v>
      </c>
      <c r="H88" s="1">
        <v>41.32</v>
      </c>
      <c r="I88" s="2">
        <f t="shared" si="1"/>
        <v>41320000</v>
      </c>
      <c r="J88" s="2">
        <v>645097</v>
      </c>
      <c r="K88" t="s">
        <v>25</v>
      </c>
      <c r="L88" t="s">
        <v>38</v>
      </c>
      <c r="M88" t="s">
        <v>18</v>
      </c>
      <c r="N88" s="2">
        <v>36</v>
      </c>
    </row>
    <row r="89" spans="1:14" x14ac:dyDescent="0.35">
      <c r="A89" t="s">
        <v>23</v>
      </c>
      <c r="B89">
        <f>IF(COUNTIF($A$2:A89, A89) =1,1,0)</f>
        <v>0</v>
      </c>
      <c r="C89">
        <v>2015</v>
      </c>
      <c r="D89" s="10">
        <v>42005</v>
      </c>
      <c r="E89" t="s">
        <v>32</v>
      </c>
      <c r="F89" t="s">
        <v>24</v>
      </c>
      <c r="G89">
        <f>IF(COUNTIF($F$2:F89, F89) =1,1,0)</f>
        <v>0</v>
      </c>
      <c r="H89" s="1">
        <v>32.92</v>
      </c>
      <c r="I89" s="2">
        <f t="shared" si="1"/>
        <v>32920000</v>
      </c>
      <c r="J89" s="2">
        <v>157678</v>
      </c>
      <c r="K89" t="s">
        <v>25</v>
      </c>
      <c r="L89" t="s">
        <v>14</v>
      </c>
      <c r="M89" t="s">
        <v>31</v>
      </c>
      <c r="N89" s="2">
        <v>68</v>
      </c>
    </row>
    <row r="90" spans="1:14" x14ac:dyDescent="0.35">
      <c r="A90" t="s">
        <v>43</v>
      </c>
      <c r="B90">
        <f>IF(COUNTIF($A$2:A90, A90) =1,1,0)</f>
        <v>0</v>
      </c>
      <c r="C90">
        <v>2022</v>
      </c>
      <c r="D90" s="10">
        <v>44562</v>
      </c>
      <c r="E90" t="s">
        <v>32</v>
      </c>
      <c r="F90" t="s">
        <v>17</v>
      </c>
      <c r="G90">
        <f>IF(COUNTIF($F$2:F90, F90) =1,1,0)</f>
        <v>0</v>
      </c>
      <c r="H90" s="1">
        <v>15.16</v>
      </c>
      <c r="I90" s="2">
        <f t="shared" si="1"/>
        <v>15160000</v>
      </c>
      <c r="J90" s="2">
        <v>157034</v>
      </c>
      <c r="K90" t="s">
        <v>25</v>
      </c>
      <c r="L90" t="s">
        <v>26</v>
      </c>
      <c r="M90" t="s">
        <v>27</v>
      </c>
      <c r="N90" s="2">
        <v>69</v>
      </c>
    </row>
    <row r="91" spans="1:14" x14ac:dyDescent="0.35">
      <c r="A91" t="s">
        <v>19</v>
      </c>
      <c r="B91">
        <f>IF(COUNTIF($A$2:A91, A91) =1,1,0)</f>
        <v>0</v>
      </c>
      <c r="C91">
        <v>2020</v>
      </c>
      <c r="D91" s="10">
        <v>43831</v>
      </c>
      <c r="E91" t="s">
        <v>34</v>
      </c>
      <c r="F91" t="s">
        <v>12</v>
      </c>
      <c r="G91">
        <f>IF(COUNTIF($F$2:F91, F91) =1,1,0)</f>
        <v>0</v>
      </c>
      <c r="H91" s="1">
        <v>62.5</v>
      </c>
      <c r="I91" s="2">
        <f t="shared" si="1"/>
        <v>62500000</v>
      </c>
      <c r="J91" s="2">
        <v>550656</v>
      </c>
      <c r="K91" t="s">
        <v>25</v>
      </c>
      <c r="L91" t="s">
        <v>22</v>
      </c>
      <c r="M91" t="s">
        <v>39</v>
      </c>
      <c r="N91" s="2">
        <v>4</v>
      </c>
    </row>
    <row r="92" spans="1:14" x14ac:dyDescent="0.35">
      <c r="A92" t="s">
        <v>40</v>
      </c>
      <c r="B92">
        <f>IF(COUNTIF($A$2:A92, A92) =1,1,0)</f>
        <v>0</v>
      </c>
      <c r="C92">
        <v>2017</v>
      </c>
      <c r="D92" s="10">
        <v>42736</v>
      </c>
      <c r="E92" t="s">
        <v>34</v>
      </c>
      <c r="F92" t="s">
        <v>37</v>
      </c>
      <c r="G92">
        <f>IF(COUNTIF($F$2:F92, F92) =1,1,0)</f>
        <v>0</v>
      </c>
      <c r="H92" s="1">
        <v>68.91</v>
      </c>
      <c r="I92" s="2">
        <f t="shared" si="1"/>
        <v>68910000</v>
      </c>
      <c r="J92" s="2">
        <v>634048</v>
      </c>
      <c r="K92" t="s">
        <v>13</v>
      </c>
      <c r="L92" t="s">
        <v>14</v>
      </c>
      <c r="M92" t="s">
        <v>18</v>
      </c>
      <c r="N92" s="2">
        <v>66</v>
      </c>
    </row>
    <row r="93" spans="1:14" x14ac:dyDescent="0.35">
      <c r="A93" t="s">
        <v>23</v>
      </c>
      <c r="B93">
        <f>IF(COUNTIF($A$2:A93, A93) =1,1,0)</f>
        <v>0</v>
      </c>
      <c r="C93">
        <v>2023</v>
      </c>
      <c r="D93" s="10">
        <v>44927</v>
      </c>
      <c r="E93" t="s">
        <v>32</v>
      </c>
      <c r="F93" t="s">
        <v>36</v>
      </c>
      <c r="G93">
        <f>IF(COUNTIF($F$2:F93, F93) =1,1,0)</f>
        <v>0</v>
      </c>
      <c r="H93" s="1">
        <v>81.260000000000005</v>
      </c>
      <c r="I93" s="2">
        <f t="shared" si="1"/>
        <v>81260000</v>
      </c>
      <c r="J93" s="2">
        <v>547495</v>
      </c>
      <c r="K93" t="s">
        <v>25</v>
      </c>
      <c r="L93" t="s">
        <v>22</v>
      </c>
      <c r="M93" t="s">
        <v>27</v>
      </c>
      <c r="N93" s="2">
        <v>3</v>
      </c>
    </row>
    <row r="94" spans="1:14" x14ac:dyDescent="0.35">
      <c r="A94" t="s">
        <v>23</v>
      </c>
      <c r="B94">
        <f>IF(COUNTIF($A$2:A94, A94) =1,1,0)</f>
        <v>0</v>
      </c>
      <c r="C94">
        <v>2024</v>
      </c>
      <c r="D94" s="10">
        <v>45292</v>
      </c>
      <c r="E94" t="s">
        <v>32</v>
      </c>
      <c r="F94" t="s">
        <v>37</v>
      </c>
      <c r="G94">
        <f>IF(COUNTIF($F$2:F94, F94) =1,1,0)</f>
        <v>0</v>
      </c>
      <c r="H94" s="1">
        <v>58.31</v>
      </c>
      <c r="I94" s="2">
        <f t="shared" si="1"/>
        <v>58310000</v>
      </c>
      <c r="J94" s="2">
        <v>487694</v>
      </c>
      <c r="K94" t="s">
        <v>13</v>
      </c>
      <c r="L94" t="s">
        <v>22</v>
      </c>
      <c r="M94" t="s">
        <v>31</v>
      </c>
      <c r="N94" s="2">
        <v>41</v>
      </c>
    </row>
    <row r="95" spans="1:14" x14ac:dyDescent="0.35">
      <c r="A95" t="s">
        <v>33</v>
      </c>
      <c r="B95">
        <f>IF(COUNTIF($A$2:A95, A95) =1,1,0)</f>
        <v>0</v>
      </c>
      <c r="C95">
        <v>2023</v>
      </c>
      <c r="D95" s="10">
        <v>44927</v>
      </c>
      <c r="E95" t="s">
        <v>20</v>
      </c>
      <c r="F95" t="s">
        <v>17</v>
      </c>
      <c r="G95">
        <f>IF(COUNTIF($F$2:F95, F95) =1,1,0)</f>
        <v>0</v>
      </c>
      <c r="H95" s="1">
        <v>88.65</v>
      </c>
      <c r="I95" s="2">
        <f t="shared" si="1"/>
        <v>88650000</v>
      </c>
      <c r="J95" s="2">
        <v>427067</v>
      </c>
      <c r="K95" t="s">
        <v>13</v>
      </c>
      <c r="L95" t="s">
        <v>14</v>
      </c>
      <c r="M95" t="s">
        <v>31</v>
      </c>
      <c r="N95" s="2">
        <v>42</v>
      </c>
    </row>
    <row r="96" spans="1:14" x14ac:dyDescent="0.35">
      <c r="A96" t="s">
        <v>40</v>
      </c>
      <c r="B96">
        <f>IF(COUNTIF($A$2:A96, A96) =1,1,0)</f>
        <v>0</v>
      </c>
      <c r="C96">
        <v>2023</v>
      </c>
      <c r="D96" s="10">
        <v>44927</v>
      </c>
      <c r="E96" t="s">
        <v>42</v>
      </c>
      <c r="F96" t="s">
        <v>24</v>
      </c>
      <c r="G96">
        <f>IF(COUNTIF($F$2:F96, F96) =1,1,0)</f>
        <v>0</v>
      </c>
      <c r="H96" s="1">
        <v>1.51</v>
      </c>
      <c r="I96" s="2">
        <f t="shared" si="1"/>
        <v>1510000</v>
      </c>
      <c r="J96" s="2">
        <v>954902</v>
      </c>
      <c r="K96" t="s">
        <v>13</v>
      </c>
      <c r="L96" t="s">
        <v>14</v>
      </c>
      <c r="M96" t="s">
        <v>27</v>
      </c>
      <c r="N96" s="2">
        <v>55</v>
      </c>
    </row>
    <row r="97" spans="1:14" x14ac:dyDescent="0.35">
      <c r="A97" t="s">
        <v>23</v>
      </c>
      <c r="B97">
        <f>IF(COUNTIF($A$2:A97, A97) =1,1,0)</f>
        <v>0</v>
      </c>
      <c r="C97">
        <v>2020</v>
      </c>
      <c r="D97" s="10">
        <v>43831</v>
      </c>
      <c r="E97" t="s">
        <v>16</v>
      </c>
      <c r="F97" t="s">
        <v>36</v>
      </c>
      <c r="G97">
        <f>IF(COUNTIF($F$2:F97, F97) =1,1,0)</f>
        <v>0</v>
      </c>
      <c r="H97" s="1">
        <v>49.23</v>
      </c>
      <c r="I97" s="2">
        <f t="shared" si="1"/>
        <v>49230000</v>
      </c>
      <c r="J97" s="2">
        <v>128594</v>
      </c>
      <c r="K97" t="s">
        <v>25</v>
      </c>
      <c r="L97" t="s">
        <v>22</v>
      </c>
      <c r="M97" t="s">
        <v>18</v>
      </c>
      <c r="N97" s="2">
        <v>53</v>
      </c>
    </row>
    <row r="98" spans="1:14" x14ac:dyDescent="0.35">
      <c r="A98" t="s">
        <v>28</v>
      </c>
      <c r="B98">
        <f>IF(COUNTIF($A$2:A98, A98) =1,1,0)</f>
        <v>0</v>
      </c>
      <c r="C98">
        <v>2024</v>
      </c>
      <c r="D98" s="10">
        <v>45292</v>
      </c>
      <c r="E98" t="s">
        <v>11</v>
      </c>
      <c r="F98" t="s">
        <v>37</v>
      </c>
      <c r="G98">
        <f>IF(COUNTIF($F$2:F98, F98) =1,1,0)</f>
        <v>0</v>
      </c>
      <c r="H98" s="1">
        <v>84.53</v>
      </c>
      <c r="I98" s="2">
        <f t="shared" si="1"/>
        <v>84530000</v>
      </c>
      <c r="J98" s="2">
        <v>189430</v>
      </c>
      <c r="K98" t="s">
        <v>25</v>
      </c>
      <c r="L98" t="s">
        <v>26</v>
      </c>
      <c r="M98" t="s">
        <v>18</v>
      </c>
      <c r="N98" s="2">
        <v>1</v>
      </c>
    </row>
    <row r="99" spans="1:14" x14ac:dyDescent="0.35">
      <c r="A99" t="s">
        <v>33</v>
      </c>
      <c r="B99">
        <f>IF(COUNTIF($A$2:A99, A99) =1,1,0)</f>
        <v>0</v>
      </c>
      <c r="C99">
        <v>2021</v>
      </c>
      <c r="D99" s="10">
        <v>44197</v>
      </c>
      <c r="E99" t="s">
        <v>32</v>
      </c>
      <c r="F99" t="s">
        <v>37</v>
      </c>
      <c r="G99">
        <f>IF(COUNTIF($F$2:F99, F99) =1,1,0)</f>
        <v>0</v>
      </c>
      <c r="H99" s="1">
        <v>90.63</v>
      </c>
      <c r="I99" s="2">
        <f t="shared" si="1"/>
        <v>90630000</v>
      </c>
      <c r="J99" s="2">
        <v>603327</v>
      </c>
      <c r="K99" t="s">
        <v>25</v>
      </c>
      <c r="L99" t="s">
        <v>14</v>
      </c>
      <c r="M99" t="s">
        <v>27</v>
      </c>
      <c r="N99" s="2">
        <v>15</v>
      </c>
    </row>
    <row r="100" spans="1:14" x14ac:dyDescent="0.35">
      <c r="A100" t="s">
        <v>23</v>
      </c>
      <c r="B100">
        <f>IF(COUNTIF($A$2:A100, A100) =1,1,0)</f>
        <v>0</v>
      </c>
      <c r="C100">
        <v>2021</v>
      </c>
      <c r="D100" s="10">
        <v>44197</v>
      </c>
      <c r="E100" t="s">
        <v>32</v>
      </c>
      <c r="F100" t="s">
        <v>12</v>
      </c>
      <c r="G100">
        <f>IF(COUNTIF($F$2:F100, F100) =1,1,0)</f>
        <v>0</v>
      </c>
      <c r="H100" s="1">
        <v>80.260000000000005</v>
      </c>
      <c r="I100" s="2">
        <f t="shared" si="1"/>
        <v>80260000</v>
      </c>
      <c r="J100" s="2">
        <v>276593</v>
      </c>
      <c r="K100" t="s">
        <v>25</v>
      </c>
      <c r="L100" t="s">
        <v>26</v>
      </c>
      <c r="M100" t="s">
        <v>39</v>
      </c>
      <c r="N100" s="2">
        <v>36</v>
      </c>
    </row>
    <row r="101" spans="1:14" x14ac:dyDescent="0.35">
      <c r="A101" t="s">
        <v>44</v>
      </c>
      <c r="B101">
        <f>IF(COUNTIF($A$2:A101, A101) =1,1,0)</f>
        <v>0</v>
      </c>
      <c r="C101">
        <v>2023</v>
      </c>
      <c r="D101" s="10">
        <v>44927</v>
      </c>
      <c r="E101" t="s">
        <v>42</v>
      </c>
      <c r="F101" t="s">
        <v>12</v>
      </c>
      <c r="G101">
        <f>IF(COUNTIF($F$2:F101, F101) =1,1,0)</f>
        <v>0</v>
      </c>
      <c r="H101" s="1">
        <v>22.87</v>
      </c>
      <c r="I101" s="2">
        <f t="shared" si="1"/>
        <v>22870000</v>
      </c>
      <c r="J101" s="2">
        <v>975282</v>
      </c>
      <c r="K101" t="s">
        <v>29</v>
      </c>
      <c r="L101" t="s">
        <v>14</v>
      </c>
      <c r="M101" t="s">
        <v>18</v>
      </c>
      <c r="N101" s="2">
        <v>49</v>
      </c>
    </row>
    <row r="102" spans="1:14" x14ac:dyDescent="0.35">
      <c r="A102" t="s">
        <v>19</v>
      </c>
      <c r="B102">
        <f>IF(COUNTIF($A$2:A102, A102) =1,1,0)</f>
        <v>0</v>
      </c>
      <c r="C102">
        <v>2018</v>
      </c>
      <c r="D102" s="10">
        <v>43101</v>
      </c>
      <c r="E102" t="s">
        <v>16</v>
      </c>
      <c r="F102" t="s">
        <v>17</v>
      </c>
      <c r="G102">
        <f>IF(COUNTIF($F$2:F102, F102) =1,1,0)</f>
        <v>0</v>
      </c>
      <c r="H102" s="1">
        <v>23.79</v>
      </c>
      <c r="I102" s="2">
        <f t="shared" si="1"/>
        <v>23790000</v>
      </c>
      <c r="J102" s="2">
        <v>486810</v>
      </c>
      <c r="K102" t="s">
        <v>13</v>
      </c>
      <c r="L102" t="s">
        <v>14</v>
      </c>
      <c r="M102" t="s">
        <v>31</v>
      </c>
      <c r="N102" s="2">
        <v>11</v>
      </c>
    </row>
    <row r="103" spans="1:14" x14ac:dyDescent="0.35">
      <c r="A103" t="s">
        <v>44</v>
      </c>
      <c r="B103">
        <f>IF(COUNTIF($A$2:A103, A103) =1,1,0)</f>
        <v>0</v>
      </c>
      <c r="C103">
        <v>2021</v>
      </c>
      <c r="D103" s="10">
        <v>44197</v>
      </c>
      <c r="E103" t="s">
        <v>16</v>
      </c>
      <c r="F103" t="s">
        <v>21</v>
      </c>
      <c r="G103">
        <f>IF(COUNTIF($F$2:F103, F103) =1,1,0)</f>
        <v>0</v>
      </c>
      <c r="H103" s="1">
        <v>35.43</v>
      </c>
      <c r="I103" s="2">
        <f t="shared" si="1"/>
        <v>35430000</v>
      </c>
      <c r="J103" s="2">
        <v>969517</v>
      </c>
      <c r="K103" t="s">
        <v>13</v>
      </c>
      <c r="L103" t="s">
        <v>22</v>
      </c>
      <c r="M103" t="s">
        <v>18</v>
      </c>
      <c r="N103" s="2">
        <v>25</v>
      </c>
    </row>
    <row r="104" spans="1:14" x14ac:dyDescent="0.35">
      <c r="A104" t="s">
        <v>40</v>
      </c>
      <c r="B104">
        <f>IF(COUNTIF($A$2:A104, A104) =1,1,0)</f>
        <v>0</v>
      </c>
      <c r="C104">
        <v>2022</v>
      </c>
      <c r="D104" s="10">
        <v>44562</v>
      </c>
      <c r="E104" t="s">
        <v>42</v>
      </c>
      <c r="F104" t="s">
        <v>36</v>
      </c>
      <c r="G104">
        <f>IF(COUNTIF($F$2:F104, F104) =1,1,0)</f>
        <v>0</v>
      </c>
      <c r="H104" s="1">
        <v>74.77</v>
      </c>
      <c r="I104" s="2">
        <f t="shared" si="1"/>
        <v>74770000</v>
      </c>
      <c r="J104" s="2">
        <v>151599</v>
      </c>
      <c r="K104" t="s">
        <v>29</v>
      </c>
      <c r="L104" t="s">
        <v>38</v>
      </c>
      <c r="M104" t="s">
        <v>39</v>
      </c>
      <c r="N104" s="2">
        <v>18</v>
      </c>
    </row>
    <row r="105" spans="1:14" x14ac:dyDescent="0.35">
      <c r="A105" t="s">
        <v>44</v>
      </c>
      <c r="B105">
        <f>IF(COUNTIF($A$2:A105, A105) =1,1,0)</f>
        <v>0</v>
      </c>
      <c r="C105">
        <v>2022</v>
      </c>
      <c r="D105" s="10">
        <v>44562</v>
      </c>
      <c r="E105" t="s">
        <v>34</v>
      </c>
      <c r="F105" t="s">
        <v>21</v>
      </c>
      <c r="G105">
        <f>IF(COUNTIF($F$2:F105, F105) =1,1,0)</f>
        <v>0</v>
      </c>
      <c r="H105" s="1">
        <v>66.66</v>
      </c>
      <c r="I105" s="2">
        <f t="shared" si="1"/>
        <v>66660000</v>
      </c>
      <c r="J105" s="2">
        <v>749545</v>
      </c>
      <c r="K105" t="s">
        <v>30</v>
      </c>
      <c r="L105" t="s">
        <v>26</v>
      </c>
      <c r="M105" t="s">
        <v>27</v>
      </c>
      <c r="N105" s="2">
        <v>30</v>
      </c>
    </row>
    <row r="106" spans="1:14" x14ac:dyDescent="0.35">
      <c r="A106" t="s">
        <v>43</v>
      </c>
      <c r="B106">
        <f>IF(COUNTIF($A$2:A106, A106) =1,1,0)</f>
        <v>0</v>
      </c>
      <c r="C106">
        <v>2015</v>
      </c>
      <c r="D106" s="10">
        <v>42005</v>
      </c>
      <c r="E106" t="s">
        <v>42</v>
      </c>
      <c r="F106" t="s">
        <v>17</v>
      </c>
      <c r="G106">
        <f>IF(COUNTIF($F$2:F106, F106) =1,1,0)</f>
        <v>0</v>
      </c>
      <c r="H106" s="1">
        <v>78.13</v>
      </c>
      <c r="I106" s="2">
        <f t="shared" si="1"/>
        <v>78130000</v>
      </c>
      <c r="J106" s="2">
        <v>71743</v>
      </c>
      <c r="K106" t="s">
        <v>13</v>
      </c>
      <c r="L106" t="s">
        <v>14</v>
      </c>
      <c r="M106" t="s">
        <v>15</v>
      </c>
      <c r="N106" s="2">
        <v>35</v>
      </c>
    </row>
    <row r="107" spans="1:14" x14ac:dyDescent="0.35">
      <c r="A107" t="s">
        <v>28</v>
      </c>
      <c r="B107">
        <f>IF(COUNTIF($A$2:A107, A107) =1,1,0)</f>
        <v>0</v>
      </c>
      <c r="C107">
        <v>2018</v>
      </c>
      <c r="D107" s="10">
        <v>43101</v>
      </c>
      <c r="E107" t="s">
        <v>11</v>
      </c>
      <c r="F107" t="s">
        <v>36</v>
      </c>
      <c r="G107">
        <f>IF(COUNTIF($F$2:F107, F107) =1,1,0)</f>
        <v>0</v>
      </c>
      <c r="H107" s="1">
        <v>11.39</v>
      </c>
      <c r="I107" s="2">
        <f t="shared" si="1"/>
        <v>11390000</v>
      </c>
      <c r="J107" s="2">
        <v>969684</v>
      </c>
      <c r="K107" t="s">
        <v>13</v>
      </c>
      <c r="L107" t="s">
        <v>22</v>
      </c>
      <c r="M107" t="s">
        <v>31</v>
      </c>
      <c r="N107" s="2">
        <v>41</v>
      </c>
    </row>
    <row r="108" spans="1:14" x14ac:dyDescent="0.35">
      <c r="A108" t="s">
        <v>28</v>
      </c>
      <c r="B108">
        <f>IF(COUNTIF($A$2:A108, A108) =1,1,0)</f>
        <v>0</v>
      </c>
      <c r="C108">
        <v>2020</v>
      </c>
      <c r="D108" s="10">
        <v>43831</v>
      </c>
      <c r="E108" t="s">
        <v>34</v>
      </c>
      <c r="F108" t="s">
        <v>12</v>
      </c>
      <c r="G108">
        <f>IF(COUNTIF($F$2:F108, F108) =1,1,0)</f>
        <v>0</v>
      </c>
      <c r="H108" s="1">
        <v>87.84</v>
      </c>
      <c r="I108" s="2">
        <f t="shared" si="1"/>
        <v>87840000</v>
      </c>
      <c r="J108" s="2">
        <v>842506</v>
      </c>
      <c r="K108" t="s">
        <v>30</v>
      </c>
      <c r="L108" t="s">
        <v>22</v>
      </c>
      <c r="M108" t="s">
        <v>31</v>
      </c>
      <c r="N108" s="2">
        <v>19</v>
      </c>
    </row>
    <row r="109" spans="1:14" x14ac:dyDescent="0.35">
      <c r="A109" t="s">
        <v>43</v>
      </c>
      <c r="B109">
        <f>IF(COUNTIF($A$2:A109, A109) =1,1,0)</f>
        <v>0</v>
      </c>
      <c r="C109">
        <v>2023</v>
      </c>
      <c r="D109" s="10">
        <v>44927</v>
      </c>
      <c r="E109" t="s">
        <v>20</v>
      </c>
      <c r="F109" t="s">
        <v>21</v>
      </c>
      <c r="G109">
        <f>IF(COUNTIF($F$2:F109, F109) =1,1,0)</f>
        <v>0</v>
      </c>
      <c r="H109" s="1">
        <v>10.18</v>
      </c>
      <c r="I109" s="2">
        <f t="shared" si="1"/>
        <v>10180000</v>
      </c>
      <c r="J109" s="2">
        <v>933883</v>
      </c>
      <c r="K109" t="s">
        <v>25</v>
      </c>
      <c r="L109" t="s">
        <v>26</v>
      </c>
      <c r="M109" t="s">
        <v>39</v>
      </c>
      <c r="N109" s="2">
        <v>41</v>
      </c>
    </row>
    <row r="110" spans="1:14" x14ac:dyDescent="0.35">
      <c r="A110" t="s">
        <v>23</v>
      </c>
      <c r="B110">
        <f>IF(COUNTIF($A$2:A110, A110) =1,1,0)</f>
        <v>0</v>
      </c>
      <c r="C110">
        <v>2019</v>
      </c>
      <c r="D110" s="10">
        <v>43466</v>
      </c>
      <c r="E110" t="s">
        <v>42</v>
      </c>
      <c r="F110" t="s">
        <v>12</v>
      </c>
      <c r="G110">
        <f>IF(COUNTIF($F$2:F110, F110) =1,1,0)</f>
        <v>0</v>
      </c>
      <c r="H110" s="1">
        <v>4.42</v>
      </c>
      <c r="I110" s="2">
        <f t="shared" si="1"/>
        <v>4420000</v>
      </c>
      <c r="J110" s="2">
        <v>393748</v>
      </c>
      <c r="K110" t="s">
        <v>25</v>
      </c>
      <c r="L110" t="s">
        <v>14</v>
      </c>
      <c r="M110" t="s">
        <v>27</v>
      </c>
      <c r="N110" s="2">
        <v>10</v>
      </c>
    </row>
    <row r="111" spans="1:14" x14ac:dyDescent="0.35">
      <c r="A111" t="s">
        <v>43</v>
      </c>
      <c r="B111">
        <f>IF(COUNTIF($A$2:A111, A111) =1,1,0)</f>
        <v>0</v>
      </c>
      <c r="C111">
        <v>2020</v>
      </c>
      <c r="D111" s="10">
        <v>43831</v>
      </c>
      <c r="E111" t="s">
        <v>32</v>
      </c>
      <c r="F111" t="s">
        <v>36</v>
      </c>
      <c r="G111">
        <f>IF(COUNTIF($F$2:F111, F111) =1,1,0)</f>
        <v>0</v>
      </c>
      <c r="H111" s="1">
        <v>76.98</v>
      </c>
      <c r="I111" s="2">
        <f t="shared" si="1"/>
        <v>76980000</v>
      </c>
      <c r="J111" s="2">
        <v>708549</v>
      </c>
      <c r="K111" t="s">
        <v>30</v>
      </c>
      <c r="L111" t="s">
        <v>22</v>
      </c>
      <c r="M111" t="s">
        <v>39</v>
      </c>
      <c r="N111" s="2">
        <v>37</v>
      </c>
    </row>
    <row r="112" spans="1:14" x14ac:dyDescent="0.35">
      <c r="A112" t="s">
        <v>44</v>
      </c>
      <c r="B112">
        <f>IF(COUNTIF($A$2:A112, A112) =1,1,0)</f>
        <v>0</v>
      </c>
      <c r="C112">
        <v>2020</v>
      </c>
      <c r="D112" s="10">
        <v>43831</v>
      </c>
      <c r="E112" t="s">
        <v>32</v>
      </c>
      <c r="F112" t="s">
        <v>37</v>
      </c>
      <c r="G112">
        <f>IF(COUNTIF($F$2:F112, F112) =1,1,0)</f>
        <v>0</v>
      </c>
      <c r="H112" s="1">
        <v>73.239999999999995</v>
      </c>
      <c r="I112" s="2">
        <f t="shared" si="1"/>
        <v>73240000</v>
      </c>
      <c r="J112" s="2">
        <v>136762</v>
      </c>
      <c r="K112" t="s">
        <v>30</v>
      </c>
      <c r="L112" t="s">
        <v>38</v>
      </c>
      <c r="M112" t="s">
        <v>15</v>
      </c>
      <c r="N112" s="2">
        <v>41</v>
      </c>
    </row>
    <row r="113" spans="1:14" x14ac:dyDescent="0.35">
      <c r="A113" t="s">
        <v>41</v>
      </c>
      <c r="B113">
        <f>IF(COUNTIF($A$2:A113, A113) =1,1,0)</f>
        <v>0</v>
      </c>
      <c r="C113">
        <v>2018</v>
      </c>
      <c r="D113" s="10">
        <v>43101</v>
      </c>
      <c r="E113" t="s">
        <v>42</v>
      </c>
      <c r="F113" t="s">
        <v>24</v>
      </c>
      <c r="G113">
        <f>IF(COUNTIF($F$2:F113, F113) =1,1,0)</f>
        <v>0</v>
      </c>
      <c r="H113" s="1">
        <v>8.11</v>
      </c>
      <c r="I113" s="2">
        <f t="shared" si="1"/>
        <v>8109999.9999999991</v>
      </c>
      <c r="J113" s="2">
        <v>737958</v>
      </c>
      <c r="K113" t="s">
        <v>30</v>
      </c>
      <c r="L113" t="s">
        <v>26</v>
      </c>
      <c r="M113" t="s">
        <v>15</v>
      </c>
      <c r="N113" s="2">
        <v>35</v>
      </c>
    </row>
    <row r="114" spans="1:14" x14ac:dyDescent="0.35">
      <c r="A114" t="s">
        <v>44</v>
      </c>
      <c r="B114">
        <f>IF(COUNTIF($A$2:A114, A114) =1,1,0)</f>
        <v>0</v>
      </c>
      <c r="C114">
        <v>2020</v>
      </c>
      <c r="D114" s="10">
        <v>43831</v>
      </c>
      <c r="E114" t="s">
        <v>20</v>
      </c>
      <c r="F114" t="s">
        <v>36</v>
      </c>
      <c r="G114">
        <f>IF(COUNTIF($F$2:F114, F114) =1,1,0)</f>
        <v>0</v>
      </c>
      <c r="H114" s="1">
        <v>23.55</v>
      </c>
      <c r="I114" s="2">
        <f t="shared" si="1"/>
        <v>23550000</v>
      </c>
      <c r="J114" s="2">
        <v>108886</v>
      </c>
      <c r="K114" t="s">
        <v>29</v>
      </c>
      <c r="L114" t="s">
        <v>14</v>
      </c>
      <c r="M114" t="s">
        <v>31</v>
      </c>
      <c r="N114" s="2">
        <v>51</v>
      </c>
    </row>
    <row r="115" spans="1:14" x14ac:dyDescent="0.35">
      <c r="A115" t="s">
        <v>40</v>
      </c>
      <c r="B115">
        <f>IF(COUNTIF($A$2:A115, A115) =1,1,0)</f>
        <v>0</v>
      </c>
      <c r="C115">
        <v>2016</v>
      </c>
      <c r="D115" s="10">
        <v>42370</v>
      </c>
      <c r="E115" t="s">
        <v>11</v>
      </c>
      <c r="F115" t="s">
        <v>36</v>
      </c>
      <c r="G115">
        <f>IF(COUNTIF($F$2:F115, F115) =1,1,0)</f>
        <v>0</v>
      </c>
      <c r="H115" s="1">
        <v>92.79</v>
      </c>
      <c r="I115" s="2">
        <f t="shared" si="1"/>
        <v>92790000</v>
      </c>
      <c r="J115" s="2">
        <v>285311</v>
      </c>
      <c r="K115" t="s">
        <v>25</v>
      </c>
      <c r="L115" t="s">
        <v>14</v>
      </c>
      <c r="M115" t="s">
        <v>15</v>
      </c>
      <c r="N115" s="2">
        <v>55</v>
      </c>
    </row>
    <row r="116" spans="1:14" x14ac:dyDescent="0.35">
      <c r="A116" t="s">
        <v>45</v>
      </c>
      <c r="B116">
        <f>IF(COUNTIF($A$2:A116, A116) =1,1,0)</f>
        <v>0</v>
      </c>
      <c r="C116">
        <v>2021</v>
      </c>
      <c r="D116" s="10">
        <v>44197</v>
      </c>
      <c r="E116" t="s">
        <v>42</v>
      </c>
      <c r="F116" t="s">
        <v>17</v>
      </c>
      <c r="G116">
        <f>IF(COUNTIF($F$2:F116, F116) =1,1,0)</f>
        <v>0</v>
      </c>
      <c r="H116" s="1">
        <v>71.11</v>
      </c>
      <c r="I116" s="2">
        <f t="shared" si="1"/>
        <v>71110000</v>
      </c>
      <c r="J116" s="2">
        <v>961868</v>
      </c>
      <c r="K116" t="s">
        <v>13</v>
      </c>
      <c r="L116" t="s">
        <v>14</v>
      </c>
      <c r="M116" t="s">
        <v>31</v>
      </c>
      <c r="N116" s="2">
        <v>57</v>
      </c>
    </row>
    <row r="117" spans="1:14" x14ac:dyDescent="0.35">
      <c r="A117" t="s">
        <v>40</v>
      </c>
      <c r="B117">
        <f>IF(COUNTIF($A$2:A117, A117) =1,1,0)</f>
        <v>0</v>
      </c>
      <c r="C117">
        <v>2023</v>
      </c>
      <c r="D117" s="10">
        <v>44927</v>
      </c>
      <c r="E117" t="s">
        <v>20</v>
      </c>
      <c r="F117" t="s">
        <v>36</v>
      </c>
      <c r="G117">
        <f>IF(COUNTIF($F$2:F117, F117) =1,1,0)</f>
        <v>0</v>
      </c>
      <c r="H117" s="1">
        <v>57.34</v>
      </c>
      <c r="I117" s="2">
        <f t="shared" si="1"/>
        <v>57340000</v>
      </c>
      <c r="J117" s="2">
        <v>471743</v>
      </c>
      <c r="K117" t="s">
        <v>30</v>
      </c>
      <c r="L117" t="s">
        <v>38</v>
      </c>
      <c r="M117" t="s">
        <v>18</v>
      </c>
      <c r="N117" s="2">
        <v>29</v>
      </c>
    </row>
    <row r="118" spans="1:14" x14ac:dyDescent="0.35">
      <c r="A118" t="s">
        <v>23</v>
      </c>
      <c r="B118">
        <f>IF(COUNTIF($A$2:A118, A118) =1,1,0)</f>
        <v>0</v>
      </c>
      <c r="C118">
        <v>2024</v>
      </c>
      <c r="D118" s="10">
        <v>45292</v>
      </c>
      <c r="E118" t="s">
        <v>11</v>
      </c>
      <c r="F118" t="s">
        <v>35</v>
      </c>
      <c r="G118">
        <f>IF(COUNTIF($F$2:F118, F118) =1,1,0)</f>
        <v>0</v>
      </c>
      <c r="H118" s="1">
        <v>81.260000000000005</v>
      </c>
      <c r="I118" s="2">
        <f t="shared" si="1"/>
        <v>81260000</v>
      </c>
      <c r="J118" s="2">
        <v>993903</v>
      </c>
      <c r="K118" t="s">
        <v>30</v>
      </c>
      <c r="L118" t="s">
        <v>22</v>
      </c>
      <c r="M118" t="s">
        <v>18</v>
      </c>
      <c r="N118" s="2">
        <v>25</v>
      </c>
    </row>
    <row r="119" spans="1:14" x14ac:dyDescent="0.35">
      <c r="A119" t="s">
        <v>10</v>
      </c>
      <c r="B119">
        <f>IF(COUNTIF($A$2:A119, A119) =1,1,0)</f>
        <v>0</v>
      </c>
      <c r="C119">
        <v>2024</v>
      </c>
      <c r="D119" s="10">
        <v>45292</v>
      </c>
      <c r="E119" t="s">
        <v>16</v>
      </c>
      <c r="F119" t="s">
        <v>24</v>
      </c>
      <c r="G119">
        <f>IF(COUNTIF($F$2:F119, F119) =1,1,0)</f>
        <v>0</v>
      </c>
      <c r="H119" s="1">
        <v>7.32</v>
      </c>
      <c r="I119" s="2">
        <f t="shared" si="1"/>
        <v>7320000</v>
      </c>
      <c r="J119" s="2">
        <v>179156</v>
      </c>
      <c r="K119" t="s">
        <v>25</v>
      </c>
      <c r="L119" t="s">
        <v>26</v>
      </c>
      <c r="M119" t="s">
        <v>27</v>
      </c>
      <c r="N119" s="2">
        <v>34</v>
      </c>
    </row>
    <row r="120" spans="1:14" x14ac:dyDescent="0.35">
      <c r="A120" t="s">
        <v>28</v>
      </c>
      <c r="B120">
        <f>IF(COUNTIF($A$2:A120, A120) =1,1,0)</f>
        <v>0</v>
      </c>
      <c r="C120">
        <v>2022</v>
      </c>
      <c r="D120" s="10">
        <v>44562</v>
      </c>
      <c r="E120" t="s">
        <v>20</v>
      </c>
      <c r="F120" t="s">
        <v>37</v>
      </c>
      <c r="G120">
        <f>IF(COUNTIF($F$2:F120, F120) =1,1,0)</f>
        <v>0</v>
      </c>
      <c r="H120" s="1">
        <v>56.27</v>
      </c>
      <c r="I120" s="2">
        <f t="shared" si="1"/>
        <v>56270000</v>
      </c>
      <c r="J120" s="2">
        <v>699129</v>
      </c>
      <c r="K120" t="s">
        <v>25</v>
      </c>
      <c r="L120" t="s">
        <v>14</v>
      </c>
      <c r="M120" t="s">
        <v>39</v>
      </c>
      <c r="N120" s="2">
        <v>25</v>
      </c>
    </row>
    <row r="121" spans="1:14" x14ac:dyDescent="0.35">
      <c r="A121" t="s">
        <v>41</v>
      </c>
      <c r="B121">
        <f>IF(COUNTIF($A$2:A121, A121) =1,1,0)</f>
        <v>0</v>
      </c>
      <c r="C121">
        <v>2021</v>
      </c>
      <c r="D121" s="10">
        <v>44197</v>
      </c>
      <c r="E121" t="s">
        <v>42</v>
      </c>
      <c r="F121" t="s">
        <v>21</v>
      </c>
      <c r="G121">
        <f>IF(COUNTIF($F$2:F121, F121) =1,1,0)</f>
        <v>0</v>
      </c>
      <c r="H121" s="1">
        <v>83.76</v>
      </c>
      <c r="I121" s="2">
        <f t="shared" si="1"/>
        <v>83760000</v>
      </c>
      <c r="J121" s="2">
        <v>920983</v>
      </c>
      <c r="K121" t="s">
        <v>29</v>
      </c>
      <c r="L121" t="s">
        <v>26</v>
      </c>
      <c r="M121" t="s">
        <v>39</v>
      </c>
      <c r="N121" s="2">
        <v>24</v>
      </c>
    </row>
    <row r="122" spans="1:14" x14ac:dyDescent="0.35">
      <c r="A122" t="s">
        <v>23</v>
      </c>
      <c r="B122">
        <f>IF(COUNTIF($A$2:A122, A122) =1,1,0)</f>
        <v>0</v>
      </c>
      <c r="C122">
        <v>2023</v>
      </c>
      <c r="D122" s="10">
        <v>44927</v>
      </c>
      <c r="E122" t="s">
        <v>34</v>
      </c>
      <c r="F122" t="s">
        <v>36</v>
      </c>
      <c r="G122">
        <f>IF(COUNTIF($F$2:F122, F122) =1,1,0)</f>
        <v>0</v>
      </c>
      <c r="H122" s="1">
        <v>85.64</v>
      </c>
      <c r="I122" s="2">
        <f t="shared" si="1"/>
        <v>85640000</v>
      </c>
      <c r="J122" s="2">
        <v>875790</v>
      </c>
      <c r="K122" t="s">
        <v>25</v>
      </c>
      <c r="L122" t="s">
        <v>14</v>
      </c>
      <c r="M122" t="s">
        <v>18</v>
      </c>
      <c r="N122" s="2">
        <v>36</v>
      </c>
    </row>
    <row r="123" spans="1:14" x14ac:dyDescent="0.35">
      <c r="A123" t="s">
        <v>41</v>
      </c>
      <c r="B123">
        <f>IF(COUNTIF($A$2:A123, A123) =1,1,0)</f>
        <v>0</v>
      </c>
      <c r="C123">
        <v>2016</v>
      </c>
      <c r="D123" s="10">
        <v>42370</v>
      </c>
      <c r="E123" t="s">
        <v>42</v>
      </c>
      <c r="F123" t="s">
        <v>17</v>
      </c>
      <c r="G123">
        <f>IF(COUNTIF($F$2:F123, F123) =1,1,0)</f>
        <v>0</v>
      </c>
      <c r="H123" s="1">
        <v>61.39</v>
      </c>
      <c r="I123" s="2">
        <f t="shared" si="1"/>
        <v>61390000</v>
      </c>
      <c r="J123" s="2">
        <v>415274</v>
      </c>
      <c r="K123" t="s">
        <v>13</v>
      </c>
      <c r="L123" t="s">
        <v>22</v>
      </c>
      <c r="M123" t="s">
        <v>39</v>
      </c>
      <c r="N123" s="2">
        <v>40</v>
      </c>
    </row>
    <row r="124" spans="1:14" x14ac:dyDescent="0.35">
      <c r="A124" t="s">
        <v>41</v>
      </c>
      <c r="B124">
        <f>IF(COUNTIF($A$2:A124, A124) =1,1,0)</f>
        <v>0</v>
      </c>
      <c r="C124">
        <v>2023</v>
      </c>
      <c r="D124" s="10">
        <v>44927</v>
      </c>
      <c r="E124" t="s">
        <v>16</v>
      </c>
      <c r="F124" t="s">
        <v>36</v>
      </c>
      <c r="G124">
        <f>IF(COUNTIF($F$2:F124, F124) =1,1,0)</f>
        <v>0</v>
      </c>
      <c r="H124" s="1">
        <v>42.14</v>
      </c>
      <c r="I124" s="2">
        <f t="shared" si="1"/>
        <v>42140000</v>
      </c>
      <c r="J124" s="2">
        <v>222293</v>
      </c>
      <c r="K124" t="s">
        <v>13</v>
      </c>
      <c r="L124" t="s">
        <v>26</v>
      </c>
      <c r="M124" t="s">
        <v>15</v>
      </c>
      <c r="N124" s="2">
        <v>38</v>
      </c>
    </row>
    <row r="125" spans="1:14" x14ac:dyDescent="0.35">
      <c r="A125" t="s">
        <v>33</v>
      </c>
      <c r="B125">
        <f>IF(COUNTIF($A$2:A125, A125) =1,1,0)</f>
        <v>0</v>
      </c>
      <c r="C125">
        <v>2021</v>
      </c>
      <c r="D125" s="10">
        <v>44197</v>
      </c>
      <c r="E125" t="s">
        <v>20</v>
      </c>
      <c r="F125" t="s">
        <v>17</v>
      </c>
      <c r="G125">
        <f>IF(COUNTIF($F$2:F125, F125) =1,1,0)</f>
        <v>0</v>
      </c>
      <c r="H125" s="1">
        <v>94.4</v>
      </c>
      <c r="I125" s="2">
        <f t="shared" si="1"/>
        <v>94400000</v>
      </c>
      <c r="J125" s="2">
        <v>357092</v>
      </c>
      <c r="K125" t="s">
        <v>30</v>
      </c>
      <c r="L125" t="s">
        <v>14</v>
      </c>
      <c r="M125" t="s">
        <v>15</v>
      </c>
      <c r="N125" s="2">
        <v>71</v>
      </c>
    </row>
    <row r="126" spans="1:14" x14ac:dyDescent="0.35">
      <c r="A126" t="s">
        <v>40</v>
      </c>
      <c r="B126">
        <f>IF(COUNTIF($A$2:A126, A126) =1,1,0)</f>
        <v>0</v>
      </c>
      <c r="C126">
        <v>2021</v>
      </c>
      <c r="D126" s="10">
        <v>44197</v>
      </c>
      <c r="E126" t="s">
        <v>42</v>
      </c>
      <c r="F126" t="s">
        <v>24</v>
      </c>
      <c r="G126">
        <f>IF(COUNTIF($F$2:F126, F126) =1,1,0)</f>
        <v>0</v>
      </c>
      <c r="H126" s="1">
        <v>84.68</v>
      </c>
      <c r="I126" s="2">
        <f t="shared" si="1"/>
        <v>84680000</v>
      </c>
      <c r="J126" s="2">
        <v>708291</v>
      </c>
      <c r="K126" t="s">
        <v>13</v>
      </c>
      <c r="L126" t="s">
        <v>38</v>
      </c>
      <c r="M126" t="s">
        <v>27</v>
      </c>
      <c r="N126" s="2">
        <v>54</v>
      </c>
    </row>
    <row r="127" spans="1:14" x14ac:dyDescent="0.35">
      <c r="A127" t="s">
        <v>41</v>
      </c>
      <c r="B127">
        <f>IF(COUNTIF($A$2:A127, A127) =1,1,0)</f>
        <v>0</v>
      </c>
      <c r="C127">
        <v>2024</v>
      </c>
      <c r="D127" s="10">
        <v>45292</v>
      </c>
      <c r="E127" t="s">
        <v>42</v>
      </c>
      <c r="F127" t="s">
        <v>36</v>
      </c>
      <c r="G127">
        <f>IF(COUNTIF($F$2:F127, F127) =1,1,0)</f>
        <v>0</v>
      </c>
      <c r="H127" s="1">
        <v>93.33</v>
      </c>
      <c r="I127" s="2">
        <f t="shared" si="1"/>
        <v>93330000</v>
      </c>
      <c r="J127" s="2">
        <v>517610</v>
      </c>
      <c r="K127" t="s">
        <v>25</v>
      </c>
      <c r="L127" t="s">
        <v>26</v>
      </c>
      <c r="M127" t="s">
        <v>18</v>
      </c>
      <c r="N127" s="2">
        <v>35</v>
      </c>
    </row>
    <row r="128" spans="1:14" x14ac:dyDescent="0.35">
      <c r="A128" t="s">
        <v>28</v>
      </c>
      <c r="B128">
        <f>IF(COUNTIF($A$2:A128, A128) =1,1,0)</f>
        <v>0</v>
      </c>
      <c r="C128">
        <v>2023</v>
      </c>
      <c r="D128" s="10">
        <v>44927</v>
      </c>
      <c r="E128" t="s">
        <v>42</v>
      </c>
      <c r="F128" t="s">
        <v>35</v>
      </c>
      <c r="G128">
        <f>IF(COUNTIF($F$2:F128, F128) =1,1,0)</f>
        <v>0</v>
      </c>
      <c r="H128" s="1">
        <v>70.459999999999994</v>
      </c>
      <c r="I128" s="2">
        <f t="shared" si="1"/>
        <v>70460000</v>
      </c>
      <c r="J128" s="2">
        <v>368803</v>
      </c>
      <c r="K128" t="s">
        <v>13</v>
      </c>
      <c r="L128" t="s">
        <v>14</v>
      </c>
      <c r="M128" t="s">
        <v>15</v>
      </c>
      <c r="N128" s="2">
        <v>23</v>
      </c>
    </row>
    <row r="129" spans="1:14" x14ac:dyDescent="0.35">
      <c r="A129" t="s">
        <v>10</v>
      </c>
      <c r="B129">
        <f>IF(COUNTIF($A$2:A129, A129) =1,1,0)</f>
        <v>0</v>
      </c>
      <c r="C129">
        <v>2023</v>
      </c>
      <c r="D129" s="10">
        <v>44927</v>
      </c>
      <c r="E129" t="s">
        <v>20</v>
      </c>
      <c r="F129" t="s">
        <v>37</v>
      </c>
      <c r="G129">
        <f>IF(COUNTIF($F$2:F129, F129) =1,1,0)</f>
        <v>0</v>
      </c>
      <c r="H129" s="1">
        <v>48.71</v>
      </c>
      <c r="I129" s="2">
        <f t="shared" si="1"/>
        <v>48710000</v>
      </c>
      <c r="J129" s="2">
        <v>421191</v>
      </c>
      <c r="K129" t="s">
        <v>25</v>
      </c>
      <c r="L129" t="s">
        <v>14</v>
      </c>
      <c r="M129" t="s">
        <v>18</v>
      </c>
      <c r="N129" s="2">
        <v>62</v>
      </c>
    </row>
    <row r="130" spans="1:14" x14ac:dyDescent="0.35">
      <c r="A130" t="s">
        <v>19</v>
      </c>
      <c r="B130">
        <f>IF(COUNTIF($A$2:A130, A130) =1,1,0)</f>
        <v>0</v>
      </c>
      <c r="C130">
        <v>2018</v>
      </c>
      <c r="D130" s="10">
        <v>43101</v>
      </c>
      <c r="E130" t="s">
        <v>11</v>
      </c>
      <c r="F130" t="s">
        <v>21</v>
      </c>
      <c r="G130">
        <f>IF(COUNTIF($F$2:F130, F130) =1,1,0)</f>
        <v>0</v>
      </c>
      <c r="H130" s="1">
        <v>69.03</v>
      </c>
      <c r="I130" s="2">
        <f t="shared" si="1"/>
        <v>69030000</v>
      </c>
      <c r="J130" s="2">
        <v>282139</v>
      </c>
      <c r="K130" t="s">
        <v>13</v>
      </c>
      <c r="L130" t="s">
        <v>14</v>
      </c>
      <c r="M130" t="s">
        <v>39</v>
      </c>
      <c r="N130" s="2">
        <v>37</v>
      </c>
    </row>
    <row r="131" spans="1:14" x14ac:dyDescent="0.35">
      <c r="A131" t="s">
        <v>10</v>
      </c>
      <c r="B131">
        <f>IF(COUNTIF($A$2:A131, A131) =1,1,0)</f>
        <v>0</v>
      </c>
      <c r="C131">
        <v>2018</v>
      </c>
      <c r="D131" s="10">
        <v>43101</v>
      </c>
      <c r="E131" t="s">
        <v>42</v>
      </c>
      <c r="F131" t="s">
        <v>21</v>
      </c>
      <c r="G131">
        <f>IF(COUNTIF($F$2:F131, F131) =1,1,0)</f>
        <v>0</v>
      </c>
      <c r="H131" s="1">
        <v>49.19</v>
      </c>
      <c r="I131" s="2">
        <f t="shared" ref="I131:I194" si="2">H131*1000000</f>
        <v>49190000</v>
      </c>
      <c r="J131" s="2">
        <v>117543</v>
      </c>
      <c r="K131" t="s">
        <v>29</v>
      </c>
      <c r="L131" t="s">
        <v>26</v>
      </c>
      <c r="M131" t="s">
        <v>39</v>
      </c>
      <c r="N131" s="2">
        <v>22</v>
      </c>
    </row>
    <row r="132" spans="1:14" x14ac:dyDescent="0.35">
      <c r="A132" t="s">
        <v>33</v>
      </c>
      <c r="B132">
        <f>IF(COUNTIF($A$2:A132, A132) =1,1,0)</f>
        <v>0</v>
      </c>
      <c r="C132">
        <v>2016</v>
      </c>
      <c r="D132" s="10">
        <v>42370</v>
      </c>
      <c r="E132" t="s">
        <v>11</v>
      </c>
      <c r="F132" t="s">
        <v>35</v>
      </c>
      <c r="G132">
        <f>IF(COUNTIF($F$2:F132, F132) =1,1,0)</f>
        <v>0</v>
      </c>
      <c r="H132" s="1">
        <v>27.2</v>
      </c>
      <c r="I132" s="2">
        <f t="shared" si="2"/>
        <v>27200000</v>
      </c>
      <c r="J132" s="2">
        <v>536925</v>
      </c>
      <c r="K132" t="s">
        <v>30</v>
      </c>
      <c r="L132" t="s">
        <v>38</v>
      </c>
      <c r="M132" t="s">
        <v>39</v>
      </c>
      <c r="N132" s="2">
        <v>62</v>
      </c>
    </row>
    <row r="133" spans="1:14" x14ac:dyDescent="0.35">
      <c r="A133" t="s">
        <v>33</v>
      </c>
      <c r="B133">
        <f>IF(COUNTIF($A$2:A133, A133) =1,1,0)</f>
        <v>0</v>
      </c>
      <c r="C133">
        <v>2023</v>
      </c>
      <c r="D133" s="10">
        <v>44927</v>
      </c>
      <c r="E133" t="s">
        <v>16</v>
      </c>
      <c r="F133" t="s">
        <v>17</v>
      </c>
      <c r="G133">
        <f>IF(COUNTIF($F$2:F133, F133) =1,1,0)</f>
        <v>0</v>
      </c>
      <c r="H133" s="1">
        <v>64.08</v>
      </c>
      <c r="I133" s="2">
        <f t="shared" si="2"/>
        <v>64080000</v>
      </c>
      <c r="J133" s="2">
        <v>238068</v>
      </c>
      <c r="K133" t="s">
        <v>30</v>
      </c>
      <c r="L133" t="s">
        <v>14</v>
      </c>
      <c r="M133" t="s">
        <v>15</v>
      </c>
      <c r="N133" s="2">
        <v>61</v>
      </c>
    </row>
    <row r="134" spans="1:14" x14ac:dyDescent="0.35">
      <c r="A134" t="s">
        <v>44</v>
      </c>
      <c r="B134">
        <f>IF(COUNTIF($A$2:A134, A134) =1,1,0)</f>
        <v>0</v>
      </c>
      <c r="C134">
        <v>2022</v>
      </c>
      <c r="D134" s="10">
        <v>44562</v>
      </c>
      <c r="E134" t="s">
        <v>42</v>
      </c>
      <c r="F134" t="s">
        <v>24</v>
      </c>
      <c r="G134">
        <f>IF(COUNTIF($F$2:F134, F134) =1,1,0)</f>
        <v>0</v>
      </c>
      <c r="H134" s="1">
        <v>38.46</v>
      </c>
      <c r="I134" s="2">
        <f t="shared" si="2"/>
        <v>38460000</v>
      </c>
      <c r="J134" s="2">
        <v>39814</v>
      </c>
      <c r="K134" t="s">
        <v>29</v>
      </c>
      <c r="L134" t="s">
        <v>26</v>
      </c>
      <c r="M134" t="s">
        <v>15</v>
      </c>
      <c r="N134" s="2">
        <v>32</v>
      </c>
    </row>
    <row r="135" spans="1:14" x14ac:dyDescent="0.35">
      <c r="A135" t="s">
        <v>19</v>
      </c>
      <c r="B135">
        <f>IF(COUNTIF($A$2:A135, A135) =1,1,0)</f>
        <v>0</v>
      </c>
      <c r="C135">
        <v>2018</v>
      </c>
      <c r="D135" s="10">
        <v>43101</v>
      </c>
      <c r="E135" t="s">
        <v>32</v>
      </c>
      <c r="F135" t="s">
        <v>35</v>
      </c>
      <c r="G135">
        <f>IF(COUNTIF($F$2:F135, F135) =1,1,0)</f>
        <v>0</v>
      </c>
      <c r="H135" s="1">
        <v>80.89</v>
      </c>
      <c r="I135" s="2">
        <f t="shared" si="2"/>
        <v>80890000</v>
      </c>
      <c r="J135" s="2">
        <v>268956</v>
      </c>
      <c r="K135" t="s">
        <v>25</v>
      </c>
      <c r="L135" t="s">
        <v>38</v>
      </c>
      <c r="M135" t="s">
        <v>31</v>
      </c>
      <c r="N135" s="2">
        <v>47</v>
      </c>
    </row>
    <row r="136" spans="1:14" x14ac:dyDescent="0.35">
      <c r="A136" t="s">
        <v>33</v>
      </c>
      <c r="B136">
        <f>IF(COUNTIF($A$2:A136, A136) =1,1,0)</f>
        <v>0</v>
      </c>
      <c r="C136">
        <v>2015</v>
      </c>
      <c r="D136" s="10">
        <v>42005</v>
      </c>
      <c r="E136" t="s">
        <v>42</v>
      </c>
      <c r="F136" t="s">
        <v>12</v>
      </c>
      <c r="G136">
        <f>IF(COUNTIF($F$2:F136, F136) =1,1,0)</f>
        <v>0</v>
      </c>
      <c r="H136" s="1">
        <v>15.76</v>
      </c>
      <c r="I136" s="2">
        <f t="shared" si="2"/>
        <v>15760000</v>
      </c>
      <c r="J136" s="2">
        <v>424</v>
      </c>
      <c r="K136" t="s">
        <v>25</v>
      </c>
      <c r="L136" t="s">
        <v>14</v>
      </c>
      <c r="M136" t="s">
        <v>31</v>
      </c>
      <c r="N136" s="2">
        <v>58</v>
      </c>
    </row>
    <row r="137" spans="1:14" x14ac:dyDescent="0.35">
      <c r="A137" t="s">
        <v>45</v>
      </c>
      <c r="B137">
        <f>IF(COUNTIF($A$2:A137, A137) =1,1,0)</f>
        <v>0</v>
      </c>
      <c r="C137">
        <v>2021</v>
      </c>
      <c r="D137" s="10">
        <v>44197</v>
      </c>
      <c r="E137" t="s">
        <v>34</v>
      </c>
      <c r="F137" t="s">
        <v>24</v>
      </c>
      <c r="G137">
        <f>IF(COUNTIF($F$2:F137, F137) =1,1,0)</f>
        <v>0</v>
      </c>
      <c r="H137" s="1">
        <v>82.24</v>
      </c>
      <c r="I137" s="2">
        <f t="shared" si="2"/>
        <v>82240000</v>
      </c>
      <c r="J137" s="2">
        <v>982969</v>
      </c>
      <c r="K137" t="s">
        <v>30</v>
      </c>
      <c r="L137" t="s">
        <v>14</v>
      </c>
      <c r="M137" t="s">
        <v>39</v>
      </c>
      <c r="N137" s="2">
        <v>64</v>
      </c>
    </row>
    <row r="138" spans="1:14" x14ac:dyDescent="0.35">
      <c r="A138" t="s">
        <v>28</v>
      </c>
      <c r="B138">
        <f>IF(COUNTIF($A$2:A138, A138) =1,1,0)</f>
        <v>0</v>
      </c>
      <c r="C138">
        <v>2021</v>
      </c>
      <c r="D138" s="10">
        <v>44197</v>
      </c>
      <c r="E138" t="s">
        <v>42</v>
      </c>
      <c r="F138" t="s">
        <v>35</v>
      </c>
      <c r="G138">
        <f>IF(COUNTIF($F$2:F138, F138) =1,1,0)</f>
        <v>0</v>
      </c>
      <c r="H138" s="1">
        <v>82.72</v>
      </c>
      <c r="I138" s="2">
        <f t="shared" si="2"/>
        <v>82720000</v>
      </c>
      <c r="J138" s="2">
        <v>219703</v>
      </c>
      <c r="K138" t="s">
        <v>25</v>
      </c>
      <c r="L138" t="s">
        <v>26</v>
      </c>
      <c r="M138" t="s">
        <v>18</v>
      </c>
      <c r="N138" s="2">
        <v>33</v>
      </c>
    </row>
    <row r="139" spans="1:14" x14ac:dyDescent="0.35">
      <c r="A139" t="s">
        <v>44</v>
      </c>
      <c r="B139">
        <f>IF(COUNTIF($A$2:A139, A139) =1,1,0)</f>
        <v>0</v>
      </c>
      <c r="C139">
        <v>2016</v>
      </c>
      <c r="D139" s="10">
        <v>42370</v>
      </c>
      <c r="E139" t="s">
        <v>20</v>
      </c>
      <c r="F139" t="s">
        <v>17</v>
      </c>
      <c r="G139">
        <f>IF(COUNTIF($F$2:F139, F139) =1,1,0)</f>
        <v>0</v>
      </c>
      <c r="H139" s="1">
        <v>18.96</v>
      </c>
      <c r="I139" s="2">
        <f t="shared" si="2"/>
        <v>18960000</v>
      </c>
      <c r="J139" s="2">
        <v>530947</v>
      </c>
      <c r="K139" t="s">
        <v>25</v>
      </c>
      <c r="L139" t="s">
        <v>14</v>
      </c>
      <c r="M139" t="s">
        <v>15</v>
      </c>
      <c r="N139" s="2">
        <v>12</v>
      </c>
    </row>
    <row r="140" spans="1:14" x14ac:dyDescent="0.35">
      <c r="A140" t="s">
        <v>23</v>
      </c>
      <c r="B140">
        <f>IF(COUNTIF($A$2:A140, A140) =1,1,0)</f>
        <v>0</v>
      </c>
      <c r="C140">
        <v>2017</v>
      </c>
      <c r="D140" s="10">
        <v>42736</v>
      </c>
      <c r="E140" t="s">
        <v>34</v>
      </c>
      <c r="F140" t="s">
        <v>21</v>
      </c>
      <c r="G140">
        <f>IF(COUNTIF($F$2:F140, F140) =1,1,0)</f>
        <v>0</v>
      </c>
      <c r="H140" s="1">
        <v>53.39</v>
      </c>
      <c r="I140" s="2">
        <f t="shared" si="2"/>
        <v>53390000</v>
      </c>
      <c r="J140" s="2">
        <v>576110</v>
      </c>
      <c r="K140" t="s">
        <v>29</v>
      </c>
      <c r="L140" t="s">
        <v>14</v>
      </c>
      <c r="M140" t="s">
        <v>31</v>
      </c>
      <c r="N140" s="2">
        <v>37</v>
      </c>
    </row>
    <row r="141" spans="1:14" x14ac:dyDescent="0.35">
      <c r="A141" t="s">
        <v>23</v>
      </c>
      <c r="B141">
        <f>IF(COUNTIF($A$2:A141, A141) =1,1,0)</f>
        <v>0</v>
      </c>
      <c r="C141">
        <v>2017</v>
      </c>
      <c r="D141" s="10">
        <v>42736</v>
      </c>
      <c r="E141" t="s">
        <v>20</v>
      </c>
      <c r="F141" t="s">
        <v>35</v>
      </c>
      <c r="G141">
        <f>IF(COUNTIF($F$2:F141, F141) =1,1,0)</f>
        <v>0</v>
      </c>
      <c r="H141" s="1">
        <v>48.9</v>
      </c>
      <c r="I141" s="2">
        <f t="shared" si="2"/>
        <v>48900000</v>
      </c>
      <c r="J141" s="2">
        <v>177154</v>
      </c>
      <c r="K141" t="s">
        <v>30</v>
      </c>
      <c r="L141" t="s">
        <v>38</v>
      </c>
      <c r="M141" t="s">
        <v>31</v>
      </c>
      <c r="N141" s="2">
        <v>68</v>
      </c>
    </row>
    <row r="142" spans="1:14" x14ac:dyDescent="0.35">
      <c r="A142" t="s">
        <v>33</v>
      </c>
      <c r="B142">
        <f>IF(COUNTIF($A$2:A142, A142) =1,1,0)</f>
        <v>0</v>
      </c>
      <c r="C142">
        <v>2017</v>
      </c>
      <c r="D142" s="10">
        <v>42736</v>
      </c>
      <c r="E142" t="s">
        <v>34</v>
      </c>
      <c r="F142" t="s">
        <v>37</v>
      </c>
      <c r="G142">
        <f>IF(COUNTIF($F$2:F142, F142) =1,1,0)</f>
        <v>0</v>
      </c>
      <c r="H142" s="1">
        <v>60.77</v>
      </c>
      <c r="I142" s="2">
        <f t="shared" si="2"/>
        <v>60770000</v>
      </c>
      <c r="J142" s="2">
        <v>212177</v>
      </c>
      <c r="K142" t="s">
        <v>13</v>
      </c>
      <c r="L142" t="s">
        <v>26</v>
      </c>
      <c r="M142" t="s">
        <v>39</v>
      </c>
      <c r="N142" s="2">
        <v>2</v>
      </c>
    </row>
    <row r="143" spans="1:14" x14ac:dyDescent="0.35">
      <c r="A143" t="s">
        <v>28</v>
      </c>
      <c r="B143">
        <f>IF(COUNTIF($A$2:A143, A143) =1,1,0)</f>
        <v>0</v>
      </c>
      <c r="C143">
        <v>2021</v>
      </c>
      <c r="D143" s="10">
        <v>44197</v>
      </c>
      <c r="E143" t="s">
        <v>32</v>
      </c>
      <c r="F143" t="s">
        <v>36</v>
      </c>
      <c r="G143">
        <f>IF(COUNTIF($F$2:F143, F143) =1,1,0)</f>
        <v>0</v>
      </c>
      <c r="H143" s="1">
        <v>91.24</v>
      </c>
      <c r="I143" s="2">
        <f t="shared" si="2"/>
        <v>91240000</v>
      </c>
      <c r="J143" s="2">
        <v>8787</v>
      </c>
      <c r="K143" t="s">
        <v>13</v>
      </c>
      <c r="L143" t="s">
        <v>14</v>
      </c>
      <c r="M143" t="s">
        <v>39</v>
      </c>
      <c r="N143" s="2">
        <v>55</v>
      </c>
    </row>
    <row r="144" spans="1:14" x14ac:dyDescent="0.35">
      <c r="A144" t="s">
        <v>45</v>
      </c>
      <c r="B144">
        <f>IF(COUNTIF($A$2:A144, A144) =1,1,0)</f>
        <v>0</v>
      </c>
      <c r="C144">
        <v>2015</v>
      </c>
      <c r="D144" s="10">
        <v>42005</v>
      </c>
      <c r="E144" t="s">
        <v>11</v>
      </c>
      <c r="F144" t="s">
        <v>12</v>
      </c>
      <c r="G144">
        <f>IF(COUNTIF($F$2:F144, F144) =1,1,0)</f>
        <v>0</v>
      </c>
      <c r="H144" s="1">
        <v>41.36</v>
      </c>
      <c r="I144" s="2">
        <f t="shared" si="2"/>
        <v>41360000</v>
      </c>
      <c r="J144" s="2">
        <v>291727</v>
      </c>
      <c r="K144" t="s">
        <v>29</v>
      </c>
      <c r="L144" t="s">
        <v>26</v>
      </c>
      <c r="M144" t="s">
        <v>39</v>
      </c>
      <c r="N144" s="2">
        <v>31</v>
      </c>
    </row>
    <row r="145" spans="1:14" x14ac:dyDescent="0.35">
      <c r="A145" t="s">
        <v>28</v>
      </c>
      <c r="B145">
        <f>IF(COUNTIF($A$2:A145, A145) =1,1,0)</f>
        <v>0</v>
      </c>
      <c r="C145">
        <v>2022</v>
      </c>
      <c r="D145" s="10">
        <v>44562</v>
      </c>
      <c r="E145" t="s">
        <v>32</v>
      </c>
      <c r="F145" t="s">
        <v>21</v>
      </c>
      <c r="G145">
        <f>IF(COUNTIF($F$2:F145, F145) =1,1,0)</f>
        <v>0</v>
      </c>
      <c r="H145" s="1">
        <v>78.180000000000007</v>
      </c>
      <c r="I145" s="2">
        <f t="shared" si="2"/>
        <v>78180000</v>
      </c>
      <c r="J145" s="2">
        <v>987652</v>
      </c>
      <c r="K145" t="s">
        <v>13</v>
      </c>
      <c r="L145" t="s">
        <v>26</v>
      </c>
      <c r="M145" t="s">
        <v>15</v>
      </c>
      <c r="N145" s="2">
        <v>72</v>
      </c>
    </row>
    <row r="146" spans="1:14" x14ac:dyDescent="0.35">
      <c r="A146" t="s">
        <v>10</v>
      </c>
      <c r="B146">
        <f>IF(COUNTIF($A$2:A146, A146) =1,1,0)</f>
        <v>0</v>
      </c>
      <c r="C146">
        <v>2022</v>
      </c>
      <c r="D146" s="10">
        <v>44562</v>
      </c>
      <c r="E146" t="s">
        <v>16</v>
      </c>
      <c r="F146" t="s">
        <v>24</v>
      </c>
      <c r="G146">
        <f>IF(COUNTIF($F$2:F146, F146) =1,1,0)</f>
        <v>0</v>
      </c>
      <c r="H146" s="1">
        <v>16.16</v>
      </c>
      <c r="I146" s="2">
        <f t="shared" si="2"/>
        <v>16160000</v>
      </c>
      <c r="J146" s="2">
        <v>236284</v>
      </c>
      <c r="K146" t="s">
        <v>30</v>
      </c>
      <c r="L146" t="s">
        <v>26</v>
      </c>
      <c r="M146" t="s">
        <v>31</v>
      </c>
      <c r="N146" s="2">
        <v>38</v>
      </c>
    </row>
    <row r="147" spans="1:14" x14ac:dyDescent="0.35">
      <c r="A147" t="s">
        <v>45</v>
      </c>
      <c r="B147">
        <f>IF(COUNTIF($A$2:A147, A147) =1,1,0)</f>
        <v>0</v>
      </c>
      <c r="C147">
        <v>2020</v>
      </c>
      <c r="D147" s="10">
        <v>43831</v>
      </c>
      <c r="E147" t="s">
        <v>20</v>
      </c>
      <c r="F147" t="s">
        <v>24</v>
      </c>
      <c r="G147">
        <f>IF(COUNTIF($F$2:F147, F147) =1,1,0)</f>
        <v>0</v>
      </c>
      <c r="H147" s="1">
        <v>15.63</v>
      </c>
      <c r="I147" s="2">
        <f t="shared" si="2"/>
        <v>15630000</v>
      </c>
      <c r="J147" s="2">
        <v>209853</v>
      </c>
      <c r="K147" t="s">
        <v>25</v>
      </c>
      <c r="L147" t="s">
        <v>38</v>
      </c>
      <c r="M147" t="s">
        <v>15</v>
      </c>
      <c r="N147" s="2">
        <v>1</v>
      </c>
    </row>
    <row r="148" spans="1:14" x14ac:dyDescent="0.35">
      <c r="A148" t="s">
        <v>40</v>
      </c>
      <c r="B148">
        <f>IF(COUNTIF($A$2:A148, A148) =1,1,0)</f>
        <v>0</v>
      </c>
      <c r="C148">
        <v>2020</v>
      </c>
      <c r="D148" s="10">
        <v>43831</v>
      </c>
      <c r="E148" t="s">
        <v>32</v>
      </c>
      <c r="F148" t="s">
        <v>17</v>
      </c>
      <c r="G148">
        <f>IF(COUNTIF($F$2:F148, F148) =1,1,0)</f>
        <v>0</v>
      </c>
      <c r="H148" s="1">
        <v>36.29</v>
      </c>
      <c r="I148" s="2">
        <f t="shared" si="2"/>
        <v>36290000</v>
      </c>
      <c r="J148" s="2">
        <v>755621</v>
      </c>
      <c r="K148" t="s">
        <v>30</v>
      </c>
      <c r="L148" t="s">
        <v>38</v>
      </c>
      <c r="M148" t="s">
        <v>31</v>
      </c>
      <c r="N148" s="2">
        <v>50</v>
      </c>
    </row>
    <row r="149" spans="1:14" x14ac:dyDescent="0.35">
      <c r="A149" t="s">
        <v>33</v>
      </c>
      <c r="B149">
        <f>IF(COUNTIF($A$2:A149, A149) =1,1,0)</f>
        <v>0</v>
      </c>
      <c r="C149">
        <v>2015</v>
      </c>
      <c r="D149" s="10">
        <v>42005</v>
      </c>
      <c r="E149" t="s">
        <v>34</v>
      </c>
      <c r="F149" t="s">
        <v>17</v>
      </c>
      <c r="G149">
        <f>IF(COUNTIF($F$2:F149, F149) =1,1,0)</f>
        <v>0</v>
      </c>
      <c r="H149" s="1">
        <v>61.41</v>
      </c>
      <c r="I149" s="2">
        <f t="shared" si="2"/>
        <v>61410000</v>
      </c>
      <c r="J149" s="2">
        <v>694844</v>
      </c>
      <c r="K149" t="s">
        <v>29</v>
      </c>
      <c r="L149" t="s">
        <v>14</v>
      </c>
      <c r="M149" t="s">
        <v>31</v>
      </c>
      <c r="N149" s="2">
        <v>43</v>
      </c>
    </row>
    <row r="150" spans="1:14" x14ac:dyDescent="0.35">
      <c r="A150" t="s">
        <v>33</v>
      </c>
      <c r="B150">
        <f>IF(COUNTIF($A$2:A150, A150) =1,1,0)</f>
        <v>0</v>
      </c>
      <c r="C150">
        <v>2018</v>
      </c>
      <c r="D150" s="10">
        <v>43101</v>
      </c>
      <c r="E150" t="s">
        <v>34</v>
      </c>
      <c r="F150" t="s">
        <v>17</v>
      </c>
      <c r="G150">
        <f>IF(COUNTIF($F$2:F150, F150) =1,1,0)</f>
        <v>0</v>
      </c>
      <c r="H150" s="1">
        <v>53.72</v>
      </c>
      <c r="I150" s="2">
        <f t="shared" si="2"/>
        <v>53720000</v>
      </c>
      <c r="J150" s="2">
        <v>795831</v>
      </c>
      <c r="K150" t="s">
        <v>25</v>
      </c>
      <c r="L150" t="s">
        <v>14</v>
      </c>
      <c r="M150" t="s">
        <v>39</v>
      </c>
      <c r="N150" s="2">
        <v>61</v>
      </c>
    </row>
    <row r="151" spans="1:14" x14ac:dyDescent="0.35">
      <c r="A151" t="s">
        <v>43</v>
      </c>
      <c r="B151">
        <f>IF(COUNTIF($A$2:A151, A151) =1,1,0)</f>
        <v>0</v>
      </c>
      <c r="C151">
        <v>2020</v>
      </c>
      <c r="D151" s="10">
        <v>43831</v>
      </c>
      <c r="E151" t="s">
        <v>32</v>
      </c>
      <c r="F151" t="s">
        <v>17</v>
      </c>
      <c r="G151">
        <f>IF(COUNTIF($F$2:F151, F151) =1,1,0)</f>
        <v>0</v>
      </c>
      <c r="H151" s="1">
        <v>17.399999999999999</v>
      </c>
      <c r="I151" s="2">
        <f t="shared" si="2"/>
        <v>17400000</v>
      </c>
      <c r="J151" s="2">
        <v>342253</v>
      </c>
      <c r="K151" t="s">
        <v>30</v>
      </c>
      <c r="L151" t="s">
        <v>22</v>
      </c>
      <c r="M151" t="s">
        <v>39</v>
      </c>
      <c r="N151" s="2">
        <v>22</v>
      </c>
    </row>
    <row r="152" spans="1:14" x14ac:dyDescent="0.35">
      <c r="A152" t="s">
        <v>45</v>
      </c>
      <c r="B152">
        <f>IF(COUNTIF($A$2:A152, A152) =1,1,0)</f>
        <v>0</v>
      </c>
      <c r="C152">
        <v>2016</v>
      </c>
      <c r="D152" s="10">
        <v>42370</v>
      </c>
      <c r="E152" t="s">
        <v>11</v>
      </c>
      <c r="F152" t="s">
        <v>17</v>
      </c>
      <c r="G152">
        <f>IF(COUNTIF($F$2:F152, F152) =1,1,0)</f>
        <v>0</v>
      </c>
      <c r="H152" s="1">
        <v>75.94</v>
      </c>
      <c r="I152" s="2">
        <f t="shared" si="2"/>
        <v>75940000</v>
      </c>
      <c r="J152" s="2">
        <v>638693</v>
      </c>
      <c r="K152" t="s">
        <v>25</v>
      </c>
      <c r="L152" t="s">
        <v>22</v>
      </c>
      <c r="M152" t="s">
        <v>27</v>
      </c>
      <c r="N152" s="2">
        <v>35</v>
      </c>
    </row>
    <row r="153" spans="1:14" x14ac:dyDescent="0.35">
      <c r="A153" t="s">
        <v>45</v>
      </c>
      <c r="B153">
        <f>IF(COUNTIF($A$2:A153, A153) =1,1,0)</f>
        <v>0</v>
      </c>
      <c r="C153">
        <v>2018</v>
      </c>
      <c r="D153" s="10">
        <v>43101</v>
      </c>
      <c r="E153" t="s">
        <v>11</v>
      </c>
      <c r="F153" t="s">
        <v>36</v>
      </c>
      <c r="G153">
        <f>IF(COUNTIF($F$2:F153, F153) =1,1,0)</f>
        <v>0</v>
      </c>
      <c r="H153" s="1">
        <v>55.9</v>
      </c>
      <c r="I153" s="2">
        <f t="shared" si="2"/>
        <v>55900000</v>
      </c>
      <c r="J153" s="2">
        <v>618616</v>
      </c>
      <c r="K153" t="s">
        <v>29</v>
      </c>
      <c r="L153" t="s">
        <v>38</v>
      </c>
      <c r="M153" t="s">
        <v>15</v>
      </c>
      <c r="N153" s="2">
        <v>51</v>
      </c>
    </row>
    <row r="154" spans="1:14" x14ac:dyDescent="0.35">
      <c r="A154" t="s">
        <v>43</v>
      </c>
      <c r="B154">
        <f>IF(COUNTIF($A$2:A154, A154) =1,1,0)</f>
        <v>0</v>
      </c>
      <c r="C154">
        <v>2023</v>
      </c>
      <c r="D154" s="10">
        <v>44927</v>
      </c>
      <c r="E154" t="s">
        <v>34</v>
      </c>
      <c r="F154" t="s">
        <v>17</v>
      </c>
      <c r="G154">
        <f>IF(COUNTIF($F$2:F154, F154) =1,1,0)</f>
        <v>0</v>
      </c>
      <c r="H154" s="1">
        <v>56.76</v>
      </c>
      <c r="I154" s="2">
        <f t="shared" si="2"/>
        <v>56760000</v>
      </c>
      <c r="J154" s="2">
        <v>774426</v>
      </c>
      <c r="K154" t="s">
        <v>13</v>
      </c>
      <c r="L154" t="s">
        <v>26</v>
      </c>
      <c r="M154" t="s">
        <v>27</v>
      </c>
      <c r="N154" s="2">
        <v>21</v>
      </c>
    </row>
    <row r="155" spans="1:14" x14ac:dyDescent="0.35">
      <c r="A155" t="s">
        <v>40</v>
      </c>
      <c r="B155">
        <f>IF(COUNTIF($A$2:A155, A155) =1,1,0)</f>
        <v>0</v>
      </c>
      <c r="C155">
        <v>2023</v>
      </c>
      <c r="D155" s="10">
        <v>44927</v>
      </c>
      <c r="E155" t="s">
        <v>32</v>
      </c>
      <c r="F155" t="s">
        <v>35</v>
      </c>
      <c r="G155">
        <f>IF(COUNTIF($F$2:F155, F155) =1,1,0)</f>
        <v>0</v>
      </c>
      <c r="H155" s="1">
        <v>76.25</v>
      </c>
      <c r="I155" s="2">
        <f t="shared" si="2"/>
        <v>76250000</v>
      </c>
      <c r="J155" s="2">
        <v>900661</v>
      </c>
      <c r="K155" t="s">
        <v>29</v>
      </c>
      <c r="L155" t="s">
        <v>14</v>
      </c>
      <c r="M155" t="s">
        <v>39</v>
      </c>
      <c r="N155" s="2">
        <v>64</v>
      </c>
    </row>
    <row r="156" spans="1:14" x14ac:dyDescent="0.35">
      <c r="A156" t="s">
        <v>19</v>
      </c>
      <c r="B156">
        <f>IF(COUNTIF($A$2:A156, A156) =1,1,0)</f>
        <v>0</v>
      </c>
      <c r="C156">
        <v>2019</v>
      </c>
      <c r="D156" s="10">
        <v>43466</v>
      </c>
      <c r="E156" t="s">
        <v>11</v>
      </c>
      <c r="F156" t="s">
        <v>24</v>
      </c>
      <c r="G156">
        <f>IF(COUNTIF($F$2:F156, F156) =1,1,0)</f>
        <v>0</v>
      </c>
      <c r="H156" s="1">
        <v>75.23</v>
      </c>
      <c r="I156" s="2">
        <f t="shared" si="2"/>
        <v>75230000</v>
      </c>
      <c r="J156" s="2">
        <v>141627</v>
      </c>
      <c r="K156" t="s">
        <v>29</v>
      </c>
      <c r="L156" t="s">
        <v>14</v>
      </c>
      <c r="M156" t="s">
        <v>27</v>
      </c>
      <c r="N156" s="2">
        <v>64</v>
      </c>
    </row>
    <row r="157" spans="1:14" x14ac:dyDescent="0.35">
      <c r="A157" t="s">
        <v>28</v>
      </c>
      <c r="B157">
        <f>IF(COUNTIF($A$2:A157, A157) =1,1,0)</f>
        <v>0</v>
      </c>
      <c r="C157">
        <v>2024</v>
      </c>
      <c r="D157" s="10">
        <v>45292</v>
      </c>
      <c r="E157" t="s">
        <v>11</v>
      </c>
      <c r="F157" t="s">
        <v>21</v>
      </c>
      <c r="G157">
        <f>IF(COUNTIF($F$2:F157, F157) =1,1,0)</f>
        <v>0</v>
      </c>
      <c r="H157" s="1">
        <v>3.93</v>
      </c>
      <c r="I157" s="2">
        <f t="shared" si="2"/>
        <v>3930000</v>
      </c>
      <c r="J157" s="2">
        <v>845785</v>
      </c>
      <c r="K157" t="s">
        <v>30</v>
      </c>
      <c r="L157" t="s">
        <v>14</v>
      </c>
      <c r="M157" t="s">
        <v>15</v>
      </c>
      <c r="N157" s="2">
        <v>69</v>
      </c>
    </row>
    <row r="158" spans="1:14" x14ac:dyDescent="0.35">
      <c r="A158" t="s">
        <v>40</v>
      </c>
      <c r="B158">
        <f>IF(COUNTIF($A$2:A158, A158) =1,1,0)</f>
        <v>0</v>
      </c>
      <c r="C158">
        <v>2015</v>
      </c>
      <c r="D158" s="10">
        <v>42005</v>
      </c>
      <c r="E158" t="s">
        <v>42</v>
      </c>
      <c r="F158" t="s">
        <v>17</v>
      </c>
      <c r="G158">
        <f>IF(COUNTIF($F$2:F158, F158) =1,1,0)</f>
        <v>0</v>
      </c>
      <c r="H158" s="1">
        <v>99.41</v>
      </c>
      <c r="I158" s="2">
        <f t="shared" si="2"/>
        <v>99410000</v>
      </c>
      <c r="J158" s="2">
        <v>120048</v>
      </c>
      <c r="K158" t="s">
        <v>29</v>
      </c>
      <c r="L158" t="s">
        <v>38</v>
      </c>
      <c r="M158" t="s">
        <v>31</v>
      </c>
      <c r="N158" s="2">
        <v>12</v>
      </c>
    </row>
    <row r="159" spans="1:14" x14ac:dyDescent="0.35">
      <c r="A159" t="s">
        <v>45</v>
      </c>
      <c r="B159">
        <f>IF(COUNTIF($A$2:A159, A159) =1,1,0)</f>
        <v>0</v>
      </c>
      <c r="C159">
        <v>2016</v>
      </c>
      <c r="D159" s="10">
        <v>42370</v>
      </c>
      <c r="E159" t="s">
        <v>42</v>
      </c>
      <c r="F159" t="s">
        <v>17</v>
      </c>
      <c r="G159">
        <f>IF(COUNTIF($F$2:F159, F159) =1,1,0)</f>
        <v>0</v>
      </c>
      <c r="H159" s="1">
        <v>32.89</v>
      </c>
      <c r="I159" s="2">
        <f t="shared" si="2"/>
        <v>32890000</v>
      </c>
      <c r="J159" s="2">
        <v>894935</v>
      </c>
      <c r="K159" t="s">
        <v>30</v>
      </c>
      <c r="L159" t="s">
        <v>26</v>
      </c>
      <c r="M159" t="s">
        <v>27</v>
      </c>
      <c r="N159" s="2">
        <v>31</v>
      </c>
    </row>
    <row r="160" spans="1:14" x14ac:dyDescent="0.35">
      <c r="A160" t="s">
        <v>44</v>
      </c>
      <c r="B160">
        <f>IF(COUNTIF($A$2:A160, A160) =1,1,0)</f>
        <v>0</v>
      </c>
      <c r="C160">
        <v>2017</v>
      </c>
      <c r="D160" s="10">
        <v>42736</v>
      </c>
      <c r="E160" t="s">
        <v>34</v>
      </c>
      <c r="F160" t="s">
        <v>37</v>
      </c>
      <c r="G160">
        <f>IF(COUNTIF($F$2:F160, F160) =1,1,0)</f>
        <v>0</v>
      </c>
      <c r="H160" s="1">
        <v>21.66</v>
      </c>
      <c r="I160" s="2">
        <f t="shared" si="2"/>
        <v>21660000</v>
      </c>
      <c r="J160" s="2">
        <v>277555</v>
      </c>
      <c r="K160" t="s">
        <v>30</v>
      </c>
      <c r="L160" t="s">
        <v>26</v>
      </c>
      <c r="M160" t="s">
        <v>27</v>
      </c>
      <c r="N160" s="2">
        <v>45</v>
      </c>
    </row>
    <row r="161" spans="1:14" x14ac:dyDescent="0.35">
      <c r="A161" t="s">
        <v>40</v>
      </c>
      <c r="B161">
        <f>IF(COUNTIF($A$2:A161, A161) =1,1,0)</f>
        <v>0</v>
      </c>
      <c r="C161">
        <v>2024</v>
      </c>
      <c r="D161" s="10">
        <v>45292</v>
      </c>
      <c r="E161" t="s">
        <v>16</v>
      </c>
      <c r="F161" t="s">
        <v>12</v>
      </c>
      <c r="G161">
        <f>IF(COUNTIF($F$2:F161, F161) =1,1,0)</f>
        <v>0</v>
      </c>
      <c r="H161" s="1">
        <v>85.86</v>
      </c>
      <c r="I161" s="2">
        <f t="shared" si="2"/>
        <v>85860000</v>
      </c>
      <c r="J161" s="2">
        <v>461012</v>
      </c>
      <c r="K161" t="s">
        <v>29</v>
      </c>
      <c r="L161" t="s">
        <v>14</v>
      </c>
      <c r="M161" t="s">
        <v>27</v>
      </c>
      <c r="N161" s="2">
        <v>38</v>
      </c>
    </row>
    <row r="162" spans="1:14" x14ac:dyDescent="0.35">
      <c r="A162" t="s">
        <v>41</v>
      </c>
      <c r="B162">
        <f>IF(COUNTIF($A$2:A162, A162) =1,1,0)</f>
        <v>0</v>
      </c>
      <c r="C162">
        <v>2021</v>
      </c>
      <c r="D162" s="10">
        <v>44197</v>
      </c>
      <c r="E162" t="s">
        <v>34</v>
      </c>
      <c r="F162" t="s">
        <v>24</v>
      </c>
      <c r="G162">
        <f>IF(COUNTIF($F$2:F162, F162) =1,1,0)</f>
        <v>0</v>
      </c>
      <c r="H162" s="1">
        <v>80.23</v>
      </c>
      <c r="I162" s="2">
        <f t="shared" si="2"/>
        <v>80230000</v>
      </c>
      <c r="J162" s="2">
        <v>599291</v>
      </c>
      <c r="K162" t="s">
        <v>25</v>
      </c>
      <c r="L162" t="s">
        <v>26</v>
      </c>
      <c r="M162" t="s">
        <v>18</v>
      </c>
      <c r="N162" s="2">
        <v>55</v>
      </c>
    </row>
    <row r="163" spans="1:14" x14ac:dyDescent="0.35">
      <c r="A163" t="s">
        <v>40</v>
      </c>
      <c r="B163">
        <f>IF(COUNTIF($A$2:A163, A163) =1,1,0)</f>
        <v>0</v>
      </c>
      <c r="C163">
        <v>2016</v>
      </c>
      <c r="D163" s="10">
        <v>42370</v>
      </c>
      <c r="E163" t="s">
        <v>20</v>
      </c>
      <c r="F163" t="s">
        <v>35</v>
      </c>
      <c r="G163">
        <f>IF(COUNTIF($F$2:F163, F163) =1,1,0)</f>
        <v>0</v>
      </c>
      <c r="H163" s="1">
        <v>31.92</v>
      </c>
      <c r="I163" s="2">
        <f t="shared" si="2"/>
        <v>31920000</v>
      </c>
      <c r="J163" s="2">
        <v>163602</v>
      </c>
      <c r="K163" t="s">
        <v>13</v>
      </c>
      <c r="L163" t="s">
        <v>14</v>
      </c>
      <c r="M163" t="s">
        <v>15</v>
      </c>
      <c r="N163" s="2">
        <v>26</v>
      </c>
    </row>
    <row r="164" spans="1:14" x14ac:dyDescent="0.35">
      <c r="A164" t="s">
        <v>23</v>
      </c>
      <c r="B164">
        <f>IF(COUNTIF($A$2:A164, A164) =1,1,0)</f>
        <v>0</v>
      </c>
      <c r="C164">
        <v>2021</v>
      </c>
      <c r="D164" s="10">
        <v>44197</v>
      </c>
      <c r="E164" t="s">
        <v>34</v>
      </c>
      <c r="F164" t="s">
        <v>35</v>
      </c>
      <c r="G164">
        <f>IF(COUNTIF($F$2:F164, F164) =1,1,0)</f>
        <v>0</v>
      </c>
      <c r="H164" s="1">
        <v>39.03</v>
      </c>
      <c r="I164" s="2">
        <f t="shared" si="2"/>
        <v>39030000</v>
      </c>
      <c r="J164" s="2">
        <v>986196</v>
      </c>
      <c r="K164" t="s">
        <v>25</v>
      </c>
      <c r="L164" t="s">
        <v>22</v>
      </c>
      <c r="M164" t="s">
        <v>39</v>
      </c>
      <c r="N164" s="2">
        <v>11</v>
      </c>
    </row>
    <row r="165" spans="1:14" x14ac:dyDescent="0.35">
      <c r="A165" t="s">
        <v>33</v>
      </c>
      <c r="B165">
        <f>IF(COUNTIF($A$2:A165, A165) =1,1,0)</f>
        <v>0</v>
      </c>
      <c r="C165">
        <v>2024</v>
      </c>
      <c r="D165" s="10">
        <v>45292</v>
      </c>
      <c r="E165" t="s">
        <v>16</v>
      </c>
      <c r="F165" t="s">
        <v>17</v>
      </c>
      <c r="G165">
        <f>IF(COUNTIF($F$2:F165, F165) =1,1,0)</f>
        <v>0</v>
      </c>
      <c r="H165" s="1">
        <v>99.03</v>
      </c>
      <c r="I165" s="2">
        <f t="shared" si="2"/>
        <v>99030000</v>
      </c>
      <c r="J165" s="2">
        <v>349008</v>
      </c>
      <c r="K165" t="s">
        <v>25</v>
      </c>
      <c r="L165" t="s">
        <v>38</v>
      </c>
      <c r="M165" t="s">
        <v>39</v>
      </c>
      <c r="N165" s="2">
        <v>20</v>
      </c>
    </row>
    <row r="166" spans="1:14" x14ac:dyDescent="0.35">
      <c r="A166" t="s">
        <v>28</v>
      </c>
      <c r="B166">
        <f>IF(COUNTIF($A$2:A166, A166) =1,1,0)</f>
        <v>0</v>
      </c>
      <c r="C166">
        <v>2022</v>
      </c>
      <c r="D166" s="10">
        <v>44562</v>
      </c>
      <c r="E166" t="s">
        <v>34</v>
      </c>
      <c r="F166" t="s">
        <v>17</v>
      </c>
      <c r="G166">
        <f>IF(COUNTIF($F$2:F166, F166) =1,1,0)</f>
        <v>0</v>
      </c>
      <c r="H166" s="1">
        <v>25.1</v>
      </c>
      <c r="I166" s="2">
        <f t="shared" si="2"/>
        <v>25100000</v>
      </c>
      <c r="J166" s="2">
        <v>559667</v>
      </c>
      <c r="K166" t="s">
        <v>30</v>
      </c>
      <c r="L166" t="s">
        <v>38</v>
      </c>
      <c r="M166" t="s">
        <v>31</v>
      </c>
      <c r="N166" s="2">
        <v>69</v>
      </c>
    </row>
    <row r="167" spans="1:14" x14ac:dyDescent="0.35">
      <c r="A167" t="s">
        <v>41</v>
      </c>
      <c r="B167">
        <f>IF(COUNTIF($A$2:A167, A167) =1,1,0)</f>
        <v>0</v>
      </c>
      <c r="C167">
        <v>2018</v>
      </c>
      <c r="D167" s="10">
        <v>43101</v>
      </c>
      <c r="E167" t="s">
        <v>32</v>
      </c>
      <c r="F167" t="s">
        <v>37</v>
      </c>
      <c r="G167">
        <f>IF(COUNTIF($F$2:F167, F167) =1,1,0)</f>
        <v>0</v>
      </c>
      <c r="H167" s="1">
        <v>67.27</v>
      </c>
      <c r="I167" s="2">
        <f t="shared" si="2"/>
        <v>67270000</v>
      </c>
      <c r="J167" s="2">
        <v>335628</v>
      </c>
      <c r="K167" t="s">
        <v>13</v>
      </c>
      <c r="L167" t="s">
        <v>22</v>
      </c>
      <c r="M167" t="s">
        <v>31</v>
      </c>
      <c r="N167" s="2">
        <v>20</v>
      </c>
    </row>
    <row r="168" spans="1:14" x14ac:dyDescent="0.35">
      <c r="A168" t="s">
        <v>28</v>
      </c>
      <c r="B168">
        <f>IF(COUNTIF($A$2:A168, A168) =1,1,0)</f>
        <v>0</v>
      </c>
      <c r="C168">
        <v>2016</v>
      </c>
      <c r="D168" s="10">
        <v>42370</v>
      </c>
      <c r="E168" t="s">
        <v>16</v>
      </c>
      <c r="F168" t="s">
        <v>12</v>
      </c>
      <c r="G168">
        <f>IF(COUNTIF($F$2:F168, F168) =1,1,0)</f>
        <v>0</v>
      </c>
      <c r="H168" s="1">
        <v>29.89</v>
      </c>
      <c r="I168" s="2">
        <f t="shared" si="2"/>
        <v>29890000</v>
      </c>
      <c r="J168" s="2">
        <v>385363</v>
      </c>
      <c r="K168" t="s">
        <v>30</v>
      </c>
      <c r="L168" t="s">
        <v>14</v>
      </c>
      <c r="M168" t="s">
        <v>18</v>
      </c>
      <c r="N168" s="2">
        <v>22</v>
      </c>
    </row>
    <row r="169" spans="1:14" x14ac:dyDescent="0.35">
      <c r="A169" t="s">
        <v>45</v>
      </c>
      <c r="B169">
        <f>IF(COUNTIF($A$2:A169, A169) =1,1,0)</f>
        <v>0</v>
      </c>
      <c r="C169">
        <v>2021</v>
      </c>
      <c r="D169" s="10">
        <v>44197</v>
      </c>
      <c r="E169" t="s">
        <v>20</v>
      </c>
      <c r="F169" t="s">
        <v>12</v>
      </c>
      <c r="G169">
        <f>IF(COUNTIF($F$2:F169, F169) =1,1,0)</f>
        <v>0</v>
      </c>
      <c r="H169" s="1">
        <v>15.92</v>
      </c>
      <c r="I169" s="2">
        <f t="shared" si="2"/>
        <v>15920000</v>
      </c>
      <c r="J169" s="2">
        <v>945793</v>
      </c>
      <c r="K169" t="s">
        <v>29</v>
      </c>
      <c r="L169" t="s">
        <v>38</v>
      </c>
      <c r="M169" t="s">
        <v>18</v>
      </c>
      <c r="N169" s="2">
        <v>32</v>
      </c>
    </row>
    <row r="170" spans="1:14" x14ac:dyDescent="0.35">
      <c r="A170" t="s">
        <v>41</v>
      </c>
      <c r="B170">
        <f>IF(COUNTIF($A$2:A170, A170) =1,1,0)</f>
        <v>0</v>
      </c>
      <c r="C170">
        <v>2016</v>
      </c>
      <c r="D170" s="10">
        <v>42370</v>
      </c>
      <c r="E170" t="s">
        <v>34</v>
      </c>
      <c r="F170" t="s">
        <v>24</v>
      </c>
      <c r="G170">
        <f>IF(COUNTIF($F$2:F170, F170) =1,1,0)</f>
        <v>0</v>
      </c>
      <c r="H170" s="1">
        <v>95.93</v>
      </c>
      <c r="I170" s="2">
        <f t="shared" si="2"/>
        <v>95930000</v>
      </c>
      <c r="J170" s="2">
        <v>595950</v>
      </c>
      <c r="K170" t="s">
        <v>25</v>
      </c>
      <c r="L170" t="s">
        <v>26</v>
      </c>
      <c r="M170" t="s">
        <v>27</v>
      </c>
      <c r="N170" s="2">
        <v>11</v>
      </c>
    </row>
    <row r="171" spans="1:14" x14ac:dyDescent="0.35">
      <c r="A171" t="s">
        <v>44</v>
      </c>
      <c r="B171">
        <f>IF(COUNTIF($A$2:A171, A171) =1,1,0)</f>
        <v>0</v>
      </c>
      <c r="C171">
        <v>2022</v>
      </c>
      <c r="D171" s="10">
        <v>44562</v>
      </c>
      <c r="E171" t="s">
        <v>32</v>
      </c>
      <c r="F171" t="s">
        <v>12</v>
      </c>
      <c r="G171">
        <f>IF(COUNTIF($F$2:F171, F171) =1,1,0)</f>
        <v>0</v>
      </c>
      <c r="H171" s="1">
        <v>12.61</v>
      </c>
      <c r="I171" s="2">
        <f t="shared" si="2"/>
        <v>12610000</v>
      </c>
      <c r="J171" s="2">
        <v>756722</v>
      </c>
      <c r="K171" t="s">
        <v>25</v>
      </c>
      <c r="L171" t="s">
        <v>22</v>
      </c>
      <c r="M171" t="s">
        <v>15</v>
      </c>
      <c r="N171" s="2">
        <v>15</v>
      </c>
    </row>
    <row r="172" spans="1:14" x14ac:dyDescent="0.35">
      <c r="A172" t="s">
        <v>40</v>
      </c>
      <c r="B172">
        <f>IF(COUNTIF($A$2:A172, A172) =1,1,0)</f>
        <v>0</v>
      </c>
      <c r="C172">
        <v>2024</v>
      </c>
      <c r="D172" s="10">
        <v>45292</v>
      </c>
      <c r="E172" t="s">
        <v>16</v>
      </c>
      <c r="F172" t="s">
        <v>35</v>
      </c>
      <c r="G172">
        <f>IF(COUNTIF($F$2:F172, F172) =1,1,0)</f>
        <v>0</v>
      </c>
      <c r="H172" s="1">
        <v>39.92</v>
      </c>
      <c r="I172" s="2">
        <f t="shared" si="2"/>
        <v>39920000</v>
      </c>
      <c r="J172" s="2">
        <v>594424</v>
      </c>
      <c r="K172" t="s">
        <v>13</v>
      </c>
      <c r="L172" t="s">
        <v>26</v>
      </c>
      <c r="M172" t="s">
        <v>31</v>
      </c>
      <c r="N172" s="2">
        <v>54</v>
      </c>
    </row>
    <row r="173" spans="1:14" x14ac:dyDescent="0.35">
      <c r="A173" t="s">
        <v>10</v>
      </c>
      <c r="B173">
        <f>IF(COUNTIF($A$2:A173, A173) =1,1,0)</f>
        <v>0</v>
      </c>
      <c r="C173">
        <v>2015</v>
      </c>
      <c r="D173" s="10">
        <v>42005</v>
      </c>
      <c r="E173" t="s">
        <v>42</v>
      </c>
      <c r="F173" t="s">
        <v>17</v>
      </c>
      <c r="G173">
        <f>IF(COUNTIF($F$2:F173, F173) =1,1,0)</f>
        <v>0</v>
      </c>
      <c r="H173" s="1">
        <v>19.36</v>
      </c>
      <c r="I173" s="2">
        <f t="shared" si="2"/>
        <v>19360000</v>
      </c>
      <c r="J173" s="2">
        <v>457790</v>
      </c>
      <c r="K173" t="s">
        <v>13</v>
      </c>
      <c r="L173" t="s">
        <v>38</v>
      </c>
      <c r="M173" t="s">
        <v>39</v>
      </c>
      <c r="N173" s="2">
        <v>39</v>
      </c>
    </row>
    <row r="174" spans="1:14" x14ac:dyDescent="0.35">
      <c r="A174" t="s">
        <v>10</v>
      </c>
      <c r="B174">
        <f>IF(COUNTIF($A$2:A174, A174) =1,1,0)</f>
        <v>0</v>
      </c>
      <c r="C174">
        <v>2024</v>
      </c>
      <c r="D174" s="10">
        <v>45292</v>
      </c>
      <c r="E174" t="s">
        <v>16</v>
      </c>
      <c r="F174" t="s">
        <v>24</v>
      </c>
      <c r="G174">
        <f>IF(COUNTIF($F$2:F174, F174) =1,1,0)</f>
        <v>0</v>
      </c>
      <c r="H174" s="1">
        <v>70.47</v>
      </c>
      <c r="I174" s="2">
        <f t="shared" si="2"/>
        <v>70470000</v>
      </c>
      <c r="J174" s="2">
        <v>549337</v>
      </c>
      <c r="K174" t="s">
        <v>30</v>
      </c>
      <c r="L174" t="s">
        <v>26</v>
      </c>
      <c r="M174" t="s">
        <v>31</v>
      </c>
      <c r="N174" s="2">
        <v>63</v>
      </c>
    </row>
    <row r="175" spans="1:14" x14ac:dyDescent="0.35">
      <c r="A175" t="s">
        <v>33</v>
      </c>
      <c r="B175">
        <f>IF(COUNTIF($A$2:A175, A175) =1,1,0)</f>
        <v>0</v>
      </c>
      <c r="C175">
        <v>2023</v>
      </c>
      <c r="D175" s="10">
        <v>44927</v>
      </c>
      <c r="E175" t="s">
        <v>42</v>
      </c>
      <c r="F175" t="s">
        <v>37</v>
      </c>
      <c r="G175">
        <f>IF(COUNTIF($F$2:F175, F175) =1,1,0)</f>
        <v>0</v>
      </c>
      <c r="H175" s="1">
        <v>53.34</v>
      </c>
      <c r="I175" s="2">
        <f t="shared" si="2"/>
        <v>53340000</v>
      </c>
      <c r="J175" s="2">
        <v>714681</v>
      </c>
      <c r="K175" t="s">
        <v>30</v>
      </c>
      <c r="L175" t="s">
        <v>14</v>
      </c>
      <c r="M175" t="s">
        <v>18</v>
      </c>
      <c r="N175" s="2">
        <v>34</v>
      </c>
    </row>
    <row r="176" spans="1:14" x14ac:dyDescent="0.35">
      <c r="A176" t="s">
        <v>19</v>
      </c>
      <c r="B176">
        <f>IF(COUNTIF($A$2:A176, A176) =1,1,0)</f>
        <v>0</v>
      </c>
      <c r="C176">
        <v>2022</v>
      </c>
      <c r="D176" s="10">
        <v>44562</v>
      </c>
      <c r="E176" t="s">
        <v>42</v>
      </c>
      <c r="F176" t="s">
        <v>35</v>
      </c>
      <c r="G176">
        <f>IF(COUNTIF($F$2:F176, F176) =1,1,0)</f>
        <v>0</v>
      </c>
      <c r="H176" s="1">
        <v>84.15</v>
      </c>
      <c r="I176" s="2">
        <f t="shared" si="2"/>
        <v>84150000</v>
      </c>
      <c r="J176" s="2">
        <v>849745</v>
      </c>
      <c r="K176" t="s">
        <v>13</v>
      </c>
      <c r="L176" t="s">
        <v>26</v>
      </c>
      <c r="M176" t="s">
        <v>31</v>
      </c>
      <c r="N176" s="2">
        <v>51</v>
      </c>
    </row>
    <row r="177" spans="1:14" x14ac:dyDescent="0.35">
      <c r="A177" t="s">
        <v>43</v>
      </c>
      <c r="B177">
        <f>IF(COUNTIF($A$2:A177, A177) =1,1,0)</f>
        <v>0</v>
      </c>
      <c r="C177">
        <v>2019</v>
      </c>
      <c r="D177" s="10">
        <v>43466</v>
      </c>
      <c r="E177" t="s">
        <v>34</v>
      </c>
      <c r="F177" t="s">
        <v>36</v>
      </c>
      <c r="G177">
        <f>IF(COUNTIF($F$2:F177, F177) =1,1,0)</f>
        <v>0</v>
      </c>
      <c r="H177" s="1">
        <v>27.64</v>
      </c>
      <c r="I177" s="2">
        <f t="shared" si="2"/>
        <v>27640000</v>
      </c>
      <c r="J177" s="2">
        <v>826256</v>
      </c>
      <c r="K177" t="s">
        <v>25</v>
      </c>
      <c r="L177" t="s">
        <v>38</v>
      </c>
      <c r="M177" t="s">
        <v>15</v>
      </c>
      <c r="N177" s="2">
        <v>50</v>
      </c>
    </row>
    <row r="178" spans="1:14" x14ac:dyDescent="0.35">
      <c r="A178" t="s">
        <v>23</v>
      </c>
      <c r="B178">
        <f>IF(COUNTIF($A$2:A178, A178) =1,1,0)</f>
        <v>0</v>
      </c>
      <c r="C178">
        <v>2017</v>
      </c>
      <c r="D178" s="10">
        <v>42736</v>
      </c>
      <c r="E178" t="s">
        <v>32</v>
      </c>
      <c r="F178" t="s">
        <v>21</v>
      </c>
      <c r="G178">
        <f>IF(COUNTIF($F$2:F178, F178) =1,1,0)</f>
        <v>0</v>
      </c>
      <c r="H178" s="1">
        <v>9.01</v>
      </c>
      <c r="I178" s="2">
        <f t="shared" si="2"/>
        <v>9010000</v>
      </c>
      <c r="J178" s="2">
        <v>617543</v>
      </c>
      <c r="K178" t="s">
        <v>30</v>
      </c>
      <c r="L178" t="s">
        <v>38</v>
      </c>
      <c r="M178" t="s">
        <v>31</v>
      </c>
      <c r="N178" s="2">
        <v>43</v>
      </c>
    </row>
    <row r="179" spans="1:14" x14ac:dyDescent="0.35">
      <c r="A179" t="s">
        <v>45</v>
      </c>
      <c r="B179">
        <f>IF(COUNTIF($A$2:A179, A179) =1,1,0)</f>
        <v>0</v>
      </c>
      <c r="C179">
        <v>2017</v>
      </c>
      <c r="D179" s="10">
        <v>42736</v>
      </c>
      <c r="E179" t="s">
        <v>34</v>
      </c>
      <c r="F179" t="s">
        <v>36</v>
      </c>
      <c r="G179">
        <f>IF(COUNTIF($F$2:F179, F179) =1,1,0)</f>
        <v>0</v>
      </c>
      <c r="H179" s="1">
        <v>9.08</v>
      </c>
      <c r="I179" s="2">
        <f t="shared" si="2"/>
        <v>9080000</v>
      </c>
      <c r="J179" s="2">
        <v>895507</v>
      </c>
      <c r="K179" t="s">
        <v>30</v>
      </c>
      <c r="L179" t="s">
        <v>26</v>
      </c>
      <c r="M179" t="s">
        <v>27</v>
      </c>
      <c r="N179" s="2">
        <v>52</v>
      </c>
    </row>
    <row r="180" spans="1:14" x14ac:dyDescent="0.35">
      <c r="A180" t="s">
        <v>23</v>
      </c>
      <c r="B180">
        <f>IF(COUNTIF($A$2:A180, A180) =1,1,0)</f>
        <v>0</v>
      </c>
      <c r="C180">
        <v>2020</v>
      </c>
      <c r="D180" s="10">
        <v>43831</v>
      </c>
      <c r="E180" t="s">
        <v>34</v>
      </c>
      <c r="F180" t="s">
        <v>37</v>
      </c>
      <c r="G180">
        <f>IF(COUNTIF($F$2:F180, F180) =1,1,0)</f>
        <v>0</v>
      </c>
      <c r="H180" s="1">
        <v>67.900000000000006</v>
      </c>
      <c r="I180" s="2">
        <f t="shared" si="2"/>
        <v>67900000</v>
      </c>
      <c r="J180" s="2">
        <v>2233</v>
      </c>
      <c r="K180" t="s">
        <v>30</v>
      </c>
      <c r="L180" t="s">
        <v>26</v>
      </c>
      <c r="M180" t="s">
        <v>31</v>
      </c>
      <c r="N180" s="2">
        <v>45</v>
      </c>
    </row>
    <row r="181" spans="1:14" x14ac:dyDescent="0.35">
      <c r="A181" t="s">
        <v>44</v>
      </c>
      <c r="B181">
        <f>IF(COUNTIF($A$2:A181, A181) =1,1,0)</f>
        <v>0</v>
      </c>
      <c r="C181">
        <v>2022</v>
      </c>
      <c r="D181" s="10">
        <v>44562</v>
      </c>
      <c r="E181" t="s">
        <v>11</v>
      </c>
      <c r="F181" t="s">
        <v>35</v>
      </c>
      <c r="G181">
        <f>IF(COUNTIF($F$2:F181, F181) =1,1,0)</f>
        <v>0</v>
      </c>
      <c r="H181" s="1">
        <v>71.12</v>
      </c>
      <c r="I181" s="2">
        <f t="shared" si="2"/>
        <v>71120000</v>
      </c>
      <c r="J181" s="2">
        <v>76776</v>
      </c>
      <c r="K181" t="s">
        <v>30</v>
      </c>
      <c r="L181" t="s">
        <v>14</v>
      </c>
      <c r="M181" t="s">
        <v>18</v>
      </c>
      <c r="N181" s="2">
        <v>42</v>
      </c>
    </row>
    <row r="182" spans="1:14" x14ac:dyDescent="0.35">
      <c r="A182" t="s">
        <v>10</v>
      </c>
      <c r="B182">
        <f>IF(COUNTIF($A$2:A182, A182) =1,1,0)</f>
        <v>0</v>
      </c>
      <c r="C182">
        <v>2019</v>
      </c>
      <c r="D182" s="10">
        <v>43466</v>
      </c>
      <c r="E182" t="s">
        <v>16</v>
      </c>
      <c r="F182" t="s">
        <v>17</v>
      </c>
      <c r="G182">
        <f>IF(COUNTIF($F$2:F182, F182) =1,1,0)</f>
        <v>0</v>
      </c>
      <c r="H182" s="1">
        <v>6.08</v>
      </c>
      <c r="I182" s="2">
        <f t="shared" si="2"/>
        <v>6080000</v>
      </c>
      <c r="J182" s="2">
        <v>175261</v>
      </c>
      <c r="K182" t="s">
        <v>25</v>
      </c>
      <c r="L182" t="s">
        <v>38</v>
      </c>
      <c r="M182" t="s">
        <v>15</v>
      </c>
      <c r="N182" s="2">
        <v>64</v>
      </c>
    </row>
    <row r="183" spans="1:14" x14ac:dyDescent="0.35">
      <c r="A183" t="s">
        <v>40</v>
      </c>
      <c r="B183">
        <f>IF(COUNTIF($A$2:A183, A183) =1,1,0)</f>
        <v>0</v>
      </c>
      <c r="C183">
        <v>2016</v>
      </c>
      <c r="D183" s="10">
        <v>42370</v>
      </c>
      <c r="E183" t="s">
        <v>20</v>
      </c>
      <c r="F183" t="s">
        <v>37</v>
      </c>
      <c r="G183">
        <f>IF(COUNTIF($F$2:F183, F183) =1,1,0)</f>
        <v>0</v>
      </c>
      <c r="H183" s="1">
        <v>90.85</v>
      </c>
      <c r="I183" s="2">
        <f t="shared" si="2"/>
        <v>90850000</v>
      </c>
      <c r="J183" s="2">
        <v>746369</v>
      </c>
      <c r="K183" t="s">
        <v>29</v>
      </c>
      <c r="L183" t="s">
        <v>14</v>
      </c>
      <c r="M183" t="s">
        <v>31</v>
      </c>
      <c r="N183" s="2">
        <v>30</v>
      </c>
    </row>
    <row r="184" spans="1:14" x14ac:dyDescent="0.35">
      <c r="A184" t="s">
        <v>40</v>
      </c>
      <c r="B184">
        <f>IF(COUNTIF($A$2:A184, A184) =1,1,0)</f>
        <v>0</v>
      </c>
      <c r="C184">
        <v>2017</v>
      </c>
      <c r="D184" s="10">
        <v>42736</v>
      </c>
      <c r="E184" t="s">
        <v>42</v>
      </c>
      <c r="F184" t="s">
        <v>37</v>
      </c>
      <c r="G184">
        <f>IF(COUNTIF($F$2:F184, F184) =1,1,0)</f>
        <v>0</v>
      </c>
      <c r="H184" s="1">
        <v>77.319999999999993</v>
      </c>
      <c r="I184" s="2">
        <f t="shared" si="2"/>
        <v>77320000</v>
      </c>
      <c r="J184" s="2">
        <v>563706</v>
      </c>
      <c r="K184" t="s">
        <v>25</v>
      </c>
      <c r="L184" t="s">
        <v>14</v>
      </c>
      <c r="M184" t="s">
        <v>27</v>
      </c>
      <c r="N184" s="2">
        <v>35</v>
      </c>
    </row>
    <row r="185" spans="1:14" x14ac:dyDescent="0.35">
      <c r="A185" t="s">
        <v>19</v>
      </c>
      <c r="B185">
        <f>IF(COUNTIF($A$2:A185, A185) =1,1,0)</f>
        <v>0</v>
      </c>
      <c r="C185">
        <v>2022</v>
      </c>
      <c r="D185" s="10">
        <v>44562</v>
      </c>
      <c r="E185" t="s">
        <v>32</v>
      </c>
      <c r="F185" t="s">
        <v>37</v>
      </c>
      <c r="G185">
        <f>IF(COUNTIF($F$2:F185, F185) =1,1,0)</f>
        <v>0</v>
      </c>
      <c r="H185" s="1">
        <v>12.01</v>
      </c>
      <c r="I185" s="2">
        <f t="shared" si="2"/>
        <v>12010000</v>
      </c>
      <c r="J185" s="2">
        <v>254980</v>
      </c>
      <c r="K185" t="s">
        <v>29</v>
      </c>
      <c r="L185" t="s">
        <v>14</v>
      </c>
      <c r="M185" t="s">
        <v>27</v>
      </c>
      <c r="N185" s="2">
        <v>58</v>
      </c>
    </row>
    <row r="186" spans="1:14" x14ac:dyDescent="0.35">
      <c r="A186" t="s">
        <v>41</v>
      </c>
      <c r="B186">
        <f>IF(COUNTIF($A$2:A186, A186) =1,1,0)</f>
        <v>0</v>
      </c>
      <c r="C186">
        <v>2021</v>
      </c>
      <c r="D186" s="10">
        <v>44197</v>
      </c>
      <c r="E186" t="s">
        <v>42</v>
      </c>
      <c r="F186" t="s">
        <v>12</v>
      </c>
      <c r="G186">
        <f>IF(COUNTIF($F$2:F186, F186) =1,1,0)</f>
        <v>0</v>
      </c>
      <c r="H186" s="1">
        <v>0.54</v>
      </c>
      <c r="I186" s="2">
        <f t="shared" si="2"/>
        <v>540000</v>
      </c>
      <c r="J186" s="2">
        <v>869574</v>
      </c>
      <c r="K186" t="s">
        <v>30</v>
      </c>
      <c r="L186" t="s">
        <v>14</v>
      </c>
      <c r="M186" t="s">
        <v>31</v>
      </c>
      <c r="N186" s="2">
        <v>16</v>
      </c>
    </row>
    <row r="187" spans="1:14" x14ac:dyDescent="0.35">
      <c r="A187" t="s">
        <v>41</v>
      </c>
      <c r="B187">
        <f>IF(COUNTIF($A$2:A187, A187) =1,1,0)</f>
        <v>0</v>
      </c>
      <c r="C187">
        <v>2015</v>
      </c>
      <c r="D187" s="10">
        <v>42005</v>
      </c>
      <c r="E187" t="s">
        <v>42</v>
      </c>
      <c r="F187" t="s">
        <v>21</v>
      </c>
      <c r="G187">
        <f>IF(COUNTIF($F$2:F187, F187) =1,1,0)</f>
        <v>0</v>
      </c>
      <c r="H187" s="1">
        <v>95.33</v>
      </c>
      <c r="I187" s="2">
        <f t="shared" si="2"/>
        <v>95330000</v>
      </c>
      <c r="J187" s="2">
        <v>282598</v>
      </c>
      <c r="K187" t="s">
        <v>30</v>
      </c>
      <c r="L187" t="s">
        <v>38</v>
      </c>
      <c r="M187" t="s">
        <v>15</v>
      </c>
      <c r="N187" s="2">
        <v>21</v>
      </c>
    </row>
    <row r="188" spans="1:14" x14ac:dyDescent="0.35">
      <c r="A188" t="s">
        <v>43</v>
      </c>
      <c r="B188">
        <f>IF(COUNTIF($A$2:A188, A188) =1,1,0)</f>
        <v>0</v>
      </c>
      <c r="C188">
        <v>2023</v>
      </c>
      <c r="D188" s="10">
        <v>44927</v>
      </c>
      <c r="E188" t="s">
        <v>42</v>
      </c>
      <c r="F188" t="s">
        <v>24</v>
      </c>
      <c r="G188">
        <f>IF(COUNTIF($F$2:F188, F188) =1,1,0)</f>
        <v>0</v>
      </c>
      <c r="H188" s="1">
        <v>62.77</v>
      </c>
      <c r="I188" s="2">
        <f t="shared" si="2"/>
        <v>62770000</v>
      </c>
      <c r="J188" s="2">
        <v>422623</v>
      </c>
      <c r="K188" t="s">
        <v>25</v>
      </c>
      <c r="L188" t="s">
        <v>38</v>
      </c>
      <c r="M188" t="s">
        <v>27</v>
      </c>
      <c r="N188" s="2">
        <v>55</v>
      </c>
    </row>
    <row r="189" spans="1:14" x14ac:dyDescent="0.35">
      <c r="A189" t="s">
        <v>43</v>
      </c>
      <c r="B189">
        <f>IF(COUNTIF($A$2:A189, A189) =1,1,0)</f>
        <v>0</v>
      </c>
      <c r="C189">
        <v>2021</v>
      </c>
      <c r="D189" s="10">
        <v>44197</v>
      </c>
      <c r="E189" t="s">
        <v>42</v>
      </c>
      <c r="F189" t="s">
        <v>37</v>
      </c>
      <c r="G189">
        <f>IF(COUNTIF($F$2:F189, F189) =1,1,0)</f>
        <v>0</v>
      </c>
      <c r="H189" s="1">
        <v>83.06</v>
      </c>
      <c r="I189" s="2">
        <f t="shared" si="2"/>
        <v>83060000</v>
      </c>
      <c r="J189" s="2">
        <v>937717</v>
      </c>
      <c r="K189" t="s">
        <v>30</v>
      </c>
      <c r="L189" t="s">
        <v>14</v>
      </c>
      <c r="M189" t="s">
        <v>39</v>
      </c>
      <c r="N189" s="2">
        <v>56</v>
      </c>
    </row>
    <row r="190" spans="1:14" x14ac:dyDescent="0.35">
      <c r="A190" t="s">
        <v>19</v>
      </c>
      <c r="B190">
        <f>IF(COUNTIF($A$2:A190, A190) =1,1,0)</f>
        <v>0</v>
      </c>
      <c r="C190">
        <v>2021</v>
      </c>
      <c r="D190" s="10">
        <v>44197</v>
      </c>
      <c r="E190" t="s">
        <v>20</v>
      </c>
      <c r="F190" t="s">
        <v>24</v>
      </c>
      <c r="G190">
        <f>IF(COUNTIF($F$2:F190, F190) =1,1,0)</f>
        <v>0</v>
      </c>
      <c r="H190" s="1">
        <v>71.64</v>
      </c>
      <c r="I190" s="2">
        <f t="shared" si="2"/>
        <v>71640000</v>
      </c>
      <c r="J190" s="2">
        <v>416077</v>
      </c>
      <c r="K190" t="s">
        <v>29</v>
      </c>
      <c r="L190" t="s">
        <v>26</v>
      </c>
      <c r="M190" t="s">
        <v>15</v>
      </c>
      <c r="N190" s="2">
        <v>39</v>
      </c>
    </row>
    <row r="191" spans="1:14" x14ac:dyDescent="0.35">
      <c r="A191" t="s">
        <v>40</v>
      </c>
      <c r="B191">
        <f>IF(COUNTIF($A$2:A191, A191) =1,1,0)</f>
        <v>0</v>
      </c>
      <c r="C191">
        <v>2019</v>
      </c>
      <c r="D191" s="10">
        <v>43466</v>
      </c>
      <c r="E191" t="s">
        <v>20</v>
      </c>
      <c r="F191" t="s">
        <v>36</v>
      </c>
      <c r="G191">
        <f>IF(COUNTIF($F$2:F191, F191) =1,1,0)</f>
        <v>0</v>
      </c>
      <c r="H191" s="1">
        <v>47.67</v>
      </c>
      <c r="I191" s="2">
        <f t="shared" si="2"/>
        <v>47670000</v>
      </c>
      <c r="J191" s="2">
        <v>112313</v>
      </c>
      <c r="K191" t="s">
        <v>29</v>
      </c>
      <c r="L191" t="s">
        <v>26</v>
      </c>
      <c r="M191" t="s">
        <v>18</v>
      </c>
      <c r="N191" s="2">
        <v>63</v>
      </c>
    </row>
    <row r="192" spans="1:14" x14ac:dyDescent="0.35">
      <c r="A192" t="s">
        <v>40</v>
      </c>
      <c r="B192">
        <f>IF(COUNTIF($A$2:A192, A192) =1,1,0)</f>
        <v>0</v>
      </c>
      <c r="C192">
        <v>2017</v>
      </c>
      <c r="D192" s="10">
        <v>42736</v>
      </c>
      <c r="E192" t="s">
        <v>20</v>
      </c>
      <c r="F192" t="s">
        <v>24</v>
      </c>
      <c r="G192">
        <f>IF(COUNTIF($F$2:F192, F192) =1,1,0)</f>
        <v>0</v>
      </c>
      <c r="H192" s="1">
        <v>79.72</v>
      </c>
      <c r="I192" s="2">
        <f t="shared" si="2"/>
        <v>79720000</v>
      </c>
      <c r="J192" s="2">
        <v>799971</v>
      </c>
      <c r="K192" t="s">
        <v>29</v>
      </c>
      <c r="L192" t="s">
        <v>38</v>
      </c>
      <c r="M192" t="s">
        <v>18</v>
      </c>
      <c r="N192" s="2">
        <v>63</v>
      </c>
    </row>
    <row r="193" spans="1:14" x14ac:dyDescent="0.35">
      <c r="A193" t="s">
        <v>44</v>
      </c>
      <c r="B193">
        <f>IF(COUNTIF($A$2:A193, A193) =1,1,0)</f>
        <v>0</v>
      </c>
      <c r="C193">
        <v>2018</v>
      </c>
      <c r="D193" s="10">
        <v>43101</v>
      </c>
      <c r="E193" t="s">
        <v>20</v>
      </c>
      <c r="F193" t="s">
        <v>17</v>
      </c>
      <c r="G193">
        <f>IF(COUNTIF($F$2:F193, F193) =1,1,0)</f>
        <v>0</v>
      </c>
      <c r="H193" s="1">
        <v>47.11</v>
      </c>
      <c r="I193" s="2">
        <f t="shared" si="2"/>
        <v>47110000</v>
      </c>
      <c r="J193" s="2">
        <v>690595</v>
      </c>
      <c r="K193" t="s">
        <v>13</v>
      </c>
      <c r="L193" t="s">
        <v>26</v>
      </c>
      <c r="M193" t="s">
        <v>31</v>
      </c>
      <c r="N193" s="2">
        <v>71</v>
      </c>
    </row>
    <row r="194" spans="1:14" x14ac:dyDescent="0.35">
      <c r="A194" t="s">
        <v>19</v>
      </c>
      <c r="B194">
        <f>IF(COUNTIF($A$2:A194, A194) =1,1,0)</f>
        <v>0</v>
      </c>
      <c r="C194">
        <v>2017</v>
      </c>
      <c r="D194" s="10">
        <v>42736</v>
      </c>
      <c r="E194" t="s">
        <v>20</v>
      </c>
      <c r="F194" t="s">
        <v>35</v>
      </c>
      <c r="G194">
        <f>IF(COUNTIF($F$2:F194, F194) =1,1,0)</f>
        <v>0</v>
      </c>
      <c r="H194" s="1">
        <v>69.69</v>
      </c>
      <c r="I194" s="2">
        <f t="shared" si="2"/>
        <v>69690000</v>
      </c>
      <c r="J194" s="2">
        <v>713419</v>
      </c>
      <c r="K194" t="s">
        <v>13</v>
      </c>
      <c r="L194" t="s">
        <v>14</v>
      </c>
      <c r="M194" t="s">
        <v>27</v>
      </c>
      <c r="N194" s="2">
        <v>70</v>
      </c>
    </row>
    <row r="195" spans="1:14" x14ac:dyDescent="0.35">
      <c r="A195" t="s">
        <v>40</v>
      </c>
      <c r="B195">
        <f>IF(COUNTIF($A$2:A195, A195) =1,1,0)</f>
        <v>0</v>
      </c>
      <c r="C195">
        <v>2022</v>
      </c>
      <c r="D195" s="10">
        <v>44562</v>
      </c>
      <c r="E195" t="s">
        <v>20</v>
      </c>
      <c r="F195" t="s">
        <v>37</v>
      </c>
      <c r="G195">
        <f>IF(COUNTIF($F$2:F195, F195) =1,1,0)</f>
        <v>0</v>
      </c>
      <c r="H195" s="1">
        <v>81.31</v>
      </c>
      <c r="I195" s="2">
        <f t="shared" ref="I195:I258" si="3">H195*1000000</f>
        <v>81310000</v>
      </c>
      <c r="J195" s="2">
        <v>707365</v>
      </c>
      <c r="K195" t="s">
        <v>13</v>
      </c>
      <c r="L195" t="s">
        <v>38</v>
      </c>
      <c r="M195" t="s">
        <v>31</v>
      </c>
      <c r="N195" s="2">
        <v>38</v>
      </c>
    </row>
    <row r="196" spans="1:14" x14ac:dyDescent="0.35">
      <c r="A196" t="s">
        <v>43</v>
      </c>
      <c r="B196">
        <f>IF(COUNTIF($A$2:A196, A196) =1,1,0)</f>
        <v>0</v>
      </c>
      <c r="C196">
        <v>2016</v>
      </c>
      <c r="D196" s="10">
        <v>42370</v>
      </c>
      <c r="E196" t="s">
        <v>42</v>
      </c>
      <c r="F196" t="s">
        <v>37</v>
      </c>
      <c r="G196">
        <f>IF(COUNTIF($F$2:F196, F196) =1,1,0)</f>
        <v>0</v>
      </c>
      <c r="H196" s="1">
        <v>83.88</v>
      </c>
      <c r="I196" s="2">
        <f t="shared" si="3"/>
        <v>83880000</v>
      </c>
      <c r="J196" s="2">
        <v>155059</v>
      </c>
      <c r="K196" t="s">
        <v>30</v>
      </c>
      <c r="L196" t="s">
        <v>14</v>
      </c>
      <c r="M196" t="s">
        <v>31</v>
      </c>
      <c r="N196" s="2">
        <v>29</v>
      </c>
    </row>
    <row r="197" spans="1:14" x14ac:dyDescent="0.35">
      <c r="A197" t="s">
        <v>41</v>
      </c>
      <c r="B197">
        <f>IF(COUNTIF($A$2:A197, A197) =1,1,0)</f>
        <v>0</v>
      </c>
      <c r="C197">
        <v>2022</v>
      </c>
      <c r="D197" s="10">
        <v>44562</v>
      </c>
      <c r="E197" t="s">
        <v>11</v>
      </c>
      <c r="F197" t="s">
        <v>36</v>
      </c>
      <c r="G197">
        <f>IF(COUNTIF($F$2:F197, F197) =1,1,0)</f>
        <v>0</v>
      </c>
      <c r="H197" s="1">
        <v>85.01</v>
      </c>
      <c r="I197" s="2">
        <f t="shared" si="3"/>
        <v>85010000</v>
      </c>
      <c r="J197" s="2">
        <v>923558</v>
      </c>
      <c r="K197" t="s">
        <v>29</v>
      </c>
      <c r="L197" t="s">
        <v>22</v>
      </c>
      <c r="M197" t="s">
        <v>39</v>
      </c>
      <c r="N197" s="2">
        <v>41</v>
      </c>
    </row>
    <row r="198" spans="1:14" x14ac:dyDescent="0.35">
      <c r="A198" t="s">
        <v>28</v>
      </c>
      <c r="B198">
        <f>IF(COUNTIF($A$2:A198, A198) =1,1,0)</f>
        <v>0</v>
      </c>
      <c r="C198">
        <v>2022</v>
      </c>
      <c r="D198" s="10">
        <v>44562</v>
      </c>
      <c r="E198" t="s">
        <v>32</v>
      </c>
      <c r="F198" t="s">
        <v>24</v>
      </c>
      <c r="G198">
        <f>IF(COUNTIF($F$2:F198, F198) =1,1,0)</f>
        <v>0</v>
      </c>
      <c r="H198" s="1">
        <v>20.55</v>
      </c>
      <c r="I198" s="2">
        <f t="shared" si="3"/>
        <v>20550000</v>
      </c>
      <c r="J198" s="2">
        <v>239313</v>
      </c>
      <c r="K198" t="s">
        <v>25</v>
      </c>
      <c r="L198" t="s">
        <v>26</v>
      </c>
      <c r="M198" t="s">
        <v>27</v>
      </c>
      <c r="N198" s="2">
        <v>6</v>
      </c>
    </row>
    <row r="199" spans="1:14" x14ac:dyDescent="0.35">
      <c r="A199" t="s">
        <v>41</v>
      </c>
      <c r="B199">
        <f>IF(COUNTIF($A$2:A199, A199) =1,1,0)</f>
        <v>0</v>
      </c>
      <c r="C199">
        <v>2023</v>
      </c>
      <c r="D199" s="10">
        <v>44927</v>
      </c>
      <c r="E199" t="s">
        <v>16</v>
      </c>
      <c r="F199" t="s">
        <v>24</v>
      </c>
      <c r="G199">
        <f>IF(COUNTIF($F$2:F199, F199) =1,1,0)</f>
        <v>0</v>
      </c>
      <c r="H199" s="1">
        <v>60.08</v>
      </c>
      <c r="I199" s="2">
        <f t="shared" si="3"/>
        <v>60080000</v>
      </c>
      <c r="J199" s="2">
        <v>874485</v>
      </c>
      <c r="K199" t="s">
        <v>13</v>
      </c>
      <c r="L199" t="s">
        <v>22</v>
      </c>
      <c r="M199" t="s">
        <v>31</v>
      </c>
      <c r="N199" s="2">
        <v>48</v>
      </c>
    </row>
    <row r="200" spans="1:14" x14ac:dyDescent="0.35">
      <c r="A200" t="s">
        <v>41</v>
      </c>
      <c r="B200">
        <f>IF(COUNTIF($A$2:A200, A200) =1,1,0)</f>
        <v>0</v>
      </c>
      <c r="C200">
        <v>2016</v>
      </c>
      <c r="D200" s="10">
        <v>42370</v>
      </c>
      <c r="E200" t="s">
        <v>34</v>
      </c>
      <c r="F200" t="s">
        <v>37</v>
      </c>
      <c r="G200">
        <f>IF(COUNTIF($F$2:F200, F200) =1,1,0)</f>
        <v>0</v>
      </c>
      <c r="H200" s="1">
        <v>46.95</v>
      </c>
      <c r="I200" s="2">
        <f t="shared" si="3"/>
        <v>46950000</v>
      </c>
      <c r="J200" s="2">
        <v>90895</v>
      </c>
      <c r="K200" t="s">
        <v>30</v>
      </c>
      <c r="L200" t="s">
        <v>26</v>
      </c>
      <c r="M200" t="s">
        <v>15</v>
      </c>
      <c r="N200" s="2">
        <v>29</v>
      </c>
    </row>
    <row r="201" spans="1:14" x14ac:dyDescent="0.35">
      <c r="A201" t="s">
        <v>10</v>
      </c>
      <c r="B201">
        <f>IF(COUNTIF($A$2:A201, A201) =1,1,0)</f>
        <v>0</v>
      </c>
      <c r="C201">
        <v>2015</v>
      </c>
      <c r="D201" s="10">
        <v>42005</v>
      </c>
      <c r="E201" t="s">
        <v>20</v>
      </c>
      <c r="F201" t="s">
        <v>17</v>
      </c>
      <c r="G201">
        <f>IF(COUNTIF($F$2:F201, F201) =1,1,0)</f>
        <v>0</v>
      </c>
      <c r="H201" s="1">
        <v>47.2</v>
      </c>
      <c r="I201" s="2">
        <f t="shared" si="3"/>
        <v>47200000</v>
      </c>
      <c r="J201" s="2">
        <v>529593</v>
      </c>
      <c r="K201" t="s">
        <v>13</v>
      </c>
      <c r="L201" t="s">
        <v>38</v>
      </c>
      <c r="M201" t="s">
        <v>15</v>
      </c>
      <c r="N201" s="2">
        <v>64</v>
      </c>
    </row>
    <row r="202" spans="1:14" x14ac:dyDescent="0.35">
      <c r="A202" t="s">
        <v>28</v>
      </c>
      <c r="B202">
        <f>IF(COUNTIF($A$2:A202, A202) =1,1,0)</f>
        <v>0</v>
      </c>
      <c r="C202">
        <v>2018</v>
      </c>
      <c r="D202" s="10">
        <v>43101</v>
      </c>
      <c r="E202" t="s">
        <v>11</v>
      </c>
      <c r="F202" t="s">
        <v>35</v>
      </c>
      <c r="G202">
        <f>IF(COUNTIF($F$2:F202, F202) =1,1,0)</f>
        <v>0</v>
      </c>
      <c r="H202" s="1">
        <v>46.92</v>
      </c>
      <c r="I202" s="2">
        <f t="shared" si="3"/>
        <v>46920000</v>
      </c>
      <c r="J202" s="2">
        <v>610201</v>
      </c>
      <c r="K202" t="s">
        <v>25</v>
      </c>
      <c r="L202" t="s">
        <v>22</v>
      </c>
      <c r="M202" t="s">
        <v>15</v>
      </c>
      <c r="N202" s="2">
        <v>72</v>
      </c>
    </row>
    <row r="203" spans="1:14" x14ac:dyDescent="0.35">
      <c r="A203" t="s">
        <v>45</v>
      </c>
      <c r="B203">
        <f>IF(COUNTIF($A$2:A203, A203) =1,1,0)</f>
        <v>0</v>
      </c>
      <c r="C203">
        <v>2021</v>
      </c>
      <c r="D203" s="10">
        <v>44197</v>
      </c>
      <c r="E203" t="s">
        <v>32</v>
      </c>
      <c r="F203" t="s">
        <v>24</v>
      </c>
      <c r="G203">
        <f>IF(COUNTIF($F$2:F203, F203) =1,1,0)</f>
        <v>0</v>
      </c>
      <c r="H203" s="1">
        <v>1.98</v>
      </c>
      <c r="I203" s="2">
        <f t="shared" si="3"/>
        <v>1980000</v>
      </c>
      <c r="J203" s="2">
        <v>863623</v>
      </c>
      <c r="K203" t="s">
        <v>13</v>
      </c>
      <c r="L203" t="s">
        <v>22</v>
      </c>
      <c r="M203" t="s">
        <v>18</v>
      </c>
      <c r="N203" s="2">
        <v>24</v>
      </c>
    </row>
    <row r="204" spans="1:14" x14ac:dyDescent="0.35">
      <c r="A204" t="s">
        <v>45</v>
      </c>
      <c r="B204">
        <f>IF(COUNTIF($A$2:A204, A204) =1,1,0)</f>
        <v>0</v>
      </c>
      <c r="C204">
        <v>2018</v>
      </c>
      <c r="D204" s="10">
        <v>43101</v>
      </c>
      <c r="E204" t="s">
        <v>42</v>
      </c>
      <c r="F204" t="s">
        <v>37</v>
      </c>
      <c r="G204">
        <f>IF(COUNTIF($F$2:F204, F204) =1,1,0)</f>
        <v>0</v>
      </c>
      <c r="H204" s="1">
        <v>14.28</v>
      </c>
      <c r="I204" s="2">
        <f t="shared" si="3"/>
        <v>14280000</v>
      </c>
      <c r="J204" s="2">
        <v>755771</v>
      </c>
      <c r="K204" t="s">
        <v>29</v>
      </c>
      <c r="L204" t="s">
        <v>22</v>
      </c>
      <c r="M204" t="s">
        <v>31</v>
      </c>
      <c r="N204" s="2">
        <v>44</v>
      </c>
    </row>
    <row r="205" spans="1:14" x14ac:dyDescent="0.35">
      <c r="A205" t="s">
        <v>44</v>
      </c>
      <c r="B205">
        <f>IF(COUNTIF($A$2:A205, A205) =1,1,0)</f>
        <v>0</v>
      </c>
      <c r="C205">
        <v>2021</v>
      </c>
      <c r="D205" s="10">
        <v>44197</v>
      </c>
      <c r="E205" t="s">
        <v>34</v>
      </c>
      <c r="F205" t="s">
        <v>24</v>
      </c>
      <c r="G205">
        <f>IF(COUNTIF($F$2:F205, F205) =1,1,0)</f>
        <v>0</v>
      </c>
      <c r="H205" s="1">
        <v>66.23</v>
      </c>
      <c r="I205" s="2">
        <f t="shared" si="3"/>
        <v>66230000.000000007</v>
      </c>
      <c r="J205" s="2">
        <v>164032</v>
      </c>
      <c r="K205" t="s">
        <v>30</v>
      </c>
      <c r="L205" t="s">
        <v>26</v>
      </c>
      <c r="M205" t="s">
        <v>18</v>
      </c>
      <c r="N205" s="2">
        <v>5</v>
      </c>
    </row>
    <row r="206" spans="1:14" x14ac:dyDescent="0.35">
      <c r="A206" t="s">
        <v>41</v>
      </c>
      <c r="B206">
        <f>IF(COUNTIF($A$2:A206, A206) =1,1,0)</f>
        <v>0</v>
      </c>
      <c r="C206">
        <v>2019</v>
      </c>
      <c r="D206" s="10">
        <v>43466</v>
      </c>
      <c r="E206" t="s">
        <v>20</v>
      </c>
      <c r="F206" t="s">
        <v>24</v>
      </c>
      <c r="G206">
        <f>IF(COUNTIF($F$2:F206, F206) =1,1,0)</f>
        <v>0</v>
      </c>
      <c r="H206" s="1">
        <v>95.66</v>
      </c>
      <c r="I206" s="2">
        <f t="shared" si="3"/>
        <v>95660000</v>
      </c>
      <c r="J206" s="2">
        <v>259993</v>
      </c>
      <c r="K206" t="s">
        <v>25</v>
      </c>
      <c r="L206" t="s">
        <v>22</v>
      </c>
      <c r="M206" t="s">
        <v>31</v>
      </c>
      <c r="N206" s="2">
        <v>58</v>
      </c>
    </row>
    <row r="207" spans="1:14" x14ac:dyDescent="0.35">
      <c r="A207" t="s">
        <v>23</v>
      </c>
      <c r="B207">
        <f>IF(COUNTIF($A$2:A207, A207) =1,1,0)</f>
        <v>0</v>
      </c>
      <c r="C207">
        <v>2019</v>
      </c>
      <c r="D207" s="10">
        <v>43466</v>
      </c>
      <c r="E207" t="s">
        <v>11</v>
      </c>
      <c r="F207" t="s">
        <v>17</v>
      </c>
      <c r="G207">
        <f>IF(COUNTIF($F$2:F207, F207) =1,1,0)</f>
        <v>0</v>
      </c>
      <c r="H207" s="1">
        <v>90.13</v>
      </c>
      <c r="I207" s="2">
        <f t="shared" si="3"/>
        <v>90130000</v>
      </c>
      <c r="J207" s="2">
        <v>232359</v>
      </c>
      <c r="K207" t="s">
        <v>30</v>
      </c>
      <c r="L207" t="s">
        <v>26</v>
      </c>
      <c r="M207" t="s">
        <v>18</v>
      </c>
      <c r="N207" s="2">
        <v>17</v>
      </c>
    </row>
    <row r="208" spans="1:14" x14ac:dyDescent="0.35">
      <c r="A208" t="s">
        <v>28</v>
      </c>
      <c r="B208">
        <f>IF(COUNTIF($A$2:A208, A208) =1,1,0)</f>
        <v>0</v>
      </c>
      <c r="C208">
        <v>2018</v>
      </c>
      <c r="D208" s="10">
        <v>43101</v>
      </c>
      <c r="E208" t="s">
        <v>11</v>
      </c>
      <c r="F208" t="s">
        <v>24</v>
      </c>
      <c r="G208">
        <f>IF(COUNTIF($F$2:F208, F208) =1,1,0)</f>
        <v>0</v>
      </c>
      <c r="H208" s="1">
        <v>84.9</v>
      </c>
      <c r="I208" s="2">
        <f t="shared" si="3"/>
        <v>84900000</v>
      </c>
      <c r="J208" s="2">
        <v>800031</v>
      </c>
      <c r="K208" t="s">
        <v>30</v>
      </c>
      <c r="L208" t="s">
        <v>14</v>
      </c>
      <c r="M208" t="s">
        <v>39</v>
      </c>
      <c r="N208" s="2">
        <v>10</v>
      </c>
    </row>
    <row r="209" spans="1:14" x14ac:dyDescent="0.35">
      <c r="A209" t="s">
        <v>23</v>
      </c>
      <c r="B209">
        <f>IF(COUNTIF($A$2:A209, A209) =1,1,0)</f>
        <v>0</v>
      </c>
      <c r="C209">
        <v>2016</v>
      </c>
      <c r="D209" s="10">
        <v>42370</v>
      </c>
      <c r="E209" t="s">
        <v>11</v>
      </c>
      <c r="F209" t="s">
        <v>37</v>
      </c>
      <c r="G209">
        <f>IF(COUNTIF($F$2:F209, F209) =1,1,0)</f>
        <v>0</v>
      </c>
      <c r="H209" s="1">
        <v>71.19</v>
      </c>
      <c r="I209" s="2">
        <f t="shared" si="3"/>
        <v>71190000</v>
      </c>
      <c r="J209" s="2">
        <v>925040</v>
      </c>
      <c r="K209" t="s">
        <v>30</v>
      </c>
      <c r="L209" t="s">
        <v>14</v>
      </c>
      <c r="M209" t="s">
        <v>39</v>
      </c>
      <c r="N209" s="2">
        <v>48</v>
      </c>
    </row>
    <row r="210" spans="1:14" x14ac:dyDescent="0.35">
      <c r="A210" t="s">
        <v>43</v>
      </c>
      <c r="B210">
        <f>IF(COUNTIF($A$2:A210, A210) =1,1,0)</f>
        <v>0</v>
      </c>
      <c r="C210">
        <v>2016</v>
      </c>
      <c r="D210" s="10">
        <v>42370</v>
      </c>
      <c r="E210" t="s">
        <v>42</v>
      </c>
      <c r="F210" t="s">
        <v>21</v>
      </c>
      <c r="G210">
        <f>IF(COUNTIF($F$2:F210, F210) =1,1,0)</f>
        <v>0</v>
      </c>
      <c r="H210" s="1">
        <v>99.29</v>
      </c>
      <c r="I210" s="2">
        <f t="shared" si="3"/>
        <v>99290000</v>
      </c>
      <c r="J210" s="2">
        <v>273469</v>
      </c>
      <c r="K210" t="s">
        <v>29</v>
      </c>
      <c r="L210" t="s">
        <v>26</v>
      </c>
      <c r="M210" t="s">
        <v>27</v>
      </c>
      <c r="N210" s="2">
        <v>67</v>
      </c>
    </row>
    <row r="211" spans="1:14" x14ac:dyDescent="0.35">
      <c r="A211" t="s">
        <v>28</v>
      </c>
      <c r="B211">
        <f>IF(COUNTIF($A$2:A211, A211) =1,1,0)</f>
        <v>0</v>
      </c>
      <c r="C211">
        <v>2024</v>
      </c>
      <c r="D211" s="10">
        <v>45292</v>
      </c>
      <c r="E211" t="s">
        <v>42</v>
      </c>
      <c r="F211" t="s">
        <v>36</v>
      </c>
      <c r="G211">
        <f>IF(COUNTIF($F$2:F211, F211) =1,1,0)</f>
        <v>0</v>
      </c>
      <c r="H211" s="1">
        <v>22.84</v>
      </c>
      <c r="I211" s="2">
        <f t="shared" si="3"/>
        <v>22840000</v>
      </c>
      <c r="J211" s="2">
        <v>797768</v>
      </c>
      <c r="K211" t="s">
        <v>29</v>
      </c>
      <c r="L211" t="s">
        <v>38</v>
      </c>
      <c r="M211" t="s">
        <v>18</v>
      </c>
      <c r="N211" s="2">
        <v>58</v>
      </c>
    </row>
    <row r="212" spans="1:14" x14ac:dyDescent="0.35">
      <c r="A212" t="s">
        <v>44</v>
      </c>
      <c r="B212">
        <f>IF(COUNTIF($A$2:A212, A212) =1,1,0)</f>
        <v>0</v>
      </c>
      <c r="C212">
        <v>2022</v>
      </c>
      <c r="D212" s="10">
        <v>44562</v>
      </c>
      <c r="E212" t="s">
        <v>32</v>
      </c>
      <c r="F212" t="s">
        <v>12</v>
      </c>
      <c r="G212">
        <f>IF(COUNTIF($F$2:F212, F212) =1,1,0)</f>
        <v>0</v>
      </c>
      <c r="H212" s="1">
        <v>82.19</v>
      </c>
      <c r="I212" s="2">
        <f t="shared" si="3"/>
        <v>82190000</v>
      </c>
      <c r="J212" s="2">
        <v>905203</v>
      </c>
      <c r="K212" t="s">
        <v>13</v>
      </c>
      <c r="L212" t="s">
        <v>22</v>
      </c>
      <c r="M212" t="s">
        <v>31</v>
      </c>
      <c r="N212" s="2">
        <v>37</v>
      </c>
    </row>
    <row r="213" spans="1:14" x14ac:dyDescent="0.35">
      <c r="A213" t="s">
        <v>19</v>
      </c>
      <c r="B213">
        <f>IF(COUNTIF($A$2:A213, A213) =1,1,0)</f>
        <v>0</v>
      </c>
      <c r="C213">
        <v>2023</v>
      </c>
      <c r="D213" s="10">
        <v>44927</v>
      </c>
      <c r="E213" t="s">
        <v>11</v>
      </c>
      <c r="F213" t="s">
        <v>24</v>
      </c>
      <c r="G213">
        <f>IF(COUNTIF($F$2:F213, F213) =1,1,0)</f>
        <v>0</v>
      </c>
      <c r="H213" s="1">
        <v>11.72</v>
      </c>
      <c r="I213" s="2">
        <f t="shared" si="3"/>
        <v>11720000</v>
      </c>
      <c r="J213" s="2">
        <v>512291</v>
      </c>
      <c r="K213" t="s">
        <v>29</v>
      </c>
      <c r="L213" t="s">
        <v>38</v>
      </c>
      <c r="M213" t="s">
        <v>27</v>
      </c>
      <c r="N213" s="2">
        <v>51</v>
      </c>
    </row>
    <row r="214" spans="1:14" x14ac:dyDescent="0.35">
      <c r="A214" t="s">
        <v>23</v>
      </c>
      <c r="B214">
        <f>IF(COUNTIF($A$2:A214, A214) =1,1,0)</f>
        <v>0</v>
      </c>
      <c r="C214">
        <v>2017</v>
      </c>
      <c r="D214" s="10">
        <v>42736</v>
      </c>
      <c r="E214" t="s">
        <v>11</v>
      </c>
      <c r="F214" t="s">
        <v>24</v>
      </c>
      <c r="G214">
        <f>IF(COUNTIF($F$2:F214, F214) =1,1,0)</f>
        <v>0</v>
      </c>
      <c r="H214" s="1">
        <v>27.08</v>
      </c>
      <c r="I214" s="2">
        <f t="shared" si="3"/>
        <v>27080000</v>
      </c>
      <c r="J214" s="2">
        <v>416833</v>
      </c>
      <c r="K214" t="s">
        <v>29</v>
      </c>
      <c r="L214" t="s">
        <v>26</v>
      </c>
      <c r="M214" t="s">
        <v>15</v>
      </c>
      <c r="N214" s="2">
        <v>9</v>
      </c>
    </row>
    <row r="215" spans="1:14" x14ac:dyDescent="0.35">
      <c r="A215" t="s">
        <v>23</v>
      </c>
      <c r="B215">
        <f>IF(COUNTIF($A$2:A215, A215) =1,1,0)</f>
        <v>0</v>
      </c>
      <c r="C215">
        <v>2015</v>
      </c>
      <c r="D215" s="10">
        <v>42005</v>
      </c>
      <c r="E215" t="s">
        <v>16</v>
      </c>
      <c r="F215" t="s">
        <v>35</v>
      </c>
      <c r="G215">
        <f>IF(COUNTIF($F$2:F215, F215) =1,1,0)</f>
        <v>0</v>
      </c>
      <c r="H215" s="1">
        <v>30.74</v>
      </c>
      <c r="I215" s="2">
        <f t="shared" si="3"/>
        <v>30740000</v>
      </c>
      <c r="J215" s="2">
        <v>744505</v>
      </c>
      <c r="K215" t="s">
        <v>25</v>
      </c>
      <c r="L215" t="s">
        <v>14</v>
      </c>
      <c r="M215" t="s">
        <v>31</v>
      </c>
      <c r="N215" s="2">
        <v>43</v>
      </c>
    </row>
    <row r="216" spans="1:14" x14ac:dyDescent="0.35">
      <c r="A216" t="s">
        <v>43</v>
      </c>
      <c r="B216">
        <f>IF(COUNTIF($A$2:A216, A216) =1,1,0)</f>
        <v>0</v>
      </c>
      <c r="C216">
        <v>2020</v>
      </c>
      <c r="D216" s="10">
        <v>43831</v>
      </c>
      <c r="E216" t="s">
        <v>42</v>
      </c>
      <c r="F216" t="s">
        <v>36</v>
      </c>
      <c r="G216">
        <f>IF(COUNTIF($F$2:F216, F216) =1,1,0)</f>
        <v>0</v>
      </c>
      <c r="H216" s="1">
        <v>79.61</v>
      </c>
      <c r="I216" s="2">
        <f t="shared" si="3"/>
        <v>79610000</v>
      </c>
      <c r="J216" s="2">
        <v>755029</v>
      </c>
      <c r="K216" t="s">
        <v>25</v>
      </c>
      <c r="L216" t="s">
        <v>22</v>
      </c>
      <c r="M216" t="s">
        <v>18</v>
      </c>
      <c r="N216" s="2">
        <v>27</v>
      </c>
    </row>
    <row r="217" spans="1:14" x14ac:dyDescent="0.35">
      <c r="A217" t="s">
        <v>43</v>
      </c>
      <c r="B217">
        <f>IF(COUNTIF($A$2:A217, A217) =1,1,0)</f>
        <v>0</v>
      </c>
      <c r="C217">
        <v>2017</v>
      </c>
      <c r="D217" s="10">
        <v>42736</v>
      </c>
      <c r="E217" t="s">
        <v>42</v>
      </c>
      <c r="F217" t="s">
        <v>36</v>
      </c>
      <c r="G217">
        <f>IF(COUNTIF($F$2:F217, F217) =1,1,0)</f>
        <v>0</v>
      </c>
      <c r="H217" s="1">
        <v>99.22</v>
      </c>
      <c r="I217" s="2">
        <f t="shared" si="3"/>
        <v>99220000</v>
      </c>
      <c r="J217" s="2">
        <v>660182</v>
      </c>
      <c r="K217" t="s">
        <v>29</v>
      </c>
      <c r="L217" t="s">
        <v>22</v>
      </c>
      <c r="M217" t="s">
        <v>27</v>
      </c>
      <c r="N217" s="2">
        <v>21</v>
      </c>
    </row>
    <row r="218" spans="1:14" x14ac:dyDescent="0.35">
      <c r="A218" t="s">
        <v>19</v>
      </c>
      <c r="B218">
        <f>IF(COUNTIF($A$2:A218, A218) =1,1,0)</f>
        <v>0</v>
      </c>
      <c r="C218">
        <v>2016</v>
      </c>
      <c r="D218" s="10">
        <v>42370</v>
      </c>
      <c r="E218" t="s">
        <v>16</v>
      </c>
      <c r="F218" t="s">
        <v>17</v>
      </c>
      <c r="G218">
        <f>IF(COUNTIF($F$2:F218, F218) =1,1,0)</f>
        <v>0</v>
      </c>
      <c r="H218" s="1">
        <v>29.48</v>
      </c>
      <c r="I218" s="2">
        <f t="shared" si="3"/>
        <v>29480000</v>
      </c>
      <c r="J218" s="2">
        <v>403737</v>
      </c>
      <c r="K218" t="s">
        <v>29</v>
      </c>
      <c r="L218" t="s">
        <v>38</v>
      </c>
      <c r="M218" t="s">
        <v>18</v>
      </c>
      <c r="N218" s="2">
        <v>26</v>
      </c>
    </row>
    <row r="219" spans="1:14" x14ac:dyDescent="0.35">
      <c r="A219" t="s">
        <v>10</v>
      </c>
      <c r="B219">
        <f>IF(COUNTIF($A$2:A219, A219) =1,1,0)</f>
        <v>0</v>
      </c>
      <c r="C219">
        <v>2019</v>
      </c>
      <c r="D219" s="10">
        <v>43466</v>
      </c>
      <c r="E219" t="s">
        <v>32</v>
      </c>
      <c r="F219" t="s">
        <v>17</v>
      </c>
      <c r="G219">
        <f>IF(COUNTIF($F$2:F219, F219) =1,1,0)</f>
        <v>0</v>
      </c>
      <c r="H219" s="1">
        <v>7.87</v>
      </c>
      <c r="I219" s="2">
        <f t="shared" si="3"/>
        <v>7870000</v>
      </c>
      <c r="J219" s="2">
        <v>86783</v>
      </c>
      <c r="K219" t="s">
        <v>25</v>
      </c>
      <c r="L219" t="s">
        <v>22</v>
      </c>
      <c r="M219" t="s">
        <v>31</v>
      </c>
      <c r="N219" s="2">
        <v>12</v>
      </c>
    </row>
    <row r="220" spans="1:14" x14ac:dyDescent="0.35">
      <c r="A220" t="s">
        <v>40</v>
      </c>
      <c r="B220">
        <f>IF(COUNTIF($A$2:A220, A220) =1,1,0)</f>
        <v>0</v>
      </c>
      <c r="C220">
        <v>2022</v>
      </c>
      <c r="D220" s="10">
        <v>44562</v>
      </c>
      <c r="E220" t="s">
        <v>32</v>
      </c>
      <c r="F220" t="s">
        <v>24</v>
      </c>
      <c r="G220">
        <f>IF(COUNTIF($F$2:F220, F220) =1,1,0)</f>
        <v>0</v>
      </c>
      <c r="H220" s="1">
        <v>86.77</v>
      </c>
      <c r="I220" s="2">
        <f t="shared" si="3"/>
        <v>86770000</v>
      </c>
      <c r="J220" s="2">
        <v>390083</v>
      </c>
      <c r="K220" t="s">
        <v>25</v>
      </c>
      <c r="L220" t="s">
        <v>26</v>
      </c>
      <c r="M220" t="s">
        <v>15</v>
      </c>
      <c r="N220" s="2">
        <v>72</v>
      </c>
    </row>
    <row r="221" spans="1:14" x14ac:dyDescent="0.35">
      <c r="A221" t="s">
        <v>43</v>
      </c>
      <c r="B221">
        <f>IF(COUNTIF($A$2:A221, A221) =1,1,0)</f>
        <v>0</v>
      </c>
      <c r="C221">
        <v>2023</v>
      </c>
      <c r="D221" s="10">
        <v>44927</v>
      </c>
      <c r="E221" t="s">
        <v>20</v>
      </c>
      <c r="F221" t="s">
        <v>36</v>
      </c>
      <c r="G221">
        <f>IF(COUNTIF($F$2:F221, F221) =1,1,0)</f>
        <v>0</v>
      </c>
      <c r="H221" s="1">
        <v>20.149999999999999</v>
      </c>
      <c r="I221" s="2">
        <f t="shared" si="3"/>
        <v>20150000</v>
      </c>
      <c r="J221" s="2">
        <v>376174</v>
      </c>
      <c r="K221" t="s">
        <v>30</v>
      </c>
      <c r="L221" t="s">
        <v>26</v>
      </c>
      <c r="M221" t="s">
        <v>18</v>
      </c>
      <c r="N221" s="2">
        <v>43</v>
      </c>
    </row>
    <row r="222" spans="1:14" x14ac:dyDescent="0.35">
      <c r="A222" t="s">
        <v>23</v>
      </c>
      <c r="B222">
        <f>IF(COUNTIF($A$2:A222, A222) =1,1,0)</f>
        <v>0</v>
      </c>
      <c r="C222">
        <v>2022</v>
      </c>
      <c r="D222" s="10">
        <v>44562</v>
      </c>
      <c r="E222" t="s">
        <v>16</v>
      </c>
      <c r="F222" t="s">
        <v>35</v>
      </c>
      <c r="G222">
        <f>IF(COUNTIF($F$2:F222, F222) =1,1,0)</f>
        <v>0</v>
      </c>
      <c r="H222" s="1">
        <v>31.94</v>
      </c>
      <c r="I222" s="2">
        <f t="shared" si="3"/>
        <v>31940000</v>
      </c>
      <c r="J222" s="2">
        <v>485080</v>
      </c>
      <c r="K222" t="s">
        <v>29</v>
      </c>
      <c r="L222" t="s">
        <v>22</v>
      </c>
      <c r="M222" t="s">
        <v>31</v>
      </c>
      <c r="N222" s="2">
        <v>61</v>
      </c>
    </row>
    <row r="223" spans="1:14" x14ac:dyDescent="0.35">
      <c r="A223" t="s">
        <v>33</v>
      </c>
      <c r="B223">
        <f>IF(COUNTIF($A$2:A223, A223) =1,1,0)</f>
        <v>0</v>
      </c>
      <c r="C223">
        <v>2024</v>
      </c>
      <c r="D223" s="10">
        <v>45292</v>
      </c>
      <c r="E223" t="s">
        <v>16</v>
      </c>
      <c r="F223" t="s">
        <v>36</v>
      </c>
      <c r="G223">
        <f>IF(COUNTIF($F$2:F223, F223) =1,1,0)</f>
        <v>0</v>
      </c>
      <c r="H223" s="1">
        <v>78.819999999999993</v>
      </c>
      <c r="I223" s="2">
        <f t="shared" si="3"/>
        <v>78820000</v>
      </c>
      <c r="J223" s="2">
        <v>759804</v>
      </c>
      <c r="K223" t="s">
        <v>30</v>
      </c>
      <c r="L223" t="s">
        <v>14</v>
      </c>
      <c r="M223" t="s">
        <v>27</v>
      </c>
      <c r="N223" s="2">
        <v>47</v>
      </c>
    </row>
    <row r="224" spans="1:14" x14ac:dyDescent="0.35">
      <c r="A224" t="s">
        <v>44</v>
      </c>
      <c r="B224">
        <f>IF(COUNTIF($A$2:A224, A224) =1,1,0)</f>
        <v>0</v>
      </c>
      <c r="C224">
        <v>2017</v>
      </c>
      <c r="D224" s="10">
        <v>42736</v>
      </c>
      <c r="E224" t="s">
        <v>11</v>
      </c>
      <c r="F224" t="s">
        <v>21</v>
      </c>
      <c r="G224">
        <f>IF(COUNTIF($F$2:F224, F224) =1,1,0)</f>
        <v>0</v>
      </c>
      <c r="H224" s="1">
        <v>65.62</v>
      </c>
      <c r="I224" s="2">
        <f t="shared" si="3"/>
        <v>65620000.000000007</v>
      </c>
      <c r="J224" s="2">
        <v>286208</v>
      </c>
      <c r="K224" t="s">
        <v>13</v>
      </c>
      <c r="L224" t="s">
        <v>38</v>
      </c>
      <c r="M224" t="s">
        <v>18</v>
      </c>
      <c r="N224" s="2">
        <v>57</v>
      </c>
    </row>
    <row r="225" spans="1:14" x14ac:dyDescent="0.35">
      <c r="A225" t="s">
        <v>45</v>
      </c>
      <c r="B225">
        <f>IF(COUNTIF($A$2:A225, A225) =1,1,0)</f>
        <v>0</v>
      </c>
      <c r="C225">
        <v>2017</v>
      </c>
      <c r="D225" s="10">
        <v>42736</v>
      </c>
      <c r="E225" t="s">
        <v>42</v>
      </c>
      <c r="F225" t="s">
        <v>21</v>
      </c>
      <c r="G225">
        <f>IF(COUNTIF($F$2:F225, F225) =1,1,0)</f>
        <v>0</v>
      </c>
      <c r="H225" s="1">
        <v>75.53</v>
      </c>
      <c r="I225" s="2">
        <f t="shared" si="3"/>
        <v>75530000</v>
      </c>
      <c r="J225" s="2">
        <v>992377</v>
      </c>
      <c r="K225" t="s">
        <v>25</v>
      </c>
      <c r="L225" t="s">
        <v>14</v>
      </c>
      <c r="M225" t="s">
        <v>31</v>
      </c>
      <c r="N225" s="2">
        <v>33</v>
      </c>
    </row>
    <row r="226" spans="1:14" x14ac:dyDescent="0.35">
      <c r="A226" t="s">
        <v>45</v>
      </c>
      <c r="B226">
        <f>IF(COUNTIF($A$2:A226, A226) =1,1,0)</f>
        <v>0</v>
      </c>
      <c r="C226">
        <v>2021</v>
      </c>
      <c r="D226" s="10">
        <v>44197</v>
      </c>
      <c r="E226" t="s">
        <v>20</v>
      </c>
      <c r="F226" t="s">
        <v>12</v>
      </c>
      <c r="G226">
        <f>IF(COUNTIF($F$2:F226, F226) =1,1,0)</f>
        <v>0</v>
      </c>
      <c r="H226" s="1">
        <v>36.06</v>
      </c>
      <c r="I226" s="2">
        <f t="shared" si="3"/>
        <v>36060000</v>
      </c>
      <c r="J226" s="2">
        <v>48987</v>
      </c>
      <c r="K226" t="s">
        <v>30</v>
      </c>
      <c r="L226" t="s">
        <v>38</v>
      </c>
      <c r="M226" t="s">
        <v>15</v>
      </c>
      <c r="N226" s="2">
        <v>58</v>
      </c>
    </row>
    <row r="227" spans="1:14" x14ac:dyDescent="0.35">
      <c r="A227" t="s">
        <v>41</v>
      </c>
      <c r="B227">
        <f>IF(COUNTIF($A$2:A227, A227) =1,1,0)</f>
        <v>0</v>
      </c>
      <c r="C227">
        <v>2021</v>
      </c>
      <c r="D227" s="10">
        <v>44197</v>
      </c>
      <c r="E227" t="s">
        <v>34</v>
      </c>
      <c r="F227" t="s">
        <v>24</v>
      </c>
      <c r="G227">
        <f>IF(COUNTIF($F$2:F227, F227) =1,1,0)</f>
        <v>0</v>
      </c>
      <c r="H227" s="1">
        <v>68.069999999999993</v>
      </c>
      <c r="I227" s="2">
        <f t="shared" si="3"/>
        <v>68070000</v>
      </c>
      <c r="J227" s="2">
        <v>538602</v>
      </c>
      <c r="K227" t="s">
        <v>29</v>
      </c>
      <c r="L227" t="s">
        <v>14</v>
      </c>
      <c r="M227" t="s">
        <v>15</v>
      </c>
      <c r="N227" s="2">
        <v>19</v>
      </c>
    </row>
    <row r="228" spans="1:14" x14ac:dyDescent="0.35">
      <c r="A228" t="s">
        <v>44</v>
      </c>
      <c r="B228">
        <f>IF(COUNTIF($A$2:A228, A228) =1,1,0)</f>
        <v>0</v>
      </c>
      <c r="C228">
        <v>2015</v>
      </c>
      <c r="D228" s="10">
        <v>42005</v>
      </c>
      <c r="E228" t="s">
        <v>42</v>
      </c>
      <c r="F228" t="s">
        <v>37</v>
      </c>
      <c r="G228">
        <f>IF(COUNTIF($F$2:F228, F228) =1,1,0)</f>
        <v>0</v>
      </c>
      <c r="H228" s="1">
        <v>26.29</v>
      </c>
      <c r="I228" s="2">
        <f t="shared" si="3"/>
        <v>26290000</v>
      </c>
      <c r="J228" s="2">
        <v>808392</v>
      </c>
      <c r="K228" t="s">
        <v>13</v>
      </c>
      <c r="L228" t="s">
        <v>22</v>
      </c>
      <c r="M228" t="s">
        <v>27</v>
      </c>
      <c r="N228" s="2">
        <v>4</v>
      </c>
    </row>
    <row r="229" spans="1:14" x14ac:dyDescent="0.35">
      <c r="A229" t="s">
        <v>23</v>
      </c>
      <c r="B229">
        <f>IF(COUNTIF($A$2:A229, A229) =1,1,0)</f>
        <v>0</v>
      </c>
      <c r="C229">
        <v>2015</v>
      </c>
      <c r="D229" s="10">
        <v>42005</v>
      </c>
      <c r="E229" t="s">
        <v>16</v>
      </c>
      <c r="F229" t="s">
        <v>21</v>
      </c>
      <c r="G229">
        <f>IF(COUNTIF($F$2:F229, F229) =1,1,0)</f>
        <v>0</v>
      </c>
      <c r="H229" s="1">
        <v>26.12</v>
      </c>
      <c r="I229" s="2">
        <f t="shared" si="3"/>
        <v>26120000</v>
      </c>
      <c r="J229" s="2">
        <v>21580</v>
      </c>
      <c r="K229" t="s">
        <v>30</v>
      </c>
      <c r="L229" t="s">
        <v>22</v>
      </c>
      <c r="M229" t="s">
        <v>27</v>
      </c>
      <c r="N229" s="2">
        <v>14</v>
      </c>
    </row>
    <row r="230" spans="1:14" x14ac:dyDescent="0.35">
      <c r="A230" t="s">
        <v>33</v>
      </c>
      <c r="B230">
        <f>IF(COUNTIF($A$2:A230, A230) =1,1,0)</f>
        <v>0</v>
      </c>
      <c r="C230">
        <v>2020</v>
      </c>
      <c r="D230" s="10">
        <v>43831</v>
      </c>
      <c r="E230" t="s">
        <v>11</v>
      </c>
      <c r="F230" t="s">
        <v>35</v>
      </c>
      <c r="G230">
        <f>IF(COUNTIF($F$2:F230, F230) =1,1,0)</f>
        <v>0</v>
      </c>
      <c r="H230" s="1">
        <v>94.44</v>
      </c>
      <c r="I230" s="2">
        <f t="shared" si="3"/>
        <v>94440000</v>
      </c>
      <c r="J230" s="2">
        <v>209658</v>
      </c>
      <c r="K230" t="s">
        <v>29</v>
      </c>
      <c r="L230" t="s">
        <v>38</v>
      </c>
      <c r="M230" t="s">
        <v>15</v>
      </c>
      <c r="N230" s="2">
        <v>11</v>
      </c>
    </row>
    <row r="231" spans="1:14" x14ac:dyDescent="0.35">
      <c r="A231" t="s">
        <v>44</v>
      </c>
      <c r="B231">
        <f>IF(COUNTIF($A$2:A231, A231) =1,1,0)</f>
        <v>0</v>
      </c>
      <c r="C231">
        <v>2017</v>
      </c>
      <c r="D231" s="10">
        <v>42736</v>
      </c>
      <c r="E231" t="s">
        <v>20</v>
      </c>
      <c r="F231" t="s">
        <v>17</v>
      </c>
      <c r="G231">
        <f>IF(COUNTIF($F$2:F231, F231) =1,1,0)</f>
        <v>0</v>
      </c>
      <c r="H231" s="1">
        <v>74.12</v>
      </c>
      <c r="I231" s="2">
        <f t="shared" si="3"/>
        <v>74120000</v>
      </c>
      <c r="J231" s="2">
        <v>559889</v>
      </c>
      <c r="K231" t="s">
        <v>25</v>
      </c>
      <c r="L231" t="s">
        <v>38</v>
      </c>
      <c r="M231" t="s">
        <v>15</v>
      </c>
      <c r="N231" s="2">
        <v>10</v>
      </c>
    </row>
    <row r="232" spans="1:14" x14ac:dyDescent="0.35">
      <c r="A232" t="s">
        <v>33</v>
      </c>
      <c r="B232">
        <f>IF(COUNTIF($A$2:A232, A232) =1,1,0)</f>
        <v>0</v>
      </c>
      <c r="C232">
        <v>2015</v>
      </c>
      <c r="D232" s="10">
        <v>42005</v>
      </c>
      <c r="E232" t="s">
        <v>34</v>
      </c>
      <c r="F232" t="s">
        <v>35</v>
      </c>
      <c r="G232">
        <f>IF(COUNTIF($F$2:F232, F232) =1,1,0)</f>
        <v>0</v>
      </c>
      <c r="H232" s="1">
        <v>12.92</v>
      </c>
      <c r="I232" s="2">
        <f t="shared" si="3"/>
        <v>12920000</v>
      </c>
      <c r="J232" s="2">
        <v>344516</v>
      </c>
      <c r="K232" t="s">
        <v>29</v>
      </c>
      <c r="L232" t="s">
        <v>38</v>
      </c>
      <c r="M232" t="s">
        <v>15</v>
      </c>
      <c r="N232" s="2">
        <v>28</v>
      </c>
    </row>
    <row r="233" spans="1:14" x14ac:dyDescent="0.35">
      <c r="A233" t="s">
        <v>40</v>
      </c>
      <c r="B233">
        <f>IF(COUNTIF($A$2:A233, A233) =1,1,0)</f>
        <v>0</v>
      </c>
      <c r="C233">
        <v>2024</v>
      </c>
      <c r="D233" s="10">
        <v>45292</v>
      </c>
      <c r="E233" t="s">
        <v>11</v>
      </c>
      <c r="F233" t="s">
        <v>17</v>
      </c>
      <c r="G233">
        <f>IF(COUNTIF($F$2:F233, F233) =1,1,0)</f>
        <v>0</v>
      </c>
      <c r="H233" s="1">
        <v>73.430000000000007</v>
      </c>
      <c r="I233" s="2">
        <f t="shared" si="3"/>
        <v>73430000</v>
      </c>
      <c r="J233" s="2">
        <v>897569</v>
      </c>
      <c r="K233" t="s">
        <v>13</v>
      </c>
      <c r="L233" t="s">
        <v>26</v>
      </c>
      <c r="M233" t="s">
        <v>27</v>
      </c>
      <c r="N233" s="2">
        <v>66</v>
      </c>
    </row>
    <row r="234" spans="1:14" x14ac:dyDescent="0.35">
      <c r="A234" t="s">
        <v>40</v>
      </c>
      <c r="B234">
        <f>IF(COUNTIF($A$2:A234, A234) =1,1,0)</f>
        <v>0</v>
      </c>
      <c r="C234">
        <v>2023</v>
      </c>
      <c r="D234" s="10">
        <v>44927</v>
      </c>
      <c r="E234" t="s">
        <v>34</v>
      </c>
      <c r="F234" t="s">
        <v>37</v>
      </c>
      <c r="G234">
        <f>IF(COUNTIF($F$2:F234, F234) =1,1,0)</f>
        <v>0</v>
      </c>
      <c r="H234" s="1">
        <v>99.19</v>
      </c>
      <c r="I234" s="2">
        <f t="shared" si="3"/>
        <v>99190000</v>
      </c>
      <c r="J234" s="2">
        <v>538688</v>
      </c>
      <c r="K234" t="s">
        <v>25</v>
      </c>
      <c r="L234" t="s">
        <v>38</v>
      </c>
      <c r="M234" t="s">
        <v>39</v>
      </c>
      <c r="N234" s="2">
        <v>36</v>
      </c>
    </row>
    <row r="235" spans="1:14" x14ac:dyDescent="0.35">
      <c r="A235" t="s">
        <v>10</v>
      </c>
      <c r="B235">
        <f>IF(COUNTIF($A$2:A235, A235) =1,1,0)</f>
        <v>0</v>
      </c>
      <c r="C235">
        <v>2015</v>
      </c>
      <c r="D235" s="10">
        <v>42005</v>
      </c>
      <c r="E235" t="s">
        <v>32</v>
      </c>
      <c r="F235" t="s">
        <v>35</v>
      </c>
      <c r="G235">
        <f>IF(COUNTIF($F$2:F235, F235) =1,1,0)</f>
        <v>0</v>
      </c>
      <c r="H235" s="1">
        <v>22.71</v>
      </c>
      <c r="I235" s="2">
        <f t="shared" si="3"/>
        <v>22710000</v>
      </c>
      <c r="J235" s="2">
        <v>303975</v>
      </c>
      <c r="K235" t="s">
        <v>25</v>
      </c>
      <c r="L235" t="s">
        <v>26</v>
      </c>
      <c r="M235" t="s">
        <v>18</v>
      </c>
      <c r="N235" s="2">
        <v>2</v>
      </c>
    </row>
    <row r="236" spans="1:14" x14ac:dyDescent="0.35">
      <c r="A236" t="s">
        <v>44</v>
      </c>
      <c r="B236">
        <f>IF(COUNTIF($A$2:A236, A236) =1,1,0)</f>
        <v>0</v>
      </c>
      <c r="C236">
        <v>2022</v>
      </c>
      <c r="D236" s="10">
        <v>44562</v>
      </c>
      <c r="E236" t="s">
        <v>34</v>
      </c>
      <c r="F236" t="s">
        <v>24</v>
      </c>
      <c r="G236">
        <f>IF(COUNTIF($F$2:F236, F236) =1,1,0)</f>
        <v>0</v>
      </c>
      <c r="H236" s="1">
        <v>67.62</v>
      </c>
      <c r="I236" s="2">
        <f t="shared" si="3"/>
        <v>67620000</v>
      </c>
      <c r="J236" s="2">
        <v>822256</v>
      </c>
      <c r="K236" t="s">
        <v>29</v>
      </c>
      <c r="L236" t="s">
        <v>14</v>
      </c>
      <c r="M236" t="s">
        <v>18</v>
      </c>
      <c r="N236" s="2">
        <v>60</v>
      </c>
    </row>
    <row r="237" spans="1:14" x14ac:dyDescent="0.35">
      <c r="A237" t="s">
        <v>41</v>
      </c>
      <c r="B237">
        <f>IF(COUNTIF($A$2:A237, A237) =1,1,0)</f>
        <v>0</v>
      </c>
      <c r="C237">
        <v>2019</v>
      </c>
      <c r="D237" s="10">
        <v>43466</v>
      </c>
      <c r="E237" t="s">
        <v>20</v>
      </c>
      <c r="F237" t="s">
        <v>37</v>
      </c>
      <c r="G237">
        <f>IF(COUNTIF($F$2:F237, F237) =1,1,0)</f>
        <v>0</v>
      </c>
      <c r="H237" s="1">
        <v>53.82</v>
      </c>
      <c r="I237" s="2">
        <f t="shared" si="3"/>
        <v>53820000</v>
      </c>
      <c r="J237" s="2">
        <v>521877</v>
      </c>
      <c r="K237" t="s">
        <v>30</v>
      </c>
      <c r="L237" t="s">
        <v>38</v>
      </c>
      <c r="M237" t="s">
        <v>39</v>
      </c>
      <c r="N237" s="2">
        <v>66</v>
      </c>
    </row>
    <row r="238" spans="1:14" x14ac:dyDescent="0.35">
      <c r="A238" t="s">
        <v>43</v>
      </c>
      <c r="B238">
        <f>IF(COUNTIF($A$2:A238, A238) =1,1,0)</f>
        <v>0</v>
      </c>
      <c r="C238">
        <v>2016</v>
      </c>
      <c r="D238" s="10">
        <v>42370</v>
      </c>
      <c r="E238" t="s">
        <v>34</v>
      </c>
      <c r="F238" t="s">
        <v>12</v>
      </c>
      <c r="G238">
        <f>IF(COUNTIF($F$2:F238, F238) =1,1,0)</f>
        <v>0</v>
      </c>
      <c r="H238" s="1">
        <v>55.83</v>
      </c>
      <c r="I238" s="2">
        <f t="shared" si="3"/>
        <v>55830000</v>
      </c>
      <c r="J238" s="2">
        <v>758258</v>
      </c>
      <c r="K238" t="s">
        <v>30</v>
      </c>
      <c r="L238" t="s">
        <v>38</v>
      </c>
      <c r="M238" t="s">
        <v>39</v>
      </c>
      <c r="N238" s="2">
        <v>44</v>
      </c>
    </row>
    <row r="239" spans="1:14" x14ac:dyDescent="0.35">
      <c r="A239" t="s">
        <v>43</v>
      </c>
      <c r="B239">
        <f>IF(COUNTIF($A$2:A239, A239) =1,1,0)</f>
        <v>0</v>
      </c>
      <c r="C239">
        <v>2016</v>
      </c>
      <c r="D239" s="10">
        <v>42370</v>
      </c>
      <c r="E239" t="s">
        <v>32</v>
      </c>
      <c r="F239" t="s">
        <v>21</v>
      </c>
      <c r="G239">
        <f>IF(COUNTIF($F$2:F239, F239) =1,1,0)</f>
        <v>0</v>
      </c>
      <c r="H239" s="1">
        <v>17.12</v>
      </c>
      <c r="I239" s="2">
        <f t="shared" si="3"/>
        <v>17120000</v>
      </c>
      <c r="J239" s="2">
        <v>988369</v>
      </c>
      <c r="K239" t="s">
        <v>13</v>
      </c>
      <c r="L239" t="s">
        <v>22</v>
      </c>
      <c r="M239" t="s">
        <v>27</v>
      </c>
      <c r="N239" s="2">
        <v>26</v>
      </c>
    </row>
    <row r="240" spans="1:14" x14ac:dyDescent="0.35">
      <c r="A240" t="s">
        <v>33</v>
      </c>
      <c r="B240">
        <f>IF(COUNTIF($A$2:A240, A240) =1,1,0)</f>
        <v>0</v>
      </c>
      <c r="C240">
        <v>2022</v>
      </c>
      <c r="D240" s="10">
        <v>44562</v>
      </c>
      <c r="E240" t="s">
        <v>42</v>
      </c>
      <c r="F240" t="s">
        <v>37</v>
      </c>
      <c r="G240">
        <f>IF(COUNTIF($F$2:F240, F240) =1,1,0)</f>
        <v>0</v>
      </c>
      <c r="H240" s="1">
        <v>67.89</v>
      </c>
      <c r="I240" s="2">
        <f t="shared" si="3"/>
        <v>67890000</v>
      </c>
      <c r="J240" s="2">
        <v>325521</v>
      </c>
      <c r="K240" t="s">
        <v>13</v>
      </c>
      <c r="L240" t="s">
        <v>26</v>
      </c>
      <c r="M240" t="s">
        <v>15</v>
      </c>
      <c r="N240" s="2">
        <v>69</v>
      </c>
    </row>
    <row r="241" spans="1:14" x14ac:dyDescent="0.35">
      <c r="A241" t="s">
        <v>28</v>
      </c>
      <c r="B241">
        <f>IF(COUNTIF($A$2:A241, A241) =1,1,0)</f>
        <v>0</v>
      </c>
      <c r="C241">
        <v>2021</v>
      </c>
      <c r="D241" s="10">
        <v>44197</v>
      </c>
      <c r="E241" t="s">
        <v>16</v>
      </c>
      <c r="F241" t="s">
        <v>21</v>
      </c>
      <c r="G241">
        <f>IF(COUNTIF($F$2:F241, F241) =1,1,0)</f>
        <v>0</v>
      </c>
      <c r="H241" s="1">
        <v>5.54</v>
      </c>
      <c r="I241" s="2">
        <f t="shared" si="3"/>
        <v>5540000</v>
      </c>
      <c r="J241" s="2">
        <v>254933</v>
      </c>
      <c r="K241" t="s">
        <v>25</v>
      </c>
      <c r="L241" t="s">
        <v>26</v>
      </c>
      <c r="M241" t="s">
        <v>27</v>
      </c>
      <c r="N241" s="2">
        <v>41</v>
      </c>
    </row>
    <row r="242" spans="1:14" x14ac:dyDescent="0.35">
      <c r="A242" t="s">
        <v>23</v>
      </c>
      <c r="B242">
        <f>IF(COUNTIF($A$2:A242, A242) =1,1,0)</f>
        <v>0</v>
      </c>
      <c r="C242">
        <v>2023</v>
      </c>
      <c r="D242" s="10">
        <v>44927</v>
      </c>
      <c r="E242" t="s">
        <v>32</v>
      </c>
      <c r="F242" t="s">
        <v>35</v>
      </c>
      <c r="G242">
        <f>IF(COUNTIF($F$2:F242, F242) =1,1,0)</f>
        <v>0</v>
      </c>
      <c r="H242" s="1">
        <v>55.28</v>
      </c>
      <c r="I242" s="2">
        <f t="shared" si="3"/>
        <v>55280000</v>
      </c>
      <c r="J242" s="2">
        <v>339144</v>
      </c>
      <c r="K242" t="s">
        <v>13</v>
      </c>
      <c r="L242" t="s">
        <v>14</v>
      </c>
      <c r="M242" t="s">
        <v>15</v>
      </c>
      <c r="N242" s="2">
        <v>26</v>
      </c>
    </row>
    <row r="243" spans="1:14" x14ac:dyDescent="0.35">
      <c r="A243" t="s">
        <v>19</v>
      </c>
      <c r="B243">
        <f>IF(COUNTIF($A$2:A243, A243) =1,1,0)</f>
        <v>0</v>
      </c>
      <c r="C243">
        <v>2022</v>
      </c>
      <c r="D243" s="10">
        <v>44562</v>
      </c>
      <c r="E243" t="s">
        <v>16</v>
      </c>
      <c r="F243" t="s">
        <v>12</v>
      </c>
      <c r="G243">
        <f>IF(COUNTIF($F$2:F243, F243) =1,1,0)</f>
        <v>0</v>
      </c>
      <c r="H243" s="1">
        <v>57.52</v>
      </c>
      <c r="I243" s="2">
        <f t="shared" si="3"/>
        <v>57520000</v>
      </c>
      <c r="J243" s="2">
        <v>170002</v>
      </c>
      <c r="K243" t="s">
        <v>30</v>
      </c>
      <c r="L243" t="s">
        <v>14</v>
      </c>
      <c r="M243" t="s">
        <v>27</v>
      </c>
      <c r="N243" s="2">
        <v>54</v>
      </c>
    </row>
    <row r="244" spans="1:14" x14ac:dyDescent="0.35">
      <c r="A244" t="s">
        <v>44</v>
      </c>
      <c r="B244">
        <f>IF(COUNTIF($A$2:A244, A244) =1,1,0)</f>
        <v>0</v>
      </c>
      <c r="C244">
        <v>2019</v>
      </c>
      <c r="D244" s="10">
        <v>43466</v>
      </c>
      <c r="E244" t="s">
        <v>32</v>
      </c>
      <c r="F244" t="s">
        <v>35</v>
      </c>
      <c r="G244">
        <f>IF(COUNTIF($F$2:F244, F244) =1,1,0)</f>
        <v>0</v>
      </c>
      <c r="H244" s="1">
        <v>74.650000000000006</v>
      </c>
      <c r="I244" s="2">
        <f t="shared" si="3"/>
        <v>74650000</v>
      </c>
      <c r="J244" s="2">
        <v>491269</v>
      </c>
      <c r="K244" t="s">
        <v>25</v>
      </c>
      <c r="L244" t="s">
        <v>38</v>
      </c>
      <c r="M244" t="s">
        <v>18</v>
      </c>
      <c r="N244" s="2">
        <v>67</v>
      </c>
    </row>
    <row r="245" spans="1:14" x14ac:dyDescent="0.35">
      <c r="A245" t="s">
        <v>10</v>
      </c>
      <c r="B245">
        <f>IF(COUNTIF($A$2:A245, A245) =1,1,0)</f>
        <v>0</v>
      </c>
      <c r="C245">
        <v>2019</v>
      </c>
      <c r="D245" s="10">
        <v>43466</v>
      </c>
      <c r="E245" t="s">
        <v>11</v>
      </c>
      <c r="F245" t="s">
        <v>36</v>
      </c>
      <c r="G245">
        <f>IF(COUNTIF($F$2:F245, F245) =1,1,0)</f>
        <v>0</v>
      </c>
      <c r="H245" s="1">
        <v>49.14</v>
      </c>
      <c r="I245" s="2">
        <f t="shared" si="3"/>
        <v>49140000</v>
      </c>
      <c r="J245" s="2">
        <v>341100</v>
      </c>
      <c r="K245" t="s">
        <v>29</v>
      </c>
      <c r="L245" t="s">
        <v>26</v>
      </c>
      <c r="M245" t="s">
        <v>18</v>
      </c>
      <c r="N245" s="2">
        <v>37</v>
      </c>
    </row>
    <row r="246" spans="1:14" x14ac:dyDescent="0.35">
      <c r="A246" t="s">
        <v>19</v>
      </c>
      <c r="B246">
        <f>IF(COUNTIF($A$2:A246, A246) =1,1,0)</f>
        <v>0</v>
      </c>
      <c r="C246">
        <v>2018</v>
      </c>
      <c r="D246" s="10">
        <v>43101</v>
      </c>
      <c r="E246" t="s">
        <v>32</v>
      </c>
      <c r="F246" t="s">
        <v>35</v>
      </c>
      <c r="G246">
        <f>IF(COUNTIF($F$2:F246, F246) =1,1,0)</f>
        <v>0</v>
      </c>
      <c r="H246" s="1">
        <v>36.04</v>
      </c>
      <c r="I246" s="2">
        <f t="shared" si="3"/>
        <v>36040000</v>
      </c>
      <c r="J246" s="2">
        <v>446170</v>
      </c>
      <c r="K246" t="s">
        <v>29</v>
      </c>
      <c r="L246" t="s">
        <v>14</v>
      </c>
      <c r="M246" t="s">
        <v>15</v>
      </c>
      <c r="N246" s="2">
        <v>72</v>
      </c>
    </row>
    <row r="247" spans="1:14" x14ac:dyDescent="0.35">
      <c r="A247" t="s">
        <v>19</v>
      </c>
      <c r="B247">
        <f>IF(COUNTIF($A$2:A247, A247) =1,1,0)</f>
        <v>0</v>
      </c>
      <c r="C247">
        <v>2015</v>
      </c>
      <c r="D247" s="10">
        <v>42005</v>
      </c>
      <c r="E247" t="s">
        <v>42</v>
      </c>
      <c r="F247" t="s">
        <v>24</v>
      </c>
      <c r="G247">
        <f>IF(COUNTIF($F$2:F247, F247) =1,1,0)</f>
        <v>0</v>
      </c>
      <c r="H247" s="1">
        <v>14.09</v>
      </c>
      <c r="I247" s="2">
        <f t="shared" si="3"/>
        <v>14090000</v>
      </c>
      <c r="J247" s="2">
        <v>28398</v>
      </c>
      <c r="K247" t="s">
        <v>29</v>
      </c>
      <c r="L247" t="s">
        <v>38</v>
      </c>
      <c r="M247" t="s">
        <v>39</v>
      </c>
      <c r="N247" s="2">
        <v>22</v>
      </c>
    </row>
    <row r="248" spans="1:14" x14ac:dyDescent="0.35">
      <c r="A248" t="s">
        <v>33</v>
      </c>
      <c r="B248">
        <f>IF(COUNTIF($A$2:A248, A248) =1,1,0)</f>
        <v>0</v>
      </c>
      <c r="C248">
        <v>2017</v>
      </c>
      <c r="D248" s="10">
        <v>42736</v>
      </c>
      <c r="E248" t="s">
        <v>16</v>
      </c>
      <c r="F248" t="s">
        <v>24</v>
      </c>
      <c r="G248">
        <f>IF(COUNTIF($F$2:F248, F248) =1,1,0)</f>
        <v>0</v>
      </c>
      <c r="H248" s="1">
        <v>66.36</v>
      </c>
      <c r="I248" s="2">
        <f t="shared" si="3"/>
        <v>66360000</v>
      </c>
      <c r="J248" s="2">
        <v>180698</v>
      </c>
      <c r="K248" t="s">
        <v>13</v>
      </c>
      <c r="L248" t="s">
        <v>38</v>
      </c>
      <c r="M248" t="s">
        <v>39</v>
      </c>
      <c r="N248" s="2">
        <v>53</v>
      </c>
    </row>
    <row r="249" spans="1:14" x14ac:dyDescent="0.35">
      <c r="A249" t="s">
        <v>28</v>
      </c>
      <c r="B249">
        <f>IF(COUNTIF($A$2:A249, A249) =1,1,0)</f>
        <v>0</v>
      </c>
      <c r="C249">
        <v>2017</v>
      </c>
      <c r="D249" s="10">
        <v>42736</v>
      </c>
      <c r="E249" t="s">
        <v>42</v>
      </c>
      <c r="F249" t="s">
        <v>37</v>
      </c>
      <c r="G249">
        <f>IF(COUNTIF($F$2:F249, F249) =1,1,0)</f>
        <v>0</v>
      </c>
      <c r="H249" s="1">
        <v>8.5299999999999994</v>
      </c>
      <c r="I249" s="2">
        <f t="shared" si="3"/>
        <v>8530000</v>
      </c>
      <c r="J249" s="2">
        <v>676384</v>
      </c>
      <c r="K249" t="s">
        <v>30</v>
      </c>
      <c r="L249" t="s">
        <v>26</v>
      </c>
      <c r="M249" t="s">
        <v>15</v>
      </c>
      <c r="N249" s="2">
        <v>44</v>
      </c>
    </row>
    <row r="250" spans="1:14" x14ac:dyDescent="0.35">
      <c r="A250" t="s">
        <v>43</v>
      </c>
      <c r="B250">
        <f>IF(COUNTIF($A$2:A250, A250) =1,1,0)</f>
        <v>0</v>
      </c>
      <c r="C250">
        <v>2015</v>
      </c>
      <c r="D250" s="10">
        <v>42005</v>
      </c>
      <c r="E250" t="s">
        <v>16</v>
      </c>
      <c r="F250" t="s">
        <v>37</v>
      </c>
      <c r="G250">
        <f>IF(COUNTIF($F$2:F250, F250) =1,1,0)</f>
        <v>0</v>
      </c>
      <c r="H250" s="1">
        <v>61.91</v>
      </c>
      <c r="I250" s="2">
        <f t="shared" si="3"/>
        <v>61910000</v>
      </c>
      <c r="J250" s="2">
        <v>961557</v>
      </c>
      <c r="K250" t="s">
        <v>29</v>
      </c>
      <c r="L250" t="s">
        <v>14</v>
      </c>
      <c r="M250" t="s">
        <v>18</v>
      </c>
      <c r="N250" s="2">
        <v>64</v>
      </c>
    </row>
    <row r="251" spans="1:14" x14ac:dyDescent="0.35">
      <c r="A251" t="s">
        <v>44</v>
      </c>
      <c r="B251">
        <f>IF(COUNTIF($A$2:A251, A251) =1,1,0)</f>
        <v>0</v>
      </c>
      <c r="C251">
        <v>2020</v>
      </c>
      <c r="D251" s="10">
        <v>43831</v>
      </c>
      <c r="E251" t="s">
        <v>11</v>
      </c>
      <c r="F251" t="s">
        <v>12</v>
      </c>
      <c r="G251">
        <f>IF(COUNTIF($F$2:F251, F251) =1,1,0)</f>
        <v>0</v>
      </c>
      <c r="H251" s="1">
        <v>54.47</v>
      </c>
      <c r="I251" s="2">
        <f t="shared" si="3"/>
        <v>54470000</v>
      </c>
      <c r="J251" s="2">
        <v>345334</v>
      </c>
      <c r="K251" t="s">
        <v>13</v>
      </c>
      <c r="L251" t="s">
        <v>22</v>
      </c>
      <c r="M251" t="s">
        <v>31</v>
      </c>
      <c r="N251" s="2">
        <v>25</v>
      </c>
    </row>
    <row r="252" spans="1:14" x14ac:dyDescent="0.35">
      <c r="A252" t="s">
        <v>41</v>
      </c>
      <c r="B252">
        <f>IF(COUNTIF($A$2:A252, A252) =1,1,0)</f>
        <v>0</v>
      </c>
      <c r="C252">
        <v>2024</v>
      </c>
      <c r="D252" s="10">
        <v>45292</v>
      </c>
      <c r="E252" t="s">
        <v>11</v>
      </c>
      <c r="F252" t="s">
        <v>12</v>
      </c>
      <c r="G252">
        <f>IF(COUNTIF($F$2:F252, F252) =1,1,0)</f>
        <v>0</v>
      </c>
      <c r="H252" s="1">
        <v>87.88</v>
      </c>
      <c r="I252" s="2">
        <f t="shared" si="3"/>
        <v>87880000</v>
      </c>
      <c r="J252" s="2">
        <v>263407</v>
      </c>
      <c r="K252" t="s">
        <v>25</v>
      </c>
      <c r="L252" t="s">
        <v>38</v>
      </c>
      <c r="M252" t="s">
        <v>31</v>
      </c>
      <c r="N252" s="2">
        <v>8</v>
      </c>
    </row>
    <row r="253" spans="1:14" x14ac:dyDescent="0.35">
      <c r="A253" t="s">
        <v>41</v>
      </c>
      <c r="B253">
        <f>IF(COUNTIF($A$2:A253, A253) =1,1,0)</f>
        <v>0</v>
      </c>
      <c r="C253">
        <v>2017</v>
      </c>
      <c r="D253" s="10">
        <v>42736</v>
      </c>
      <c r="E253" t="s">
        <v>11</v>
      </c>
      <c r="F253" t="s">
        <v>21</v>
      </c>
      <c r="G253">
        <f>IF(COUNTIF($F$2:F253, F253) =1,1,0)</f>
        <v>0</v>
      </c>
      <c r="H253" s="1">
        <v>89.22</v>
      </c>
      <c r="I253" s="2">
        <f t="shared" si="3"/>
        <v>89220000</v>
      </c>
      <c r="J253" s="2">
        <v>791350</v>
      </c>
      <c r="K253" t="s">
        <v>25</v>
      </c>
      <c r="L253" t="s">
        <v>26</v>
      </c>
      <c r="M253" t="s">
        <v>31</v>
      </c>
      <c r="N253" s="2">
        <v>32</v>
      </c>
    </row>
    <row r="254" spans="1:14" x14ac:dyDescent="0.35">
      <c r="A254" t="s">
        <v>10</v>
      </c>
      <c r="B254">
        <f>IF(COUNTIF($A$2:A254, A254) =1,1,0)</f>
        <v>0</v>
      </c>
      <c r="C254">
        <v>2022</v>
      </c>
      <c r="D254" s="10">
        <v>44562</v>
      </c>
      <c r="E254" t="s">
        <v>16</v>
      </c>
      <c r="F254" t="s">
        <v>24</v>
      </c>
      <c r="G254">
        <f>IF(COUNTIF($F$2:F254, F254) =1,1,0)</f>
        <v>0</v>
      </c>
      <c r="H254" s="1">
        <v>64.92</v>
      </c>
      <c r="I254" s="2">
        <f t="shared" si="3"/>
        <v>64920000</v>
      </c>
      <c r="J254" s="2">
        <v>591819</v>
      </c>
      <c r="K254" t="s">
        <v>30</v>
      </c>
      <c r="L254" t="s">
        <v>38</v>
      </c>
      <c r="M254" t="s">
        <v>31</v>
      </c>
      <c r="N254" s="2">
        <v>49</v>
      </c>
    </row>
    <row r="255" spans="1:14" x14ac:dyDescent="0.35">
      <c r="A255" t="s">
        <v>23</v>
      </c>
      <c r="B255">
        <f>IF(COUNTIF($A$2:A255, A255) =1,1,0)</f>
        <v>0</v>
      </c>
      <c r="C255">
        <v>2016</v>
      </c>
      <c r="D255" s="10">
        <v>42370</v>
      </c>
      <c r="E255" t="s">
        <v>34</v>
      </c>
      <c r="F255" t="s">
        <v>21</v>
      </c>
      <c r="G255">
        <f>IF(COUNTIF($F$2:F255, F255) =1,1,0)</f>
        <v>0</v>
      </c>
      <c r="H255" s="1">
        <v>6.59</v>
      </c>
      <c r="I255" s="2">
        <f t="shared" si="3"/>
        <v>6590000</v>
      </c>
      <c r="J255" s="2">
        <v>186612</v>
      </c>
      <c r="K255" t="s">
        <v>30</v>
      </c>
      <c r="L255" t="s">
        <v>14</v>
      </c>
      <c r="M255" t="s">
        <v>31</v>
      </c>
      <c r="N255" s="2">
        <v>30</v>
      </c>
    </row>
    <row r="256" spans="1:14" x14ac:dyDescent="0.35">
      <c r="A256" t="s">
        <v>44</v>
      </c>
      <c r="B256">
        <f>IF(COUNTIF($A$2:A256, A256) =1,1,0)</f>
        <v>0</v>
      </c>
      <c r="C256">
        <v>2018</v>
      </c>
      <c r="D256" s="10">
        <v>43101</v>
      </c>
      <c r="E256" t="s">
        <v>16</v>
      </c>
      <c r="F256" t="s">
        <v>17</v>
      </c>
      <c r="G256">
        <f>IF(COUNTIF($F$2:F256, F256) =1,1,0)</f>
        <v>0</v>
      </c>
      <c r="H256" s="1">
        <v>48</v>
      </c>
      <c r="I256" s="2">
        <f t="shared" si="3"/>
        <v>48000000</v>
      </c>
      <c r="J256" s="2">
        <v>187730</v>
      </c>
      <c r="K256" t="s">
        <v>25</v>
      </c>
      <c r="L256" t="s">
        <v>22</v>
      </c>
      <c r="M256" t="s">
        <v>27</v>
      </c>
      <c r="N256" s="2">
        <v>26</v>
      </c>
    </row>
    <row r="257" spans="1:14" x14ac:dyDescent="0.35">
      <c r="A257" t="s">
        <v>33</v>
      </c>
      <c r="B257">
        <f>IF(COUNTIF($A$2:A257, A257) =1,1,0)</f>
        <v>0</v>
      </c>
      <c r="C257">
        <v>2015</v>
      </c>
      <c r="D257" s="10">
        <v>42005</v>
      </c>
      <c r="E257" t="s">
        <v>34</v>
      </c>
      <c r="F257" t="s">
        <v>21</v>
      </c>
      <c r="G257">
        <f>IF(COUNTIF($F$2:F257, F257) =1,1,0)</f>
        <v>0</v>
      </c>
      <c r="H257" s="1">
        <v>87.78</v>
      </c>
      <c r="I257" s="2">
        <f t="shared" si="3"/>
        <v>87780000</v>
      </c>
      <c r="J257" s="2">
        <v>6456</v>
      </c>
      <c r="K257" t="s">
        <v>13</v>
      </c>
      <c r="L257" t="s">
        <v>26</v>
      </c>
      <c r="M257" t="s">
        <v>18</v>
      </c>
      <c r="N257" s="2">
        <v>69</v>
      </c>
    </row>
    <row r="258" spans="1:14" x14ac:dyDescent="0.35">
      <c r="A258" t="s">
        <v>44</v>
      </c>
      <c r="B258">
        <f>IF(COUNTIF($A$2:A258, A258) =1,1,0)</f>
        <v>0</v>
      </c>
      <c r="C258">
        <v>2020</v>
      </c>
      <c r="D258" s="10">
        <v>43831</v>
      </c>
      <c r="E258" t="s">
        <v>42</v>
      </c>
      <c r="F258" t="s">
        <v>36</v>
      </c>
      <c r="G258">
        <f>IF(COUNTIF($F$2:F258, F258) =1,1,0)</f>
        <v>0</v>
      </c>
      <c r="H258" s="1">
        <v>15.73</v>
      </c>
      <c r="I258" s="2">
        <f t="shared" si="3"/>
        <v>15730000</v>
      </c>
      <c r="J258" s="2">
        <v>762662</v>
      </c>
      <c r="K258" t="s">
        <v>13</v>
      </c>
      <c r="L258" t="s">
        <v>38</v>
      </c>
      <c r="M258" t="s">
        <v>18</v>
      </c>
      <c r="N258" s="2">
        <v>56</v>
      </c>
    </row>
    <row r="259" spans="1:14" x14ac:dyDescent="0.35">
      <c r="A259" t="s">
        <v>23</v>
      </c>
      <c r="B259">
        <f>IF(COUNTIF($A$2:A259, A259) =1,1,0)</f>
        <v>0</v>
      </c>
      <c r="C259">
        <v>2015</v>
      </c>
      <c r="D259" s="10">
        <v>42005</v>
      </c>
      <c r="E259" t="s">
        <v>11</v>
      </c>
      <c r="F259" t="s">
        <v>21</v>
      </c>
      <c r="G259">
        <f>IF(COUNTIF($F$2:F259, F259) =1,1,0)</f>
        <v>0</v>
      </c>
      <c r="H259" s="1">
        <v>30.26</v>
      </c>
      <c r="I259" s="2">
        <f t="shared" ref="I259:I322" si="4">H259*1000000</f>
        <v>30260000</v>
      </c>
      <c r="J259" s="2">
        <v>256396</v>
      </c>
      <c r="K259" t="s">
        <v>13</v>
      </c>
      <c r="L259" t="s">
        <v>38</v>
      </c>
      <c r="M259" t="s">
        <v>39</v>
      </c>
      <c r="N259" s="2">
        <v>29</v>
      </c>
    </row>
    <row r="260" spans="1:14" x14ac:dyDescent="0.35">
      <c r="A260" t="s">
        <v>43</v>
      </c>
      <c r="B260">
        <f>IF(COUNTIF($A$2:A260, A260) =1,1,0)</f>
        <v>0</v>
      </c>
      <c r="C260">
        <v>2021</v>
      </c>
      <c r="D260" s="10">
        <v>44197</v>
      </c>
      <c r="E260" t="s">
        <v>34</v>
      </c>
      <c r="F260" t="s">
        <v>37</v>
      </c>
      <c r="G260">
        <f>IF(COUNTIF($F$2:F260, F260) =1,1,0)</f>
        <v>0</v>
      </c>
      <c r="H260" s="1">
        <v>54.59</v>
      </c>
      <c r="I260" s="2">
        <f t="shared" si="4"/>
        <v>54590000</v>
      </c>
      <c r="J260" s="2">
        <v>437634</v>
      </c>
      <c r="K260" t="s">
        <v>30</v>
      </c>
      <c r="L260" t="s">
        <v>22</v>
      </c>
      <c r="M260" t="s">
        <v>27</v>
      </c>
      <c r="N260" s="2">
        <v>29</v>
      </c>
    </row>
    <row r="261" spans="1:14" x14ac:dyDescent="0.35">
      <c r="A261" t="s">
        <v>41</v>
      </c>
      <c r="B261">
        <f>IF(COUNTIF($A$2:A261, A261) =1,1,0)</f>
        <v>0</v>
      </c>
      <c r="C261">
        <v>2015</v>
      </c>
      <c r="D261" s="10">
        <v>42005</v>
      </c>
      <c r="E261" t="s">
        <v>42</v>
      </c>
      <c r="F261" t="s">
        <v>37</v>
      </c>
      <c r="G261">
        <f>IF(COUNTIF($F$2:F261, F261) =1,1,0)</f>
        <v>0</v>
      </c>
      <c r="H261" s="1">
        <v>63.09</v>
      </c>
      <c r="I261" s="2">
        <f t="shared" si="4"/>
        <v>63090000</v>
      </c>
      <c r="J261" s="2">
        <v>80855</v>
      </c>
      <c r="K261" t="s">
        <v>25</v>
      </c>
      <c r="L261" t="s">
        <v>38</v>
      </c>
      <c r="M261" t="s">
        <v>27</v>
      </c>
      <c r="N261" s="2">
        <v>53</v>
      </c>
    </row>
    <row r="262" spans="1:14" x14ac:dyDescent="0.35">
      <c r="A262" t="s">
        <v>19</v>
      </c>
      <c r="B262">
        <f>IF(COUNTIF($A$2:A262, A262) =1,1,0)</f>
        <v>0</v>
      </c>
      <c r="C262">
        <v>2016</v>
      </c>
      <c r="D262" s="10">
        <v>42370</v>
      </c>
      <c r="E262" t="s">
        <v>11</v>
      </c>
      <c r="F262" t="s">
        <v>17</v>
      </c>
      <c r="G262">
        <f>IF(COUNTIF($F$2:F262, F262) =1,1,0)</f>
        <v>0</v>
      </c>
      <c r="H262" s="1">
        <v>59.36</v>
      </c>
      <c r="I262" s="2">
        <f t="shared" si="4"/>
        <v>59360000</v>
      </c>
      <c r="J262" s="2">
        <v>967614</v>
      </c>
      <c r="K262" t="s">
        <v>25</v>
      </c>
      <c r="L262" t="s">
        <v>14</v>
      </c>
      <c r="M262" t="s">
        <v>27</v>
      </c>
      <c r="N262" s="2">
        <v>71</v>
      </c>
    </row>
    <row r="263" spans="1:14" x14ac:dyDescent="0.35">
      <c r="A263" t="s">
        <v>44</v>
      </c>
      <c r="B263">
        <f>IF(COUNTIF($A$2:A263, A263) =1,1,0)</f>
        <v>0</v>
      </c>
      <c r="C263">
        <v>2020</v>
      </c>
      <c r="D263" s="10">
        <v>43831</v>
      </c>
      <c r="E263" t="s">
        <v>16</v>
      </c>
      <c r="F263" t="s">
        <v>21</v>
      </c>
      <c r="G263">
        <f>IF(COUNTIF($F$2:F263, F263) =1,1,0)</f>
        <v>0</v>
      </c>
      <c r="H263" s="1">
        <v>79.52</v>
      </c>
      <c r="I263" s="2">
        <f t="shared" si="4"/>
        <v>79520000</v>
      </c>
      <c r="J263" s="2">
        <v>934400</v>
      </c>
      <c r="K263" t="s">
        <v>30</v>
      </c>
      <c r="L263" t="s">
        <v>26</v>
      </c>
      <c r="M263" t="s">
        <v>15</v>
      </c>
      <c r="N263" s="2">
        <v>4</v>
      </c>
    </row>
    <row r="264" spans="1:14" x14ac:dyDescent="0.35">
      <c r="A264" t="s">
        <v>28</v>
      </c>
      <c r="B264">
        <f>IF(COUNTIF($A$2:A264, A264) =1,1,0)</f>
        <v>0</v>
      </c>
      <c r="C264">
        <v>2023</v>
      </c>
      <c r="D264" s="10">
        <v>44927</v>
      </c>
      <c r="E264" t="s">
        <v>20</v>
      </c>
      <c r="F264" t="s">
        <v>24</v>
      </c>
      <c r="G264">
        <f>IF(COUNTIF($F$2:F264, F264) =1,1,0)</f>
        <v>0</v>
      </c>
      <c r="H264" s="1">
        <v>87.83</v>
      </c>
      <c r="I264" s="2">
        <f t="shared" si="4"/>
        <v>87830000</v>
      </c>
      <c r="J264" s="2">
        <v>547719</v>
      </c>
      <c r="K264" t="s">
        <v>30</v>
      </c>
      <c r="L264" t="s">
        <v>22</v>
      </c>
      <c r="M264" t="s">
        <v>27</v>
      </c>
      <c r="N264" s="2">
        <v>22</v>
      </c>
    </row>
    <row r="265" spans="1:14" x14ac:dyDescent="0.35">
      <c r="A265" t="s">
        <v>10</v>
      </c>
      <c r="B265">
        <f>IF(COUNTIF($A$2:A265, A265) =1,1,0)</f>
        <v>0</v>
      </c>
      <c r="C265">
        <v>2016</v>
      </c>
      <c r="D265" s="10">
        <v>42370</v>
      </c>
      <c r="E265" t="s">
        <v>42</v>
      </c>
      <c r="F265" t="s">
        <v>37</v>
      </c>
      <c r="G265">
        <f>IF(COUNTIF($F$2:F265, F265) =1,1,0)</f>
        <v>0</v>
      </c>
      <c r="H265" s="1">
        <v>96.63</v>
      </c>
      <c r="I265" s="2">
        <f t="shared" si="4"/>
        <v>96630000</v>
      </c>
      <c r="J265" s="2">
        <v>808984</v>
      </c>
      <c r="K265" t="s">
        <v>30</v>
      </c>
      <c r="L265" t="s">
        <v>22</v>
      </c>
      <c r="M265" t="s">
        <v>18</v>
      </c>
      <c r="N265" s="2">
        <v>26</v>
      </c>
    </row>
    <row r="266" spans="1:14" x14ac:dyDescent="0.35">
      <c r="A266" t="s">
        <v>44</v>
      </c>
      <c r="B266">
        <f>IF(COUNTIF($A$2:A266, A266) =1,1,0)</f>
        <v>0</v>
      </c>
      <c r="C266">
        <v>2023</v>
      </c>
      <c r="D266" s="10">
        <v>44927</v>
      </c>
      <c r="E266" t="s">
        <v>16</v>
      </c>
      <c r="F266" t="s">
        <v>36</v>
      </c>
      <c r="G266">
        <f>IF(COUNTIF($F$2:F266, F266) =1,1,0)</f>
        <v>0</v>
      </c>
      <c r="H266" s="1">
        <v>52.86</v>
      </c>
      <c r="I266" s="2">
        <f t="shared" si="4"/>
        <v>52860000</v>
      </c>
      <c r="J266" s="2">
        <v>261038</v>
      </c>
      <c r="K266" t="s">
        <v>25</v>
      </c>
      <c r="L266" t="s">
        <v>26</v>
      </c>
      <c r="M266" t="s">
        <v>39</v>
      </c>
      <c r="N266" s="2">
        <v>48</v>
      </c>
    </row>
    <row r="267" spans="1:14" x14ac:dyDescent="0.35">
      <c r="A267" t="s">
        <v>10</v>
      </c>
      <c r="B267">
        <f>IF(COUNTIF($A$2:A267, A267) =1,1,0)</f>
        <v>0</v>
      </c>
      <c r="C267">
        <v>2024</v>
      </c>
      <c r="D267" s="10">
        <v>45292</v>
      </c>
      <c r="E267" t="s">
        <v>11</v>
      </c>
      <c r="F267" t="s">
        <v>12</v>
      </c>
      <c r="G267">
        <f>IF(COUNTIF($F$2:F267, F267) =1,1,0)</f>
        <v>0</v>
      </c>
      <c r="H267" s="1">
        <v>4.01</v>
      </c>
      <c r="I267" s="2">
        <f t="shared" si="4"/>
        <v>4010000</v>
      </c>
      <c r="J267" s="2">
        <v>841054</v>
      </c>
      <c r="K267" t="s">
        <v>29</v>
      </c>
      <c r="L267" t="s">
        <v>38</v>
      </c>
      <c r="M267" t="s">
        <v>31</v>
      </c>
      <c r="N267" s="2">
        <v>49</v>
      </c>
    </row>
    <row r="268" spans="1:14" x14ac:dyDescent="0.35">
      <c r="A268" t="s">
        <v>10</v>
      </c>
      <c r="B268">
        <f>IF(COUNTIF($A$2:A268, A268) =1,1,0)</f>
        <v>0</v>
      </c>
      <c r="C268">
        <v>2019</v>
      </c>
      <c r="D268" s="10">
        <v>43466</v>
      </c>
      <c r="E268" t="s">
        <v>16</v>
      </c>
      <c r="F268" t="s">
        <v>21</v>
      </c>
      <c r="G268">
        <f>IF(COUNTIF($F$2:F268, F268) =1,1,0)</f>
        <v>0</v>
      </c>
      <c r="H268" s="1">
        <v>68.02</v>
      </c>
      <c r="I268" s="2">
        <f t="shared" si="4"/>
        <v>68020000</v>
      </c>
      <c r="J268" s="2">
        <v>175038</v>
      </c>
      <c r="K268" t="s">
        <v>13</v>
      </c>
      <c r="L268" t="s">
        <v>22</v>
      </c>
      <c r="M268" t="s">
        <v>15</v>
      </c>
      <c r="N268" s="2">
        <v>67</v>
      </c>
    </row>
    <row r="269" spans="1:14" x14ac:dyDescent="0.35">
      <c r="A269" t="s">
        <v>41</v>
      </c>
      <c r="B269">
        <f>IF(COUNTIF($A$2:A269, A269) =1,1,0)</f>
        <v>0</v>
      </c>
      <c r="C269">
        <v>2022</v>
      </c>
      <c r="D269" s="10">
        <v>44562</v>
      </c>
      <c r="E269" t="s">
        <v>11</v>
      </c>
      <c r="F269" t="s">
        <v>17</v>
      </c>
      <c r="G269">
        <f>IF(COUNTIF($F$2:F269, F269) =1,1,0)</f>
        <v>0</v>
      </c>
      <c r="H269" s="1">
        <v>67.17</v>
      </c>
      <c r="I269" s="2">
        <f t="shared" si="4"/>
        <v>67170000</v>
      </c>
      <c r="J269" s="2">
        <v>774613</v>
      </c>
      <c r="K269" t="s">
        <v>13</v>
      </c>
      <c r="L269" t="s">
        <v>22</v>
      </c>
      <c r="M269" t="s">
        <v>39</v>
      </c>
      <c r="N269" s="2">
        <v>53</v>
      </c>
    </row>
    <row r="270" spans="1:14" x14ac:dyDescent="0.35">
      <c r="A270" t="s">
        <v>44</v>
      </c>
      <c r="B270">
        <f>IF(COUNTIF($A$2:A270, A270) =1,1,0)</f>
        <v>0</v>
      </c>
      <c r="C270">
        <v>2021</v>
      </c>
      <c r="D270" s="10">
        <v>44197</v>
      </c>
      <c r="E270" t="s">
        <v>11</v>
      </c>
      <c r="F270" t="s">
        <v>37</v>
      </c>
      <c r="G270">
        <f>IF(COUNTIF($F$2:F270, F270) =1,1,0)</f>
        <v>0</v>
      </c>
      <c r="H270" s="1">
        <v>37.450000000000003</v>
      </c>
      <c r="I270" s="2">
        <f t="shared" si="4"/>
        <v>37450000</v>
      </c>
      <c r="J270" s="2">
        <v>558357</v>
      </c>
      <c r="K270" t="s">
        <v>13</v>
      </c>
      <c r="L270" t="s">
        <v>22</v>
      </c>
      <c r="M270" t="s">
        <v>15</v>
      </c>
      <c r="N270" s="2">
        <v>49</v>
      </c>
    </row>
    <row r="271" spans="1:14" x14ac:dyDescent="0.35">
      <c r="A271" t="s">
        <v>19</v>
      </c>
      <c r="B271">
        <f>IF(COUNTIF($A$2:A271, A271) =1,1,0)</f>
        <v>0</v>
      </c>
      <c r="C271">
        <v>2017</v>
      </c>
      <c r="D271" s="10">
        <v>42736</v>
      </c>
      <c r="E271" t="s">
        <v>11</v>
      </c>
      <c r="F271" t="s">
        <v>17</v>
      </c>
      <c r="G271">
        <f>IF(COUNTIF($F$2:F271, F271) =1,1,0)</f>
        <v>0</v>
      </c>
      <c r="H271" s="1">
        <v>36.78</v>
      </c>
      <c r="I271" s="2">
        <f t="shared" si="4"/>
        <v>36780000</v>
      </c>
      <c r="J271" s="2">
        <v>620056</v>
      </c>
      <c r="K271" t="s">
        <v>25</v>
      </c>
      <c r="L271" t="s">
        <v>22</v>
      </c>
      <c r="M271" t="s">
        <v>18</v>
      </c>
      <c r="N271" s="2">
        <v>14</v>
      </c>
    </row>
    <row r="272" spans="1:14" x14ac:dyDescent="0.35">
      <c r="A272" t="s">
        <v>41</v>
      </c>
      <c r="B272">
        <f>IF(COUNTIF($A$2:A272, A272) =1,1,0)</f>
        <v>0</v>
      </c>
      <c r="C272">
        <v>2018</v>
      </c>
      <c r="D272" s="10">
        <v>43101</v>
      </c>
      <c r="E272" t="s">
        <v>42</v>
      </c>
      <c r="F272" t="s">
        <v>37</v>
      </c>
      <c r="G272">
        <f>IF(COUNTIF($F$2:F272, F272) =1,1,0)</f>
        <v>0</v>
      </c>
      <c r="H272" s="1">
        <v>40.659999999999997</v>
      </c>
      <c r="I272" s="2">
        <f t="shared" si="4"/>
        <v>40660000</v>
      </c>
      <c r="J272" s="2">
        <v>90640</v>
      </c>
      <c r="K272" t="s">
        <v>30</v>
      </c>
      <c r="L272" t="s">
        <v>26</v>
      </c>
      <c r="M272" t="s">
        <v>39</v>
      </c>
      <c r="N272" s="2">
        <v>56</v>
      </c>
    </row>
    <row r="273" spans="1:14" x14ac:dyDescent="0.35">
      <c r="A273" t="s">
        <v>41</v>
      </c>
      <c r="B273">
        <f>IF(COUNTIF($A$2:A273, A273) =1,1,0)</f>
        <v>0</v>
      </c>
      <c r="C273">
        <v>2022</v>
      </c>
      <c r="D273" s="10">
        <v>44562</v>
      </c>
      <c r="E273" t="s">
        <v>16</v>
      </c>
      <c r="F273" t="s">
        <v>17</v>
      </c>
      <c r="G273">
        <f>IF(COUNTIF($F$2:F273, F273) =1,1,0)</f>
        <v>0</v>
      </c>
      <c r="H273" s="1">
        <v>76.930000000000007</v>
      </c>
      <c r="I273" s="2">
        <f t="shared" si="4"/>
        <v>76930000</v>
      </c>
      <c r="J273" s="2">
        <v>449596</v>
      </c>
      <c r="K273" t="s">
        <v>30</v>
      </c>
      <c r="L273" t="s">
        <v>14</v>
      </c>
      <c r="M273" t="s">
        <v>27</v>
      </c>
      <c r="N273" s="2">
        <v>3</v>
      </c>
    </row>
    <row r="274" spans="1:14" x14ac:dyDescent="0.35">
      <c r="A274" t="s">
        <v>40</v>
      </c>
      <c r="B274">
        <f>IF(COUNTIF($A$2:A274, A274) =1,1,0)</f>
        <v>0</v>
      </c>
      <c r="C274">
        <v>2020</v>
      </c>
      <c r="D274" s="10">
        <v>43831</v>
      </c>
      <c r="E274" t="s">
        <v>16</v>
      </c>
      <c r="F274" t="s">
        <v>37</v>
      </c>
      <c r="G274">
        <f>IF(COUNTIF($F$2:F274, F274) =1,1,0)</f>
        <v>0</v>
      </c>
      <c r="H274" s="1">
        <v>58.91</v>
      </c>
      <c r="I274" s="2">
        <f t="shared" si="4"/>
        <v>58910000</v>
      </c>
      <c r="J274" s="2">
        <v>207842</v>
      </c>
      <c r="K274" t="s">
        <v>25</v>
      </c>
      <c r="L274" t="s">
        <v>26</v>
      </c>
      <c r="M274" t="s">
        <v>31</v>
      </c>
      <c r="N274" s="2">
        <v>40</v>
      </c>
    </row>
    <row r="275" spans="1:14" x14ac:dyDescent="0.35">
      <c r="A275" t="s">
        <v>28</v>
      </c>
      <c r="B275">
        <f>IF(COUNTIF($A$2:A275, A275) =1,1,0)</f>
        <v>0</v>
      </c>
      <c r="C275">
        <v>2017</v>
      </c>
      <c r="D275" s="10">
        <v>42736</v>
      </c>
      <c r="E275" t="s">
        <v>11</v>
      </c>
      <c r="F275" t="s">
        <v>17</v>
      </c>
      <c r="G275">
        <f>IF(COUNTIF($F$2:F275, F275) =1,1,0)</f>
        <v>0</v>
      </c>
      <c r="H275" s="1">
        <v>93.6</v>
      </c>
      <c r="I275" s="2">
        <f t="shared" si="4"/>
        <v>93600000</v>
      </c>
      <c r="J275" s="2">
        <v>908249</v>
      </c>
      <c r="K275" t="s">
        <v>25</v>
      </c>
      <c r="L275" t="s">
        <v>38</v>
      </c>
      <c r="M275" t="s">
        <v>27</v>
      </c>
      <c r="N275" s="2">
        <v>53</v>
      </c>
    </row>
    <row r="276" spans="1:14" x14ac:dyDescent="0.35">
      <c r="A276" t="s">
        <v>44</v>
      </c>
      <c r="B276">
        <f>IF(COUNTIF($A$2:A276, A276) =1,1,0)</f>
        <v>0</v>
      </c>
      <c r="C276">
        <v>2017</v>
      </c>
      <c r="D276" s="10">
        <v>42736</v>
      </c>
      <c r="E276" t="s">
        <v>11</v>
      </c>
      <c r="F276" t="s">
        <v>37</v>
      </c>
      <c r="G276">
        <f>IF(COUNTIF($F$2:F276, F276) =1,1,0)</f>
        <v>0</v>
      </c>
      <c r="H276" s="1">
        <v>47.39</v>
      </c>
      <c r="I276" s="2">
        <f t="shared" si="4"/>
        <v>47390000</v>
      </c>
      <c r="J276" s="2">
        <v>470895</v>
      </c>
      <c r="K276" t="s">
        <v>25</v>
      </c>
      <c r="L276" t="s">
        <v>26</v>
      </c>
      <c r="M276" t="s">
        <v>39</v>
      </c>
      <c r="N276" s="2">
        <v>63</v>
      </c>
    </row>
    <row r="277" spans="1:14" x14ac:dyDescent="0.35">
      <c r="A277" t="s">
        <v>33</v>
      </c>
      <c r="B277">
        <f>IF(COUNTIF($A$2:A277, A277) =1,1,0)</f>
        <v>0</v>
      </c>
      <c r="C277">
        <v>2017</v>
      </c>
      <c r="D277" s="10">
        <v>42736</v>
      </c>
      <c r="E277" t="s">
        <v>42</v>
      </c>
      <c r="F277" t="s">
        <v>12</v>
      </c>
      <c r="G277">
        <f>IF(COUNTIF($F$2:F277, F277) =1,1,0)</f>
        <v>0</v>
      </c>
      <c r="H277" s="1">
        <v>3.21</v>
      </c>
      <c r="I277" s="2">
        <f t="shared" si="4"/>
        <v>3210000</v>
      </c>
      <c r="J277" s="2">
        <v>342049</v>
      </c>
      <c r="K277" t="s">
        <v>25</v>
      </c>
      <c r="L277" t="s">
        <v>14</v>
      </c>
      <c r="M277" t="s">
        <v>27</v>
      </c>
      <c r="N277" s="2">
        <v>31</v>
      </c>
    </row>
    <row r="278" spans="1:14" x14ac:dyDescent="0.35">
      <c r="A278" t="s">
        <v>43</v>
      </c>
      <c r="B278">
        <f>IF(COUNTIF($A$2:A278, A278) =1,1,0)</f>
        <v>0</v>
      </c>
      <c r="C278">
        <v>2018</v>
      </c>
      <c r="D278" s="10">
        <v>43101</v>
      </c>
      <c r="E278" t="s">
        <v>11</v>
      </c>
      <c r="F278" t="s">
        <v>36</v>
      </c>
      <c r="G278">
        <f>IF(COUNTIF($F$2:F278, F278) =1,1,0)</f>
        <v>0</v>
      </c>
      <c r="H278" s="1">
        <v>98.75</v>
      </c>
      <c r="I278" s="2">
        <f t="shared" si="4"/>
        <v>98750000</v>
      </c>
      <c r="J278" s="2">
        <v>316891</v>
      </c>
      <c r="K278" t="s">
        <v>13</v>
      </c>
      <c r="L278" t="s">
        <v>26</v>
      </c>
      <c r="M278" t="s">
        <v>31</v>
      </c>
      <c r="N278" s="2">
        <v>55</v>
      </c>
    </row>
    <row r="279" spans="1:14" x14ac:dyDescent="0.35">
      <c r="A279" t="s">
        <v>19</v>
      </c>
      <c r="B279">
        <f>IF(COUNTIF($A$2:A279, A279) =1,1,0)</f>
        <v>0</v>
      </c>
      <c r="C279">
        <v>2019</v>
      </c>
      <c r="D279" s="10">
        <v>43466</v>
      </c>
      <c r="E279" t="s">
        <v>20</v>
      </c>
      <c r="F279" t="s">
        <v>12</v>
      </c>
      <c r="G279">
        <f>IF(COUNTIF($F$2:F279, F279) =1,1,0)</f>
        <v>0</v>
      </c>
      <c r="H279" s="1">
        <v>27.45</v>
      </c>
      <c r="I279" s="2">
        <f t="shared" si="4"/>
        <v>27450000</v>
      </c>
      <c r="J279" s="2">
        <v>633466</v>
      </c>
      <c r="K279" t="s">
        <v>30</v>
      </c>
      <c r="L279" t="s">
        <v>38</v>
      </c>
      <c r="M279" t="s">
        <v>27</v>
      </c>
      <c r="N279" s="2">
        <v>16</v>
      </c>
    </row>
    <row r="280" spans="1:14" x14ac:dyDescent="0.35">
      <c r="A280" t="s">
        <v>45</v>
      </c>
      <c r="B280">
        <f>IF(COUNTIF($A$2:A280, A280) =1,1,0)</f>
        <v>0</v>
      </c>
      <c r="C280">
        <v>2023</v>
      </c>
      <c r="D280" s="10">
        <v>44927</v>
      </c>
      <c r="E280" t="s">
        <v>42</v>
      </c>
      <c r="F280" t="s">
        <v>24</v>
      </c>
      <c r="G280">
        <f>IF(COUNTIF($F$2:F280, F280) =1,1,0)</f>
        <v>0</v>
      </c>
      <c r="H280" s="1">
        <v>23.98</v>
      </c>
      <c r="I280" s="2">
        <f t="shared" si="4"/>
        <v>23980000</v>
      </c>
      <c r="J280" s="2">
        <v>123866</v>
      </c>
      <c r="K280" t="s">
        <v>25</v>
      </c>
      <c r="L280" t="s">
        <v>38</v>
      </c>
      <c r="M280" t="s">
        <v>18</v>
      </c>
      <c r="N280" s="2">
        <v>43</v>
      </c>
    </row>
    <row r="281" spans="1:14" x14ac:dyDescent="0.35">
      <c r="A281" t="s">
        <v>33</v>
      </c>
      <c r="B281">
        <f>IF(COUNTIF($A$2:A281, A281) =1,1,0)</f>
        <v>0</v>
      </c>
      <c r="C281">
        <v>2017</v>
      </c>
      <c r="D281" s="10">
        <v>42736</v>
      </c>
      <c r="E281" t="s">
        <v>32</v>
      </c>
      <c r="F281" t="s">
        <v>24</v>
      </c>
      <c r="G281">
        <f>IF(COUNTIF($F$2:F281, F281) =1,1,0)</f>
        <v>0</v>
      </c>
      <c r="H281" s="1">
        <v>79.930000000000007</v>
      </c>
      <c r="I281" s="2">
        <f t="shared" si="4"/>
        <v>79930000</v>
      </c>
      <c r="J281" s="2">
        <v>305905</v>
      </c>
      <c r="K281" t="s">
        <v>30</v>
      </c>
      <c r="L281" t="s">
        <v>14</v>
      </c>
      <c r="M281" t="s">
        <v>39</v>
      </c>
      <c r="N281" s="2">
        <v>44</v>
      </c>
    </row>
    <row r="282" spans="1:14" x14ac:dyDescent="0.35">
      <c r="A282" t="s">
        <v>41</v>
      </c>
      <c r="B282">
        <f>IF(COUNTIF($A$2:A282, A282) =1,1,0)</f>
        <v>0</v>
      </c>
      <c r="C282">
        <v>2023</v>
      </c>
      <c r="D282" s="10">
        <v>44927</v>
      </c>
      <c r="E282" t="s">
        <v>34</v>
      </c>
      <c r="F282" t="s">
        <v>24</v>
      </c>
      <c r="G282">
        <f>IF(COUNTIF($F$2:F282, F282) =1,1,0)</f>
        <v>0</v>
      </c>
      <c r="H282" s="1">
        <v>3.66</v>
      </c>
      <c r="I282" s="2">
        <f t="shared" si="4"/>
        <v>3660000</v>
      </c>
      <c r="J282" s="2">
        <v>702942</v>
      </c>
      <c r="K282" t="s">
        <v>25</v>
      </c>
      <c r="L282" t="s">
        <v>14</v>
      </c>
      <c r="M282" t="s">
        <v>27</v>
      </c>
      <c r="N282" s="2">
        <v>34</v>
      </c>
    </row>
    <row r="283" spans="1:14" x14ac:dyDescent="0.35">
      <c r="A283" t="s">
        <v>43</v>
      </c>
      <c r="B283">
        <f>IF(COUNTIF($A$2:A283, A283) =1,1,0)</f>
        <v>0</v>
      </c>
      <c r="C283">
        <v>2016</v>
      </c>
      <c r="D283" s="10">
        <v>42370</v>
      </c>
      <c r="E283" t="s">
        <v>20</v>
      </c>
      <c r="F283" t="s">
        <v>17</v>
      </c>
      <c r="G283">
        <f>IF(COUNTIF($F$2:F283, F283) =1,1,0)</f>
        <v>0</v>
      </c>
      <c r="H283" s="1">
        <v>72.78</v>
      </c>
      <c r="I283" s="2">
        <f t="shared" si="4"/>
        <v>72780000</v>
      </c>
      <c r="J283" s="2">
        <v>11339</v>
      </c>
      <c r="K283" t="s">
        <v>13</v>
      </c>
      <c r="L283" t="s">
        <v>26</v>
      </c>
      <c r="M283" t="s">
        <v>27</v>
      </c>
      <c r="N283" s="2">
        <v>34</v>
      </c>
    </row>
    <row r="284" spans="1:14" x14ac:dyDescent="0.35">
      <c r="A284" t="s">
        <v>23</v>
      </c>
      <c r="B284">
        <f>IF(COUNTIF($A$2:A284, A284) =1,1,0)</f>
        <v>0</v>
      </c>
      <c r="C284">
        <v>2017</v>
      </c>
      <c r="D284" s="10">
        <v>42736</v>
      </c>
      <c r="E284" t="s">
        <v>34</v>
      </c>
      <c r="F284" t="s">
        <v>36</v>
      </c>
      <c r="G284">
        <f>IF(COUNTIF($F$2:F284, F284) =1,1,0)</f>
        <v>0</v>
      </c>
      <c r="H284" s="1">
        <v>73.88</v>
      </c>
      <c r="I284" s="2">
        <f t="shared" si="4"/>
        <v>73880000</v>
      </c>
      <c r="J284" s="2">
        <v>8385</v>
      </c>
      <c r="K284" t="s">
        <v>25</v>
      </c>
      <c r="L284" t="s">
        <v>26</v>
      </c>
      <c r="M284" t="s">
        <v>27</v>
      </c>
      <c r="N284" s="2">
        <v>69</v>
      </c>
    </row>
    <row r="285" spans="1:14" x14ac:dyDescent="0.35">
      <c r="A285" t="s">
        <v>41</v>
      </c>
      <c r="B285">
        <f>IF(COUNTIF($A$2:A285, A285) =1,1,0)</f>
        <v>0</v>
      </c>
      <c r="C285">
        <v>2024</v>
      </c>
      <c r="D285" s="10">
        <v>45292</v>
      </c>
      <c r="E285" t="s">
        <v>16</v>
      </c>
      <c r="F285" t="s">
        <v>36</v>
      </c>
      <c r="G285">
        <f>IF(COUNTIF($F$2:F285, F285) =1,1,0)</f>
        <v>0</v>
      </c>
      <c r="H285" s="1">
        <v>52.8</v>
      </c>
      <c r="I285" s="2">
        <f t="shared" si="4"/>
        <v>52800000</v>
      </c>
      <c r="J285" s="2">
        <v>21810</v>
      </c>
      <c r="K285" t="s">
        <v>29</v>
      </c>
      <c r="L285" t="s">
        <v>38</v>
      </c>
      <c r="M285" t="s">
        <v>15</v>
      </c>
      <c r="N285" s="2">
        <v>48</v>
      </c>
    </row>
    <row r="286" spans="1:14" x14ac:dyDescent="0.35">
      <c r="A286" t="s">
        <v>19</v>
      </c>
      <c r="B286">
        <f>IF(COUNTIF($A$2:A286, A286) =1,1,0)</f>
        <v>0</v>
      </c>
      <c r="C286">
        <v>2018</v>
      </c>
      <c r="D286" s="10">
        <v>43101</v>
      </c>
      <c r="E286" t="s">
        <v>20</v>
      </c>
      <c r="F286" t="s">
        <v>37</v>
      </c>
      <c r="G286">
        <f>IF(COUNTIF($F$2:F286, F286) =1,1,0)</f>
        <v>0</v>
      </c>
      <c r="H286" s="1">
        <v>94.6</v>
      </c>
      <c r="I286" s="2">
        <f t="shared" si="4"/>
        <v>94600000</v>
      </c>
      <c r="J286" s="2">
        <v>7347</v>
      </c>
      <c r="K286" t="s">
        <v>29</v>
      </c>
      <c r="L286" t="s">
        <v>38</v>
      </c>
      <c r="M286" t="s">
        <v>27</v>
      </c>
      <c r="N286" s="2">
        <v>7</v>
      </c>
    </row>
    <row r="287" spans="1:14" x14ac:dyDescent="0.35">
      <c r="A287" t="s">
        <v>28</v>
      </c>
      <c r="B287">
        <f>IF(COUNTIF($A$2:A287, A287) =1,1,0)</f>
        <v>0</v>
      </c>
      <c r="C287">
        <v>2021</v>
      </c>
      <c r="D287" s="10">
        <v>44197</v>
      </c>
      <c r="E287" t="s">
        <v>34</v>
      </c>
      <c r="F287" t="s">
        <v>12</v>
      </c>
      <c r="G287">
        <f>IF(COUNTIF($F$2:F287, F287) =1,1,0)</f>
        <v>0</v>
      </c>
      <c r="H287" s="1">
        <v>1.62</v>
      </c>
      <c r="I287" s="2">
        <f t="shared" si="4"/>
        <v>1620000</v>
      </c>
      <c r="J287" s="2">
        <v>61463</v>
      </c>
      <c r="K287" t="s">
        <v>13</v>
      </c>
      <c r="L287" t="s">
        <v>22</v>
      </c>
      <c r="M287" t="s">
        <v>31</v>
      </c>
      <c r="N287" s="2">
        <v>58</v>
      </c>
    </row>
    <row r="288" spans="1:14" x14ac:dyDescent="0.35">
      <c r="A288" t="s">
        <v>41</v>
      </c>
      <c r="B288">
        <f>IF(COUNTIF($A$2:A288, A288) =1,1,0)</f>
        <v>0</v>
      </c>
      <c r="C288">
        <v>2020</v>
      </c>
      <c r="D288" s="10">
        <v>43831</v>
      </c>
      <c r="E288" t="s">
        <v>32</v>
      </c>
      <c r="F288" t="s">
        <v>37</v>
      </c>
      <c r="G288">
        <f>IF(COUNTIF($F$2:F288, F288) =1,1,0)</f>
        <v>0</v>
      </c>
      <c r="H288" s="1">
        <v>0.82</v>
      </c>
      <c r="I288" s="2">
        <f t="shared" si="4"/>
        <v>820000</v>
      </c>
      <c r="J288" s="2">
        <v>683572</v>
      </c>
      <c r="K288" t="s">
        <v>29</v>
      </c>
      <c r="L288" t="s">
        <v>38</v>
      </c>
      <c r="M288" t="s">
        <v>31</v>
      </c>
      <c r="N288" s="2">
        <v>69</v>
      </c>
    </row>
    <row r="289" spans="1:14" x14ac:dyDescent="0.35">
      <c r="A289" t="s">
        <v>28</v>
      </c>
      <c r="B289">
        <f>IF(COUNTIF($A$2:A289, A289) =1,1,0)</f>
        <v>0</v>
      </c>
      <c r="C289">
        <v>2015</v>
      </c>
      <c r="D289" s="10">
        <v>42005</v>
      </c>
      <c r="E289" t="s">
        <v>42</v>
      </c>
      <c r="F289" t="s">
        <v>37</v>
      </c>
      <c r="G289">
        <f>IF(COUNTIF($F$2:F289, F289) =1,1,0)</f>
        <v>0</v>
      </c>
      <c r="H289" s="1">
        <v>90.91</v>
      </c>
      <c r="I289" s="2">
        <f t="shared" si="4"/>
        <v>90910000</v>
      </c>
      <c r="J289" s="2">
        <v>654633</v>
      </c>
      <c r="K289" t="s">
        <v>25</v>
      </c>
      <c r="L289" t="s">
        <v>22</v>
      </c>
      <c r="M289" t="s">
        <v>31</v>
      </c>
      <c r="N289" s="2">
        <v>43</v>
      </c>
    </row>
    <row r="290" spans="1:14" x14ac:dyDescent="0.35">
      <c r="A290" t="s">
        <v>44</v>
      </c>
      <c r="B290">
        <f>IF(COUNTIF($A$2:A290, A290) =1,1,0)</f>
        <v>0</v>
      </c>
      <c r="C290">
        <v>2021</v>
      </c>
      <c r="D290" s="10">
        <v>44197</v>
      </c>
      <c r="E290" t="s">
        <v>32</v>
      </c>
      <c r="F290" t="s">
        <v>36</v>
      </c>
      <c r="G290">
        <f>IF(COUNTIF($F$2:F290, F290) =1,1,0)</f>
        <v>0</v>
      </c>
      <c r="H290" s="1">
        <v>32.840000000000003</v>
      </c>
      <c r="I290" s="2">
        <f t="shared" si="4"/>
        <v>32840000.000000004</v>
      </c>
      <c r="J290" s="2">
        <v>311274</v>
      </c>
      <c r="K290" t="s">
        <v>13</v>
      </c>
      <c r="L290" t="s">
        <v>38</v>
      </c>
      <c r="M290" t="s">
        <v>39</v>
      </c>
      <c r="N290" s="2">
        <v>67</v>
      </c>
    </row>
    <row r="291" spans="1:14" x14ac:dyDescent="0.35">
      <c r="A291" t="s">
        <v>41</v>
      </c>
      <c r="B291">
        <f>IF(COUNTIF($A$2:A291, A291) =1,1,0)</f>
        <v>0</v>
      </c>
      <c r="C291">
        <v>2017</v>
      </c>
      <c r="D291" s="10">
        <v>42736</v>
      </c>
      <c r="E291" t="s">
        <v>42</v>
      </c>
      <c r="F291" t="s">
        <v>12</v>
      </c>
      <c r="G291">
        <f>IF(COUNTIF($F$2:F291, F291) =1,1,0)</f>
        <v>0</v>
      </c>
      <c r="H291" s="1">
        <v>63.33</v>
      </c>
      <c r="I291" s="2">
        <f t="shared" si="4"/>
        <v>63330000</v>
      </c>
      <c r="J291" s="2">
        <v>185208</v>
      </c>
      <c r="K291" t="s">
        <v>30</v>
      </c>
      <c r="L291" t="s">
        <v>38</v>
      </c>
      <c r="M291" t="s">
        <v>18</v>
      </c>
      <c r="N291" s="2">
        <v>3</v>
      </c>
    </row>
    <row r="292" spans="1:14" x14ac:dyDescent="0.35">
      <c r="A292" t="s">
        <v>41</v>
      </c>
      <c r="B292">
        <f>IF(COUNTIF($A$2:A292, A292) =1,1,0)</f>
        <v>0</v>
      </c>
      <c r="C292">
        <v>2022</v>
      </c>
      <c r="D292" s="10">
        <v>44562</v>
      </c>
      <c r="E292" t="s">
        <v>20</v>
      </c>
      <c r="F292" t="s">
        <v>37</v>
      </c>
      <c r="G292">
        <f>IF(COUNTIF($F$2:F292, F292) =1,1,0)</f>
        <v>0</v>
      </c>
      <c r="H292" s="1">
        <v>27.82</v>
      </c>
      <c r="I292" s="2">
        <f t="shared" si="4"/>
        <v>27820000</v>
      </c>
      <c r="J292" s="2">
        <v>182378</v>
      </c>
      <c r="K292" t="s">
        <v>29</v>
      </c>
      <c r="L292" t="s">
        <v>26</v>
      </c>
      <c r="M292" t="s">
        <v>27</v>
      </c>
      <c r="N292" s="2">
        <v>10</v>
      </c>
    </row>
    <row r="293" spans="1:14" x14ac:dyDescent="0.35">
      <c r="A293" t="s">
        <v>10</v>
      </c>
      <c r="B293">
        <f>IF(COUNTIF($A$2:A293, A293) =1,1,0)</f>
        <v>0</v>
      </c>
      <c r="C293">
        <v>2016</v>
      </c>
      <c r="D293" s="10">
        <v>42370</v>
      </c>
      <c r="E293" t="s">
        <v>11</v>
      </c>
      <c r="F293" t="s">
        <v>21</v>
      </c>
      <c r="G293">
        <f>IF(COUNTIF($F$2:F293, F293) =1,1,0)</f>
        <v>0</v>
      </c>
      <c r="H293" s="1">
        <v>7.73</v>
      </c>
      <c r="I293" s="2">
        <f t="shared" si="4"/>
        <v>7730000</v>
      </c>
      <c r="J293" s="2">
        <v>800480</v>
      </c>
      <c r="K293" t="s">
        <v>30</v>
      </c>
      <c r="L293" t="s">
        <v>38</v>
      </c>
      <c r="M293" t="s">
        <v>15</v>
      </c>
      <c r="N293" s="2">
        <v>31</v>
      </c>
    </row>
    <row r="294" spans="1:14" x14ac:dyDescent="0.35">
      <c r="A294" t="s">
        <v>19</v>
      </c>
      <c r="B294">
        <f>IF(COUNTIF($A$2:A294, A294) =1,1,0)</f>
        <v>0</v>
      </c>
      <c r="C294">
        <v>2019</v>
      </c>
      <c r="D294" s="10">
        <v>43466</v>
      </c>
      <c r="E294" t="s">
        <v>32</v>
      </c>
      <c r="F294" t="s">
        <v>36</v>
      </c>
      <c r="G294">
        <f>IF(COUNTIF($F$2:F294, F294) =1,1,0)</f>
        <v>0</v>
      </c>
      <c r="H294" s="1">
        <v>46.98</v>
      </c>
      <c r="I294" s="2">
        <f t="shared" si="4"/>
        <v>46980000</v>
      </c>
      <c r="J294" s="2">
        <v>147761</v>
      </c>
      <c r="K294" t="s">
        <v>30</v>
      </c>
      <c r="L294" t="s">
        <v>14</v>
      </c>
      <c r="M294" t="s">
        <v>27</v>
      </c>
      <c r="N294" s="2">
        <v>68</v>
      </c>
    </row>
    <row r="295" spans="1:14" x14ac:dyDescent="0.35">
      <c r="A295" t="s">
        <v>41</v>
      </c>
      <c r="B295">
        <f>IF(COUNTIF($A$2:A295, A295) =1,1,0)</f>
        <v>0</v>
      </c>
      <c r="C295">
        <v>2024</v>
      </c>
      <c r="D295" s="10">
        <v>45292</v>
      </c>
      <c r="E295" t="s">
        <v>16</v>
      </c>
      <c r="F295" t="s">
        <v>36</v>
      </c>
      <c r="G295">
        <f>IF(COUNTIF($F$2:F295, F295) =1,1,0)</f>
        <v>0</v>
      </c>
      <c r="H295" s="1">
        <v>80.11</v>
      </c>
      <c r="I295" s="2">
        <f t="shared" si="4"/>
        <v>80110000</v>
      </c>
      <c r="J295" s="2">
        <v>923911</v>
      </c>
      <c r="K295" t="s">
        <v>29</v>
      </c>
      <c r="L295" t="s">
        <v>14</v>
      </c>
      <c r="M295" t="s">
        <v>18</v>
      </c>
      <c r="N295" s="2">
        <v>60</v>
      </c>
    </row>
    <row r="296" spans="1:14" x14ac:dyDescent="0.35">
      <c r="A296" t="s">
        <v>28</v>
      </c>
      <c r="B296">
        <f>IF(COUNTIF($A$2:A296, A296) =1,1,0)</f>
        <v>0</v>
      </c>
      <c r="C296">
        <v>2024</v>
      </c>
      <c r="D296" s="10">
        <v>45292</v>
      </c>
      <c r="E296" t="s">
        <v>16</v>
      </c>
      <c r="F296" t="s">
        <v>12</v>
      </c>
      <c r="G296">
        <f>IF(COUNTIF($F$2:F296, F296) =1,1,0)</f>
        <v>0</v>
      </c>
      <c r="H296" s="1">
        <v>11.81</v>
      </c>
      <c r="I296" s="2">
        <f t="shared" si="4"/>
        <v>11810000</v>
      </c>
      <c r="J296" s="2">
        <v>418893</v>
      </c>
      <c r="K296" t="s">
        <v>29</v>
      </c>
      <c r="L296" t="s">
        <v>26</v>
      </c>
      <c r="M296" t="s">
        <v>18</v>
      </c>
      <c r="N296" s="2">
        <v>31</v>
      </c>
    </row>
    <row r="297" spans="1:14" x14ac:dyDescent="0.35">
      <c r="A297" t="s">
        <v>28</v>
      </c>
      <c r="B297">
        <f>IF(COUNTIF($A$2:A297, A297) =1,1,0)</f>
        <v>0</v>
      </c>
      <c r="C297">
        <v>2016</v>
      </c>
      <c r="D297" s="10">
        <v>42370</v>
      </c>
      <c r="E297" t="s">
        <v>16</v>
      </c>
      <c r="F297" t="s">
        <v>12</v>
      </c>
      <c r="G297">
        <f>IF(COUNTIF($F$2:F297, F297) =1,1,0)</f>
        <v>0</v>
      </c>
      <c r="H297" s="1">
        <v>15.09</v>
      </c>
      <c r="I297" s="2">
        <f t="shared" si="4"/>
        <v>15090000</v>
      </c>
      <c r="J297" s="2">
        <v>914593</v>
      </c>
      <c r="K297" t="s">
        <v>30</v>
      </c>
      <c r="L297" t="s">
        <v>22</v>
      </c>
      <c r="M297" t="s">
        <v>27</v>
      </c>
      <c r="N297" s="2">
        <v>1</v>
      </c>
    </row>
    <row r="298" spans="1:14" x14ac:dyDescent="0.35">
      <c r="A298" t="s">
        <v>44</v>
      </c>
      <c r="B298">
        <f>IF(COUNTIF($A$2:A298, A298) =1,1,0)</f>
        <v>0</v>
      </c>
      <c r="C298">
        <v>2015</v>
      </c>
      <c r="D298" s="10">
        <v>42005</v>
      </c>
      <c r="E298" t="s">
        <v>34</v>
      </c>
      <c r="F298" t="s">
        <v>36</v>
      </c>
      <c r="G298">
        <f>IF(COUNTIF($F$2:F298, F298) =1,1,0)</f>
        <v>0</v>
      </c>
      <c r="H298" s="1">
        <v>20.69</v>
      </c>
      <c r="I298" s="2">
        <f t="shared" si="4"/>
        <v>20690000</v>
      </c>
      <c r="J298" s="2">
        <v>344789</v>
      </c>
      <c r="K298" t="s">
        <v>30</v>
      </c>
      <c r="L298" t="s">
        <v>38</v>
      </c>
      <c r="M298" t="s">
        <v>27</v>
      </c>
      <c r="N298" s="2">
        <v>69</v>
      </c>
    </row>
    <row r="299" spans="1:14" x14ac:dyDescent="0.35">
      <c r="A299" t="s">
        <v>19</v>
      </c>
      <c r="B299">
        <f>IF(COUNTIF($A$2:A299, A299) =1,1,0)</f>
        <v>0</v>
      </c>
      <c r="C299">
        <v>2019</v>
      </c>
      <c r="D299" s="10">
        <v>43466</v>
      </c>
      <c r="E299" t="s">
        <v>32</v>
      </c>
      <c r="F299" t="s">
        <v>24</v>
      </c>
      <c r="G299">
        <f>IF(COUNTIF($F$2:F299, F299) =1,1,0)</f>
        <v>0</v>
      </c>
      <c r="H299" s="1">
        <v>36.86</v>
      </c>
      <c r="I299" s="2">
        <f t="shared" si="4"/>
        <v>36860000</v>
      </c>
      <c r="J299" s="2">
        <v>116906</v>
      </c>
      <c r="K299" t="s">
        <v>29</v>
      </c>
      <c r="L299" t="s">
        <v>26</v>
      </c>
      <c r="M299" t="s">
        <v>15</v>
      </c>
      <c r="N299" s="2">
        <v>7</v>
      </c>
    </row>
    <row r="300" spans="1:14" x14ac:dyDescent="0.35">
      <c r="A300" t="s">
        <v>40</v>
      </c>
      <c r="B300">
        <f>IF(COUNTIF($A$2:A300, A300) =1,1,0)</f>
        <v>0</v>
      </c>
      <c r="C300">
        <v>2019</v>
      </c>
      <c r="D300" s="10">
        <v>43466</v>
      </c>
      <c r="E300" t="s">
        <v>11</v>
      </c>
      <c r="F300" t="s">
        <v>12</v>
      </c>
      <c r="G300">
        <f>IF(COUNTIF($F$2:F300, F300) =1,1,0)</f>
        <v>0</v>
      </c>
      <c r="H300" s="1">
        <v>10.87</v>
      </c>
      <c r="I300" s="2">
        <f t="shared" si="4"/>
        <v>10870000</v>
      </c>
      <c r="J300" s="2">
        <v>812343</v>
      </c>
      <c r="K300" t="s">
        <v>29</v>
      </c>
      <c r="L300" t="s">
        <v>26</v>
      </c>
      <c r="M300" t="s">
        <v>31</v>
      </c>
      <c r="N300" s="2">
        <v>16</v>
      </c>
    </row>
    <row r="301" spans="1:14" x14ac:dyDescent="0.35">
      <c r="A301" t="s">
        <v>10</v>
      </c>
      <c r="B301">
        <f>IF(COUNTIF($A$2:A301, A301) =1,1,0)</f>
        <v>0</v>
      </c>
      <c r="C301">
        <v>2017</v>
      </c>
      <c r="D301" s="10">
        <v>42736</v>
      </c>
      <c r="E301" t="s">
        <v>42</v>
      </c>
      <c r="F301" t="s">
        <v>21</v>
      </c>
      <c r="G301">
        <f>IF(COUNTIF($F$2:F301, F301) =1,1,0)</f>
        <v>0</v>
      </c>
      <c r="H301" s="1">
        <v>18.170000000000002</v>
      </c>
      <c r="I301" s="2">
        <f t="shared" si="4"/>
        <v>18170000</v>
      </c>
      <c r="J301" s="2">
        <v>346390</v>
      </c>
      <c r="K301" t="s">
        <v>13</v>
      </c>
      <c r="L301" t="s">
        <v>22</v>
      </c>
      <c r="M301" t="s">
        <v>18</v>
      </c>
      <c r="N301" s="2">
        <v>36</v>
      </c>
    </row>
    <row r="302" spans="1:14" x14ac:dyDescent="0.35">
      <c r="A302" t="s">
        <v>43</v>
      </c>
      <c r="B302">
        <f>IF(COUNTIF($A$2:A302, A302) =1,1,0)</f>
        <v>0</v>
      </c>
      <c r="C302">
        <v>2018</v>
      </c>
      <c r="D302" s="10">
        <v>43101</v>
      </c>
      <c r="E302" t="s">
        <v>11</v>
      </c>
      <c r="F302" t="s">
        <v>21</v>
      </c>
      <c r="G302">
        <f>IF(COUNTIF($F$2:F302, F302) =1,1,0)</f>
        <v>0</v>
      </c>
      <c r="H302" s="1">
        <v>13.89</v>
      </c>
      <c r="I302" s="2">
        <f t="shared" si="4"/>
        <v>13890000</v>
      </c>
      <c r="J302" s="2">
        <v>30925</v>
      </c>
      <c r="K302" t="s">
        <v>29</v>
      </c>
      <c r="L302" t="s">
        <v>38</v>
      </c>
      <c r="M302" t="s">
        <v>39</v>
      </c>
      <c r="N302" s="2">
        <v>43</v>
      </c>
    </row>
    <row r="303" spans="1:14" x14ac:dyDescent="0.35">
      <c r="A303" t="s">
        <v>23</v>
      </c>
      <c r="B303">
        <f>IF(COUNTIF($A$2:A303, A303) =1,1,0)</f>
        <v>0</v>
      </c>
      <c r="C303">
        <v>2017</v>
      </c>
      <c r="D303" s="10">
        <v>42736</v>
      </c>
      <c r="E303" t="s">
        <v>32</v>
      </c>
      <c r="F303" t="s">
        <v>35</v>
      </c>
      <c r="G303">
        <f>IF(COUNTIF($F$2:F303, F303) =1,1,0)</f>
        <v>0</v>
      </c>
      <c r="H303" s="1">
        <v>15.63</v>
      </c>
      <c r="I303" s="2">
        <f t="shared" si="4"/>
        <v>15630000</v>
      </c>
      <c r="J303" s="2">
        <v>663812</v>
      </c>
      <c r="K303" t="s">
        <v>25</v>
      </c>
      <c r="L303" t="s">
        <v>38</v>
      </c>
      <c r="M303" t="s">
        <v>31</v>
      </c>
      <c r="N303" s="2">
        <v>57</v>
      </c>
    </row>
    <row r="304" spans="1:14" x14ac:dyDescent="0.35">
      <c r="A304" t="s">
        <v>43</v>
      </c>
      <c r="B304">
        <f>IF(COUNTIF($A$2:A304, A304) =1,1,0)</f>
        <v>0</v>
      </c>
      <c r="C304">
        <v>2020</v>
      </c>
      <c r="D304" s="10">
        <v>43831</v>
      </c>
      <c r="E304" t="s">
        <v>20</v>
      </c>
      <c r="F304" t="s">
        <v>35</v>
      </c>
      <c r="G304">
        <f>IF(COUNTIF($F$2:F304, F304) =1,1,0)</f>
        <v>0</v>
      </c>
      <c r="H304" s="1">
        <v>32.72</v>
      </c>
      <c r="I304" s="2">
        <f t="shared" si="4"/>
        <v>32720000</v>
      </c>
      <c r="J304" s="2">
        <v>220978</v>
      </c>
      <c r="K304" t="s">
        <v>25</v>
      </c>
      <c r="L304" t="s">
        <v>38</v>
      </c>
      <c r="M304" t="s">
        <v>15</v>
      </c>
      <c r="N304" s="2">
        <v>47</v>
      </c>
    </row>
    <row r="305" spans="1:14" x14ac:dyDescent="0.35">
      <c r="A305" t="s">
        <v>23</v>
      </c>
      <c r="B305">
        <f>IF(COUNTIF($A$2:A305, A305) =1,1,0)</f>
        <v>0</v>
      </c>
      <c r="C305">
        <v>2021</v>
      </c>
      <c r="D305" s="10">
        <v>44197</v>
      </c>
      <c r="E305" t="s">
        <v>32</v>
      </c>
      <c r="F305" t="s">
        <v>36</v>
      </c>
      <c r="G305">
        <f>IF(COUNTIF($F$2:F305, F305) =1,1,0)</f>
        <v>0</v>
      </c>
      <c r="H305" s="1">
        <v>97.03</v>
      </c>
      <c r="I305" s="2">
        <f t="shared" si="4"/>
        <v>97030000</v>
      </c>
      <c r="J305" s="2">
        <v>100486</v>
      </c>
      <c r="K305" t="s">
        <v>25</v>
      </c>
      <c r="L305" t="s">
        <v>14</v>
      </c>
      <c r="M305" t="s">
        <v>18</v>
      </c>
      <c r="N305" s="2">
        <v>31</v>
      </c>
    </row>
    <row r="306" spans="1:14" x14ac:dyDescent="0.35">
      <c r="A306" t="s">
        <v>41</v>
      </c>
      <c r="B306">
        <f>IF(COUNTIF($A$2:A306, A306) =1,1,0)</f>
        <v>0</v>
      </c>
      <c r="C306">
        <v>2023</v>
      </c>
      <c r="D306" s="10">
        <v>44927</v>
      </c>
      <c r="E306" t="s">
        <v>34</v>
      </c>
      <c r="F306" t="s">
        <v>12</v>
      </c>
      <c r="G306">
        <f>IF(COUNTIF($F$2:F306, F306) =1,1,0)</f>
        <v>0</v>
      </c>
      <c r="H306" s="1">
        <v>75.63</v>
      </c>
      <c r="I306" s="2">
        <f t="shared" si="4"/>
        <v>75630000</v>
      </c>
      <c r="J306" s="2">
        <v>195733</v>
      </c>
      <c r="K306" t="s">
        <v>25</v>
      </c>
      <c r="L306" t="s">
        <v>22</v>
      </c>
      <c r="M306" t="s">
        <v>31</v>
      </c>
      <c r="N306" s="2">
        <v>70</v>
      </c>
    </row>
    <row r="307" spans="1:14" x14ac:dyDescent="0.35">
      <c r="A307" t="s">
        <v>44</v>
      </c>
      <c r="B307">
        <f>IF(COUNTIF($A$2:A307, A307) =1,1,0)</f>
        <v>0</v>
      </c>
      <c r="C307">
        <v>2023</v>
      </c>
      <c r="D307" s="10">
        <v>44927</v>
      </c>
      <c r="E307" t="s">
        <v>20</v>
      </c>
      <c r="F307" t="s">
        <v>37</v>
      </c>
      <c r="G307">
        <f>IF(COUNTIF($F$2:F307, F307) =1,1,0)</f>
        <v>0</v>
      </c>
      <c r="H307" s="1">
        <v>64.209999999999994</v>
      </c>
      <c r="I307" s="2">
        <f t="shared" si="4"/>
        <v>64209999.999999993</v>
      </c>
      <c r="J307" s="2">
        <v>707978</v>
      </c>
      <c r="K307" t="s">
        <v>25</v>
      </c>
      <c r="L307" t="s">
        <v>22</v>
      </c>
      <c r="M307" t="s">
        <v>15</v>
      </c>
      <c r="N307" s="2">
        <v>41</v>
      </c>
    </row>
    <row r="308" spans="1:14" x14ac:dyDescent="0.35">
      <c r="A308" t="s">
        <v>43</v>
      </c>
      <c r="B308">
        <f>IF(COUNTIF($A$2:A308, A308) =1,1,0)</f>
        <v>0</v>
      </c>
      <c r="C308">
        <v>2018</v>
      </c>
      <c r="D308" s="10">
        <v>43101</v>
      </c>
      <c r="E308" t="s">
        <v>11</v>
      </c>
      <c r="F308" t="s">
        <v>37</v>
      </c>
      <c r="G308">
        <f>IF(COUNTIF($F$2:F308, F308) =1,1,0)</f>
        <v>0</v>
      </c>
      <c r="H308" s="1">
        <v>99.14</v>
      </c>
      <c r="I308" s="2">
        <f t="shared" si="4"/>
        <v>99140000</v>
      </c>
      <c r="J308" s="2">
        <v>456432</v>
      </c>
      <c r="K308" t="s">
        <v>29</v>
      </c>
      <c r="L308" t="s">
        <v>22</v>
      </c>
      <c r="M308" t="s">
        <v>31</v>
      </c>
      <c r="N308" s="2">
        <v>66</v>
      </c>
    </row>
    <row r="309" spans="1:14" x14ac:dyDescent="0.35">
      <c r="A309" t="s">
        <v>43</v>
      </c>
      <c r="B309">
        <f>IF(COUNTIF($A$2:A309, A309) =1,1,0)</f>
        <v>0</v>
      </c>
      <c r="C309">
        <v>2016</v>
      </c>
      <c r="D309" s="10">
        <v>42370</v>
      </c>
      <c r="E309" t="s">
        <v>20</v>
      </c>
      <c r="F309" t="s">
        <v>21</v>
      </c>
      <c r="G309">
        <f>IF(COUNTIF($F$2:F309, F309) =1,1,0)</f>
        <v>0</v>
      </c>
      <c r="H309" s="1">
        <v>75.510000000000005</v>
      </c>
      <c r="I309" s="2">
        <f t="shared" si="4"/>
        <v>75510000</v>
      </c>
      <c r="J309" s="2">
        <v>37230</v>
      </c>
      <c r="K309" t="s">
        <v>30</v>
      </c>
      <c r="L309" t="s">
        <v>26</v>
      </c>
      <c r="M309" t="s">
        <v>27</v>
      </c>
      <c r="N309" s="2">
        <v>52</v>
      </c>
    </row>
    <row r="310" spans="1:14" x14ac:dyDescent="0.35">
      <c r="A310" t="s">
        <v>23</v>
      </c>
      <c r="B310">
        <f>IF(COUNTIF($A$2:A310, A310) =1,1,0)</f>
        <v>0</v>
      </c>
      <c r="C310">
        <v>2015</v>
      </c>
      <c r="D310" s="10">
        <v>42005</v>
      </c>
      <c r="E310" t="s">
        <v>32</v>
      </c>
      <c r="F310" t="s">
        <v>35</v>
      </c>
      <c r="G310">
        <f>IF(COUNTIF($F$2:F310, F310) =1,1,0)</f>
        <v>0</v>
      </c>
      <c r="H310" s="1">
        <v>11.68</v>
      </c>
      <c r="I310" s="2">
        <f t="shared" si="4"/>
        <v>11680000</v>
      </c>
      <c r="J310" s="2">
        <v>890414</v>
      </c>
      <c r="K310" t="s">
        <v>25</v>
      </c>
      <c r="L310" t="s">
        <v>14</v>
      </c>
      <c r="M310" t="s">
        <v>27</v>
      </c>
      <c r="N310" s="2">
        <v>28</v>
      </c>
    </row>
    <row r="311" spans="1:14" x14ac:dyDescent="0.35">
      <c r="A311" t="s">
        <v>33</v>
      </c>
      <c r="B311">
        <f>IF(COUNTIF($A$2:A311, A311) =1,1,0)</f>
        <v>0</v>
      </c>
      <c r="C311">
        <v>2021</v>
      </c>
      <c r="D311" s="10">
        <v>44197</v>
      </c>
      <c r="E311" t="s">
        <v>42</v>
      </c>
      <c r="F311" t="s">
        <v>21</v>
      </c>
      <c r="G311">
        <f>IF(COUNTIF($F$2:F311, F311) =1,1,0)</f>
        <v>0</v>
      </c>
      <c r="H311" s="1">
        <v>33.840000000000003</v>
      </c>
      <c r="I311" s="2">
        <f t="shared" si="4"/>
        <v>33840000</v>
      </c>
      <c r="J311" s="2">
        <v>440358</v>
      </c>
      <c r="K311" t="s">
        <v>25</v>
      </c>
      <c r="L311" t="s">
        <v>26</v>
      </c>
      <c r="M311" t="s">
        <v>31</v>
      </c>
      <c r="N311" s="2">
        <v>5</v>
      </c>
    </row>
    <row r="312" spans="1:14" x14ac:dyDescent="0.35">
      <c r="A312" t="s">
        <v>19</v>
      </c>
      <c r="B312">
        <f>IF(COUNTIF($A$2:A312, A312) =1,1,0)</f>
        <v>0</v>
      </c>
      <c r="C312">
        <v>2022</v>
      </c>
      <c r="D312" s="10">
        <v>44562</v>
      </c>
      <c r="E312" t="s">
        <v>42</v>
      </c>
      <c r="F312" t="s">
        <v>37</v>
      </c>
      <c r="G312">
        <f>IF(COUNTIF($F$2:F312, F312) =1,1,0)</f>
        <v>0</v>
      </c>
      <c r="H312" s="1">
        <v>38.89</v>
      </c>
      <c r="I312" s="2">
        <f t="shared" si="4"/>
        <v>38890000</v>
      </c>
      <c r="J312" s="2">
        <v>400752</v>
      </c>
      <c r="K312" t="s">
        <v>29</v>
      </c>
      <c r="L312" t="s">
        <v>14</v>
      </c>
      <c r="M312" t="s">
        <v>31</v>
      </c>
      <c r="N312" s="2">
        <v>36</v>
      </c>
    </row>
    <row r="313" spans="1:14" x14ac:dyDescent="0.35">
      <c r="A313" t="s">
        <v>33</v>
      </c>
      <c r="B313">
        <f>IF(COUNTIF($A$2:A313, A313) =1,1,0)</f>
        <v>0</v>
      </c>
      <c r="C313">
        <v>2018</v>
      </c>
      <c r="D313" s="10">
        <v>43101</v>
      </c>
      <c r="E313" t="s">
        <v>11</v>
      </c>
      <c r="F313" t="s">
        <v>36</v>
      </c>
      <c r="G313">
        <f>IF(COUNTIF($F$2:F313, F313) =1,1,0)</f>
        <v>0</v>
      </c>
      <c r="H313" s="1">
        <v>89.77</v>
      </c>
      <c r="I313" s="2">
        <f t="shared" si="4"/>
        <v>89770000</v>
      </c>
      <c r="J313" s="2">
        <v>134364</v>
      </c>
      <c r="K313" t="s">
        <v>25</v>
      </c>
      <c r="L313" t="s">
        <v>38</v>
      </c>
      <c r="M313" t="s">
        <v>31</v>
      </c>
      <c r="N313" s="2">
        <v>63</v>
      </c>
    </row>
    <row r="314" spans="1:14" x14ac:dyDescent="0.35">
      <c r="A314" t="s">
        <v>28</v>
      </c>
      <c r="B314">
        <f>IF(COUNTIF($A$2:A314, A314) =1,1,0)</f>
        <v>0</v>
      </c>
      <c r="C314">
        <v>2017</v>
      </c>
      <c r="D314" s="10">
        <v>42736</v>
      </c>
      <c r="E314" t="s">
        <v>32</v>
      </c>
      <c r="F314" t="s">
        <v>24</v>
      </c>
      <c r="G314">
        <f>IF(COUNTIF($F$2:F314, F314) =1,1,0)</f>
        <v>0</v>
      </c>
      <c r="H314" s="1">
        <v>15.01</v>
      </c>
      <c r="I314" s="2">
        <f t="shared" si="4"/>
        <v>15010000</v>
      </c>
      <c r="J314" s="2">
        <v>406483</v>
      </c>
      <c r="K314" t="s">
        <v>29</v>
      </c>
      <c r="L314" t="s">
        <v>22</v>
      </c>
      <c r="M314" t="s">
        <v>31</v>
      </c>
      <c r="N314" s="2">
        <v>62</v>
      </c>
    </row>
    <row r="315" spans="1:14" x14ac:dyDescent="0.35">
      <c r="A315" t="s">
        <v>43</v>
      </c>
      <c r="B315">
        <f>IF(COUNTIF($A$2:A315, A315) =1,1,0)</f>
        <v>0</v>
      </c>
      <c r="C315">
        <v>2018</v>
      </c>
      <c r="D315" s="10">
        <v>43101</v>
      </c>
      <c r="E315" t="s">
        <v>34</v>
      </c>
      <c r="F315" t="s">
        <v>21</v>
      </c>
      <c r="G315">
        <f>IF(COUNTIF($F$2:F315, F315) =1,1,0)</f>
        <v>0</v>
      </c>
      <c r="H315" s="1">
        <v>98.38</v>
      </c>
      <c r="I315" s="2">
        <f t="shared" si="4"/>
        <v>98380000</v>
      </c>
      <c r="J315" s="2">
        <v>661583</v>
      </c>
      <c r="K315" t="s">
        <v>29</v>
      </c>
      <c r="L315" t="s">
        <v>26</v>
      </c>
      <c r="M315" t="s">
        <v>39</v>
      </c>
      <c r="N315" s="2">
        <v>30</v>
      </c>
    </row>
    <row r="316" spans="1:14" x14ac:dyDescent="0.35">
      <c r="A316" t="s">
        <v>41</v>
      </c>
      <c r="B316">
        <f>IF(COUNTIF($A$2:A316, A316) =1,1,0)</f>
        <v>0</v>
      </c>
      <c r="C316">
        <v>2015</v>
      </c>
      <c r="D316" s="10">
        <v>42005</v>
      </c>
      <c r="E316" t="s">
        <v>34</v>
      </c>
      <c r="F316" t="s">
        <v>12</v>
      </c>
      <c r="G316">
        <f>IF(COUNTIF($F$2:F316, F316) =1,1,0)</f>
        <v>0</v>
      </c>
      <c r="H316" s="1">
        <v>23.49</v>
      </c>
      <c r="I316" s="2">
        <f t="shared" si="4"/>
        <v>23490000</v>
      </c>
      <c r="J316" s="2">
        <v>642834</v>
      </c>
      <c r="K316" t="s">
        <v>30</v>
      </c>
      <c r="L316" t="s">
        <v>22</v>
      </c>
      <c r="M316" t="s">
        <v>31</v>
      </c>
      <c r="N316" s="2">
        <v>34</v>
      </c>
    </row>
    <row r="317" spans="1:14" x14ac:dyDescent="0.35">
      <c r="A317" t="s">
        <v>43</v>
      </c>
      <c r="B317">
        <f>IF(COUNTIF($A$2:A317, A317) =1,1,0)</f>
        <v>0</v>
      </c>
      <c r="C317">
        <v>2017</v>
      </c>
      <c r="D317" s="10">
        <v>42736</v>
      </c>
      <c r="E317" t="s">
        <v>16</v>
      </c>
      <c r="F317" t="s">
        <v>21</v>
      </c>
      <c r="G317">
        <f>IF(COUNTIF($F$2:F317, F317) =1,1,0)</f>
        <v>0</v>
      </c>
      <c r="H317" s="1">
        <v>9.43</v>
      </c>
      <c r="I317" s="2">
        <f t="shared" si="4"/>
        <v>9430000</v>
      </c>
      <c r="J317" s="2">
        <v>493087</v>
      </c>
      <c r="K317" t="s">
        <v>13</v>
      </c>
      <c r="L317" t="s">
        <v>14</v>
      </c>
      <c r="M317" t="s">
        <v>39</v>
      </c>
      <c r="N317" s="2">
        <v>44</v>
      </c>
    </row>
    <row r="318" spans="1:14" x14ac:dyDescent="0.35">
      <c r="A318" t="s">
        <v>43</v>
      </c>
      <c r="B318">
        <f>IF(COUNTIF($A$2:A318, A318) =1,1,0)</f>
        <v>0</v>
      </c>
      <c r="C318">
        <v>2021</v>
      </c>
      <c r="D318" s="10">
        <v>44197</v>
      </c>
      <c r="E318" t="s">
        <v>20</v>
      </c>
      <c r="F318" t="s">
        <v>21</v>
      </c>
      <c r="G318">
        <f>IF(COUNTIF($F$2:F318, F318) =1,1,0)</f>
        <v>0</v>
      </c>
      <c r="H318" s="1">
        <v>97.37</v>
      </c>
      <c r="I318" s="2">
        <f t="shared" si="4"/>
        <v>97370000</v>
      </c>
      <c r="J318" s="2">
        <v>966570</v>
      </c>
      <c r="K318" t="s">
        <v>25</v>
      </c>
      <c r="L318" t="s">
        <v>22</v>
      </c>
      <c r="M318" t="s">
        <v>31</v>
      </c>
      <c r="N318" s="2">
        <v>32</v>
      </c>
    </row>
    <row r="319" spans="1:14" x14ac:dyDescent="0.35">
      <c r="A319" t="s">
        <v>41</v>
      </c>
      <c r="B319">
        <f>IF(COUNTIF($A$2:A319, A319) =1,1,0)</f>
        <v>0</v>
      </c>
      <c r="C319">
        <v>2022</v>
      </c>
      <c r="D319" s="10">
        <v>44562</v>
      </c>
      <c r="E319" t="s">
        <v>11</v>
      </c>
      <c r="F319" t="s">
        <v>24</v>
      </c>
      <c r="G319">
        <f>IF(COUNTIF($F$2:F319, F319) =1,1,0)</f>
        <v>0</v>
      </c>
      <c r="H319" s="1">
        <v>73.260000000000005</v>
      </c>
      <c r="I319" s="2">
        <f t="shared" si="4"/>
        <v>73260000</v>
      </c>
      <c r="J319" s="2">
        <v>687383</v>
      </c>
      <c r="K319" t="s">
        <v>25</v>
      </c>
      <c r="L319" t="s">
        <v>22</v>
      </c>
      <c r="M319" t="s">
        <v>15</v>
      </c>
      <c r="N319" s="2">
        <v>8</v>
      </c>
    </row>
    <row r="320" spans="1:14" x14ac:dyDescent="0.35">
      <c r="A320" t="s">
        <v>28</v>
      </c>
      <c r="B320">
        <f>IF(COUNTIF($A$2:A320, A320) =1,1,0)</f>
        <v>0</v>
      </c>
      <c r="C320">
        <v>2020</v>
      </c>
      <c r="D320" s="10">
        <v>43831</v>
      </c>
      <c r="E320" t="s">
        <v>11</v>
      </c>
      <c r="F320" t="s">
        <v>17</v>
      </c>
      <c r="G320">
        <f>IF(COUNTIF($F$2:F320, F320) =1,1,0)</f>
        <v>0</v>
      </c>
      <c r="H320" s="1">
        <v>78.84</v>
      </c>
      <c r="I320" s="2">
        <f t="shared" si="4"/>
        <v>78840000</v>
      </c>
      <c r="J320" s="2">
        <v>733304</v>
      </c>
      <c r="K320" t="s">
        <v>30</v>
      </c>
      <c r="L320" t="s">
        <v>22</v>
      </c>
      <c r="M320" t="s">
        <v>15</v>
      </c>
      <c r="N320" s="2">
        <v>19</v>
      </c>
    </row>
    <row r="321" spans="1:14" x14ac:dyDescent="0.35">
      <c r="A321" t="s">
        <v>19</v>
      </c>
      <c r="B321">
        <f>IF(COUNTIF($A$2:A321, A321) =1,1,0)</f>
        <v>0</v>
      </c>
      <c r="C321">
        <v>2023</v>
      </c>
      <c r="D321" s="10">
        <v>44927</v>
      </c>
      <c r="E321" t="s">
        <v>16</v>
      </c>
      <c r="F321" t="s">
        <v>24</v>
      </c>
      <c r="G321">
        <f>IF(COUNTIF($F$2:F321, F321) =1,1,0)</f>
        <v>0</v>
      </c>
      <c r="H321" s="1">
        <v>3.51</v>
      </c>
      <c r="I321" s="2">
        <f t="shared" si="4"/>
        <v>3510000</v>
      </c>
      <c r="J321" s="2">
        <v>661681</v>
      </c>
      <c r="K321" t="s">
        <v>13</v>
      </c>
      <c r="L321" t="s">
        <v>22</v>
      </c>
      <c r="M321" t="s">
        <v>27</v>
      </c>
      <c r="N321" s="2">
        <v>14</v>
      </c>
    </row>
    <row r="322" spans="1:14" x14ac:dyDescent="0.35">
      <c r="A322" t="s">
        <v>33</v>
      </c>
      <c r="B322">
        <f>IF(COUNTIF($A$2:A322, A322) =1,1,0)</f>
        <v>0</v>
      </c>
      <c r="C322">
        <v>2020</v>
      </c>
      <c r="D322" s="10">
        <v>43831</v>
      </c>
      <c r="E322" t="s">
        <v>34</v>
      </c>
      <c r="F322" t="s">
        <v>21</v>
      </c>
      <c r="G322">
        <f>IF(COUNTIF($F$2:F322, F322) =1,1,0)</f>
        <v>0</v>
      </c>
      <c r="H322" s="1">
        <v>25.32</v>
      </c>
      <c r="I322" s="2">
        <f t="shared" si="4"/>
        <v>25320000</v>
      </c>
      <c r="J322" s="2">
        <v>644538</v>
      </c>
      <c r="K322" t="s">
        <v>30</v>
      </c>
      <c r="L322" t="s">
        <v>26</v>
      </c>
      <c r="M322" t="s">
        <v>31</v>
      </c>
      <c r="N322" s="2">
        <v>57</v>
      </c>
    </row>
    <row r="323" spans="1:14" x14ac:dyDescent="0.35">
      <c r="A323" t="s">
        <v>28</v>
      </c>
      <c r="B323">
        <f>IF(COUNTIF($A$2:A323, A323) =1,1,0)</f>
        <v>0</v>
      </c>
      <c r="C323">
        <v>2015</v>
      </c>
      <c r="D323" s="10">
        <v>42005</v>
      </c>
      <c r="E323" t="s">
        <v>11</v>
      </c>
      <c r="F323" t="s">
        <v>36</v>
      </c>
      <c r="G323">
        <f>IF(COUNTIF($F$2:F323, F323) =1,1,0)</f>
        <v>0</v>
      </c>
      <c r="H323" s="1">
        <v>58.78</v>
      </c>
      <c r="I323" s="2">
        <f t="shared" ref="I323:I386" si="5">H323*1000000</f>
        <v>58780000</v>
      </c>
      <c r="J323" s="2">
        <v>861637</v>
      </c>
      <c r="K323" t="s">
        <v>30</v>
      </c>
      <c r="L323" t="s">
        <v>26</v>
      </c>
      <c r="M323" t="s">
        <v>15</v>
      </c>
      <c r="N323" s="2">
        <v>15</v>
      </c>
    </row>
    <row r="324" spans="1:14" x14ac:dyDescent="0.35">
      <c r="A324" t="s">
        <v>43</v>
      </c>
      <c r="B324">
        <f>IF(COUNTIF($A$2:A324, A324) =1,1,0)</f>
        <v>0</v>
      </c>
      <c r="C324">
        <v>2016</v>
      </c>
      <c r="D324" s="10">
        <v>42370</v>
      </c>
      <c r="E324" t="s">
        <v>34</v>
      </c>
      <c r="F324" t="s">
        <v>24</v>
      </c>
      <c r="G324">
        <f>IF(COUNTIF($F$2:F324, F324) =1,1,0)</f>
        <v>0</v>
      </c>
      <c r="H324" s="1">
        <v>73.760000000000005</v>
      </c>
      <c r="I324" s="2">
        <f t="shared" si="5"/>
        <v>73760000</v>
      </c>
      <c r="J324" s="2">
        <v>393189</v>
      </c>
      <c r="K324" t="s">
        <v>30</v>
      </c>
      <c r="L324" t="s">
        <v>38</v>
      </c>
      <c r="M324" t="s">
        <v>31</v>
      </c>
      <c r="N324" s="2">
        <v>37</v>
      </c>
    </row>
    <row r="325" spans="1:14" x14ac:dyDescent="0.35">
      <c r="A325" t="s">
        <v>33</v>
      </c>
      <c r="B325">
        <f>IF(COUNTIF($A$2:A325, A325) =1,1,0)</f>
        <v>0</v>
      </c>
      <c r="C325">
        <v>2022</v>
      </c>
      <c r="D325" s="10">
        <v>44562</v>
      </c>
      <c r="E325" t="s">
        <v>34</v>
      </c>
      <c r="F325" t="s">
        <v>37</v>
      </c>
      <c r="G325">
        <f>IF(COUNTIF($F$2:F325, F325) =1,1,0)</f>
        <v>0</v>
      </c>
      <c r="H325" s="1">
        <v>27.06</v>
      </c>
      <c r="I325" s="2">
        <f t="shared" si="5"/>
        <v>27060000</v>
      </c>
      <c r="J325" s="2">
        <v>999545</v>
      </c>
      <c r="K325" t="s">
        <v>13</v>
      </c>
      <c r="L325" t="s">
        <v>26</v>
      </c>
      <c r="M325" t="s">
        <v>39</v>
      </c>
      <c r="N325" s="2">
        <v>47</v>
      </c>
    </row>
    <row r="326" spans="1:14" x14ac:dyDescent="0.35">
      <c r="A326" t="s">
        <v>23</v>
      </c>
      <c r="B326">
        <f>IF(COUNTIF($A$2:A326, A326) =1,1,0)</f>
        <v>0</v>
      </c>
      <c r="C326">
        <v>2021</v>
      </c>
      <c r="D326" s="10">
        <v>44197</v>
      </c>
      <c r="E326" t="s">
        <v>34</v>
      </c>
      <c r="F326" t="s">
        <v>21</v>
      </c>
      <c r="G326">
        <f>IF(COUNTIF($F$2:F326, F326) =1,1,0)</f>
        <v>0</v>
      </c>
      <c r="H326" s="1">
        <v>77.819999999999993</v>
      </c>
      <c r="I326" s="2">
        <f t="shared" si="5"/>
        <v>77820000</v>
      </c>
      <c r="J326" s="2">
        <v>935572</v>
      </c>
      <c r="K326" t="s">
        <v>13</v>
      </c>
      <c r="L326" t="s">
        <v>26</v>
      </c>
      <c r="M326" t="s">
        <v>39</v>
      </c>
      <c r="N326" s="2">
        <v>61</v>
      </c>
    </row>
    <row r="327" spans="1:14" x14ac:dyDescent="0.35">
      <c r="A327" t="s">
        <v>33</v>
      </c>
      <c r="B327">
        <f>IF(COUNTIF($A$2:A327, A327) =1,1,0)</f>
        <v>0</v>
      </c>
      <c r="C327">
        <v>2016</v>
      </c>
      <c r="D327" s="10">
        <v>42370</v>
      </c>
      <c r="E327" t="s">
        <v>16</v>
      </c>
      <c r="F327" t="s">
        <v>21</v>
      </c>
      <c r="G327">
        <f>IF(COUNTIF($F$2:F327, F327) =1,1,0)</f>
        <v>0</v>
      </c>
      <c r="H327" s="1">
        <v>55.99</v>
      </c>
      <c r="I327" s="2">
        <f t="shared" si="5"/>
        <v>55990000</v>
      </c>
      <c r="J327" s="2">
        <v>724608</v>
      </c>
      <c r="K327" t="s">
        <v>13</v>
      </c>
      <c r="L327" t="s">
        <v>26</v>
      </c>
      <c r="M327" t="s">
        <v>31</v>
      </c>
      <c r="N327" s="2">
        <v>21</v>
      </c>
    </row>
    <row r="328" spans="1:14" x14ac:dyDescent="0.35">
      <c r="A328" t="s">
        <v>43</v>
      </c>
      <c r="B328">
        <f>IF(COUNTIF($A$2:A328, A328) =1,1,0)</f>
        <v>0</v>
      </c>
      <c r="C328">
        <v>2024</v>
      </c>
      <c r="D328" s="10">
        <v>45292</v>
      </c>
      <c r="E328" t="s">
        <v>32</v>
      </c>
      <c r="F328" t="s">
        <v>36</v>
      </c>
      <c r="G328">
        <f>IF(COUNTIF($F$2:F328, F328) =1,1,0)</f>
        <v>0</v>
      </c>
      <c r="H328" s="1">
        <v>55.73</v>
      </c>
      <c r="I328" s="2">
        <f t="shared" si="5"/>
        <v>55730000</v>
      </c>
      <c r="J328" s="2">
        <v>750979</v>
      </c>
      <c r="K328" t="s">
        <v>30</v>
      </c>
      <c r="L328" t="s">
        <v>26</v>
      </c>
      <c r="M328" t="s">
        <v>27</v>
      </c>
      <c r="N328" s="2">
        <v>30</v>
      </c>
    </row>
    <row r="329" spans="1:14" x14ac:dyDescent="0.35">
      <c r="A329" t="s">
        <v>19</v>
      </c>
      <c r="B329">
        <f>IF(COUNTIF($A$2:A329, A329) =1,1,0)</f>
        <v>0</v>
      </c>
      <c r="C329">
        <v>2017</v>
      </c>
      <c r="D329" s="10">
        <v>42736</v>
      </c>
      <c r="E329" t="s">
        <v>42</v>
      </c>
      <c r="F329" t="s">
        <v>24</v>
      </c>
      <c r="G329">
        <f>IF(COUNTIF($F$2:F329, F329) =1,1,0)</f>
        <v>0</v>
      </c>
      <c r="H329" s="1">
        <v>7.44</v>
      </c>
      <c r="I329" s="2">
        <f t="shared" si="5"/>
        <v>7440000</v>
      </c>
      <c r="J329" s="2">
        <v>552358</v>
      </c>
      <c r="K329" t="s">
        <v>25</v>
      </c>
      <c r="L329" t="s">
        <v>22</v>
      </c>
      <c r="M329" t="s">
        <v>27</v>
      </c>
      <c r="N329" s="2">
        <v>42</v>
      </c>
    </row>
    <row r="330" spans="1:14" x14ac:dyDescent="0.35">
      <c r="A330" t="s">
        <v>40</v>
      </c>
      <c r="B330">
        <f>IF(COUNTIF($A$2:A330, A330) =1,1,0)</f>
        <v>0</v>
      </c>
      <c r="C330">
        <v>2019</v>
      </c>
      <c r="D330" s="10">
        <v>43466</v>
      </c>
      <c r="E330" t="s">
        <v>11</v>
      </c>
      <c r="F330" t="s">
        <v>36</v>
      </c>
      <c r="G330">
        <f>IF(COUNTIF($F$2:F330, F330) =1,1,0)</f>
        <v>0</v>
      </c>
      <c r="H330" s="1">
        <v>37.07</v>
      </c>
      <c r="I330" s="2">
        <f t="shared" si="5"/>
        <v>37070000</v>
      </c>
      <c r="J330" s="2">
        <v>902654</v>
      </c>
      <c r="K330" t="s">
        <v>29</v>
      </c>
      <c r="L330" t="s">
        <v>26</v>
      </c>
      <c r="M330" t="s">
        <v>31</v>
      </c>
      <c r="N330" s="2">
        <v>9</v>
      </c>
    </row>
    <row r="331" spans="1:14" x14ac:dyDescent="0.35">
      <c r="A331" t="s">
        <v>23</v>
      </c>
      <c r="B331">
        <f>IF(COUNTIF($A$2:A331, A331) =1,1,0)</f>
        <v>0</v>
      </c>
      <c r="C331">
        <v>2022</v>
      </c>
      <c r="D331" s="10">
        <v>44562</v>
      </c>
      <c r="E331" t="s">
        <v>16</v>
      </c>
      <c r="F331" t="s">
        <v>37</v>
      </c>
      <c r="G331">
        <f>IF(COUNTIF($F$2:F331, F331) =1,1,0)</f>
        <v>0</v>
      </c>
      <c r="H331" s="1">
        <v>75.67</v>
      </c>
      <c r="I331" s="2">
        <f t="shared" si="5"/>
        <v>75670000</v>
      </c>
      <c r="J331" s="2">
        <v>413293</v>
      </c>
      <c r="K331" t="s">
        <v>13</v>
      </c>
      <c r="L331" t="s">
        <v>38</v>
      </c>
      <c r="M331" t="s">
        <v>31</v>
      </c>
      <c r="N331" s="2">
        <v>27</v>
      </c>
    </row>
    <row r="332" spans="1:14" x14ac:dyDescent="0.35">
      <c r="A332" t="s">
        <v>19</v>
      </c>
      <c r="B332">
        <f>IF(COUNTIF($A$2:A332, A332) =1,1,0)</f>
        <v>0</v>
      </c>
      <c r="C332">
        <v>2024</v>
      </c>
      <c r="D332" s="10">
        <v>45292</v>
      </c>
      <c r="E332" t="s">
        <v>42</v>
      </c>
      <c r="F332" t="s">
        <v>17</v>
      </c>
      <c r="G332">
        <f>IF(COUNTIF($F$2:F332, F332) =1,1,0)</f>
        <v>0</v>
      </c>
      <c r="H332" s="1">
        <v>56.19</v>
      </c>
      <c r="I332" s="2">
        <f t="shared" si="5"/>
        <v>56190000</v>
      </c>
      <c r="J332" s="2">
        <v>114357</v>
      </c>
      <c r="K332" t="s">
        <v>29</v>
      </c>
      <c r="L332" t="s">
        <v>38</v>
      </c>
      <c r="M332" t="s">
        <v>27</v>
      </c>
      <c r="N332" s="2">
        <v>58</v>
      </c>
    </row>
    <row r="333" spans="1:14" x14ac:dyDescent="0.35">
      <c r="A333" t="s">
        <v>45</v>
      </c>
      <c r="B333">
        <f>IF(COUNTIF($A$2:A333, A333) =1,1,0)</f>
        <v>0</v>
      </c>
      <c r="C333">
        <v>2018</v>
      </c>
      <c r="D333" s="10">
        <v>43101</v>
      </c>
      <c r="E333" t="s">
        <v>42</v>
      </c>
      <c r="F333" t="s">
        <v>35</v>
      </c>
      <c r="G333">
        <f>IF(COUNTIF($F$2:F333, F333) =1,1,0)</f>
        <v>0</v>
      </c>
      <c r="H333" s="1">
        <v>70.53</v>
      </c>
      <c r="I333" s="2">
        <f t="shared" si="5"/>
        <v>70530000</v>
      </c>
      <c r="J333" s="2">
        <v>363432</v>
      </c>
      <c r="K333" t="s">
        <v>13</v>
      </c>
      <c r="L333" t="s">
        <v>38</v>
      </c>
      <c r="M333" t="s">
        <v>27</v>
      </c>
      <c r="N333" s="2">
        <v>40</v>
      </c>
    </row>
    <row r="334" spans="1:14" x14ac:dyDescent="0.35">
      <c r="A334" t="s">
        <v>44</v>
      </c>
      <c r="B334">
        <f>IF(COUNTIF($A$2:A334, A334) =1,1,0)</f>
        <v>0</v>
      </c>
      <c r="C334">
        <v>2016</v>
      </c>
      <c r="D334" s="10">
        <v>42370</v>
      </c>
      <c r="E334" t="s">
        <v>34</v>
      </c>
      <c r="F334" t="s">
        <v>24</v>
      </c>
      <c r="G334">
        <f>IF(COUNTIF($F$2:F334, F334) =1,1,0)</f>
        <v>0</v>
      </c>
      <c r="H334" s="1">
        <v>63.77</v>
      </c>
      <c r="I334" s="2">
        <f t="shared" si="5"/>
        <v>63770000</v>
      </c>
      <c r="J334" s="2">
        <v>304618</v>
      </c>
      <c r="K334" t="s">
        <v>30</v>
      </c>
      <c r="L334" t="s">
        <v>14</v>
      </c>
      <c r="M334" t="s">
        <v>31</v>
      </c>
      <c r="N334" s="2">
        <v>54</v>
      </c>
    </row>
    <row r="335" spans="1:14" x14ac:dyDescent="0.35">
      <c r="A335" t="s">
        <v>19</v>
      </c>
      <c r="B335">
        <f>IF(COUNTIF($A$2:A335, A335) =1,1,0)</f>
        <v>0</v>
      </c>
      <c r="C335">
        <v>2022</v>
      </c>
      <c r="D335" s="10">
        <v>44562</v>
      </c>
      <c r="E335" t="s">
        <v>34</v>
      </c>
      <c r="F335" t="s">
        <v>21</v>
      </c>
      <c r="G335">
        <f>IF(COUNTIF($F$2:F335, F335) =1,1,0)</f>
        <v>0</v>
      </c>
      <c r="H335" s="1">
        <v>32.729999999999997</v>
      </c>
      <c r="I335" s="2">
        <f t="shared" si="5"/>
        <v>32729999.999999996</v>
      </c>
      <c r="J335" s="2">
        <v>153154</v>
      </c>
      <c r="K335" t="s">
        <v>13</v>
      </c>
      <c r="L335" t="s">
        <v>38</v>
      </c>
      <c r="M335" t="s">
        <v>15</v>
      </c>
      <c r="N335" s="2">
        <v>37</v>
      </c>
    </row>
    <row r="336" spans="1:14" x14ac:dyDescent="0.35">
      <c r="A336" t="s">
        <v>10</v>
      </c>
      <c r="B336">
        <f>IF(COUNTIF($A$2:A336, A336) =1,1,0)</f>
        <v>0</v>
      </c>
      <c r="C336">
        <v>2022</v>
      </c>
      <c r="D336" s="10">
        <v>44562</v>
      </c>
      <c r="E336" t="s">
        <v>42</v>
      </c>
      <c r="F336" t="s">
        <v>36</v>
      </c>
      <c r="G336">
        <f>IF(COUNTIF($F$2:F336, F336) =1,1,0)</f>
        <v>0</v>
      </c>
      <c r="H336" s="1">
        <v>21.87</v>
      </c>
      <c r="I336" s="2">
        <f t="shared" si="5"/>
        <v>21870000</v>
      </c>
      <c r="J336" s="2">
        <v>741153</v>
      </c>
      <c r="K336" t="s">
        <v>29</v>
      </c>
      <c r="L336" t="s">
        <v>26</v>
      </c>
      <c r="M336" t="s">
        <v>39</v>
      </c>
      <c r="N336" s="2">
        <v>66</v>
      </c>
    </row>
    <row r="337" spans="1:14" x14ac:dyDescent="0.35">
      <c r="A337" t="s">
        <v>44</v>
      </c>
      <c r="B337">
        <f>IF(COUNTIF($A$2:A337, A337) =1,1,0)</f>
        <v>0</v>
      </c>
      <c r="C337">
        <v>2024</v>
      </c>
      <c r="D337" s="10">
        <v>45292</v>
      </c>
      <c r="E337" t="s">
        <v>20</v>
      </c>
      <c r="F337" t="s">
        <v>37</v>
      </c>
      <c r="G337">
        <f>IF(COUNTIF($F$2:F337, F337) =1,1,0)</f>
        <v>0</v>
      </c>
      <c r="H337" s="1">
        <v>72.08</v>
      </c>
      <c r="I337" s="2">
        <f t="shared" si="5"/>
        <v>72080000</v>
      </c>
      <c r="J337" s="2">
        <v>261230</v>
      </c>
      <c r="K337" t="s">
        <v>29</v>
      </c>
      <c r="L337" t="s">
        <v>26</v>
      </c>
      <c r="M337" t="s">
        <v>15</v>
      </c>
      <c r="N337" s="2">
        <v>19</v>
      </c>
    </row>
    <row r="338" spans="1:14" x14ac:dyDescent="0.35">
      <c r="A338" t="s">
        <v>23</v>
      </c>
      <c r="B338">
        <f>IF(COUNTIF($A$2:A338, A338) =1,1,0)</f>
        <v>0</v>
      </c>
      <c r="C338">
        <v>2023</v>
      </c>
      <c r="D338" s="10">
        <v>44927</v>
      </c>
      <c r="E338" t="s">
        <v>34</v>
      </c>
      <c r="F338" t="s">
        <v>24</v>
      </c>
      <c r="G338">
        <f>IF(COUNTIF($F$2:F338, F338) =1,1,0)</f>
        <v>0</v>
      </c>
      <c r="H338" s="1">
        <v>53.82</v>
      </c>
      <c r="I338" s="2">
        <f t="shared" si="5"/>
        <v>53820000</v>
      </c>
      <c r="J338" s="2">
        <v>688014</v>
      </c>
      <c r="K338" t="s">
        <v>30</v>
      </c>
      <c r="L338" t="s">
        <v>38</v>
      </c>
      <c r="M338" t="s">
        <v>39</v>
      </c>
      <c r="N338" s="2">
        <v>18</v>
      </c>
    </row>
    <row r="339" spans="1:14" x14ac:dyDescent="0.35">
      <c r="A339" t="s">
        <v>40</v>
      </c>
      <c r="B339">
        <f>IF(COUNTIF($A$2:A339, A339) =1,1,0)</f>
        <v>0</v>
      </c>
      <c r="C339">
        <v>2018</v>
      </c>
      <c r="D339" s="10">
        <v>43101</v>
      </c>
      <c r="E339" t="s">
        <v>32</v>
      </c>
      <c r="F339" t="s">
        <v>12</v>
      </c>
      <c r="G339">
        <f>IF(COUNTIF($F$2:F339, F339) =1,1,0)</f>
        <v>0</v>
      </c>
      <c r="H339" s="1">
        <v>3.3</v>
      </c>
      <c r="I339" s="2">
        <f t="shared" si="5"/>
        <v>3300000</v>
      </c>
      <c r="J339" s="2">
        <v>45027</v>
      </c>
      <c r="K339" t="s">
        <v>30</v>
      </c>
      <c r="L339" t="s">
        <v>26</v>
      </c>
      <c r="M339" t="s">
        <v>31</v>
      </c>
      <c r="N339" s="2">
        <v>68</v>
      </c>
    </row>
    <row r="340" spans="1:14" x14ac:dyDescent="0.35">
      <c r="A340" t="s">
        <v>40</v>
      </c>
      <c r="B340">
        <f>IF(COUNTIF($A$2:A340, A340) =1,1,0)</f>
        <v>0</v>
      </c>
      <c r="C340">
        <v>2021</v>
      </c>
      <c r="D340" s="10">
        <v>44197</v>
      </c>
      <c r="E340" t="s">
        <v>42</v>
      </c>
      <c r="F340" t="s">
        <v>36</v>
      </c>
      <c r="G340">
        <f>IF(COUNTIF($F$2:F340, F340) =1,1,0)</f>
        <v>0</v>
      </c>
      <c r="H340" s="1">
        <v>13.99</v>
      </c>
      <c r="I340" s="2">
        <f t="shared" si="5"/>
        <v>13990000</v>
      </c>
      <c r="J340" s="2">
        <v>689681</v>
      </c>
      <c r="K340" t="s">
        <v>25</v>
      </c>
      <c r="L340" t="s">
        <v>22</v>
      </c>
      <c r="M340" t="s">
        <v>27</v>
      </c>
      <c r="N340" s="2">
        <v>62</v>
      </c>
    </row>
    <row r="341" spans="1:14" x14ac:dyDescent="0.35">
      <c r="A341" t="s">
        <v>28</v>
      </c>
      <c r="B341">
        <f>IF(COUNTIF($A$2:A341, A341) =1,1,0)</f>
        <v>0</v>
      </c>
      <c r="C341">
        <v>2024</v>
      </c>
      <c r="D341" s="10">
        <v>45292</v>
      </c>
      <c r="E341" t="s">
        <v>42</v>
      </c>
      <c r="F341" t="s">
        <v>35</v>
      </c>
      <c r="G341">
        <f>IF(COUNTIF($F$2:F341, F341) =1,1,0)</f>
        <v>0</v>
      </c>
      <c r="H341" s="1">
        <v>93.49</v>
      </c>
      <c r="I341" s="2">
        <f t="shared" si="5"/>
        <v>93490000</v>
      </c>
      <c r="J341" s="2">
        <v>702688</v>
      </c>
      <c r="K341" t="s">
        <v>13</v>
      </c>
      <c r="L341" t="s">
        <v>14</v>
      </c>
      <c r="M341" t="s">
        <v>31</v>
      </c>
      <c r="N341" s="2">
        <v>39</v>
      </c>
    </row>
    <row r="342" spans="1:14" x14ac:dyDescent="0.35">
      <c r="A342" t="s">
        <v>10</v>
      </c>
      <c r="B342">
        <f>IF(COUNTIF($A$2:A342, A342) =1,1,0)</f>
        <v>0</v>
      </c>
      <c r="C342">
        <v>2016</v>
      </c>
      <c r="D342" s="10">
        <v>42370</v>
      </c>
      <c r="E342" t="s">
        <v>20</v>
      </c>
      <c r="F342" t="s">
        <v>36</v>
      </c>
      <c r="G342">
        <f>IF(COUNTIF($F$2:F342, F342) =1,1,0)</f>
        <v>0</v>
      </c>
      <c r="H342" s="1">
        <v>97.28</v>
      </c>
      <c r="I342" s="2">
        <f t="shared" si="5"/>
        <v>97280000</v>
      </c>
      <c r="J342" s="2">
        <v>86038</v>
      </c>
      <c r="K342" t="s">
        <v>29</v>
      </c>
      <c r="L342" t="s">
        <v>22</v>
      </c>
      <c r="M342" t="s">
        <v>39</v>
      </c>
      <c r="N342" s="2">
        <v>19</v>
      </c>
    </row>
    <row r="343" spans="1:14" x14ac:dyDescent="0.35">
      <c r="A343" t="s">
        <v>44</v>
      </c>
      <c r="B343">
        <f>IF(COUNTIF($A$2:A343, A343) =1,1,0)</f>
        <v>0</v>
      </c>
      <c r="C343">
        <v>2015</v>
      </c>
      <c r="D343" s="10">
        <v>42005</v>
      </c>
      <c r="E343" t="s">
        <v>42</v>
      </c>
      <c r="F343" t="s">
        <v>12</v>
      </c>
      <c r="G343">
        <f>IF(COUNTIF($F$2:F343, F343) =1,1,0)</f>
        <v>0</v>
      </c>
      <c r="H343" s="1">
        <v>17.190000000000001</v>
      </c>
      <c r="I343" s="2">
        <f t="shared" si="5"/>
        <v>17190000</v>
      </c>
      <c r="J343" s="2">
        <v>899381</v>
      </c>
      <c r="K343" t="s">
        <v>29</v>
      </c>
      <c r="L343" t="s">
        <v>14</v>
      </c>
      <c r="M343" t="s">
        <v>18</v>
      </c>
      <c r="N343" s="2">
        <v>66</v>
      </c>
    </row>
    <row r="344" spans="1:14" x14ac:dyDescent="0.35">
      <c r="A344" t="s">
        <v>19</v>
      </c>
      <c r="B344">
        <f>IF(COUNTIF($A$2:A344, A344) =1,1,0)</f>
        <v>0</v>
      </c>
      <c r="C344">
        <v>2023</v>
      </c>
      <c r="D344" s="10">
        <v>44927</v>
      </c>
      <c r="E344" t="s">
        <v>42</v>
      </c>
      <c r="F344" t="s">
        <v>21</v>
      </c>
      <c r="G344">
        <f>IF(COUNTIF($F$2:F344, F344) =1,1,0)</f>
        <v>0</v>
      </c>
      <c r="H344" s="1">
        <v>54.21</v>
      </c>
      <c r="I344" s="2">
        <f t="shared" si="5"/>
        <v>54210000</v>
      </c>
      <c r="J344" s="2">
        <v>157667</v>
      </c>
      <c r="K344" t="s">
        <v>29</v>
      </c>
      <c r="L344" t="s">
        <v>22</v>
      </c>
      <c r="M344" t="s">
        <v>15</v>
      </c>
      <c r="N344" s="2">
        <v>34</v>
      </c>
    </row>
    <row r="345" spans="1:14" x14ac:dyDescent="0.35">
      <c r="A345" t="s">
        <v>23</v>
      </c>
      <c r="B345">
        <f>IF(COUNTIF($A$2:A345, A345) =1,1,0)</f>
        <v>0</v>
      </c>
      <c r="C345">
        <v>2021</v>
      </c>
      <c r="D345" s="10">
        <v>44197</v>
      </c>
      <c r="E345" t="s">
        <v>42</v>
      </c>
      <c r="F345" t="s">
        <v>35</v>
      </c>
      <c r="G345">
        <f>IF(COUNTIF($F$2:F345, F345) =1,1,0)</f>
        <v>0</v>
      </c>
      <c r="H345" s="1">
        <v>64.28</v>
      </c>
      <c r="I345" s="2">
        <f t="shared" si="5"/>
        <v>64280000</v>
      </c>
      <c r="J345" s="2">
        <v>643714</v>
      </c>
      <c r="K345" t="s">
        <v>25</v>
      </c>
      <c r="L345" t="s">
        <v>22</v>
      </c>
      <c r="M345" t="s">
        <v>15</v>
      </c>
      <c r="N345" s="2">
        <v>25</v>
      </c>
    </row>
    <row r="346" spans="1:14" x14ac:dyDescent="0.35">
      <c r="A346" t="s">
        <v>45</v>
      </c>
      <c r="B346">
        <f>IF(COUNTIF($A$2:A346, A346) =1,1,0)</f>
        <v>0</v>
      </c>
      <c r="C346">
        <v>2023</v>
      </c>
      <c r="D346" s="10">
        <v>44927</v>
      </c>
      <c r="E346" t="s">
        <v>16</v>
      </c>
      <c r="F346" t="s">
        <v>12</v>
      </c>
      <c r="G346">
        <f>IF(COUNTIF($F$2:F346, F346) =1,1,0)</f>
        <v>0</v>
      </c>
      <c r="H346" s="1">
        <v>71.31</v>
      </c>
      <c r="I346" s="2">
        <f t="shared" si="5"/>
        <v>71310000</v>
      </c>
      <c r="J346" s="2">
        <v>3607</v>
      </c>
      <c r="K346" t="s">
        <v>29</v>
      </c>
      <c r="L346" t="s">
        <v>38</v>
      </c>
      <c r="M346" t="s">
        <v>27</v>
      </c>
      <c r="N346" s="2">
        <v>7</v>
      </c>
    </row>
    <row r="347" spans="1:14" x14ac:dyDescent="0.35">
      <c r="A347" t="s">
        <v>23</v>
      </c>
      <c r="B347">
        <f>IF(COUNTIF($A$2:A347, A347) =1,1,0)</f>
        <v>0</v>
      </c>
      <c r="C347">
        <v>2017</v>
      </c>
      <c r="D347" s="10">
        <v>42736</v>
      </c>
      <c r="E347" t="s">
        <v>11</v>
      </c>
      <c r="F347" t="s">
        <v>36</v>
      </c>
      <c r="G347">
        <f>IF(COUNTIF($F$2:F347, F347) =1,1,0)</f>
        <v>0</v>
      </c>
      <c r="H347" s="1">
        <v>52.31</v>
      </c>
      <c r="I347" s="2">
        <f t="shared" si="5"/>
        <v>52310000</v>
      </c>
      <c r="J347" s="2">
        <v>259706</v>
      </c>
      <c r="K347" t="s">
        <v>13</v>
      </c>
      <c r="L347" t="s">
        <v>26</v>
      </c>
      <c r="M347" t="s">
        <v>31</v>
      </c>
      <c r="N347" s="2">
        <v>2</v>
      </c>
    </row>
    <row r="348" spans="1:14" x14ac:dyDescent="0.35">
      <c r="A348" t="s">
        <v>19</v>
      </c>
      <c r="B348">
        <f>IF(COUNTIF($A$2:A348, A348) =1,1,0)</f>
        <v>0</v>
      </c>
      <c r="C348">
        <v>2021</v>
      </c>
      <c r="D348" s="10">
        <v>44197</v>
      </c>
      <c r="E348" t="s">
        <v>20</v>
      </c>
      <c r="F348" t="s">
        <v>17</v>
      </c>
      <c r="G348">
        <f>IF(COUNTIF($F$2:F348, F348) =1,1,0)</f>
        <v>0</v>
      </c>
      <c r="H348" s="1">
        <v>40.94</v>
      </c>
      <c r="I348" s="2">
        <f t="shared" si="5"/>
        <v>40940000</v>
      </c>
      <c r="J348" s="2">
        <v>698921</v>
      </c>
      <c r="K348" t="s">
        <v>29</v>
      </c>
      <c r="L348" t="s">
        <v>22</v>
      </c>
      <c r="M348" t="s">
        <v>18</v>
      </c>
      <c r="N348" s="2">
        <v>72</v>
      </c>
    </row>
    <row r="349" spans="1:14" x14ac:dyDescent="0.35">
      <c r="A349" t="s">
        <v>43</v>
      </c>
      <c r="B349">
        <f>IF(COUNTIF($A$2:A349, A349) =1,1,0)</f>
        <v>0</v>
      </c>
      <c r="C349">
        <v>2024</v>
      </c>
      <c r="D349" s="10">
        <v>45292</v>
      </c>
      <c r="E349" t="s">
        <v>16</v>
      </c>
      <c r="F349" t="s">
        <v>35</v>
      </c>
      <c r="G349">
        <f>IF(COUNTIF($F$2:F349, F349) =1,1,0)</f>
        <v>0</v>
      </c>
      <c r="H349" s="1">
        <v>32.21</v>
      </c>
      <c r="I349" s="2">
        <f t="shared" si="5"/>
        <v>32210000</v>
      </c>
      <c r="J349" s="2">
        <v>482574</v>
      </c>
      <c r="K349" t="s">
        <v>25</v>
      </c>
      <c r="L349" t="s">
        <v>14</v>
      </c>
      <c r="M349" t="s">
        <v>18</v>
      </c>
      <c r="N349" s="2">
        <v>22</v>
      </c>
    </row>
    <row r="350" spans="1:14" x14ac:dyDescent="0.35">
      <c r="A350" t="s">
        <v>33</v>
      </c>
      <c r="B350">
        <f>IF(COUNTIF($A$2:A350, A350) =1,1,0)</f>
        <v>0</v>
      </c>
      <c r="C350">
        <v>2017</v>
      </c>
      <c r="D350" s="10">
        <v>42736</v>
      </c>
      <c r="E350" t="s">
        <v>32</v>
      </c>
      <c r="F350" t="s">
        <v>21</v>
      </c>
      <c r="G350">
        <f>IF(COUNTIF($F$2:F350, F350) =1,1,0)</f>
        <v>0</v>
      </c>
      <c r="H350" s="1">
        <v>20.440000000000001</v>
      </c>
      <c r="I350" s="2">
        <f t="shared" si="5"/>
        <v>20440000</v>
      </c>
      <c r="J350" s="2">
        <v>618269</v>
      </c>
      <c r="K350" t="s">
        <v>25</v>
      </c>
      <c r="L350" t="s">
        <v>22</v>
      </c>
      <c r="M350" t="s">
        <v>15</v>
      </c>
      <c r="N350" s="2">
        <v>48</v>
      </c>
    </row>
    <row r="351" spans="1:14" x14ac:dyDescent="0.35">
      <c r="A351" t="s">
        <v>41</v>
      </c>
      <c r="B351">
        <f>IF(COUNTIF($A$2:A351, A351) =1,1,0)</f>
        <v>0</v>
      </c>
      <c r="C351">
        <v>2016</v>
      </c>
      <c r="D351" s="10">
        <v>42370</v>
      </c>
      <c r="E351" t="s">
        <v>16</v>
      </c>
      <c r="F351" t="s">
        <v>35</v>
      </c>
      <c r="G351">
        <f>IF(COUNTIF($F$2:F351, F351) =1,1,0)</f>
        <v>0</v>
      </c>
      <c r="H351" s="1">
        <v>59.66</v>
      </c>
      <c r="I351" s="2">
        <f t="shared" si="5"/>
        <v>59660000</v>
      </c>
      <c r="J351" s="2">
        <v>854961</v>
      </c>
      <c r="K351" t="s">
        <v>30</v>
      </c>
      <c r="L351" t="s">
        <v>14</v>
      </c>
      <c r="M351" t="s">
        <v>27</v>
      </c>
      <c r="N351" s="2">
        <v>7</v>
      </c>
    </row>
    <row r="352" spans="1:14" x14ac:dyDescent="0.35">
      <c r="A352" t="s">
        <v>43</v>
      </c>
      <c r="B352">
        <f>IF(COUNTIF($A$2:A352, A352) =1,1,0)</f>
        <v>0</v>
      </c>
      <c r="C352">
        <v>2019</v>
      </c>
      <c r="D352" s="10">
        <v>43466</v>
      </c>
      <c r="E352" t="s">
        <v>34</v>
      </c>
      <c r="F352" t="s">
        <v>12</v>
      </c>
      <c r="G352">
        <f>IF(COUNTIF($F$2:F352, F352) =1,1,0)</f>
        <v>0</v>
      </c>
      <c r="H352" s="1">
        <v>56.33</v>
      </c>
      <c r="I352" s="2">
        <f t="shared" si="5"/>
        <v>56330000</v>
      </c>
      <c r="J352" s="2">
        <v>595157</v>
      </c>
      <c r="K352" t="s">
        <v>30</v>
      </c>
      <c r="L352" t="s">
        <v>38</v>
      </c>
      <c r="M352" t="s">
        <v>39</v>
      </c>
      <c r="N352" s="2">
        <v>41</v>
      </c>
    </row>
    <row r="353" spans="1:14" x14ac:dyDescent="0.35">
      <c r="A353" t="s">
        <v>33</v>
      </c>
      <c r="B353">
        <f>IF(COUNTIF($A$2:A353, A353) =1,1,0)</f>
        <v>0</v>
      </c>
      <c r="C353">
        <v>2016</v>
      </c>
      <c r="D353" s="10">
        <v>42370</v>
      </c>
      <c r="E353" t="s">
        <v>34</v>
      </c>
      <c r="F353" t="s">
        <v>35</v>
      </c>
      <c r="G353">
        <f>IF(COUNTIF($F$2:F353, F353) =1,1,0)</f>
        <v>0</v>
      </c>
      <c r="H353" s="1">
        <v>2.2400000000000002</v>
      </c>
      <c r="I353" s="2">
        <f t="shared" si="5"/>
        <v>2240000</v>
      </c>
      <c r="J353" s="2">
        <v>813706</v>
      </c>
      <c r="K353" t="s">
        <v>13</v>
      </c>
      <c r="L353" t="s">
        <v>22</v>
      </c>
      <c r="M353" t="s">
        <v>15</v>
      </c>
      <c r="N353" s="2">
        <v>54</v>
      </c>
    </row>
    <row r="354" spans="1:14" x14ac:dyDescent="0.35">
      <c r="A354" t="s">
        <v>43</v>
      </c>
      <c r="B354">
        <f>IF(COUNTIF($A$2:A354, A354) =1,1,0)</f>
        <v>0</v>
      </c>
      <c r="C354">
        <v>2018</v>
      </c>
      <c r="D354" s="10">
        <v>43101</v>
      </c>
      <c r="E354" t="s">
        <v>32</v>
      </c>
      <c r="F354" t="s">
        <v>24</v>
      </c>
      <c r="G354">
        <f>IF(COUNTIF($F$2:F354, F354) =1,1,0)</f>
        <v>0</v>
      </c>
      <c r="H354" s="1">
        <v>82.05</v>
      </c>
      <c r="I354" s="2">
        <f t="shared" si="5"/>
        <v>82050000</v>
      </c>
      <c r="J354" s="2">
        <v>322527</v>
      </c>
      <c r="K354" t="s">
        <v>25</v>
      </c>
      <c r="L354" t="s">
        <v>22</v>
      </c>
      <c r="M354" t="s">
        <v>18</v>
      </c>
      <c r="N354" s="2">
        <v>46</v>
      </c>
    </row>
    <row r="355" spans="1:14" x14ac:dyDescent="0.35">
      <c r="A355" t="s">
        <v>10</v>
      </c>
      <c r="B355">
        <f>IF(COUNTIF($A$2:A355, A355) =1,1,0)</f>
        <v>0</v>
      </c>
      <c r="C355">
        <v>2024</v>
      </c>
      <c r="D355" s="10">
        <v>45292</v>
      </c>
      <c r="E355" t="s">
        <v>32</v>
      </c>
      <c r="F355" t="s">
        <v>37</v>
      </c>
      <c r="G355">
        <f>IF(COUNTIF($F$2:F355, F355) =1,1,0)</f>
        <v>0</v>
      </c>
      <c r="H355" s="1">
        <v>11.92</v>
      </c>
      <c r="I355" s="2">
        <f t="shared" si="5"/>
        <v>11920000</v>
      </c>
      <c r="J355" s="2">
        <v>557016</v>
      </c>
      <c r="K355" t="s">
        <v>30</v>
      </c>
      <c r="L355" t="s">
        <v>38</v>
      </c>
      <c r="M355" t="s">
        <v>18</v>
      </c>
      <c r="N355" s="2">
        <v>34</v>
      </c>
    </row>
    <row r="356" spans="1:14" x14ac:dyDescent="0.35">
      <c r="A356" t="s">
        <v>23</v>
      </c>
      <c r="B356">
        <f>IF(COUNTIF($A$2:A356, A356) =1,1,0)</f>
        <v>0</v>
      </c>
      <c r="C356">
        <v>2017</v>
      </c>
      <c r="D356" s="10">
        <v>42736</v>
      </c>
      <c r="E356" t="s">
        <v>32</v>
      </c>
      <c r="F356" t="s">
        <v>37</v>
      </c>
      <c r="G356">
        <f>IF(COUNTIF($F$2:F356, F356) =1,1,0)</f>
        <v>0</v>
      </c>
      <c r="H356" s="1">
        <v>54.83</v>
      </c>
      <c r="I356" s="2">
        <f t="shared" si="5"/>
        <v>54830000</v>
      </c>
      <c r="J356" s="2">
        <v>966668</v>
      </c>
      <c r="K356" t="s">
        <v>13</v>
      </c>
      <c r="L356" t="s">
        <v>22</v>
      </c>
      <c r="M356" t="s">
        <v>27</v>
      </c>
      <c r="N356" s="2">
        <v>15</v>
      </c>
    </row>
    <row r="357" spans="1:14" x14ac:dyDescent="0.35">
      <c r="A357" t="s">
        <v>33</v>
      </c>
      <c r="B357">
        <f>IF(COUNTIF($A$2:A357, A357) =1,1,0)</f>
        <v>0</v>
      </c>
      <c r="C357">
        <v>2020</v>
      </c>
      <c r="D357" s="10">
        <v>43831</v>
      </c>
      <c r="E357" t="s">
        <v>34</v>
      </c>
      <c r="F357" t="s">
        <v>17</v>
      </c>
      <c r="G357">
        <f>IF(COUNTIF($F$2:F357, F357) =1,1,0)</f>
        <v>0</v>
      </c>
      <c r="H357" s="1">
        <v>36.17</v>
      </c>
      <c r="I357" s="2">
        <f t="shared" si="5"/>
        <v>36170000</v>
      </c>
      <c r="J357" s="2">
        <v>813165</v>
      </c>
      <c r="K357" t="s">
        <v>25</v>
      </c>
      <c r="L357" t="s">
        <v>14</v>
      </c>
      <c r="M357" t="s">
        <v>31</v>
      </c>
      <c r="N357" s="2">
        <v>44</v>
      </c>
    </row>
    <row r="358" spans="1:14" x14ac:dyDescent="0.35">
      <c r="A358" t="s">
        <v>33</v>
      </c>
      <c r="B358">
        <f>IF(COUNTIF($A$2:A358, A358) =1,1,0)</f>
        <v>0</v>
      </c>
      <c r="C358">
        <v>2018</v>
      </c>
      <c r="D358" s="10">
        <v>43101</v>
      </c>
      <c r="E358" t="s">
        <v>34</v>
      </c>
      <c r="F358" t="s">
        <v>35</v>
      </c>
      <c r="G358">
        <f>IF(COUNTIF($F$2:F358, F358) =1,1,0)</f>
        <v>0</v>
      </c>
      <c r="H358" s="1">
        <v>80.06</v>
      </c>
      <c r="I358" s="2">
        <f t="shared" si="5"/>
        <v>80060000</v>
      </c>
      <c r="J358" s="2">
        <v>400807</v>
      </c>
      <c r="K358" t="s">
        <v>30</v>
      </c>
      <c r="L358" t="s">
        <v>22</v>
      </c>
      <c r="M358" t="s">
        <v>18</v>
      </c>
      <c r="N358" s="2">
        <v>67</v>
      </c>
    </row>
    <row r="359" spans="1:14" x14ac:dyDescent="0.35">
      <c r="A359" t="s">
        <v>43</v>
      </c>
      <c r="B359">
        <f>IF(COUNTIF($A$2:A359, A359) =1,1,0)</f>
        <v>0</v>
      </c>
      <c r="C359">
        <v>2023</v>
      </c>
      <c r="D359" s="10">
        <v>44927</v>
      </c>
      <c r="E359" t="s">
        <v>20</v>
      </c>
      <c r="F359" t="s">
        <v>17</v>
      </c>
      <c r="G359">
        <f>IF(COUNTIF($F$2:F359, F359) =1,1,0)</f>
        <v>0</v>
      </c>
      <c r="H359" s="1">
        <v>74.849999999999994</v>
      </c>
      <c r="I359" s="2">
        <f t="shared" si="5"/>
        <v>74850000</v>
      </c>
      <c r="J359" s="2">
        <v>549300</v>
      </c>
      <c r="K359" t="s">
        <v>13</v>
      </c>
      <c r="L359" t="s">
        <v>22</v>
      </c>
      <c r="M359" t="s">
        <v>31</v>
      </c>
      <c r="N359" s="2">
        <v>26</v>
      </c>
    </row>
    <row r="360" spans="1:14" x14ac:dyDescent="0.35">
      <c r="A360" t="s">
        <v>43</v>
      </c>
      <c r="B360">
        <f>IF(COUNTIF($A$2:A360, A360) =1,1,0)</f>
        <v>0</v>
      </c>
      <c r="C360">
        <v>2021</v>
      </c>
      <c r="D360" s="10">
        <v>44197</v>
      </c>
      <c r="E360" t="s">
        <v>16</v>
      </c>
      <c r="F360" t="s">
        <v>35</v>
      </c>
      <c r="G360">
        <f>IF(COUNTIF($F$2:F360, F360) =1,1,0)</f>
        <v>0</v>
      </c>
      <c r="H360" s="1">
        <v>74.010000000000005</v>
      </c>
      <c r="I360" s="2">
        <f t="shared" si="5"/>
        <v>74010000</v>
      </c>
      <c r="J360" s="2">
        <v>956893</v>
      </c>
      <c r="K360" t="s">
        <v>30</v>
      </c>
      <c r="L360" t="s">
        <v>26</v>
      </c>
      <c r="M360" t="s">
        <v>31</v>
      </c>
      <c r="N360" s="2">
        <v>49</v>
      </c>
    </row>
    <row r="361" spans="1:14" x14ac:dyDescent="0.35">
      <c r="A361" t="s">
        <v>19</v>
      </c>
      <c r="B361">
        <f>IF(COUNTIF($A$2:A361, A361) =1,1,0)</f>
        <v>0</v>
      </c>
      <c r="C361">
        <v>2015</v>
      </c>
      <c r="D361" s="10">
        <v>42005</v>
      </c>
      <c r="E361" t="s">
        <v>34</v>
      </c>
      <c r="F361" t="s">
        <v>35</v>
      </c>
      <c r="G361">
        <f>IF(COUNTIF($F$2:F361, F361) =1,1,0)</f>
        <v>0</v>
      </c>
      <c r="H361" s="1">
        <v>46.2</v>
      </c>
      <c r="I361" s="2">
        <f t="shared" si="5"/>
        <v>46200000</v>
      </c>
      <c r="J361" s="2">
        <v>245370</v>
      </c>
      <c r="K361" t="s">
        <v>29</v>
      </c>
      <c r="L361" t="s">
        <v>26</v>
      </c>
      <c r="M361" t="s">
        <v>27</v>
      </c>
      <c r="N361" s="2">
        <v>57</v>
      </c>
    </row>
    <row r="362" spans="1:14" x14ac:dyDescent="0.35">
      <c r="A362" t="s">
        <v>43</v>
      </c>
      <c r="B362">
        <f>IF(COUNTIF($A$2:A362, A362) =1,1,0)</f>
        <v>0</v>
      </c>
      <c r="C362">
        <v>2017</v>
      </c>
      <c r="D362" s="10">
        <v>42736</v>
      </c>
      <c r="E362" t="s">
        <v>42</v>
      </c>
      <c r="F362" t="s">
        <v>21</v>
      </c>
      <c r="G362">
        <f>IF(COUNTIF($F$2:F362, F362) =1,1,0)</f>
        <v>0</v>
      </c>
      <c r="H362" s="1">
        <v>9.59</v>
      </c>
      <c r="I362" s="2">
        <f t="shared" si="5"/>
        <v>9590000</v>
      </c>
      <c r="J362" s="2">
        <v>912731</v>
      </c>
      <c r="K362" t="s">
        <v>25</v>
      </c>
      <c r="L362" t="s">
        <v>38</v>
      </c>
      <c r="M362" t="s">
        <v>18</v>
      </c>
      <c r="N362" s="2">
        <v>4</v>
      </c>
    </row>
    <row r="363" spans="1:14" x14ac:dyDescent="0.35">
      <c r="A363" t="s">
        <v>45</v>
      </c>
      <c r="B363">
        <f>IF(COUNTIF($A$2:A363, A363) =1,1,0)</f>
        <v>0</v>
      </c>
      <c r="C363">
        <v>2017</v>
      </c>
      <c r="D363" s="10">
        <v>42736</v>
      </c>
      <c r="E363" t="s">
        <v>42</v>
      </c>
      <c r="F363" t="s">
        <v>24</v>
      </c>
      <c r="G363">
        <f>IF(COUNTIF($F$2:F363, F363) =1,1,0)</f>
        <v>0</v>
      </c>
      <c r="H363" s="1">
        <v>81.19</v>
      </c>
      <c r="I363" s="2">
        <f t="shared" si="5"/>
        <v>81190000</v>
      </c>
      <c r="J363" s="2">
        <v>362085</v>
      </c>
      <c r="K363" t="s">
        <v>29</v>
      </c>
      <c r="L363" t="s">
        <v>22</v>
      </c>
      <c r="M363" t="s">
        <v>15</v>
      </c>
      <c r="N363" s="2">
        <v>5</v>
      </c>
    </row>
    <row r="364" spans="1:14" x14ac:dyDescent="0.35">
      <c r="A364" t="s">
        <v>28</v>
      </c>
      <c r="B364">
        <f>IF(COUNTIF($A$2:A364, A364) =1,1,0)</f>
        <v>0</v>
      </c>
      <c r="C364">
        <v>2022</v>
      </c>
      <c r="D364" s="10">
        <v>44562</v>
      </c>
      <c r="E364" t="s">
        <v>34</v>
      </c>
      <c r="F364" t="s">
        <v>24</v>
      </c>
      <c r="G364">
        <f>IF(COUNTIF($F$2:F364, F364) =1,1,0)</f>
        <v>0</v>
      </c>
      <c r="H364" s="1">
        <v>42.8</v>
      </c>
      <c r="I364" s="2">
        <f t="shared" si="5"/>
        <v>42800000</v>
      </c>
      <c r="J364" s="2">
        <v>862664</v>
      </c>
      <c r="K364" t="s">
        <v>13</v>
      </c>
      <c r="L364" t="s">
        <v>38</v>
      </c>
      <c r="M364" t="s">
        <v>18</v>
      </c>
      <c r="N364" s="2">
        <v>44</v>
      </c>
    </row>
    <row r="365" spans="1:14" x14ac:dyDescent="0.35">
      <c r="A365" t="s">
        <v>10</v>
      </c>
      <c r="B365">
        <f>IF(COUNTIF($A$2:A365, A365) =1,1,0)</f>
        <v>0</v>
      </c>
      <c r="C365">
        <v>2015</v>
      </c>
      <c r="D365" s="10">
        <v>42005</v>
      </c>
      <c r="E365" t="s">
        <v>16</v>
      </c>
      <c r="F365" t="s">
        <v>24</v>
      </c>
      <c r="G365">
        <f>IF(COUNTIF($F$2:F365, F365) =1,1,0)</f>
        <v>0</v>
      </c>
      <c r="H365" s="1">
        <v>32.65</v>
      </c>
      <c r="I365" s="2">
        <f t="shared" si="5"/>
        <v>32650000</v>
      </c>
      <c r="J365" s="2">
        <v>313384</v>
      </c>
      <c r="K365" t="s">
        <v>29</v>
      </c>
      <c r="L365" t="s">
        <v>26</v>
      </c>
      <c r="M365" t="s">
        <v>31</v>
      </c>
      <c r="N365" s="2">
        <v>51</v>
      </c>
    </row>
    <row r="366" spans="1:14" x14ac:dyDescent="0.35">
      <c r="A366" t="s">
        <v>41</v>
      </c>
      <c r="B366">
        <f>IF(COUNTIF($A$2:A366, A366) =1,1,0)</f>
        <v>0</v>
      </c>
      <c r="C366">
        <v>2018</v>
      </c>
      <c r="D366" s="10">
        <v>43101</v>
      </c>
      <c r="E366" t="s">
        <v>42</v>
      </c>
      <c r="F366" t="s">
        <v>36</v>
      </c>
      <c r="G366">
        <f>IF(COUNTIF($F$2:F366, F366) =1,1,0)</f>
        <v>0</v>
      </c>
      <c r="H366" s="1">
        <v>17.989999999999998</v>
      </c>
      <c r="I366" s="2">
        <f t="shared" si="5"/>
        <v>17990000</v>
      </c>
      <c r="J366" s="2">
        <v>593009</v>
      </c>
      <c r="K366" t="s">
        <v>30</v>
      </c>
      <c r="L366" t="s">
        <v>26</v>
      </c>
      <c r="M366" t="s">
        <v>18</v>
      </c>
      <c r="N366" s="2">
        <v>27</v>
      </c>
    </row>
    <row r="367" spans="1:14" x14ac:dyDescent="0.35">
      <c r="A367" t="s">
        <v>28</v>
      </c>
      <c r="B367">
        <f>IF(COUNTIF($A$2:A367, A367) =1,1,0)</f>
        <v>0</v>
      </c>
      <c r="C367">
        <v>2023</v>
      </c>
      <c r="D367" s="10">
        <v>44927</v>
      </c>
      <c r="E367" t="s">
        <v>34</v>
      </c>
      <c r="F367" t="s">
        <v>36</v>
      </c>
      <c r="G367">
        <f>IF(COUNTIF($F$2:F367, F367) =1,1,0)</f>
        <v>0</v>
      </c>
      <c r="H367" s="1">
        <v>30.68</v>
      </c>
      <c r="I367" s="2">
        <f t="shared" si="5"/>
        <v>30680000</v>
      </c>
      <c r="J367" s="2">
        <v>933754</v>
      </c>
      <c r="K367" t="s">
        <v>29</v>
      </c>
      <c r="L367" t="s">
        <v>26</v>
      </c>
      <c r="M367" t="s">
        <v>18</v>
      </c>
      <c r="N367" s="2">
        <v>36</v>
      </c>
    </row>
    <row r="368" spans="1:14" x14ac:dyDescent="0.35">
      <c r="A368" t="s">
        <v>44</v>
      </c>
      <c r="B368">
        <f>IF(COUNTIF($A$2:A368, A368) =1,1,0)</f>
        <v>0</v>
      </c>
      <c r="C368">
        <v>2015</v>
      </c>
      <c r="D368" s="10">
        <v>42005</v>
      </c>
      <c r="E368" t="s">
        <v>32</v>
      </c>
      <c r="F368" t="s">
        <v>35</v>
      </c>
      <c r="G368">
        <f>IF(COUNTIF($F$2:F368, F368) =1,1,0)</f>
        <v>0</v>
      </c>
      <c r="H368" s="1">
        <v>82.12</v>
      </c>
      <c r="I368" s="2">
        <f t="shared" si="5"/>
        <v>82120000</v>
      </c>
      <c r="J368" s="2">
        <v>55055</v>
      </c>
      <c r="K368" t="s">
        <v>13</v>
      </c>
      <c r="L368" t="s">
        <v>14</v>
      </c>
      <c r="M368" t="s">
        <v>15</v>
      </c>
      <c r="N368" s="2">
        <v>44</v>
      </c>
    </row>
    <row r="369" spans="1:14" x14ac:dyDescent="0.35">
      <c r="A369" t="s">
        <v>33</v>
      </c>
      <c r="B369">
        <f>IF(COUNTIF($A$2:A369, A369) =1,1,0)</f>
        <v>0</v>
      </c>
      <c r="C369">
        <v>2020</v>
      </c>
      <c r="D369" s="10">
        <v>43831</v>
      </c>
      <c r="E369" t="s">
        <v>34</v>
      </c>
      <c r="F369" t="s">
        <v>12</v>
      </c>
      <c r="G369">
        <f>IF(COUNTIF($F$2:F369, F369) =1,1,0)</f>
        <v>0</v>
      </c>
      <c r="H369" s="1">
        <v>94.63</v>
      </c>
      <c r="I369" s="2">
        <f t="shared" si="5"/>
        <v>94630000</v>
      </c>
      <c r="J369" s="2">
        <v>481180</v>
      </c>
      <c r="K369" t="s">
        <v>13</v>
      </c>
      <c r="L369" t="s">
        <v>22</v>
      </c>
      <c r="M369" t="s">
        <v>27</v>
      </c>
      <c r="N369" s="2">
        <v>10</v>
      </c>
    </row>
    <row r="370" spans="1:14" x14ac:dyDescent="0.35">
      <c r="A370" t="s">
        <v>41</v>
      </c>
      <c r="B370">
        <f>IF(COUNTIF($A$2:A370, A370) =1,1,0)</f>
        <v>0</v>
      </c>
      <c r="C370">
        <v>2020</v>
      </c>
      <c r="D370" s="10">
        <v>43831</v>
      </c>
      <c r="E370" t="s">
        <v>20</v>
      </c>
      <c r="F370" t="s">
        <v>36</v>
      </c>
      <c r="G370">
        <f>IF(COUNTIF($F$2:F370, F370) =1,1,0)</f>
        <v>0</v>
      </c>
      <c r="H370" s="1">
        <v>54.03</v>
      </c>
      <c r="I370" s="2">
        <f t="shared" si="5"/>
        <v>54030000</v>
      </c>
      <c r="J370" s="2">
        <v>110260</v>
      </c>
      <c r="K370" t="s">
        <v>30</v>
      </c>
      <c r="L370" t="s">
        <v>22</v>
      </c>
      <c r="M370" t="s">
        <v>15</v>
      </c>
      <c r="N370" s="2">
        <v>66</v>
      </c>
    </row>
    <row r="371" spans="1:14" x14ac:dyDescent="0.35">
      <c r="A371" t="s">
        <v>45</v>
      </c>
      <c r="B371">
        <f>IF(COUNTIF($A$2:A371, A371) =1,1,0)</f>
        <v>0</v>
      </c>
      <c r="C371">
        <v>2020</v>
      </c>
      <c r="D371" s="10">
        <v>43831</v>
      </c>
      <c r="E371" t="s">
        <v>32</v>
      </c>
      <c r="F371" t="s">
        <v>35</v>
      </c>
      <c r="G371">
        <f>IF(COUNTIF($F$2:F371, F371) =1,1,0)</f>
        <v>0</v>
      </c>
      <c r="H371" s="1">
        <v>10.54</v>
      </c>
      <c r="I371" s="2">
        <f t="shared" si="5"/>
        <v>10540000</v>
      </c>
      <c r="J371" s="2">
        <v>741592</v>
      </c>
      <c r="K371" t="s">
        <v>29</v>
      </c>
      <c r="L371" t="s">
        <v>26</v>
      </c>
      <c r="M371" t="s">
        <v>15</v>
      </c>
      <c r="N371" s="2">
        <v>69</v>
      </c>
    </row>
    <row r="372" spans="1:14" x14ac:dyDescent="0.35">
      <c r="A372" t="s">
        <v>41</v>
      </c>
      <c r="B372">
        <f>IF(COUNTIF($A$2:A372, A372) =1,1,0)</f>
        <v>0</v>
      </c>
      <c r="C372">
        <v>2020</v>
      </c>
      <c r="D372" s="10">
        <v>43831</v>
      </c>
      <c r="E372" t="s">
        <v>11</v>
      </c>
      <c r="F372" t="s">
        <v>12</v>
      </c>
      <c r="G372">
        <f>IF(COUNTIF($F$2:F372, F372) =1,1,0)</f>
        <v>0</v>
      </c>
      <c r="H372" s="1">
        <v>34.409999999999997</v>
      </c>
      <c r="I372" s="2">
        <f t="shared" si="5"/>
        <v>34410000</v>
      </c>
      <c r="J372" s="2">
        <v>928026</v>
      </c>
      <c r="K372" t="s">
        <v>30</v>
      </c>
      <c r="L372" t="s">
        <v>26</v>
      </c>
      <c r="M372" t="s">
        <v>15</v>
      </c>
      <c r="N372" s="2">
        <v>5</v>
      </c>
    </row>
    <row r="373" spans="1:14" x14ac:dyDescent="0.35">
      <c r="A373" t="s">
        <v>28</v>
      </c>
      <c r="B373">
        <f>IF(COUNTIF($A$2:A373, A373) =1,1,0)</f>
        <v>0</v>
      </c>
      <c r="C373">
        <v>2018</v>
      </c>
      <c r="D373" s="10">
        <v>43101</v>
      </c>
      <c r="E373" t="s">
        <v>34</v>
      </c>
      <c r="F373" t="s">
        <v>12</v>
      </c>
      <c r="G373">
        <f>IF(COUNTIF($F$2:F373, F373) =1,1,0)</f>
        <v>0</v>
      </c>
      <c r="H373" s="1">
        <v>84.27</v>
      </c>
      <c r="I373" s="2">
        <f t="shared" si="5"/>
        <v>84270000</v>
      </c>
      <c r="J373" s="2">
        <v>399014</v>
      </c>
      <c r="K373" t="s">
        <v>25</v>
      </c>
      <c r="L373" t="s">
        <v>38</v>
      </c>
      <c r="M373" t="s">
        <v>18</v>
      </c>
      <c r="N373" s="2">
        <v>52</v>
      </c>
    </row>
    <row r="374" spans="1:14" x14ac:dyDescent="0.35">
      <c r="A374" t="s">
        <v>10</v>
      </c>
      <c r="B374">
        <f>IF(COUNTIF($A$2:A374, A374) =1,1,0)</f>
        <v>0</v>
      </c>
      <c r="C374">
        <v>2018</v>
      </c>
      <c r="D374" s="10">
        <v>43101</v>
      </c>
      <c r="E374" t="s">
        <v>16</v>
      </c>
      <c r="F374" t="s">
        <v>17</v>
      </c>
      <c r="G374">
        <f>IF(COUNTIF($F$2:F374, F374) =1,1,0)</f>
        <v>0</v>
      </c>
      <c r="H374" s="1">
        <v>35.08</v>
      </c>
      <c r="I374" s="2">
        <f t="shared" si="5"/>
        <v>35080000</v>
      </c>
      <c r="J374" s="2">
        <v>42831</v>
      </c>
      <c r="K374" t="s">
        <v>13</v>
      </c>
      <c r="L374" t="s">
        <v>26</v>
      </c>
      <c r="M374" t="s">
        <v>31</v>
      </c>
      <c r="N374" s="2">
        <v>42</v>
      </c>
    </row>
    <row r="375" spans="1:14" x14ac:dyDescent="0.35">
      <c r="A375" t="s">
        <v>23</v>
      </c>
      <c r="B375">
        <f>IF(COUNTIF($A$2:A375, A375) =1,1,0)</f>
        <v>0</v>
      </c>
      <c r="C375">
        <v>2018</v>
      </c>
      <c r="D375" s="10">
        <v>43101</v>
      </c>
      <c r="E375" t="s">
        <v>20</v>
      </c>
      <c r="F375" t="s">
        <v>37</v>
      </c>
      <c r="G375">
        <f>IF(COUNTIF($F$2:F375, F375) =1,1,0)</f>
        <v>0</v>
      </c>
      <c r="H375" s="1">
        <v>45.11</v>
      </c>
      <c r="I375" s="2">
        <f t="shared" si="5"/>
        <v>45110000</v>
      </c>
      <c r="J375" s="2">
        <v>545613</v>
      </c>
      <c r="K375" t="s">
        <v>29</v>
      </c>
      <c r="L375" t="s">
        <v>14</v>
      </c>
      <c r="M375" t="s">
        <v>15</v>
      </c>
      <c r="N375" s="2">
        <v>25</v>
      </c>
    </row>
    <row r="376" spans="1:14" x14ac:dyDescent="0.35">
      <c r="A376" t="s">
        <v>40</v>
      </c>
      <c r="B376">
        <f>IF(COUNTIF($A$2:A376, A376) =1,1,0)</f>
        <v>0</v>
      </c>
      <c r="C376">
        <v>2023</v>
      </c>
      <c r="D376" s="10">
        <v>44927</v>
      </c>
      <c r="E376" t="s">
        <v>20</v>
      </c>
      <c r="F376" t="s">
        <v>17</v>
      </c>
      <c r="G376">
        <f>IF(COUNTIF($F$2:F376, F376) =1,1,0)</f>
        <v>0</v>
      </c>
      <c r="H376" s="1">
        <v>92.57</v>
      </c>
      <c r="I376" s="2">
        <f t="shared" si="5"/>
        <v>92570000</v>
      </c>
      <c r="J376" s="2">
        <v>813789</v>
      </c>
      <c r="K376" t="s">
        <v>25</v>
      </c>
      <c r="L376" t="s">
        <v>14</v>
      </c>
      <c r="M376" t="s">
        <v>31</v>
      </c>
      <c r="N376" s="2">
        <v>27</v>
      </c>
    </row>
    <row r="377" spans="1:14" x14ac:dyDescent="0.35">
      <c r="A377" t="s">
        <v>23</v>
      </c>
      <c r="B377">
        <f>IF(COUNTIF($A$2:A377, A377) =1,1,0)</f>
        <v>0</v>
      </c>
      <c r="C377">
        <v>2015</v>
      </c>
      <c r="D377" s="10">
        <v>42005</v>
      </c>
      <c r="E377" t="s">
        <v>16</v>
      </c>
      <c r="F377" t="s">
        <v>36</v>
      </c>
      <c r="G377">
        <f>IF(COUNTIF($F$2:F377, F377) =1,1,0)</f>
        <v>0</v>
      </c>
      <c r="H377" s="1">
        <v>13.49</v>
      </c>
      <c r="I377" s="2">
        <f t="shared" si="5"/>
        <v>13490000</v>
      </c>
      <c r="J377" s="2">
        <v>345825</v>
      </c>
      <c r="K377" t="s">
        <v>13</v>
      </c>
      <c r="L377" t="s">
        <v>38</v>
      </c>
      <c r="M377" t="s">
        <v>27</v>
      </c>
      <c r="N377" s="2">
        <v>6</v>
      </c>
    </row>
    <row r="378" spans="1:14" x14ac:dyDescent="0.35">
      <c r="A378" t="s">
        <v>23</v>
      </c>
      <c r="B378">
        <f>IF(COUNTIF($A$2:A378, A378) =1,1,0)</f>
        <v>0</v>
      </c>
      <c r="C378">
        <v>2016</v>
      </c>
      <c r="D378" s="10">
        <v>42370</v>
      </c>
      <c r="E378" t="s">
        <v>11</v>
      </c>
      <c r="F378" t="s">
        <v>12</v>
      </c>
      <c r="G378">
        <f>IF(COUNTIF($F$2:F378, F378) =1,1,0)</f>
        <v>0</v>
      </c>
      <c r="H378" s="1">
        <v>8.42</v>
      </c>
      <c r="I378" s="2">
        <f t="shared" si="5"/>
        <v>8420000</v>
      </c>
      <c r="J378" s="2">
        <v>29671</v>
      </c>
      <c r="K378" t="s">
        <v>29</v>
      </c>
      <c r="L378" t="s">
        <v>14</v>
      </c>
      <c r="M378" t="s">
        <v>39</v>
      </c>
      <c r="N378" s="2">
        <v>61</v>
      </c>
    </row>
    <row r="379" spans="1:14" x14ac:dyDescent="0.35">
      <c r="A379" t="s">
        <v>40</v>
      </c>
      <c r="B379">
        <f>IF(COUNTIF($A$2:A379, A379) =1,1,0)</f>
        <v>0</v>
      </c>
      <c r="C379">
        <v>2020</v>
      </c>
      <c r="D379" s="10">
        <v>43831</v>
      </c>
      <c r="E379" t="s">
        <v>11</v>
      </c>
      <c r="F379" t="s">
        <v>35</v>
      </c>
      <c r="G379">
        <f>IF(COUNTIF($F$2:F379, F379) =1,1,0)</f>
        <v>0</v>
      </c>
      <c r="H379" s="1">
        <v>92.5</v>
      </c>
      <c r="I379" s="2">
        <f t="shared" si="5"/>
        <v>92500000</v>
      </c>
      <c r="J379" s="2">
        <v>34011</v>
      </c>
      <c r="K379" t="s">
        <v>29</v>
      </c>
      <c r="L379" t="s">
        <v>14</v>
      </c>
      <c r="M379" t="s">
        <v>18</v>
      </c>
      <c r="N379" s="2">
        <v>9</v>
      </c>
    </row>
    <row r="380" spans="1:14" x14ac:dyDescent="0.35">
      <c r="A380" t="s">
        <v>45</v>
      </c>
      <c r="B380">
        <f>IF(COUNTIF($A$2:A380, A380) =1,1,0)</f>
        <v>0</v>
      </c>
      <c r="C380">
        <v>2018</v>
      </c>
      <c r="D380" s="10">
        <v>43101</v>
      </c>
      <c r="E380" t="s">
        <v>34</v>
      </c>
      <c r="F380" t="s">
        <v>36</v>
      </c>
      <c r="G380">
        <f>IF(COUNTIF($F$2:F380, F380) =1,1,0)</f>
        <v>0</v>
      </c>
      <c r="H380" s="1">
        <v>63.8</v>
      </c>
      <c r="I380" s="2">
        <f t="shared" si="5"/>
        <v>63800000</v>
      </c>
      <c r="J380" s="2">
        <v>341383</v>
      </c>
      <c r="K380" t="s">
        <v>25</v>
      </c>
      <c r="L380" t="s">
        <v>22</v>
      </c>
      <c r="M380" t="s">
        <v>31</v>
      </c>
      <c r="N380" s="2">
        <v>9</v>
      </c>
    </row>
    <row r="381" spans="1:14" x14ac:dyDescent="0.35">
      <c r="A381" t="s">
        <v>44</v>
      </c>
      <c r="B381">
        <f>IF(COUNTIF($A$2:A381, A381) =1,1,0)</f>
        <v>0</v>
      </c>
      <c r="C381">
        <v>2020</v>
      </c>
      <c r="D381" s="10">
        <v>43831</v>
      </c>
      <c r="E381" t="s">
        <v>16</v>
      </c>
      <c r="F381" t="s">
        <v>36</v>
      </c>
      <c r="G381">
        <f>IF(COUNTIF($F$2:F381, F381) =1,1,0)</f>
        <v>0</v>
      </c>
      <c r="H381" s="1">
        <v>40.86</v>
      </c>
      <c r="I381" s="2">
        <f t="shared" si="5"/>
        <v>40860000</v>
      </c>
      <c r="J381" s="2">
        <v>565080</v>
      </c>
      <c r="K381" t="s">
        <v>30</v>
      </c>
      <c r="L381" t="s">
        <v>38</v>
      </c>
      <c r="M381" t="s">
        <v>39</v>
      </c>
      <c r="N381" s="2">
        <v>6</v>
      </c>
    </row>
    <row r="382" spans="1:14" x14ac:dyDescent="0.35">
      <c r="A382" t="s">
        <v>28</v>
      </c>
      <c r="B382">
        <f>IF(COUNTIF($A$2:A382, A382) =1,1,0)</f>
        <v>0</v>
      </c>
      <c r="C382">
        <v>2019</v>
      </c>
      <c r="D382" s="10">
        <v>43466</v>
      </c>
      <c r="E382" t="s">
        <v>42</v>
      </c>
      <c r="F382" t="s">
        <v>36</v>
      </c>
      <c r="G382">
        <f>IF(COUNTIF($F$2:F382, F382) =1,1,0)</f>
        <v>0</v>
      </c>
      <c r="H382" s="1">
        <v>79.239999999999995</v>
      </c>
      <c r="I382" s="2">
        <f t="shared" si="5"/>
        <v>79240000</v>
      </c>
      <c r="J382" s="2">
        <v>862136</v>
      </c>
      <c r="K382" t="s">
        <v>13</v>
      </c>
      <c r="L382" t="s">
        <v>38</v>
      </c>
      <c r="M382" t="s">
        <v>15</v>
      </c>
      <c r="N382" s="2">
        <v>44</v>
      </c>
    </row>
    <row r="383" spans="1:14" x14ac:dyDescent="0.35">
      <c r="A383" t="s">
        <v>44</v>
      </c>
      <c r="B383">
        <f>IF(COUNTIF($A$2:A383, A383) =1,1,0)</f>
        <v>0</v>
      </c>
      <c r="C383">
        <v>2022</v>
      </c>
      <c r="D383" s="10">
        <v>44562</v>
      </c>
      <c r="E383" t="s">
        <v>20</v>
      </c>
      <c r="F383" t="s">
        <v>17</v>
      </c>
      <c r="G383">
        <f>IF(COUNTIF($F$2:F383, F383) =1,1,0)</f>
        <v>0</v>
      </c>
      <c r="H383" s="1">
        <v>37.15</v>
      </c>
      <c r="I383" s="2">
        <f t="shared" si="5"/>
        <v>37150000</v>
      </c>
      <c r="J383" s="2">
        <v>241151</v>
      </c>
      <c r="K383" t="s">
        <v>13</v>
      </c>
      <c r="L383" t="s">
        <v>26</v>
      </c>
      <c r="M383" t="s">
        <v>31</v>
      </c>
      <c r="N383" s="2">
        <v>56</v>
      </c>
    </row>
    <row r="384" spans="1:14" x14ac:dyDescent="0.35">
      <c r="A384" t="s">
        <v>19</v>
      </c>
      <c r="B384">
        <f>IF(COUNTIF($A$2:A384, A384) =1,1,0)</f>
        <v>0</v>
      </c>
      <c r="C384">
        <v>2024</v>
      </c>
      <c r="D384" s="10">
        <v>45292</v>
      </c>
      <c r="E384" t="s">
        <v>20</v>
      </c>
      <c r="F384" t="s">
        <v>35</v>
      </c>
      <c r="G384">
        <f>IF(COUNTIF($F$2:F384, F384) =1,1,0)</f>
        <v>0</v>
      </c>
      <c r="H384" s="1">
        <v>62.06</v>
      </c>
      <c r="I384" s="2">
        <f t="shared" si="5"/>
        <v>62060000</v>
      </c>
      <c r="J384" s="2">
        <v>321158</v>
      </c>
      <c r="K384" t="s">
        <v>29</v>
      </c>
      <c r="L384" t="s">
        <v>38</v>
      </c>
      <c r="M384" t="s">
        <v>15</v>
      </c>
      <c r="N384" s="2">
        <v>37</v>
      </c>
    </row>
    <row r="385" spans="1:14" x14ac:dyDescent="0.35">
      <c r="A385" t="s">
        <v>33</v>
      </c>
      <c r="B385">
        <f>IF(COUNTIF($A$2:A385, A385) =1,1,0)</f>
        <v>0</v>
      </c>
      <c r="C385">
        <v>2023</v>
      </c>
      <c r="D385" s="10">
        <v>44927</v>
      </c>
      <c r="E385" t="s">
        <v>11</v>
      </c>
      <c r="F385" t="s">
        <v>12</v>
      </c>
      <c r="G385">
        <f>IF(COUNTIF($F$2:F385, F385) =1,1,0)</f>
        <v>0</v>
      </c>
      <c r="H385" s="1">
        <v>31.03</v>
      </c>
      <c r="I385" s="2">
        <f t="shared" si="5"/>
        <v>31030000</v>
      </c>
      <c r="J385" s="2">
        <v>472386</v>
      </c>
      <c r="K385" t="s">
        <v>25</v>
      </c>
      <c r="L385" t="s">
        <v>38</v>
      </c>
      <c r="M385" t="s">
        <v>39</v>
      </c>
      <c r="N385" s="2">
        <v>24</v>
      </c>
    </row>
    <row r="386" spans="1:14" x14ac:dyDescent="0.35">
      <c r="A386" t="s">
        <v>23</v>
      </c>
      <c r="B386">
        <f>IF(COUNTIF($A$2:A386, A386) =1,1,0)</f>
        <v>0</v>
      </c>
      <c r="C386">
        <v>2015</v>
      </c>
      <c r="D386" s="10">
        <v>42005</v>
      </c>
      <c r="E386" t="s">
        <v>20</v>
      </c>
      <c r="F386" t="s">
        <v>37</v>
      </c>
      <c r="G386">
        <f>IF(COUNTIF($F$2:F386, F386) =1,1,0)</f>
        <v>0</v>
      </c>
      <c r="H386" s="1">
        <v>82.54</v>
      </c>
      <c r="I386" s="2">
        <f t="shared" si="5"/>
        <v>82540000</v>
      </c>
      <c r="J386" s="2">
        <v>34240</v>
      </c>
      <c r="K386" t="s">
        <v>29</v>
      </c>
      <c r="L386" t="s">
        <v>22</v>
      </c>
      <c r="M386" t="s">
        <v>39</v>
      </c>
      <c r="N386" s="2">
        <v>45</v>
      </c>
    </row>
    <row r="387" spans="1:14" x14ac:dyDescent="0.35">
      <c r="A387" t="s">
        <v>45</v>
      </c>
      <c r="B387">
        <f>IF(COUNTIF($A$2:A387, A387) =1,1,0)</f>
        <v>0</v>
      </c>
      <c r="C387">
        <v>2019</v>
      </c>
      <c r="D387" s="10">
        <v>43466</v>
      </c>
      <c r="E387" t="s">
        <v>42</v>
      </c>
      <c r="F387" t="s">
        <v>35</v>
      </c>
      <c r="G387">
        <f>IF(COUNTIF($F$2:F387, F387) =1,1,0)</f>
        <v>0</v>
      </c>
      <c r="H387" s="1">
        <v>34.4</v>
      </c>
      <c r="I387" s="2">
        <f t="shared" ref="I387:I450" si="6">H387*1000000</f>
        <v>34400000</v>
      </c>
      <c r="J387" s="2">
        <v>98018</v>
      </c>
      <c r="K387" t="s">
        <v>29</v>
      </c>
      <c r="L387" t="s">
        <v>38</v>
      </c>
      <c r="M387" t="s">
        <v>15</v>
      </c>
      <c r="N387" s="2">
        <v>55</v>
      </c>
    </row>
    <row r="388" spans="1:14" x14ac:dyDescent="0.35">
      <c r="A388" t="s">
        <v>44</v>
      </c>
      <c r="B388">
        <f>IF(COUNTIF($A$2:A388, A388) =1,1,0)</f>
        <v>0</v>
      </c>
      <c r="C388">
        <v>2024</v>
      </c>
      <c r="D388" s="10">
        <v>45292</v>
      </c>
      <c r="E388" t="s">
        <v>11</v>
      </c>
      <c r="F388" t="s">
        <v>12</v>
      </c>
      <c r="G388">
        <f>IF(COUNTIF($F$2:F388, F388) =1,1,0)</f>
        <v>0</v>
      </c>
      <c r="H388" s="1">
        <v>72.2</v>
      </c>
      <c r="I388" s="2">
        <f t="shared" si="6"/>
        <v>72200000</v>
      </c>
      <c r="J388" s="2">
        <v>555808</v>
      </c>
      <c r="K388" t="s">
        <v>30</v>
      </c>
      <c r="L388" t="s">
        <v>22</v>
      </c>
      <c r="M388" t="s">
        <v>27</v>
      </c>
      <c r="N388" s="2">
        <v>4</v>
      </c>
    </row>
    <row r="389" spans="1:14" x14ac:dyDescent="0.35">
      <c r="A389" t="s">
        <v>23</v>
      </c>
      <c r="B389">
        <f>IF(COUNTIF($A$2:A389, A389) =1,1,0)</f>
        <v>0</v>
      </c>
      <c r="C389">
        <v>2021</v>
      </c>
      <c r="D389" s="10">
        <v>44197</v>
      </c>
      <c r="E389" t="s">
        <v>34</v>
      </c>
      <c r="F389" t="s">
        <v>37</v>
      </c>
      <c r="G389">
        <f>IF(COUNTIF($F$2:F389, F389) =1,1,0)</f>
        <v>0</v>
      </c>
      <c r="H389" s="1">
        <v>52.23</v>
      </c>
      <c r="I389" s="2">
        <f t="shared" si="6"/>
        <v>52230000</v>
      </c>
      <c r="J389" s="2">
        <v>449333</v>
      </c>
      <c r="K389" t="s">
        <v>13</v>
      </c>
      <c r="L389" t="s">
        <v>14</v>
      </c>
      <c r="M389" t="s">
        <v>39</v>
      </c>
      <c r="N389" s="2">
        <v>39</v>
      </c>
    </row>
    <row r="390" spans="1:14" x14ac:dyDescent="0.35">
      <c r="A390" t="s">
        <v>23</v>
      </c>
      <c r="B390">
        <f>IF(COUNTIF($A$2:A390, A390) =1,1,0)</f>
        <v>0</v>
      </c>
      <c r="C390">
        <v>2024</v>
      </c>
      <c r="D390" s="10">
        <v>45292</v>
      </c>
      <c r="E390" t="s">
        <v>20</v>
      </c>
      <c r="F390" t="s">
        <v>17</v>
      </c>
      <c r="G390">
        <f>IF(COUNTIF($F$2:F390, F390) =1,1,0)</f>
        <v>0</v>
      </c>
      <c r="H390" s="1">
        <v>7.16</v>
      </c>
      <c r="I390" s="2">
        <f t="shared" si="6"/>
        <v>7160000</v>
      </c>
      <c r="J390" s="2">
        <v>368618</v>
      </c>
      <c r="K390" t="s">
        <v>25</v>
      </c>
      <c r="L390" t="s">
        <v>26</v>
      </c>
      <c r="M390" t="s">
        <v>18</v>
      </c>
      <c r="N390" s="2">
        <v>22</v>
      </c>
    </row>
    <row r="391" spans="1:14" x14ac:dyDescent="0.35">
      <c r="A391" t="s">
        <v>33</v>
      </c>
      <c r="B391">
        <f>IF(COUNTIF($A$2:A391, A391) =1,1,0)</f>
        <v>0</v>
      </c>
      <c r="C391">
        <v>2022</v>
      </c>
      <c r="D391" s="10">
        <v>44562</v>
      </c>
      <c r="E391" t="s">
        <v>20</v>
      </c>
      <c r="F391" t="s">
        <v>21</v>
      </c>
      <c r="G391">
        <f>IF(COUNTIF($F$2:F391, F391) =1,1,0)</f>
        <v>0</v>
      </c>
      <c r="H391" s="1">
        <v>78.23</v>
      </c>
      <c r="I391" s="2">
        <f t="shared" si="6"/>
        <v>78230000</v>
      </c>
      <c r="J391" s="2">
        <v>310175</v>
      </c>
      <c r="K391" t="s">
        <v>13</v>
      </c>
      <c r="L391" t="s">
        <v>14</v>
      </c>
      <c r="M391" t="s">
        <v>27</v>
      </c>
      <c r="N391" s="2">
        <v>53</v>
      </c>
    </row>
    <row r="392" spans="1:14" x14ac:dyDescent="0.35">
      <c r="A392" t="s">
        <v>23</v>
      </c>
      <c r="B392">
        <f>IF(COUNTIF($A$2:A392, A392) =1,1,0)</f>
        <v>0</v>
      </c>
      <c r="C392">
        <v>2020</v>
      </c>
      <c r="D392" s="10">
        <v>43831</v>
      </c>
      <c r="E392" t="s">
        <v>11</v>
      </c>
      <c r="F392" t="s">
        <v>17</v>
      </c>
      <c r="G392">
        <f>IF(COUNTIF($F$2:F392, F392) =1,1,0)</f>
        <v>0</v>
      </c>
      <c r="H392" s="1">
        <v>25.1</v>
      </c>
      <c r="I392" s="2">
        <f t="shared" si="6"/>
        <v>25100000</v>
      </c>
      <c r="J392" s="2">
        <v>986980</v>
      </c>
      <c r="K392" t="s">
        <v>25</v>
      </c>
      <c r="L392" t="s">
        <v>38</v>
      </c>
      <c r="M392" t="s">
        <v>15</v>
      </c>
      <c r="N392" s="2">
        <v>71</v>
      </c>
    </row>
    <row r="393" spans="1:14" x14ac:dyDescent="0.35">
      <c r="A393" t="s">
        <v>23</v>
      </c>
      <c r="B393">
        <f>IF(COUNTIF($A$2:A393, A393) =1,1,0)</f>
        <v>0</v>
      </c>
      <c r="C393">
        <v>2024</v>
      </c>
      <c r="D393" s="10">
        <v>45292</v>
      </c>
      <c r="E393" t="s">
        <v>32</v>
      </c>
      <c r="F393" t="s">
        <v>17</v>
      </c>
      <c r="G393">
        <f>IF(COUNTIF($F$2:F393, F393) =1,1,0)</f>
        <v>0</v>
      </c>
      <c r="H393" s="1">
        <v>88.54</v>
      </c>
      <c r="I393" s="2">
        <f t="shared" si="6"/>
        <v>88540000</v>
      </c>
      <c r="J393" s="2">
        <v>518181</v>
      </c>
      <c r="K393" t="s">
        <v>29</v>
      </c>
      <c r="L393" t="s">
        <v>38</v>
      </c>
      <c r="M393" t="s">
        <v>31</v>
      </c>
      <c r="N393" s="2">
        <v>24</v>
      </c>
    </row>
    <row r="394" spans="1:14" x14ac:dyDescent="0.35">
      <c r="A394" t="s">
        <v>19</v>
      </c>
      <c r="B394">
        <f>IF(COUNTIF($A$2:A394, A394) =1,1,0)</f>
        <v>0</v>
      </c>
      <c r="C394">
        <v>2015</v>
      </c>
      <c r="D394" s="10">
        <v>42005</v>
      </c>
      <c r="E394" t="s">
        <v>11</v>
      </c>
      <c r="F394" t="s">
        <v>17</v>
      </c>
      <c r="G394">
        <f>IF(COUNTIF($F$2:F394, F394) =1,1,0)</f>
        <v>0</v>
      </c>
      <c r="H394" s="1">
        <v>49.51</v>
      </c>
      <c r="I394" s="2">
        <f t="shared" si="6"/>
        <v>49510000</v>
      </c>
      <c r="J394" s="2">
        <v>72782</v>
      </c>
      <c r="K394" t="s">
        <v>30</v>
      </c>
      <c r="L394" t="s">
        <v>38</v>
      </c>
      <c r="M394" t="s">
        <v>39</v>
      </c>
      <c r="N394" s="2">
        <v>63</v>
      </c>
    </row>
    <row r="395" spans="1:14" x14ac:dyDescent="0.35">
      <c r="A395" t="s">
        <v>41</v>
      </c>
      <c r="B395">
        <f>IF(COUNTIF($A$2:A395, A395) =1,1,0)</f>
        <v>0</v>
      </c>
      <c r="C395">
        <v>2018</v>
      </c>
      <c r="D395" s="10">
        <v>43101</v>
      </c>
      <c r="E395" t="s">
        <v>32</v>
      </c>
      <c r="F395" t="s">
        <v>24</v>
      </c>
      <c r="G395">
        <f>IF(COUNTIF($F$2:F395, F395) =1,1,0)</f>
        <v>0</v>
      </c>
      <c r="H395" s="1">
        <v>4.08</v>
      </c>
      <c r="I395" s="2">
        <f t="shared" si="6"/>
        <v>4080000</v>
      </c>
      <c r="J395" s="2">
        <v>502842</v>
      </c>
      <c r="K395" t="s">
        <v>30</v>
      </c>
      <c r="L395" t="s">
        <v>38</v>
      </c>
      <c r="M395" t="s">
        <v>15</v>
      </c>
      <c r="N395" s="2">
        <v>15</v>
      </c>
    </row>
    <row r="396" spans="1:14" x14ac:dyDescent="0.35">
      <c r="A396" t="s">
        <v>23</v>
      </c>
      <c r="B396">
        <f>IF(COUNTIF($A$2:A396, A396) =1,1,0)</f>
        <v>0</v>
      </c>
      <c r="C396">
        <v>2024</v>
      </c>
      <c r="D396" s="10">
        <v>45292</v>
      </c>
      <c r="E396" t="s">
        <v>11</v>
      </c>
      <c r="F396" t="s">
        <v>17</v>
      </c>
      <c r="G396">
        <f>IF(COUNTIF($F$2:F396, F396) =1,1,0)</f>
        <v>0</v>
      </c>
      <c r="H396" s="1">
        <v>89.31</v>
      </c>
      <c r="I396" s="2">
        <f t="shared" si="6"/>
        <v>89310000</v>
      </c>
      <c r="J396" s="2">
        <v>376586</v>
      </c>
      <c r="K396" t="s">
        <v>30</v>
      </c>
      <c r="L396" t="s">
        <v>22</v>
      </c>
      <c r="M396" t="s">
        <v>27</v>
      </c>
      <c r="N396" s="2">
        <v>51</v>
      </c>
    </row>
    <row r="397" spans="1:14" x14ac:dyDescent="0.35">
      <c r="A397" t="s">
        <v>28</v>
      </c>
      <c r="B397">
        <f>IF(COUNTIF($A$2:A397, A397) =1,1,0)</f>
        <v>0</v>
      </c>
      <c r="C397">
        <v>2023</v>
      </c>
      <c r="D397" s="10">
        <v>44927</v>
      </c>
      <c r="E397" t="s">
        <v>11</v>
      </c>
      <c r="F397" t="s">
        <v>35</v>
      </c>
      <c r="G397">
        <f>IF(COUNTIF($F$2:F397, F397) =1,1,0)</f>
        <v>0</v>
      </c>
      <c r="H397" s="1">
        <v>88.55</v>
      </c>
      <c r="I397" s="2">
        <f t="shared" si="6"/>
        <v>88550000</v>
      </c>
      <c r="J397" s="2">
        <v>698597</v>
      </c>
      <c r="K397" t="s">
        <v>30</v>
      </c>
      <c r="L397" t="s">
        <v>26</v>
      </c>
      <c r="M397" t="s">
        <v>31</v>
      </c>
      <c r="N397" s="2">
        <v>66</v>
      </c>
    </row>
    <row r="398" spans="1:14" x14ac:dyDescent="0.35">
      <c r="A398" t="s">
        <v>41</v>
      </c>
      <c r="B398">
        <f>IF(COUNTIF($A$2:A398, A398) =1,1,0)</f>
        <v>0</v>
      </c>
      <c r="C398">
        <v>2015</v>
      </c>
      <c r="D398" s="10">
        <v>42005</v>
      </c>
      <c r="E398" t="s">
        <v>34</v>
      </c>
      <c r="F398" t="s">
        <v>12</v>
      </c>
      <c r="G398">
        <f>IF(COUNTIF($F$2:F398, F398) =1,1,0)</f>
        <v>0</v>
      </c>
      <c r="H398" s="1">
        <v>5.26</v>
      </c>
      <c r="I398" s="2">
        <f t="shared" si="6"/>
        <v>5260000</v>
      </c>
      <c r="J398" s="2">
        <v>559195</v>
      </c>
      <c r="K398" t="s">
        <v>29</v>
      </c>
      <c r="L398" t="s">
        <v>22</v>
      </c>
      <c r="M398" t="s">
        <v>15</v>
      </c>
      <c r="N398" s="2">
        <v>52</v>
      </c>
    </row>
    <row r="399" spans="1:14" x14ac:dyDescent="0.35">
      <c r="A399" t="s">
        <v>19</v>
      </c>
      <c r="B399">
        <f>IF(COUNTIF($A$2:A399, A399) =1,1,0)</f>
        <v>0</v>
      </c>
      <c r="C399">
        <v>2024</v>
      </c>
      <c r="D399" s="10">
        <v>45292</v>
      </c>
      <c r="E399" t="s">
        <v>16</v>
      </c>
      <c r="F399" t="s">
        <v>17</v>
      </c>
      <c r="G399">
        <f>IF(COUNTIF($F$2:F399, F399) =1,1,0)</f>
        <v>0</v>
      </c>
      <c r="H399" s="1">
        <v>17.57</v>
      </c>
      <c r="I399" s="2">
        <f t="shared" si="6"/>
        <v>17570000</v>
      </c>
      <c r="J399" s="2">
        <v>236253</v>
      </c>
      <c r="K399" t="s">
        <v>30</v>
      </c>
      <c r="L399" t="s">
        <v>26</v>
      </c>
      <c r="M399" t="s">
        <v>18</v>
      </c>
      <c r="N399" s="2">
        <v>38</v>
      </c>
    </row>
    <row r="400" spans="1:14" x14ac:dyDescent="0.35">
      <c r="A400" t="s">
        <v>43</v>
      </c>
      <c r="B400">
        <f>IF(COUNTIF($A$2:A400, A400) =1,1,0)</f>
        <v>0</v>
      </c>
      <c r="C400">
        <v>2016</v>
      </c>
      <c r="D400" s="10">
        <v>42370</v>
      </c>
      <c r="E400" t="s">
        <v>32</v>
      </c>
      <c r="F400" t="s">
        <v>37</v>
      </c>
      <c r="G400">
        <f>IF(COUNTIF($F$2:F400, F400) =1,1,0)</f>
        <v>0</v>
      </c>
      <c r="H400" s="1">
        <v>8.01</v>
      </c>
      <c r="I400" s="2">
        <f t="shared" si="6"/>
        <v>8010000</v>
      </c>
      <c r="J400" s="2">
        <v>534847</v>
      </c>
      <c r="K400" t="s">
        <v>25</v>
      </c>
      <c r="L400" t="s">
        <v>38</v>
      </c>
      <c r="M400" t="s">
        <v>18</v>
      </c>
      <c r="N400" s="2">
        <v>3</v>
      </c>
    </row>
    <row r="401" spans="1:14" x14ac:dyDescent="0.35">
      <c r="A401" t="s">
        <v>40</v>
      </c>
      <c r="B401">
        <f>IF(COUNTIF($A$2:A401, A401) =1,1,0)</f>
        <v>0</v>
      </c>
      <c r="C401">
        <v>2016</v>
      </c>
      <c r="D401" s="10">
        <v>42370</v>
      </c>
      <c r="E401" t="s">
        <v>42</v>
      </c>
      <c r="F401" t="s">
        <v>17</v>
      </c>
      <c r="G401">
        <f>IF(COUNTIF($F$2:F401, F401) =1,1,0)</f>
        <v>0</v>
      </c>
      <c r="H401" s="1">
        <v>39.86</v>
      </c>
      <c r="I401" s="2">
        <f t="shared" si="6"/>
        <v>39860000</v>
      </c>
      <c r="J401" s="2">
        <v>262611</v>
      </c>
      <c r="K401" t="s">
        <v>30</v>
      </c>
      <c r="L401" t="s">
        <v>26</v>
      </c>
      <c r="M401" t="s">
        <v>31</v>
      </c>
      <c r="N401" s="2">
        <v>33</v>
      </c>
    </row>
    <row r="402" spans="1:14" x14ac:dyDescent="0.35">
      <c r="A402" t="s">
        <v>43</v>
      </c>
      <c r="B402">
        <f>IF(COUNTIF($A$2:A402, A402) =1,1,0)</f>
        <v>0</v>
      </c>
      <c r="C402">
        <v>2021</v>
      </c>
      <c r="D402" s="10">
        <v>44197</v>
      </c>
      <c r="E402" t="s">
        <v>34</v>
      </c>
      <c r="F402" t="s">
        <v>24</v>
      </c>
      <c r="G402">
        <f>IF(COUNTIF($F$2:F402, F402) =1,1,0)</f>
        <v>0</v>
      </c>
      <c r="H402" s="1">
        <v>11.61</v>
      </c>
      <c r="I402" s="2">
        <f t="shared" si="6"/>
        <v>11610000</v>
      </c>
      <c r="J402" s="2">
        <v>848702</v>
      </c>
      <c r="K402" t="s">
        <v>30</v>
      </c>
      <c r="L402" t="s">
        <v>22</v>
      </c>
      <c r="M402" t="s">
        <v>31</v>
      </c>
      <c r="N402" s="2">
        <v>48</v>
      </c>
    </row>
    <row r="403" spans="1:14" x14ac:dyDescent="0.35">
      <c r="A403" t="s">
        <v>28</v>
      </c>
      <c r="B403">
        <f>IF(COUNTIF($A$2:A403, A403) =1,1,0)</f>
        <v>0</v>
      </c>
      <c r="C403">
        <v>2017</v>
      </c>
      <c r="D403" s="10">
        <v>42736</v>
      </c>
      <c r="E403" t="s">
        <v>20</v>
      </c>
      <c r="F403" t="s">
        <v>17</v>
      </c>
      <c r="G403">
        <f>IF(COUNTIF($F$2:F403, F403) =1,1,0)</f>
        <v>0</v>
      </c>
      <c r="H403" s="1">
        <v>73.98</v>
      </c>
      <c r="I403" s="2">
        <f t="shared" si="6"/>
        <v>73980000</v>
      </c>
      <c r="J403" s="2">
        <v>609952</v>
      </c>
      <c r="K403" t="s">
        <v>13</v>
      </c>
      <c r="L403" t="s">
        <v>14</v>
      </c>
      <c r="M403" t="s">
        <v>15</v>
      </c>
      <c r="N403" s="2">
        <v>7</v>
      </c>
    </row>
    <row r="404" spans="1:14" x14ac:dyDescent="0.35">
      <c r="A404" t="s">
        <v>28</v>
      </c>
      <c r="B404">
        <f>IF(COUNTIF($A$2:A404, A404) =1,1,0)</f>
        <v>0</v>
      </c>
      <c r="C404">
        <v>2022</v>
      </c>
      <c r="D404" s="10">
        <v>44562</v>
      </c>
      <c r="E404" t="s">
        <v>20</v>
      </c>
      <c r="F404" t="s">
        <v>21</v>
      </c>
      <c r="G404">
        <f>IF(COUNTIF($F$2:F404, F404) =1,1,0)</f>
        <v>0</v>
      </c>
      <c r="H404" s="1">
        <v>65.86</v>
      </c>
      <c r="I404" s="2">
        <f t="shared" si="6"/>
        <v>65860000</v>
      </c>
      <c r="J404" s="2">
        <v>978868</v>
      </c>
      <c r="K404" t="s">
        <v>29</v>
      </c>
      <c r="L404" t="s">
        <v>22</v>
      </c>
      <c r="M404" t="s">
        <v>27</v>
      </c>
      <c r="N404" s="2">
        <v>39</v>
      </c>
    </row>
    <row r="405" spans="1:14" x14ac:dyDescent="0.35">
      <c r="A405" t="s">
        <v>40</v>
      </c>
      <c r="B405">
        <f>IF(COUNTIF($A$2:A405, A405) =1,1,0)</f>
        <v>0</v>
      </c>
      <c r="C405">
        <v>2021</v>
      </c>
      <c r="D405" s="10">
        <v>44197</v>
      </c>
      <c r="E405" t="s">
        <v>16</v>
      </c>
      <c r="F405" t="s">
        <v>17</v>
      </c>
      <c r="G405">
        <f>IF(COUNTIF($F$2:F405, F405) =1,1,0)</f>
        <v>0</v>
      </c>
      <c r="H405" s="1">
        <v>41.26</v>
      </c>
      <c r="I405" s="2">
        <f t="shared" si="6"/>
        <v>41260000</v>
      </c>
      <c r="J405" s="2">
        <v>659734</v>
      </c>
      <c r="K405" t="s">
        <v>29</v>
      </c>
      <c r="L405" t="s">
        <v>14</v>
      </c>
      <c r="M405" t="s">
        <v>31</v>
      </c>
      <c r="N405" s="2">
        <v>54</v>
      </c>
    </row>
    <row r="406" spans="1:14" x14ac:dyDescent="0.35">
      <c r="A406" t="s">
        <v>44</v>
      </c>
      <c r="B406">
        <f>IF(COUNTIF($A$2:A406, A406) =1,1,0)</f>
        <v>0</v>
      </c>
      <c r="C406">
        <v>2022</v>
      </c>
      <c r="D406" s="10">
        <v>44562</v>
      </c>
      <c r="E406" t="s">
        <v>32</v>
      </c>
      <c r="F406" t="s">
        <v>17</v>
      </c>
      <c r="G406">
        <f>IF(COUNTIF($F$2:F406, F406) =1,1,0)</f>
        <v>0</v>
      </c>
      <c r="H406" s="1">
        <v>64.38</v>
      </c>
      <c r="I406" s="2">
        <f t="shared" si="6"/>
        <v>64379999.999999993</v>
      </c>
      <c r="J406" s="2">
        <v>88354</v>
      </c>
      <c r="K406" t="s">
        <v>25</v>
      </c>
      <c r="L406" t="s">
        <v>26</v>
      </c>
      <c r="M406" t="s">
        <v>27</v>
      </c>
      <c r="N406" s="2">
        <v>52</v>
      </c>
    </row>
    <row r="407" spans="1:14" x14ac:dyDescent="0.35">
      <c r="A407" t="s">
        <v>43</v>
      </c>
      <c r="B407">
        <f>IF(COUNTIF($A$2:A407, A407) =1,1,0)</f>
        <v>0</v>
      </c>
      <c r="C407">
        <v>2022</v>
      </c>
      <c r="D407" s="10">
        <v>44562</v>
      </c>
      <c r="E407" t="s">
        <v>11</v>
      </c>
      <c r="F407" t="s">
        <v>36</v>
      </c>
      <c r="G407">
        <f>IF(COUNTIF($F$2:F407, F407) =1,1,0)</f>
        <v>0</v>
      </c>
      <c r="H407" s="1">
        <v>75.010000000000005</v>
      </c>
      <c r="I407" s="2">
        <f t="shared" si="6"/>
        <v>75010000</v>
      </c>
      <c r="J407" s="2">
        <v>771434</v>
      </c>
      <c r="K407" t="s">
        <v>13</v>
      </c>
      <c r="L407" t="s">
        <v>26</v>
      </c>
      <c r="M407" t="s">
        <v>27</v>
      </c>
      <c r="N407" s="2">
        <v>38</v>
      </c>
    </row>
    <row r="408" spans="1:14" x14ac:dyDescent="0.35">
      <c r="A408" t="s">
        <v>40</v>
      </c>
      <c r="B408">
        <f>IF(COUNTIF($A$2:A408, A408) =1,1,0)</f>
        <v>0</v>
      </c>
      <c r="C408">
        <v>2016</v>
      </c>
      <c r="D408" s="10">
        <v>42370</v>
      </c>
      <c r="E408" t="s">
        <v>34</v>
      </c>
      <c r="F408" t="s">
        <v>36</v>
      </c>
      <c r="G408">
        <f>IF(COUNTIF($F$2:F408, F408) =1,1,0)</f>
        <v>0</v>
      </c>
      <c r="H408" s="1">
        <v>1.73</v>
      </c>
      <c r="I408" s="2">
        <f t="shared" si="6"/>
        <v>1730000</v>
      </c>
      <c r="J408" s="2">
        <v>91560</v>
      </c>
      <c r="K408" t="s">
        <v>13</v>
      </c>
      <c r="L408" t="s">
        <v>22</v>
      </c>
      <c r="M408" t="s">
        <v>27</v>
      </c>
      <c r="N408" s="2">
        <v>35</v>
      </c>
    </row>
    <row r="409" spans="1:14" x14ac:dyDescent="0.35">
      <c r="A409" t="s">
        <v>23</v>
      </c>
      <c r="B409">
        <f>IF(COUNTIF($A$2:A409, A409) =1,1,0)</f>
        <v>0</v>
      </c>
      <c r="C409">
        <v>2021</v>
      </c>
      <c r="D409" s="10">
        <v>44197</v>
      </c>
      <c r="E409" t="s">
        <v>11</v>
      </c>
      <c r="F409" t="s">
        <v>37</v>
      </c>
      <c r="G409">
        <f>IF(COUNTIF($F$2:F409, F409) =1,1,0)</f>
        <v>0</v>
      </c>
      <c r="H409" s="1">
        <v>1.35</v>
      </c>
      <c r="I409" s="2">
        <f t="shared" si="6"/>
        <v>1350000</v>
      </c>
      <c r="J409" s="2">
        <v>375292</v>
      </c>
      <c r="K409" t="s">
        <v>30</v>
      </c>
      <c r="L409" t="s">
        <v>14</v>
      </c>
      <c r="M409" t="s">
        <v>18</v>
      </c>
      <c r="N409" s="2">
        <v>48</v>
      </c>
    </row>
    <row r="410" spans="1:14" x14ac:dyDescent="0.35">
      <c r="A410" t="s">
        <v>44</v>
      </c>
      <c r="B410">
        <f>IF(COUNTIF($A$2:A410, A410) =1,1,0)</f>
        <v>0</v>
      </c>
      <c r="C410">
        <v>2015</v>
      </c>
      <c r="D410" s="10">
        <v>42005</v>
      </c>
      <c r="E410" t="s">
        <v>34</v>
      </c>
      <c r="F410" t="s">
        <v>17</v>
      </c>
      <c r="G410">
        <f>IF(COUNTIF($F$2:F410, F410) =1,1,0)</f>
        <v>0</v>
      </c>
      <c r="H410" s="1">
        <v>70.88</v>
      </c>
      <c r="I410" s="2">
        <f t="shared" si="6"/>
        <v>70880000</v>
      </c>
      <c r="J410" s="2">
        <v>43366</v>
      </c>
      <c r="K410" t="s">
        <v>30</v>
      </c>
      <c r="L410" t="s">
        <v>22</v>
      </c>
      <c r="M410" t="s">
        <v>27</v>
      </c>
      <c r="N410" s="2">
        <v>43</v>
      </c>
    </row>
    <row r="411" spans="1:14" x14ac:dyDescent="0.35">
      <c r="A411" t="s">
        <v>19</v>
      </c>
      <c r="B411">
        <f>IF(COUNTIF($A$2:A411, A411) =1,1,0)</f>
        <v>0</v>
      </c>
      <c r="C411">
        <v>2019</v>
      </c>
      <c r="D411" s="10">
        <v>43466</v>
      </c>
      <c r="E411" t="s">
        <v>16</v>
      </c>
      <c r="F411" t="s">
        <v>24</v>
      </c>
      <c r="G411">
        <f>IF(COUNTIF($F$2:F411, F411) =1,1,0)</f>
        <v>0</v>
      </c>
      <c r="H411" s="1">
        <v>32.08</v>
      </c>
      <c r="I411" s="2">
        <f t="shared" si="6"/>
        <v>32080000</v>
      </c>
      <c r="J411" s="2">
        <v>429224</v>
      </c>
      <c r="K411" t="s">
        <v>30</v>
      </c>
      <c r="L411" t="s">
        <v>26</v>
      </c>
      <c r="M411" t="s">
        <v>27</v>
      </c>
      <c r="N411" s="2">
        <v>56</v>
      </c>
    </row>
    <row r="412" spans="1:14" x14ac:dyDescent="0.35">
      <c r="A412" t="s">
        <v>43</v>
      </c>
      <c r="B412">
        <f>IF(COUNTIF($A$2:A412, A412) =1,1,0)</f>
        <v>0</v>
      </c>
      <c r="C412">
        <v>2017</v>
      </c>
      <c r="D412" s="10">
        <v>42736</v>
      </c>
      <c r="E412" t="s">
        <v>11</v>
      </c>
      <c r="F412" t="s">
        <v>37</v>
      </c>
      <c r="G412">
        <f>IF(COUNTIF($F$2:F412, F412) =1,1,0)</f>
        <v>0</v>
      </c>
      <c r="H412" s="1">
        <v>68.989999999999995</v>
      </c>
      <c r="I412" s="2">
        <f t="shared" si="6"/>
        <v>68990000</v>
      </c>
      <c r="J412" s="2">
        <v>526227</v>
      </c>
      <c r="K412" t="s">
        <v>13</v>
      </c>
      <c r="L412" t="s">
        <v>22</v>
      </c>
      <c r="M412" t="s">
        <v>15</v>
      </c>
      <c r="N412" s="2">
        <v>62</v>
      </c>
    </row>
    <row r="413" spans="1:14" x14ac:dyDescent="0.35">
      <c r="A413" t="s">
        <v>44</v>
      </c>
      <c r="B413">
        <f>IF(COUNTIF($A$2:A413, A413) =1,1,0)</f>
        <v>0</v>
      </c>
      <c r="C413">
        <v>2024</v>
      </c>
      <c r="D413" s="10">
        <v>45292</v>
      </c>
      <c r="E413" t="s">
        <v>20</v>
      </c>
      <c r="F413" t="s">
        <v>17</v>
      </c>
      <c r="G413">
        <f>IF(COUNTIF($F$2:F413, F413) =1,1,0)</f>
        <v>0</v>
      </c>
      <c r="H413" s="1">
        <v>9.77</v>
      </c>
      <c r="I413" s="2">
        <f t="shared" si="6"/>
        <v>9770000</v>
      </c>
      <c r="J413" s="2">
        <v>621770</v>
      </c>
      <c r="K413" t="s">
        <v>29</v>
      </c>
      <c r="L413" t="s">
        <v>14</v>
      </c>
      <c r="M413" t="s">
        <v>27</v>
      </c>
      <c r="N413" s="2">
        <v>70</v>
      </c>
    </row>
    <row r="414" spans="1:14" x14ac:dyDescent="0.35">
      <c r="A414" t="s">
        <v>19</v>
      </c>
      <c r="B414">
        <f>IF(COUNTIF($A$2:A414, A414) =1,1,0)</f>
        <v>0</v>
      </c>
      <c r="C414">
        <v>2019</v>
      </c>
      <c r="D414" s="10">
        <v>43466</v>
      </c>
      <c r="E414" t="s">
        <v>32</v>
      </c>
      <c r="F414" t="s">
        <v>24</v>
      </c>
      <c r="G414">
        <f>IF(COUNTIF($F$2:F414, F414) =1,1,0)</f>
        <v>0</v>
      </c>
      <c r="H414" s="1">
        <v>14.53</v>
      </c>
      <c r="I414" s="2">
        <f t="shared" si="6"/>
        <v>14530000</v>
      </c>
      <c r="J414" s="2">
        <v>857688</v>
      </c>
      <c r="K414" t="s">
        <v>29</v>
      </c>
      <c r="L414" t="s">
        <v>38</v>
      </c>
      <c r="M414" t="s">
        <v>31</v>
      </c>
      <c r="N414" s="2">
        <v>55</v>
      </c>
    </row>
    <row r="415" spans="1:14" x14ac:dyDescent="0.35">
      <c r="A415" t="s">
        <v>43</v>
      </c>
      <c r="B415">
        <f>IF(COUNTIF($A$2:A415, A415) =1,1,0)</f>
        <v>0</v>
      </c>
      <c r="C415">
        <v>2024</v>
      </c>
      <c r="D415" s="10">
        <v>45292</v>
      </c>
      <c r="E415" t="s">
        <v>34</v>
      </c>
      <c r="F415" t="s">
        <v>36</v>
      </c>
      <c r="G415">
        <f>IF(COUNTIF($F$2:F415, F415) =1,1,0)</f>
        <v>0</v>
      </c>
      <c r="H415" s="1">
        <v>33.06</v>
      </c>
      <c r="I415" s="2">
        <f t="shared" si="6"/>
        <v>33060000.000000004</v>
      </c>
      <c r="J415" s="2">
        <v>644841</v>
      </c>
      <c r="K415" t="s">
        <v>29</v>
      </c>
      <c r="L415" t="s">
        <v>22</v>
      </c>
      <c r="M415" t="s">
        <v>31</v>
      </c>
      <c r="N415" s="2">
        <v>64</v>
      </c>
    </row>
    <row r="416" spans="1:14" x14ac:dyDescent="0.35">
      <c r="A416" t="s">
        <v>41</v>
      </c>
      <c r="B416">
        <f>IF(COUNTIF($A$2:A416, A416) =1,1,0)</f>
        <v>0</v>
      </c>
      <c r="C416">
        <v>2024</v>
      </c>
      <c r="D416" s="10">
        <v>45292</v>
      </c>
      <c r="E416" t="s">
        <v>20</v>
      </c>
      <c r="F416" t="s">
        <v>21</v>
      </c>
      <c r="G416">
        <f>IF(COUNTIF($F$2:F416, F416) =1,1,0)</f>
        <v>0</v>
      </c>
      <c r="H416" s="1">
        <v>67.61</v>
      </c>
      <c r="I416" s="2">
        <f t="shared" si="6"/>
        <v>67610000</v>
      </c>
      <c r="J416" s="2">
        <v>242847</v>
      </c>
      <c r="K416" t="s">
        <v>30</v>
      </c>
      <c r="L416" t="s">
        <v>14</v>
      </c>
      <c r="M416" t="s">
        <v>15</v>
      </c>
      <c r="N416" s="2">
        <v>37</v>
      </c>
    </row>
    <row r="417" spans="1:14" x14ac:dyDescent="0.35">
      <c r="A417" t="s">
        <v>10</v>
      </c>
      <c r="B417">
        <f>IF(COUNTIF($A$2:A417, A417) =1,1,0)</f>
        <v>0</v>
      </c>
      <c r="C417">
        <v>2022</v>
      </c>
      <c r="D417" s="10">
        <v>44562</v>
      </c>
      <c r="E417" t="s">
        <v>20</v>
      </c>
      <c r="F417" t="s">
        <v>21</v>
      </c>
      <c r="G417">
        <f>IF(COUNTIF($F$2:F417, F417) =1,1,0)</f>
        <v>0</v>
      </c>
      <c r="H417" s="1">
        <v>85.3</v>
      </c>
      <c r="I417" s="2">
        <f t="shared" si="6"/>
        <v>85300000</v>
      </c>
      <c r="J417" s="2">
        <v>155225</v>
      </c>
      <c r="K417" t="s">
        <v>30</v>
      </c>
      <c r="L417" t="s">
        <v>22</v>
      </c>
      <c r="M417" t="s">
        <v>31</v>
      </c>
      <c r="N417" s="2">
        <v>13</v>
      </c>
    </row>
    <row r="418" spans="1:14" x14ac:dyDescent="0.35">
      <c r="A418" t="s">
        <v>44</v>
      </c>
      <c r="B418">
        <f>IF(COUNTIF($A$2:A418, A418) =1,1,0)</f>
        <v>0</v>
      </c>
      <c r="C418">
        <v>2017</v>
      </c>
      <c r="D418" s="10">
        <v>42736</v>
      </c>
      <c r="E418" t="s">
        <v>20</v>
      </c>
      <c r="F418" t="s">
        <v>36</v>
      </c>
      <c r="G418">
        <f>IF(COUNTIF($F$2:F418, F418) =1,1,0)</f>
        <v>0</v>
      </c>
      <c r="H418" s="1">
        <v>79.680000000000007</v>
      </c>
      <c r="I418" s="2">
        <f t="shared" si="6"/>
        <v>79680000</v>
      </c>
      <c r="J418" s="2">
        <v>712646</v>
      </c>
      <c r="K418" t="s">
        <v>25</v>
      </c>
      <c r="L418" t="s">
        <v>14</v>
      </c>
      <c r="M418" t="s">
        <v>27</v>
      </c>
      <c r="N418" s="2">
        <v>50</v>
      </c>
    </row>
    <row r="419" spans="1:14" x14ac:dyDescent="0.35">
      <c r="A419" t="s">
        <v>23</v>
      </c>
      <c r="B419">
        <f>IF(COUNTIF($A$2:A419, A419) =1,1,0)</f>
        <v>0</v>
      </c>
      <c r="C419">
        <v>2022</v>
      </c>
      <c r="D419" s="10">
        <v>44562</v>
      </c>
      <c r="E419" t="s">
        <v>11</v>
      </c>
      <c r="F419" t="s">
        <v>35</v>
      </c>
      <c r="G419">
        <f>IF(COUNTIF($F$2:F419, F419) =1,1,0)</f>
        <v>0</v>
      </c>
      <c r="H419" s="1">
        <v>61.87</v>
      </c>
      <c r="I419" s="2">
        <f t="shared" si="6"/>
        <v>61870000</v>
      </c>
      <c r="J419" s="2">
        <v>298941</v>
      </c>
      <c r="K419" t="s">
        <v>30</v>
      </c>
      <c r="L419" t="s">
        <v>38</v>
      </c>
      <c r="M419" t="s">
        <v>31</v>
      </c>
      <c r="N419" s="2">
        <v>13</v>
      </c>
    </row>
    <row r="420" spans="1:14" x14ac:dyDescent="0.35">
      <c r="A420" t="s">
        <v>41</v>
      </c>
      <c r="B420">
        <f>IF(COUNTIF($A$2:A420, A420) =1,1,0)</f>
        <v>0</v>
      </c>
      <c r="C420">
        <v>2018</v>
      </c>
      <c r="D420" s="10">
        <v>43101</v>
      </c>
      <c r="E420" t="s">
        <v>20</v>
      </c>
      <c r="F420" t="s">
        <v>24</v>
      </c>
      <c r="G420">
        <f>IF(COUNTIF($F$2:F420, F420) =1,1,0)</f>
        <v>0</v>
      </c>
      <c r="H420" s="1">
        <v>4.92</v>
      </c>
      <c r="I420" s="2">
        <f t="shared" si="6"/>
        <v>4920000</v>
      </c>
      <c r="J420" s="2">
        <v>783480</v>
      </c>
      <c r="K420" t="s">
        <v>29</v>
      </c>
      <c r="L420" t="s">
        <v>38</v>
      </c>
      <c r="M420" t="s">
        <v>27</v>
      </c>
      <c r="N420" s="2">
        <v>55</v>
      </c>
    </row>
    <row r="421" spans="1:14" x14ac:dyDescent="0.35">
      <c r="A421" t="s">
        <v>28</v>
      </c>
      <c r="B421">
        <f>IF(COUNTIF($A$2:A421, A421) =1,1,0)</f>
        <v>0</v>
      </c>
      <c r="C421">
        <v>2019</v>
      </c>
      <c r="D421" s="10">
        <v>43466</v>
      </c>
      <c r="E421" t="s">
        <v>11</v>
      </c>
      <c r="F421" t="s">
        <v>37</v>
      </c>
      <c r="G421">
        <f>IF(COUNTIF($F$2:F421, F421) =1,1,0)</f>
        <v>0</v>
      </c>
      <c r="H421" s="1">
        <v>99.97</v>
      </c>
      <c r="I421" s="2">
        <f t="shared" si="6"/>
        <v>99970000</v>
      </c>
      <c r="J421" s="2">
        <v>950451</v>
      </c>
      <c r="K421" t="s">
        <v>13</v>
      </c>
      <c r="L421" t="s">
        <v>22</v>
      </c>
      <c r="M421" t="s">
        <v>27</v>
      </c>
      <c r="N421" s="2">
        <v>29</v>
      </c>
    </row>
    <row r="422" spans="1:14" x14ac:dyDescent="0.35">
      <c r="A422" t="s">
        <v>10</v>
      </c>
      <c r="B422">
        <f>IF(COUNTIF($A$2:A422, A422) =1,1,0)</f>
        <v>0</v>
      </c>
      <c r="C422">
        <v>2018</v>
      </c>
      <c r="D422" s="10">
        <v>43101</v>
      </c>
      <c r="E422" t="s">
        <v>42</v>
      </c>
      <c r="F422" t="s">
        <v>12</v>
      </c>
      <c r="G422">
        <f>IF(COUNTIF($F$2:F422, F422) =1,1,0)</f>
        <v>0</v>
      </c>
      <c r="H422" s="1">
        <v>95.42</v>
      </c>
      <c r="I422" s="2">
        <f t="shared" si="6"/>
        <v>95420000</v>
      </c>
      <c r="J422" s="2">
        <v>917848</v>
      </c>
      <c r="K422" t="s">
        <v>29</v>
      </c>
      <c r="L422" t="s">
        <v>26</v>
      </c>
      <c r="M422" t="s">
        <v>15</v>
      </c>
      <c r="N422" s="2">
        <v>30</v>
      </c>
    </row>
    <row r="423" spans="1:14" x14ac:dyDescent="0.35">
      <c r="A423" t="s">
        <v>28</v>
      </c>
      <c r="B423">
        <f>IF(COUNTIF($A$2:A423, A423) =1,1,0)</f>
        <v>0</v>
      </c>
      <c r="C423">
        <v>2016</v>
      </c>
      <c r="D423" s="10">
        <v>42370</v>
      </c>
      <c r="E423" t="s">
        <v>34</v>
      </c>
      <c r="F423" t="s">
        <v>12</v>
      </c>
      <c r="G423">
        <f>IF(COUNTIF($F$2:F423, F423) =1,1,0)</f>
        <v>0</v>
      </c>
      <c r="H423" s="1">
        <v>42.98</v>
      </c>
      <c r="I423" s="2">
        <f t="shared" si="6"/>
        <v>42980000</v>
      </c>
      <c r="J423" s="2">
        <v>194633</v>
      </c>
      <c r="K423" t="s">
        <v>25</v>
      </c>
      <c r="L423" t="s">
        <v>26</v>
      </c>
      <c r="M423" t="s">
        <v>31</v>
      </c>
      <c r="N423" s="2">
        <v>37</v>
      </c>
    </row>
    <row r="424" spans="1:14" x14ac:dyDescent="0.35">
      <c r="A424" t="s">
        <v>40</v>
      </c>
      <c r="B424">
        <f>IF(COUNTIF($A$2:A424, A424) =1,1,0)</f>
        <v>0</v>
      </c>
      <c r="C424">
        <v>2016</v>
      </c>
      <c r="D424" s="10">
        <v>42370</v>
      </c>
      <c r="E424" t="s">
        <v>42</v>
      </c>
      <c r="F424" t="s">
        <v>24</v>
      </c>
      <c r="G424">
        <f>IF(COUNTIF($F$2:F424, F424) =1,1,0)</f>
        <v>0</v>
      </c>
      <c r="H424" s="1">
        <v>68.42</v>
      </c>
      <c r="I424" s="2">
        <f t="shared" si="6"/>
        <v>68420000</v>
      </c>
      <c r="J424" s="2">
        <v>778844</v>
      </c>
      <c r="K424" t="s">
        <v>30</v>
      </c>
      <c r="L424" t="s">
        <v>38</v>
      </c>
      <c r="M424" t="s">
        <v>39</v>
      </c>
      <c r="N424" s="2">
        <v>65</v>
      </c>
    </row>
    <row r="425" spans="1:14" x14ac:dyDescent="0.35">
      <c r="A425" t="s">
        <v>33</v>
      </c>
      <c r="B425">
        <f>IF(COUNTIF($A$2:A425, A425) =1,1,0)</f>
        <v>0</v>
      </c>
      <c r="C425">
        <v>2018</v>
      </c>
      <c r="D425" s="10">
        <v>43101</v>
      </c>
      <c r="E425" t="s">
        <v>34</v>
      </c>
      <c r="F425" t="s">
        <v>35</v>
      </c>
      <c r="G425">
        <f>IF(COUNTIF($F$2:F425, F425) =1,1,0)</f>
        <v>0</v>
      </c>
      <c r="H425" s="1">
        <v>36.14</v>
      </c>
      <c r="I425" s="2">
        <f t="shared" si="6"/>
        <v>36140000</v>
      </c>
      <c r="J425" s="2">
        <v>668774</v>
      </c>
      <c r="K425" t="s">
        <v>30</v>
      </c>
      <c r="L425" t="s">
        <v>26</v>
      </c>
      <c r="M425" t="s">
        <v>18</v>
      </c>
      <c r="N425" s="2">
        <v>61</v>
      </c>
    </row>
    <row r="426" spans="1:14" x14ac:dyDescent="0.35">
      <c r="A426" t="s">
        <v>33</v>
      </c>
      <c r="B426">
        <f>IF(COUNTIF($A$2:A426, A426) =1,1,0)</f>
        <v>0</v>
      </c>
      <c r="C426">
        <v>2023</v>
      </c>
      <c r="D426" s="10">
        <v>44927</v>
      </c>
      <c r="E426" t="s">
        <v>34</v>
      </c>
      <c r="F426" t="s">
        <v>37</v>
      </c>
      <c r="G426">
        <f>IF(COUNTIF($F$2:F426, F426) =1,1,0)</f>
        <v>0</v>
      </c>
      <c r="H426" s="1">
        <v>69.760000000000005</v>
      </c>
      <c r="I426" s="2">
        <f t="shared" si="6"/>
        <v>69760000</v>
      </c>
      <c r="J426" s="2">
        <v>824351</v>
      </c>
      <c r="K426" t="s">
        <v>30</v>
      </c>
      <c r="L426" t="s">
        <v>38</v>
      </c>
      <c r="M426" t="s">
        <v>18</v>
      </c>
      <c r="N426" s="2">
        <v>17</v>
      </c>
    </row>
    <row r="427" spans="1:14" x14ac:dyDescent="0.35">
      <c r="A427" t="s">
        <v>23</v>
      </c>
      <c r="B427">
        <f>IF(COUNTIF($A$2:A427, A427) =1,1,0)</f>
        <v>0</v>
      </c>
      <c r="C427">
        <v>2020</v>
      </c>
      <c r="D427" s="10">
        <v>43831</v>
      </c>
      <c r="E427" t="s">
        <v>11</v>
      </c>
      <c r="F427" t="s">
        <v>37</v>
      </c>
      <c r="G427">
        <f>IF(COUNTIF($F$2:F427, F427) =1,1,0)</f>
        <v>0</v>
      </c>
      <c r="H427" s="1">
        <v>3.02</v>
      </c>
      <c r="I427" s="2">
        <f t="shared" si="6"/>
        <v>3020000</v>
      </c>
      <c r="J427" s="2">
        <v>510974</v>
      </c>
      <c r="K427" t="s">
        <v>30</v>
      </c>
      <c r="L427" t="s">
        <v>22</v>
      </c>
      <c r="M427" t="s">
        <v>39</v>
      </c>
      <c r="N427" s="2">
        <v>16</v>
      </c>
    </row>
    <row r="428" spans="1:14" x14ac:dyDescent="0.35">
      <c r="A428" t="s">
        <v>40</v>
      </c>
      <c r="B428">
        <f>IF(COUNTIF($A$2:A428, A428) =1,1,0)</f>
        <v>0</v>
      </c>
      <c r="C428">
        <v>2021</v>
      </c>
      <c r="D428" s="10">
        <v>44197</v>
      </c>
      <c r="E428" t="s">
        <v>20</v>
      </c>
      <c r="F428" t="s">
        <v>37</v>
      </c>
      <c r="G428">
        <f>IF(COUNTIF($F$2:F428, F428) =1,1,0)</f>
        <v>0</v>
      </c>
      <c r="H428" s="1">
        <v>86.29</v>
      </c>
      <c r="I428" s="2">
        <f t="shared" si="6"/>
        <v>86290000</v>
      </c>
      <c r="J428" s="2">
        <v>404595</v>
      </c>
      <c r="K428" t="s">
        <v>30</v>
      </c>
      <c r="L428" t="s">
        <v>26</v>
      </c>
      <c r="M428" t="s">
        <v>27</v>
      </c>
      <c r="N428" s="2">
        <v>3</v>
      </c>
    </row>
    <row r="429" spans="1:14" x14ac:dyDescent="0.35">
      <c r="A429" t="s">
        <v>28</v>
      </c>
      <c r="B429">
        <f>IF(COUNTIF($A$2:A429, A429) =1,1,0)</f>
        <v>0</v>
      </c>
      <c r="C429">
        <v>2022</v>
      </c>
      <c r="D429" s="10">
        <v>44562</v>
      </c>
      <c r="E429" t="s">
        <v>34</v>
      </c>
      <c r="F429" t="s">
        <v>21</v>
      </c>
      <c r="G429">
        <f>IF(COUNTIF($F$2:F429, F429) =1,1,0)</f>
        <v>0</v>
      </c>
      <c r="H429" s="1">
        <v>6.31</v>
      </c>
      <c r="I429" s="2">
        <f t="shared" si="6"/>
        <v>6310000</v>
      </c>
      <c r="J429" s="2">
        <v>742273</v>
      </c>
      <c r="K429" t="s">
        <v>13</v>
      </c>
      <c r="L429" t="s">
        <v>38</v>
      </c>
      <c r="M429" t="s">
        <v>27</v>
      </c>
      <c r="N429" s="2">
        <v>67</v>
      </c>
    </row>
    <row r="430" spans="1:14" x14ac:dyDescent="0.35">
      <c r="A430" t="s">
        <v>10</v>
      </c>
      <c r="B430">
        <f>IF(COUNTIF($A$2:A430, A430) =1,1,0)</f>
        <v>0</v>
      </c>
      <c r="C430">
        <v>2016</v>
      </c>
      <c r="D430" s="10">
        <v>42370</v>
      </c>
      <c r="E430" t="s">
        <v>11</v>
      </c>
      <c r="F430" t="s">
        <v>21</v>
      </c>
      <c r="G430">
        <f>IF(COUNTIF($F$2:F430, F430) =1,1,0)</f>
        <v>0</v>
      </c>
      <c r="H430" s="1">
        <v>27.46</v>
      </c>
      <c r="I430" s="2">
        <f t="shared" si="6"/>
        <v>27460000</v>
      </c>
      <c r="J430" s="2">
        <v>973388</v>
      </c>
      <c r="K430" t="s">
        <v>25</v>
      </c>
      <c r="L430" t="s">
        <v>38</v>
      </c>
      <c r="M430" t="s">
        <v>27</v>
      </c>
      <c r="N430" s="2">
        <v>63</v>
      </c>
    </row>
    <row r="431" spans="1:14" x14ac:dyDescent="0.35">
      <c r="A431" t="s">
        <v>10</v>
      </c>
      <c r="B431">
        <f>IF(COUNTIF($A$2:A431, A431) =1,1,0)</f>
        <v>0</v>
      </c>
      <c r="C431">
        <v>2024</v>
      </c>
      <c r="D431" s="10">
        <v>45292</v>
      </c>
      <c r="E431" t="s">
        <v>32</v>
      </c>
      <c r="F431" t="s">
        <v>35</v>
      </c>
      <c r="G431">
        <f>IF(COUNTIF($F$2:F431, F431) =1,1,0)</f>
        <v>0</v>
      </c>
      <c r="H431" s="1">
        <v>69.28</v>
      </c>
      <c r="I431" s="2">
        <f t="shared" si="6"/>
        <v>69280000</v>
      </c>
      <c r="J431" s="2">
        <v>890675</v>
      </c>
      <c r="K431" t="s">
        <v>13</v>
      </c>
      <c r="L431" t="s">
        <v>14</v>
      </c>
      <c r="M431" t="s">
        <v>18</v>
      </c>
      <c r="N431" s="2">
        <v>5</v>
      </c>
    </row>
    <row r="432" spans="1:14" x14ac:dyDescent="0.35">
      <c r="A432" t="s">
        <v>28</v>
      </c>
      <c r="B432">
        <f>IF(COUNTIF($A$2:A432, A432) =1,1,0)</f>
        <v>0</v>
      </c>
      <c r="C432">
        <v>2022</v>
      </c>
      <c r="D432" s="10">
        <v>44562</v>
      </c>
      <c r="E432" t="s">
        <v>34</v>
      </c>
      <c r="F432" t="s">
        <v>12</v>
      </c>
      <c r="G432">
        <f>IF(COUNTIF($F$2:F432, F432) =1,1,0)</f>
        <v>0</v>
      </c>
      <c r="H432" s="1">
        <v>68.959999999999994</v>
      </c>
      <c r="I432" s="2">
        <f t="shared" si="6"/>
        <v>68960000</v>
      </c>
      <c r="J432" s="2">
        <v>710896</v>
      </c>
      <c r="K432" t="s">
        <v>25</v>
      </c>
      <c r="L432" t="s">
        <v>38</v>
      </c>
      <c r="M432" t="s">
        <v>18</v>
      </c>
      <c r="N432" s="2">
        <v>18</v>
      </c>
    </row>
    <row r="433" spans="1:14" x14ac:dyDescent="0.35">
      <c r="A433" t="s">
        <v>19</v>
      </c>
      <c r="B433">
        <f>IF(COUNTIF($A$2:A433, A433) =1,1,0)</f>
        <v>0</v>
      </c>
      <c r="C433">
        <v>2023</v>
      </c>
      <c r="D433" s="10">
        <v>44927</v>
      </c>
      <c r="E433" t="s">
        <v>34</v>
      </c>
      <c r="F433" t="s">
        <v>17</v>
      </c>
      <c r="G433">
        <f>IF(COUNTIF($F$2:F433, F433) =1,1,0)</f>
        <v>0</v>
      </c>
      <c r="H433" s="1">
        <v>2.85</v>
      </c>
      <c r="I433" s="2">
        <f t="shared" si="6"/>
        <v>2850000</v>
      </c>
      <c r="J433" s="2">
        <v>30883</v>
      </c>
      <c r="K433" t="s">
        <v>25</v>
      </c>
      <c r="L433" t="s">
        <v>22</v>
      </c>
      <c r="M433" t="s">
        <v>27</v>
      </c>
      <c r="N433" s="2">
        <v>51</v>
      </c>
    </row>
    <row r="434" spans="1:14" x14ac:dyDescent="0.35">
      <c r="A434" t="s">
        <v>23</v>
      </c>
      <c r="B434">
        <f>IF(COUNTIF($A$2:A434, A434) =1,1,0)</f>
        <v>0</v>
      </c>
      <c r="C434">
        <v>2020</v>
      </c>
      <c r="D434" s="10">
        <v>43831</v>
      </c>
      <c r="E434" t="s">
        <v>34</v>
      </c>
      <c r="F434" t="s">
        <v>35</v>
      </c>
      <c r="G434">
        <f>IF(COUNTIF($F$2:F434, F434) =1,1,0)</f>
        <v>0</v>
      </c>
      <c r="H434" s="1">
        <v>53.76</v>
      </c>
      <c r="I434" s="2">
        <f t="shared" si="6"/>
        <v>53760000</v>
      </c>
      <c r="J434" s="2">
        <v>153355</v>
      </c>
      <c r="K434" t="s">
        <v>30</v>
      </c>
      <c r="L434" t="s">
        <v>38</v>
      </c>
      <c r="M434" t="s">
        <v>39</v>
      </c>
      <c r="N434" s="2">
        <v>57</v>
      </c>
    </row>
    <row r="435" spans="1:14" x14ac:dyDescent="0.35">
      <c r="A435" t="s">
        <v>44</v>
      </c>
      <c r="B435">
        <f>IF(COUNTIF($A$2:A435, A435) =1,1,0)</f>
        <v>0</v>
      </c>
      <c r="C435">
        <v>2020</v>
      </c>
      <c r="D435" s="10">
        <v>43831</v>
      </c>
      <c r="E435" t="s">
        <v>32</v>
      </c>
      <c r="F435" t="s">
        <v>37</v>
      </c>
      <c r="G435">
        <f>IF(COUNTIF($F$2:F435, F435) =1,1,0)</f>
        <v>0</v>
      </c>
      <c r="H435" s="1">
        <v>25.83</v>
      </c>
      <c r="I435" s="2">
        <f t="shared" si="6"/>
        <v>25830000</v>
      </c>
      <c r="J435" s="2">
        <v>96706</v>
      </c>
      <c r="K435" t="s">
        <v>29</v>
      </c>
      <c r="L435" t="s">
        <v>14</v>
      </c>
      <c r="M435" t="s">
        <v>18</v>
      </c>
      <c r="N435" s="2">
        <v>42</v>
      </c>
    </row>
    <row r="436" spans="1:14" x14ac:dyDescent="0.35">
      <c r="A436" t="s">
        <v>40</v>
      </c>
      <c r="B436">
        <f>IF(COUNTIF($A$2:A436, A436) =1,1,0)</f>
        <v>0</v>
      </c>
      <c r="C436">
        <v>2016</v>
      </c>
      <c r="D436" s="10">
        <v>42370</v>
      </c>
      <c r="E436" t="s">
        <v>34</v>
      </c>
      <c r="F436" t="s">
        <v>21</v>
      </c>
      <c r="G436">
        <f>IF(COUNTIF($F$2:F436, F436) =1,1,0)</f>
        <v>0</v>
      </c>
      <c r="H436" s="1">
        <v>43.76</v>
      </c>
      <c r="I436" s="2">
        <f t="shared" si="6"/>
        <v>43760000</v>
      </c>
      <c r="J436" s="2">
        <v>959797</v>
      </c>
      <c r="K436" t="s">
        <v>25</v>
      </c>
      <c r="L436" t="s">
        <v>26</v>
      </c>
      <c r="M436" t="s">
        <v>31</v>
      </c>
      <c r="N436" s="2">
        <v>32</v>
      </c>
    </row>
    <row r="437" spans="1:14" x14ac:dyDescent="0.35">
      <c r="A437" t="s">
        <v>10</v>
      </c>
      <c r="B437">
        <f>IF(COUNTIF($A$2:A437, A437) =1,1,0)</f>
        <v>0</v>
      </c>
      <c r="C437">
        <v>2024</v>
      </c>
      <c r="D437" s="10">
        <v>45292</v>
      </c>
      <c r="E437" t="s">
        <v>11</v>
      </c>
      <c r="F437" t="s">
        <v>24</v>
      </c>
      <c r="G437">
        <f>IF(COUNTIF($F$2:F437, F437) =1,1,0)</f>
        <v>0</v>
      </c>
      <c r="H437" s="1">
        <v>9.4499999999999993</v>
      </c>
      <c r="I437" s="2">
        <f t="shared" si="6"/>
        <v>9450000</v>
      </c>
      <c r="J437" s="2">
        <v>501864</v>
      </c>
      <c r="K437" t="s">
        <v>13</v>
      </c>
      <c r="L437" t="s">
        <v>14</v>
      </c>
      <c r="M437" t="s">
        <v>39</v>
      </c>
      <c r="N437" s="2">
        <v>12</v>
      </c>
    </row>
    <row r="438" spans="1:14" x14ac:dyDescent="0.35">
      <c r="A438" t="s">
        <v>44</v>
      </c>
      <c r="B438">
        <f>IF(COUNTIF($A$2:A438, A438) =1,1,0)</f>
        <v>0</v>
      </c>
      <c r="C438">
        <v>2024</v>
      </c>
      <c r="D438" s="10">
        <v>45292</v>
      </c>
      <c r="E438" t="s">
        <v>20</v>
      </c>
      <c r="F438" t="s">
        <v>21</v>
      </c>
      <c r="G438">
        <f>IF(COUNTIF($F$2:F438, F438) =1,1,0)</f>
        <v>0</v>
      </c>
      <c r="H438" s="1">
        <v>63.57</v>
      </c>
      <c r="I438" s="2">
        <f t="shared" si="6"/>
        <v>63570000</v>
      </c>
      <c r="J438" s="2">
        <v>358626</v>
      </c>
      <c r="K438" t="s">
        <v>30</v>
      </c>
      <c r="L438" t="s">
        <v>22</v>
      </c>
      <c r="M438" t="s">
        <v>15</v>
      </c>
      <c r="N438" s="2">
        <v>26</v>
      </c>
    </row>
    <row r="439" spans="1:14" x14ac:dyDescent="0.35">
      <c r="A439" t="s">
        <v>44</v>
      </c>
      <c r="B439">
        <f>IF(COUNTIF($A$2:A439, A439) =1,1,0)</f>
        <v>0</v>
      </c>
      <c r="C439">
        <v>2017</v>
      </c>
      <c r="D439" s="10">
        <v>42736</v>
      </c>
      <c r="E439" t="s">
        <v>20</v>
      </c>
      <c r="F439" t="s">
        <v>37</v>
      </c>
      <c r="G439">
        <f>IF(COUNTIF($F$2:F439, F439) =1,1,0)</f>
        <v>0</v>
      </c>
      <c r="H439" s="1">
        <v>11.3</v>
      </c>
      <c r="I439" s="2">
        <f t="shared" si="6"/>
        <v>11300000</v>
      </c>
      <c r="J439" s="2">
        <v>64472</v>
      </c>
      <c r="K439" t="s">
        <v>29</v>
      </c>
      <c r="L439" t="s">
        <v>26</v>
      </c>
      <c r="M439" t="s">
        <v>18</v>
      </c>
      <c r="N439" s="2">
        <v>43</v>
      </c>
    </row>
    <row r="440" spans="1:14" x14ac:dyDescent="0.35">
      <c r="A440" t="s">
        <v>19</v>
      </c>
      <c r="B440">
        <f>IF(COUNTIF($A$2:A440, A440) =1,1,0)</f>
        <v>0</v>
      </c>
      <c r="C440">
        <v>2023</v>
      </c>
      <c r="D440" s="10">
        <v>44927</v>
      </c>
      <c r="E440" t="s">
        <v>32</v>
      </c>
      <c r="F440" t="s">
        <v>12</v>
      </c>
      <c r="G440">
        <f>IF(COUNTIF($F$2:F440, F440) =1,1,0)</f>
        <v>0</v>
      </c>
      <c r="H440" s="1">
        <v>82.11</v>
      </c>
      <c r="I440" s="2">
        <f t="shared" si="6"/>
        <v>82110000</v>
      </c>
      <c r="J440" s="2">
        <v>23683</v>
      </c>
      <c r="K440" t="s">
        <v>13</v>
      </c>
      <c r="L440" t="s">
        <v>22</v>
      </c>
      <c r="M440" t="s">
        <v>39</v>
      </c>
      <c r="N440" s="2">
        <v>69</v>
      </c>
    </row>
    <row r="441" spans="1:14" x14ac:dyDescent="0.35">
      <c r="A441" t="s">
        <v>45</v>
      </c>
      <c r="B441">
        <f>IF(COUNTIF($A$2:A441, A441) =1,1,0)</f>
        <v>0</v>
      </c>
      <c r="C441">
        <v>2017</v>
      </c>
      <c r="D441" s="10">
        <v>42736</v>
      </c>
      <c r="E441" t="s">
        <v>20</v>
      </c>
      <c r="F441" t="s">
        <v>21</v>
      </c>
      <c r="G441">
        <f>IF(COUNTIF($F$2:F441, F441) =1,1,0)</f>
        <v>0</v>
      </c>
      <c r="H441" s="1">
        <v>5.21</v>
      </c>
      <c r="I441" s="2">
        <f t="shared" si="6"/>
        <v>5210000</v>
      </c>
      <c r="J441" s="2">
        <v>22635</v>
      </c>
      <c r="K441" t="s">
        <v>30</v>
      </c>
      <c r="L441" t="s">
        <v>14</v>
      </c>
      <c r="M441" t="s">
        <v>27</v>
      </c>
      <c r="N441" s="2">
        <v>8</v>
      </c>
    </row>
    <row r="442" spans="1:14" x14ac:dyDescent="0.35">
      <c r="A442" t="s">
        <v>23</v>
      </c>
      <c r="B442">
        <f>IF(COUNTIF($A$2:A442, A442) =1,1,0)</f>
        <v>0</v>
      </c>
      <c r="C442">
        <v>2017</v>
      </c>
      <c r="D442" s="10">
        <v>42736</v>
      </c>
      <c r="E442" t="s">
        <v>34</v>
      </c>
      <c r="F442" t="s">
        <v>35</v>
      </c>
      <c r="G442">
        <f>IF(COUNTIF($F$2:F442, F442) =1,1,0)</f>
        <v>0</v>
      </c>
      <c r="H442" s="1">
        <v>98.75</v>
      </c>
      <c r="I442" s="2">
        <f t="shared" si="6"/>
        <v>98750000</v>
      </c>
      <c r="J442" s="2">
        <v>894933</v>
      </c>
      <c r="K442" t="s">
        <v>29</v>
      </c>
      <c r="L442" t="s">
        <v>22</v>
      </c>
      <c r="M442" t="s">
        <v>31</v>
      </c>
      <c r="N442" s="2">
        <v>59</v>
      </c>
    </row>
    <row r="443" spans="1:14" x14ac:dyDescent="0.35">
      <c r="A443" t="s">
        <v>23</v>
      </c>
      <c r="B443">
        <f>IF(COUNTIF($A$2:A443, A443) =1,1,0)</f>
        <v>0</v>
      </c>
      <c r="C443">
        <v>2023</v>
      </c>
      <c r="D443" s="10">
        <v>44927</v>
      </c>
      <c r="E443" t="s">
        <v>42</v>
      </c>
      <c r="F443" t="s">
        <v>36</v>
      </c>
      <c r="G443">
        <f>IF(COUNTIF($F$2:F443, F443) =1,1,0)</f>
        <v>0</v>
      </c>
      <c r="H443" s="1">
        <v>55.34</v>
      </c>
      <c r="I443" s="2">
        <f t="shared" si="6"/>
        <v>55340000</v>
      </c>
      <c r="J443" s="2">
        <v>259176</v>
      </c>
      <c r="K443" t="s">
        <v>30</v>
      </c>
      <c r="L443" t="s">
        <v>14</v>
      </c>
      <c r="M443" t="s">
        <v>15</v>
      </c>
      <c r="N443" s="2">
        <v>3</v>
      </c>
    </row>
    <row r="444" spans="1:14" x14ac:dyDescent="0.35">
      <c r="A444" t="s">
        <v>10</v>
      </c>
      <c r="B444">
        <f>IF(COUNTIF($A$2:A444, A444) =1,1,0)</f>
        <v>0</v>
      </c>
      <c r="C444">
        <v>2022</v>
      </c>
      <c r="D444" s="10">
        <v>44562</v>
      </c>
      <c r="E444" t="s">
        <v>20</v>
      </c>
      <c r="F444" t="s">
        <v>36</v>
      </c>
      <c r="G444">
        <f>IF(COUNTIF($F$2:F444, F444) =1,1,0)</f>
        <v>0</v>
      </c>
      <c r="H444" s="1">
        <v>12.36</v>
      </c>
      <c r="I444" s="2">
        <f t="shared" si="6"/>
        <v>12360000</v>
      </c>
      <c r="J444" s="2">
        <v>987115</v>
      </c>
      <c r="K444" t="s">
        <v>30</v>
      </c>
      <c r="L444" t="s">
        <v>26</v>
      </c>
      <c r="M444" t="s">
        <v>39</v>
      </c>
      <c r="N444" s="2">
        <v>55</v>
      </c>
    </row>
    <row r="445" spans="1:14" x14ac:dyDescent="0.35">
      <c r="A445" t="s">
        <v>33</v>
      </c>
      <c r="B445">
        <f>IF(COUNTIF($A$2:A445, A445) =1,1,0)</f>
        <v>0</v>
      </c>
      <c r="C445">
        <v>2022</v>
      </c>
      <c r="D445" s="10">
        <v>44562</v>
      </c>
      <c r="E445" t="s">
        <v>32</v>
      </c>
      <c r="F445" t="s">
        <v>37</v>
      </c>
      <c r="G445">
        <f>IF(COUNTIF($F$2:F445, F445) =1,1,0)</f>
        <v>0</v>
      </c>
      <c r="H445" s="1">
        <v>6.48</v>
      </c>
      <c r="I445" s="2">
        <f t="shared" si="6"/>
        <v>6480000</v>
      </c>
      <c r="J445" s="2">
        <v>727601</v>
      </c>
      <c r="K445" t="s">
        <v>29</v>
      </c>
      <c r="L445" t="s">
        <v>26</v>
      </c>
      <c r="M445" t="s">
        <v>39</v>
      </c>
      <c r="N445" s="2">
        <v>50</v>
      </c>
    </row>
    <row r="446" spans="1:14" x14ac:dyDescent="0.35">
      <c r="A446" t="s">
        <v>23</v>
      </c>
      <c r="B446">
        <f>IF(COUNTIF($A$2:A446, A446) =1,1,0)</f>
        <v>0</v>
      </c>
      <c r="C446">
        <v>2021</v>
      </c>
      <c r="D446" s="10">
        <v>44197</v>
      </c>
      <c r="E446" t="s">
        <v>11</v>
      </c>
      <c r="F446" t="s">
        <v>17</v>
      </c>
      <c r="G446">
        <f>IF(COUNTIF($F$2:F446, F446) =1,1,0)</f>
        <v>0</v>
      </c>
      <c r="H446" s="1">
        <v>56.53</v>
      </c>
      <c r="I446" s="2">
        <f t="shared" si="6"/>
        <v>56530000</v>
      </c>
      <c r="J446" s="2">
        <v>542850</v>
      </c>
      <c r="K446" t="s">
        <v>25</v>
      </c>
      <c r="L446" t="s">
        <v>38</v>
      </c>
      <c r="M446" t="s">
        <v>31</v>
      </c>
      <c r="N446" s="2">
        <v>41</v>
      </c>
    </row>
    <row r="447" spans="1:14" x14ac:dyDescent="0.35">
      <c r="A447" t="s">
        <v>19</v>
      </c>
      <c r="B447">
        <f>IF(COUNTIF($A$2:A447, A447) =1,1,0)</f>
        <v>0</v>
      </c>
      <c r="C447">
        <v>2023</v>
      </c>
      <c r="D447" s="10">
        <v>44927</v>
      </c>
      <c r="E447" t="s">
        <v>16</v>
      </c>
      <c r="F447" t="s">
        <v>12</v>
      </c>
      <c r="G447">
        <f>IF(COUNTIF($F$2:F447, F447) =1,1,0)</f>
        <v>0</v>
      </c>
      <c r="H447" s="1">
        <v>41.15</v>
      </c>
      <c r="I447" s="2">
        <f t="shared" si="6"/>
        <v>41150000</v>
      </c>
      <c r="J447" s="2">
        <v>352194</v>
      </c>
      <c r="K447" t="s">
        <v>25</v>
      </c>
      <c r="L447" t="s">
        <v>14</v>
      </c>
      <c r="M447" t="s">
        <v>18</v>
      </c>
      <c r="N447" s="2">
        <v>10</v>
      </c>
    </row>
    <row r="448" spans="1:14" x14ac:dyDescent="0.35">
      <c r="A448" t="s">
        <v>33</v>
      </c>
      <c r="B448">
        <f>IF(COUNTIF($A$2:A448, A448) =1,1,0)</f>
        <v>0</v>
      </c>
      <c r="C448">
        <v>2019</v>
      </c>
      <c r="D448" s="10">
        <v>43466</v>
      </c>
      <c r="E448" t="s">
        <v>42</v>
      </c>
      <c r="F448" t="s">
        <v>37</v>
      </c>
      <c r="G448">
        <f>IF(COUNTIF($F$2:F448, F448) =1,1,0)</f>
        <v>0</v>
      </c>
      <c r="H448" s="1">
        <v>39.83</v>
      </c>
      <c r="I448" s="2">
        <f t="shared" si="6"/>
        <v>39830000</v>
      </c>
      <c r="J448" s="2">
        <v>571521</v>
      </c>
      <c r="K448" t="s">
        <v>25</v>
      </c>
      <c r="L448" t="s">
        <v>22</v>
      </c>
      <c r="M448" t="s">
        <v>31</v>
      </c>
      <c r="N448" s="2">
        <v>8</v>
      </c>
    </row>
    <row r="449" spans="1:14" x14ac:dyDescent="0.35">
      <c r="A449" t="s">
        <v>43</v>
      </c>
      <c r="B449">
        <f>IF(COUNTIF($A$2:A449, A449) =1,1,0)</f>
        <v>0</v>
      </c>
      <c r="C449">
        <v>2023</v>
      </c>
      <c r="D449" s="10">
        <v>44927</v>
      </c>
      <c r="E449" t="s">
        <v>34</v>
      </c>
      <c r="F449" t="s">
        <v>37</v>
      </c>
      <c r="G449">
        <f>IF(COUNTIF($F$2:F449, F449) =1,1,0)</f>
        <v>0</v>
      </c>
      <c r="H449" s="1">
        <v>47.59</v>
      </c>
      <c r="I449" s="2">
        <f t="shared" si="6"/>
        <v>47590000</v>
      </c>
      <c r="J449" s="2">
        <v>933271</v>
      </c>
      <c r="K449" t="s">
        <v>29</v>
      </c>
      <c r="L449" t="s">
        <v>14</v>
      </c>
      <c r="M449" t="s">
        <v>31</v>
      </c>
      <c r="N449" s="2">
        <v>30</v>
      </c>
    </row>
    <row r="450" spans="1:14" x14ac:dyDescent="0.35">
      <c r="A450" t="s">
        <v>43</v>
      </c>
      <c r="B450">
        <f>IF(COUNTIF($A$2:A450, A450) =1,1,0)</f>
        <v>0</v>
      </c>
      <c r="C450">
        <v>2022</v>
      </c>
      <c r="D450" s="10">
        <v>44562</v>
      </c>
      <c r="E450" t="s">
        <v>11</v>
      </c>
      <c r="F450" t="s">
        <v>36</v>
      </c>
      <c r="G450">
        <f>IF(COUNTIF($F$2:F450, F450) =1,1,0)</f>
        <v>0</v>
      </c>
      <c r="H450" s="1">
        <v>98.06</v>
      </c>
      <c r="I450" s="2">
        <f t="shared" si="6"/>
        <v>98060000</v>
      </c>
      <c r="J450" s="2">
        <v>884502</v>
      </c>
      <c r="K450" t="s">
        <v>29</v>
      </c>
      <c r="L450" t="s">
        <v>14</v>
      </c>
      <c r="M450" t="s">
        <v>27</v>
      </c>
      <c r="N450" s="2">
        <v>55</v>
      </c>
    </row>
    <row r="451" spans="1:14" x14ac:dyDescent="0.35">
      <c r="A451" t="s">
        <v>10</v>
      </c>
      <c r="B451">
        <f>IF(COUNTIF($A$2:A451, A451) =1,1,0)</f>
        <v>0</v>
      </c>
      <c r="C451">
        <v>2015</v>
      </c>
      <c r="D451" s="10">
        <v>42005</v>
      </c>
      <c r="E451" t="s">
        <v>16</v>
      </c>
      <c r="F451" t="s">
        <v>21</v>
      </c>
      <c r="G451">
        <f>IF(COUNTIF($F$2:F451, F451) =1,1,0)</f>
        <v>0</v>
      </c>
      <c r="H451" s="1">
        <v>57.27</v>
      </c>
      <c r="I451" s="2">
        <f t="shared" ref="I451:I514" si="7">H451*1000000</f>
        <v>57270000</v>
      </c>
      <c r="J451" s="2">
        <v>762001</v>
      </c>
      <c r="K451" t="s">
        <v>25</v>
      </c>
      <c r="L451" t="s">
        <v>26</v>
      </c>
      <c r="M451" t="s">
        <v>15</v>
      </c>
      <c r="N451" s="2">
        <v>67</v>
      </c>
    </row>
    <row r="452" spans="1:14" x14ac:dyDescent="0.35">
      <c r="A452" t="s">
        <v>33</v>
      </c>
      <c r="B452">
        <f>IF(COUNTIF($A$2:A452, A452) =1,1,0)</f>
        <v>0</v>
      </c>
      <c r="C452">
        <v>2016</v>
      </c>
      <c r="D452" s="10">
        <v>42370</v>
      </c>
      <c r="E452" t="s">
        <v>32</v>
      </c>
      <c r="F452" t="s">
        <v>35</v>
      </c>
      <c r="G452">
        <f>IF(COUNTIF($F$2:F452, F452) =1,1,0)</f>
        <v>0</v>
      </c>
      <c r="H452" s="1">
        <v>82.49</v>
      </c>
      <c r="I452" s="2">
        <f t="shared" si="7"/>
        <v>82490000</v>
      </c>
      <c r="J452" s="2">
        <v>351330</v>
      </c>
      <c r="K452" t="s">
        <v>25</v>
      </c>
      <c r="L452" t="s">
        <v>22</v>
      </c>
      <c r="M452" t="s">
        <v>15</v>
      </c>
      <c r="N452" s="2">
        <v>57</v>
      </c>
    </row>
    <row r="453" spans="1:14" x14ac:dyDescent="0.35">
      <c r="A453" t="s">
        <v>40</v>
      </c>
      <c r="B453">
        <f>IF(COUNTIF($A$2:A453, A453) =1,1,0)</f>
        <v>0</v>
      </c>
      <c r="C453">
        <v>2023</v>
      </c>
      <c r="D453" s="10">
        <v>44927</v>
      </c>
      <c r="E453" t="s">
        <v>42</v>
      </c>
      <c r="F453" t="s">
        <v>37</v>
      </c>
      <c r="G453">
        <f>IF(COUNTIF($F$2:F453, F453) =1,1,0)</f>
        <v>0</v>
      </c>
      <c r="H453" s="1">
        <v>37.729999999999997</v>
      </c>
      <c r="I453" s="2">
        <f t="shared" si="7"/>
        <v>37730000</v>
      </c>
      <c r="J453" s="2">
        <v>158107</v>
      </c>
      <c r="K453" t="s">
        <v>30</v>
      </c>
      <c r="L453" t="s">
        <v>14</v>
      </c>
      <c r="M453" t="s">
        <v>27</v>
      </c>
      <c r="N453" s="2">
        <v>43</v>
      </c>
    </row>
    <row r="454" spans="1:14" x14ac:dyDescent="0.35">
      <c r="A454" t="s">
        <v>45</v>
      </c>
      <c r="B454">
        <f>IF(COUNTIF($A$2:A454, A454) =1,1,0)</f>
        <v>0</v>
      </c>
      <c r="C454">
        <v>2016</v>
      </c>
      <c r="D454" s="10">
        <v>42370</v>
      </c>
      <c r="E454" t="s">
        <v>34</v>
      </c>
      <c r="F454" t="s">
        <v>35</v>
      </c>
      <c r="G454">
        <f>IF(COUNTIF($F$2:F454, F454) =1,1,0)</f>
        <v>0</v>
      </c>
      <c r="H454" s="1">
        <v>77.45</v>
      </c>
      <c r="I454" s="2">
        <f t="shared" si="7"/>
        <v>77450000</v>
      </c>
      <c r="J454" s="2">
        <v>632319</v>
      </c>
      <c r="K454" t="s">
        <v>30</v>
      </c>
      <c r="L454" t="s">
        <v>22</v>
      </c>
      <c r="M454" t="s">
        <v>27</v>
      </c>
      <c r="N454" s="2">
        <v>47</v>
      </c>
    </row>
    <row r="455" spans="1:14" x14ac:dyDescent="0.35">
      <c r="A455" t="s">
        <v>19</v>
      </c>
      <c r="B455">
        <f>IF(COUNTIF($A$2:A455, A455) =1,1,0)</f>
        <v>0</v>
      </c>
      <c r="C455">
        <v>2017</v>
      </c>
      <c r="D455" s="10">
        <v>42736</v>
      </c>
      <c r="E455" t="s">
        <v>32</v>
      </c>
      <c r="F455" t="s">
        <v>35</v>
      </c>
      <c r="G455">
        <f>IF(COUNTIF($F$2:F455, F455) =1,1,0)</f>
        <v>0</v>
      </c>
      <c r="H455" s="1">
        <v>75.52</v>
      </c>
      <c r="I455" s="2">
        <f t="shared" si="7"/>
        <v>75520000</v>
      </c>
      <c r="J455" s="2">
        <v>352250</v>
      </c>
      <c r="K455" t="s">
        <v>29</v>
      </c>
      <c r="L455" t="s">
        <v>38</v>
      </c>
      <c r="M455" t="s">
        <v>15</v>
      </c>
      <c r="N455" s="2">
        <v>39</v>
      </c>
    </row>
    <row r="456" spans="1:14" x14ac:dyDescent="0.35">
      <c r="A456" t="s">
        <v>33</v>
      </c>
      <c r="B456">
        <f>IF(COUNTIF($A$2:A456, A456) =1,1,0)</f>
        <v>0</v>
      </c>
      <c r="C456">
        <v>2018</v>
      </c>
      <c r="D456" s="10">
        <v>43101</v>
      </c>
      <c r="E456" t="s">
        <v>16</v>
      </c>
      <c r="F456" t="s">
        <v>24</v>
      </c>
      <c r="G456">
        <f>IF(COUNTIF($F$2:F456, F456) =1,1,0)</f>
        <v>0</v>
      </c>
      <c r="H456" s="1">
        <v>11.28</v>
      </c>
      <c r="I456" s="2">
        <f t="shared" si="7"/>
        <v>11280000</v>
      </c>
      <c r="J456" s="2">
        <v>504165</v>
      </c>
      <c r="K456" t="s">
        <v>13</v>
      </c>
      <c r="L456" t="s">
        <v>38</v>
      </c>
      <c r="M456" t="s">
        <v>27</v>
      </c>
      <c r="N456" s="2">
        <v>55</v>
      </c>
    </row>
    <row r="457" spans="1:14" x14ac:dyDescent="0.35">
      <c r="A457" t="s">
        <v>43</v>
      </c>
      <c r="B457">
        <f>IF(COUNTIF($A$2:A457, A457) =1,1,0)</f>
        <v>0</v>
      </c>
      <c r="C457">
        <v>2024</v>
      </c>
      <c r="D457" s="10">
        <v>45292</v>
      </c>
      <c r="E457" t="s">
        <v>32</v>
      </c>
      <c r="F457" t="s">
        <v>24</v>
      </c>
      <c r="G457">
        <f>IF(COUNTIF($F$2:F457, F457) =1,1,0)</f>
        <v>0</v>
      </c>
      <c r="H457" s="1">
        <v>36.69</v>
      </c>
      <c r="I457" s="2">
        <f t="shared" si="7"/>
        <v>36690000</v>
      </c>
      <c r="J457" s="2">
        <v>738981</v>
      </c>
      <c r="K457" t="s">
        <v>30</v>
      </c>
      <c r="L457" t="s">
        <v>26</v>
      </c>
      <c r="M457" t="s">
        <v>15</v>
      </c>
      <c r="N457" s="2">
        <v>45</v>
      </c>
    </row>
    <row r="458" spans="1:14" x14ac:dyDescent="0.35">
      <c r="A458" t="s">
        <v>23</v>
      </c>
      <c r="B458">
        <f>IF(COUNTIF($A$2:A458, A458) =1,1,0)</f>
        <v>0</v>
      </c>
      <c r="C458">
        <v>2021</v>
      </c>
      <c r="D458" s="10">
        <v>44197</v>
      </c>
      <c r="E458" t="s">
        <v>16</v>
      </c>
      <c r="F458" t="s">
        <v>36</v>
      </c>
      <c r="G458">
        <f>IF(COUNTIF($F$2:F458, F458) =1,1,0)</f>
        <v>0</v>
      </c>
      <c r="H458" s="1">
        <v>79.33</v>
      </c>
      <c r="I458" s="2">
        <f t="shared" si="7"/>
        <v>79330000</v>
      </c>
      <c r="J458" s="2">
        <v>555527</v>
      </c>
      <c r="K458" t="s">
        <v>30</v>
      </c>
      <c r="L458" t="s">
        <v>14</v>
      </c>
      <c r="M458" t="s">
        <v>18</v>
      </c>
      <c r="N458" s="2">
        <v>33</v>
      </c>
    </row>
    <row r="459" spans="1:14" x14ac:dyDescent="0.35">
      <c r="A459" t="s">
        <v>41</v>
      </c>
      <c r="B459">
        <f>IF(COUNTIF($A$2:A459, A459) =1,1,0)</f>
        <v>0</v>
      </c>
      <c r="C459">
        <v>2019</v>
      </c>
      <c r="D459" s="10">
        <v>43466</v>
      </c>
      <c r="E459" t="s">
        <v>34</v>
      </c>
      <c r="F459" t="s">
        <v>36</v>
      </c>
      <c r="G459">
        <f>IF(COUNTIF($F$2:F459, F459) =1,1,0)</f>
        <v>0</v>
      </c>
      <c r="H459" s="1">
        <v>59.78</v>
      </c>
      <c r="I459" s="2">
        <f t="shared" si="7"/>
        <v>59780000</v>
      </c>
      <c r="J459" s="2">
        <v>681856</v>
      </c>
      <c r="K459" t="s">
        <v>29</v>
      </c>
      <c r="L459" t="s">
        <v>38</v>
      </c>
      <c r="M459" t="s">
        <v>15</v>
      </c>
      <c r="N459" s="2">
        <v>52</v>
      </c>
    </row>
    <row r="460" spans="1:14" x14ac:dyDescent="0.35">
      <c r="A460" t="s">
        <v>28</v>
      </c>
      <c r="B460">
        <f>IF(COUNTIF($A$2:A460, A460) =1,1,0)</f>
        <v>0</v>
      </c>
      <c r="C460">
        <v>2024</v>
      </c>
      <c r="D460" s="10">
        <v>45292</v>
      </c>
      <c r="E460" t="s">
        <v>32</v>
      </c>
      <c r="F460" t="s">
        <v>17</v>
      </c>
      <c r="G460">
        <f>IF(COUNTIF($F$2:F460, F460) =1,1,0)</f>
        <v>0</v>
      </c>
      <c r="H460" s="1">
        <v>38.65</v>
      </c>
      <c r="I460" s="2">
        <f t="shared" si="7"/>
        <v>38650000</v>
      </c>
      <c r="J460" s="2">
        <v>197609</v>
      </c>
      <c r="K460" t="s">
        <v>25</v>
      </c>
      <c r="L460" t="s">
        <v>26</v>
      </c>
      <c r="M460" t="s">
        <v>15</v>
      </c>
      <c r="N460" s="2">
        <v>15</v>
      </c>
    </row>
    <row r="461" spans="1:14" x14ac:dyDescent="0.35">
      <c r="A461" t="s">
        <v>45</v>
      </c>
      <c r="B461">
        <f>IF(COUNTIF($A$2:A461, A461) =1,1,0)</f>
        <v>0</v>
      </c>
      <c r="C461">
        <v>2018</v>
      </c>
      <c r="D461" s="10">
        <v>43101</v>
      </c>
      <c r="E461" t="s">
        <v>20</v>
      </c>
      <c r="F461" t="s">
        <v>36</v>
      </c>
      <c r="G461">
        <f>IF(COUNTIF($F$2:F461, F461) =1,1,0)</f>
        <v>0</v>
      </c>
      <c r="H461" s="1">
        <v>85.29</v>
      </c>
      <c r="I461" s="2">
        <f t="shared" si="7"/>
        <v>85290000</v>
      </c>
      <c r="J461" s="2">
        <v>685291</v>
      </c>
      <c r="K461" t="s">
        <v>13</v>
      </c>
      <c r="L461" t="s">
        <v>26</v>
      </c>
      <c r="M461" t="s">
        <v>39</v>
      </c>
      <c r="N461" s="2">
        <v>53</v>
      </c>
    </row>
    <row r="462" spans="1:14" x14ac:dyDescent="0.35">
      <c r="A462" t="s">
        <v>44</v>
      </c>
      <c r="B462">
        <f>IF(COUNTIF($A$2:A462, A462) =1,1,0)</f>
        <v>0</v>
      </c>
      <c r="C462">
        <v>2024</v>
      </c>
      <c r="D462" s="10">
        <v>45292</v>
      </c>
      <c r="E462" t="s">
        <v>16</v>
      </c>
      <c r="F462" t="s">
        <v>17</v>
      </c>
      <c r="G462">
        <f>IF(COUNTIF($F$2:F462, F462) =1,1,0)</f>
        <v>0</v>
      </c>
      <c r="H462" s="1">
        <v>37.49</v>
      </c>
      <c r="I462" s="2">
        <f t="shared" si="7"/>
        <v>37490000</v>
      </c>
      <c r="J462" s="2">
        <v>835730</v>
      </c>
      <c r="K462" t="s">
        <v>29</v>
      </c>
      <c r="L462" t="s">
        <v>38</v>
      </c>
      <c r="M462" t="s">
        <v>15</v>
      </c>
      <c r="N462" s="2">
        <v>14</v>
      </c>
    </row>
    <row r="463" spans="1:14" x14ac:dyDescent="0.35">
      <c r="A463" t="s">
        <v>28</v>
      </c>
      <c r="B463">
        <f>IF(COUNTIF($A$2:A463, A463) =1,1,0)</f>
        <v>0</v>
      </c>
      <c r="C463">
        <v>2016</v>
      </c>
      <c r="D463" s="10">
        <v>42370</v>
      </c>
      <c r="E463" t="s">
        <v>11</v>
      </c>
      <c r="F463" t="s">
        <v>12</v>
      </c>
      <c r="G463">
        <f>IF(COUNTIF($F$2:F463, F463) =1,1,0)</f>
        <v>0</v>
      </c>
      <c r="H463" s="1">
        <v>48.57</v>
      </c>
      <c r="I463" s="2">
        <f t="shared" si="7"/>
        <v>48570000</v>
      </c>
      <c r="J463" s="2">
        <v>907547</v>
      </c>
      <c r="K463" t="s">
        <v>30</v>
      </c>
      <c r="L463" t="s">
        <v>14</v>
      </c>
      <c r="M463" t="s">
        <v>18</v>
      </c>
      <c r="N463" s="2">
        <v>33</v>
      </c>
    </row>
    <row r="464" spans="1:14" x14ac:dyDescent="0.35">
      <c r="A464" t="s">
        <v>33</v>
      </c>
      <c r="B464">
        <f>IF(COUNTIF($A$2:A464, A464) =1,1,0)</f>
        <v>0</v>
      </c>
      <c r="C464">
        <v>2019</v>
      </c>
      <c r="D464" s="10">
        <v>43466</v>
      </c>
      <c r="E464" t="s">
        <v>11</v>
      </c>
      <c r="F464" t="s">
        <v>17</v>
      </c>
      <c r="G464">
        <f>IF(COUNTIF($F$2:F464, F464) =1,1,0)</f>
        <v>0</v>
      </c>
      <c r="H464" s="1">
        <v>3</v>
      </c>
      <c r="I464" s="2">
        <f t="shared" si="7"/>
        <v>3000000</v>
      </c>
      <c r="J464" s="2">
        <v>298096</v>
      </c>
      <c r="K464" t="s">
        <v>30</v>
      </c>
      <c r="L464" t="s">
        <v>26</v>
      </c>
      <c r="M464" t="s">
        <v>18</v>
      </c>
      <c r="N464" s="2">
        <v>16</v>
      </c>
    </row>
    <row r="465" spans="1:14" x14ac:dyDescent="0.35">
      <c r="A465" t="s">
        <v>23</v>
      </c>
      <c r="B465">
        <f>IF(COUNTIF($A$2:A465, A465) =1,1,0)</f>
        <v>0</v>
      </c>
      <c r="C465">
        <v>2023</v>
      </c>
      <c r="D465" s="10">
        <v>44927</v>
      </c>
      <c r="E465" t="s">
        <v>11</v>
      </c>
      <c r="F465" t="s">
        <v>17</v>
      </c>
      <c r="G465">
        <f>IF(COUNTIF($F$2:F465, F465) =1,1,0)</f>
        <v>0</v>
      </c>
      <c r="H465" s="1">
        <v>33.06</v>
      </c>
      <c r="I465" s="2">
        <f t="shared" si="7"/>
        <v>33060000.000000004</v>
      </c>
      <c r="J465" s="2">
        <v>18579</v>
      </c>
      <c r="K465" t="s">
        <v>30</v>
      </c>
      <c r="L465" t="s">
        <v>26</v>
      </c>
      <c r="M465" t="s">
        <v>15</v>
      </c>
      <c r="N465" s="2">
        <v>13</v>
      </c>
    </row>
    <row r="466" spans="1:14" x14ac:dyDescent="0.35">
      <c r="A466" t="s">
        <v>23</v>
      </c>
      <c r="B466">
        <f>IF(COUNTIF($A$2:A466, A466) =1,1,0)</f>
        <v>0</v>
      </c>
      <c r="C466">
        <v>2021</v>
      </c>
      <c r="D466" s="10">
        <v>44197</v>
      </c>
      <c r="E466" t="s">
        <v>42</v>
      </c>
      <c r="F466" t="s">
        <v>12</v>
      </c>
      <c r="G466">
        <f>IF(COUNTIF($F$2:F466, F466) =1,1,0)</f>
        <v>0</v>
      </c>
      <c r="H466" s="1">
        <v>70.900000000000006</v>
      </c>
      <c r="I466" s="2">
        <f t="shared" si="7"/>
        <v>70900000</v>
      </c>
      <c r="J466" s="2">
        <v>490771</v>
      </c>
      <c r="K466" t="s">
        <v>25</v>
      </c>
      <c r="L466" t="s">
        <v>22</v>
      </c>
      <c r="M466" t="s">
        <v>31</v>
      </c>
      <c r="N466" s="2">
        <v>70</v>
      </c>
    </row>
    <row r="467" spans="1:14" x14ac:dyDescent="0.35">
      <c r="A467" t="s">
        <v>28</v>
      </c>
      <c r="B467">
        <f>IF(COUNTIF($A$2:A467, A467) =1,1,0)</f>
        <v>0</v>
      </c>
      <c r="C467">
        <v>2020</v>
      </c>
      <c r="D467" s="10">
        <v>43831</v>
      </c>
      <c r="E467" t="s">
        <v>11</v>
      </c>
      <c r="F467" t="s">
        <v>37</v>
      </c>
      <c r="G467">
        <f>IF(COUNTIF($F$2:F467, F467) =1,1,0)</f>
        <v>0</v>
      </c>
      <c r="H467" s="1">
        <v>38.119999999999997</v>
      </c>
      <c r="I467" s="2">
        <f t="shared" si="7"/>
        <v>38120000</v>
      </c>
      <c r="J467" s="2">
        <v>394577</v>
      </c>
      <c r="K467" t="s">
        <v>25</v>
      </c>
      <c r="L467" t="s">
        <v>14</v>
      </c>
      <c r="M467" t="s">
        <v>39</v>
      </c>
      <c r="N467" s="2">
        <v>33</v>
      </c>
    </row>
    <row r="468" spans="1:14" x14ac:dyDescent="0.35">
      <c r="A468" t="s">
        <v>19</v>
      </c>
      <c r="B468">
        <f>IF(COUNTIF($A$2:A468, A468) =1,1,0)</f>
        <v>0</v>
      </c>
      <c r="C468">
        <v>2021</v>
      </c>
      <c r="D468" s="10">
        <v>44197</v>
      </c>
      <c r="E468" t="s">
        <v>32</v>
      </c>
      <c r="F468" t="s">
        <v>24</v>
      </c>
      <c r="G468">
        <f>IF(COUNTIF($F$2:F468, F468) =1,1,0)</f>
        <v>0</v>
      </c>
      <c r="H468" s="1">
        <v>35.19</v>
      </c>
      <c r="I468" s="2">
        <f t="shared" si="7"/>
        <v>35190000</v>
      </c>
      <c r="J468" s="2">
        <v>155426</v>
      </c>
      <c r="K468" t="s">
        <v>25</v>
      </c>
      <c r="L468" t="s">
        <v>38</v>
      </c>
      <c r="M468" t="s">
        <v>18</v>
      </c>
      <c r="N468" s="2">
        <v>16</v>
      </c>
    </row>
    <row r="469" spans="1:14" x14ac:dyDescent="0.35">
      <c r="A469" t="s">
        <v>41</v>
      </c>
      <c r="B469">
        <f>IF(COUNTIF($A$2:A469, A469) =1,1,0)</f>
        <v>0</v>
      </c>
      <c r="C469">
        <v>2017</v>
      </c>
      <c r="D469" s="10">
        <v>42736</v>
      </c>
      <c r="E469" t="s">
        <v>16</v>
      </c>
      <c r="F469" t="s">
        <v>12</v>
      </c>
      <c r="G469">
        <f>IF(COUNTIF($F$2:F469, F469) =1,1,0)</f>
        <v>0</v>
      </c>
      <c r="H469" s="1">
        <v>88.9</v>
      </c>
      <c r="I469" s="2">
        <f t="shared" si="7"/>
        <v>88900000</v>
      </c>
      <c r="J469" s="2">
        <v>444399</v>
      </c>
      <c r="K469" t="s">
        <v>29</v>
      </c>
      <c r="L469" t="s">
        <v>38</v>
      </c>
      <c r="M469" t="s">
        <v>39</v>
      </c>
      <c r="N469" s="2">
        <v>38</v>
      </c>
    </row>
    <row r="470" spans="1:14" x14ac:dyDescent="0.35">
      <c r="A470" t="s">
        <v>44</v>
      </c>
      <c r="B470">
        <f>IF(COUNTIF($A$2:A470, A470) =1,1,0)</f>
        <v>0</v>
      </c>
      <c r="C470">
        <v>2015</v>
      </c>
      <c r="D470" s="10">
        <v>42005</v>
      </c>
      <c r="E470" t="s">
        <v>20</v>
      </c>
      <c r="F470" t="s">
        <v>37</v>
      </c>
      <c r="G470">
        <f>IF(COUNTIF($F$2:F470, F470) =1,1,0)</f>
        <v>0</v>
      </c>
      <c r="H470" s="1">
        <v>7.96</v>
      </c>
      <c r="I470" s="2">
        <f t="shared" si="7"/>
        <v>7960000</v>
      </c>
      <c r="J470" s="2">
        <v>770028</v>
      </c>
      <c r="K470" t="s">
        <v>30</v>
      </c>
      <c r="L470" t="s">
        <v>14</v>
      </c>
      <c r="M470" t="s">
        <v>18</v>
      </c>
      <c r="N470" s="2">
        <v>58</v>
      </c>
    </row>
    <row r="471" spans="1:14" x14ac:dyDescent="0.35">
      <c r="A471" t="s">
        <v>43</v>
      </c>
      <c r="B471">
        <f>IF(COUNTIF($A$2:A471, A471) =1,1,0)</f>
        <v>0</v>
      </c>
      <c r="C471">
        <v>2023</v>
      </c>
      <c r="D471" s="10">
        <v>44927</v>
      </c>
      <c r="E471" t="s">
        <v>16</v>
      </c>
      <c r="F471" t="s">
        <v>17</v>
      </c>
      <c r="G471">
        <f>IF(COUNTIF($F$2:F471, F471) =1,1,0)</f>
        <v>0</v>
      </c>
      <c r="H471" s="1">
        <v>66.38</v>
      </c>
      <c r="I471" s="2">
        <f t="shared" si="7"/>
        <v>66379999.999999993</v>
      </c>
      <c r="J471" s="2">
        <v>608520</v>
      </c>
      <c r="K471" t="s">
        <v>13</v>
      </c>
      <c r="L471" t="s">
        <v>38</v>
      </c>
      <c r="M471" t="s">
        <v>15</v>
      </c>
      <c r="N471" s="2">
        <v>14</v>
      </c>
    </row>
    <row r="472" spans="1:14" x14ac:dyDescent="0.35">
      <c r="A472" t="s">
        <v>40</v>
      </c>
      <c r="B472">
        <f>IF(COUNTIF($A$2:A472, A472) =1,1,0)</f>
        <v>0</v>
      </c>
      <c r="C472">
        <v>2020</v>
      </c>
      <c r="D472" s="10">
        <v>43831</v>
      </c>
      <c r="E472" t="s">
        <v>32</v>
      </c>
      <c r="F472" t="s">
        <v>37</v>
      </c>
      <c r="G472">
        <f>IF(COUNTIF($F$2:F472, F472) =1,1,0)</f>
        <v>0</v>
      </c>
      <c r="H472" s="1">
        <v>91.45</v>
      </c>
      <c r="I472" s="2">
        <f t="shared" si="7"/>
        <v>91450000</v>
      </c>
      <c r="J472" s="2">
        <v>471113</v>
      </c>
      <c r="K472" t="s">
        <v>13</v>
      </c>
      <c r="L472" t="s">
        <v>14</v>
      </c>
      <c r="M472" t="s">
        <v>27</v>
      </c>
      <c r="N472" s="2">
        <v>71</v>
      </c>
    </row>
    <row r="473" spans="1:14" x14ac:dyDescent="0.35">
      <c r="A473" t="s">
        <v>28</v>
      </c>
      <c r="B473">
        <f>IF(COUNTIF($A$2:A473, A473) =1,1,0)</f>
        <v>0</v>
      </c>
      <c r="C473">
        <v>2015</v>
      </c>
      <c r="D473" s="10">
        <v>42005</v>
      </c>
      <c r="E473" t="s">
        <v>20</v>
      </c>
      <c r="F473" t="s">
        <v>17</v>
      </c>
      <c r="G473">
        <f>IF(COUNTIF($F$2:F473, F473) =1,1,0)</f>
        <v>0</v>
      </c>
      <c r="H473" s="1">
        <v>63.65</v>
      </c>
      <c r="I473" s="2">
        <f t="shared" si="7"/>
        <v>63650000</v>
      </c>
      <c r="J473" s="2">
        <v>311253</v>
      </c>
      <c r="K473" t="s">
        <v>25</v>
      </c>
      <c r="L473" t="s">
        <v>22</v>
      </c>
      <c r="M473" t="s">
        <v>27</v>
      </c>
      <c r="N473" s="2">
        <v>36</v>
      </c>
    </row>
    <row r="474" spans="1:14" x14ac:dyDescent="0.35">
      <c r="A474" t="s">
        <v>43</v>
      </c>
      <c r="B474">
        <f>IF(COUNTIF($A$2:A474, A474) =1,1,0)</f>
        <v>0</v>
      </c>
      <c r="C474">
        <v>2023</v>
      </c>
      <c r="D474" s="10">
        <v>44927</v>
      </c>
      <c r="E474" t="s">
        <v>32</v>
      </c>
      <c r="F474" t="s">
        <v>21</v>
      </c>
      <c r="G474">
        <f>IF(COUNTIF($F$2:F474, F474) =1,1,0)</f>
        <v>0</v>
      </c>
      <c r="H474" s="1">
        <v>84.19</v>
      </c>
      <c r="I474" s="2">
        <f t="shared" si="7"/>
        <v>84190000</v>
      </c>
      <c r="J474" s="2">
        <v>390409</v>
      </c>
      <c r="K474" t="s">
        <v>29</v>
      </c>
      <c r="L474" t="s">
        <v>38</v>
      </c>
      <c r="M474" t="s">
        <v>27</v>
      </c>
      <c r="N474" s="2">
        <v>31</v>
      </c>
    </row>
    <row r="475" spans="1:14" x14ac:dyDescent="0.35">
      <c r="A475" t="s">
        <v>10</v>
      </c>
      <c r="B475">
        <f>IF(COUNTIF($A$2:A475, A475) =1,1,0)</f>
        <v>0</v>
      </c>
      <c r="C475">
        <v>2015</v>
      </c>
      <c r="D475" s="10">
        <v>42005</v>
      </c>
      <c r="E475" t="s">
        <v>34</v>
      </c>
      <c r="F475" t="s">
        <v>21</v>
      </c>
      <c r="G475">
        <f>IF(COUNTIF($F$2:F475, F475) =1,1,0)</f>
        <v>0</v>
      </c>
      <c r="H475" s="1">
        <v>28.35</v>
      </c>
      <c r="I475" s="2">
        <f t="shared" si="7"/>
        <v>28350000</v>
      </c>
      <c r="J475" s="2">
        <v>604786</v>
      </c>
      <c r="K475" t="s">
        <v>30</v>
      </c>
      <c r="L475" t="s">
        <v>38</v>
      </c>
      <c r="M475" t="s">
        <v>15</v>
      </c>
      <c r="N475" s="2">
        <v>34</v>
      </c>
    </row>
    <row r="476" spans="1:14" x14ac:dyDescent="0.35">
      <c r="A476" t="s">
        <v>10</v>
      </c>
      <c r="B476">
        <f>IF(COUNTIF($A$2:A476, A476) =1,1,0)</f>
        <v>0</v>
      </c>
      <c r="C476">
        <v>2024</v>
      </c>
      <c r="D476" s="10">
        <v>45292</v>
      </c>
      <c r="E476" t="s">
        <v>34</v>
      </c>
      <c r="F476" t="s">
        <v>35</v>
      </c>
      <c r="G476">
        <f>IF(COUNTIF($F$2:F476, F476) =1,1,0)</f>
        <v>0</v>
      </c>
      <c r="H476" s="1">
        <v>84.23</v>
      </c>
      <c r="I476" s="2">
        <f t="shared" si="7"/>
        <v>84230000</v>
      </c>
      <c r="J476" s="2">
        <v>568377</v>
      </c>
      <c r="K476" t="s">
        <v>30</v>
      </c>
      <c r="L476" t="s">
        <v>26</v>
      </c>
      <c r="M476" t="s">
        <v>31</v>
      </c>
      <c r="N476" s="2">
        <v>38</v>
      </c>
    </row>
    <row r="477" spans="1:14" x14ac:dyDescent="0.35">
      <c r="A477" t="s">
        <v>41</v>
      </c>
      <c r="B477">
        <f>IF(COUNTIF($A$2:A477, A477) =1,1,0)</f>
        <v>0</v>
      </c>
      <c r="C477">
        <v>2020</v>
      </c>
      <c r="D477" s="10">
        <v>43831</v>
      </c>
      <c r="E477" t="s">
        <v>34</v>
      </c>
      <c r="F477" t="s">
        <v>24</v>
      </c>
      <c r="G477">
        <f>IF(COUNTIF($F$2:F477, F477) =1,1,0)</f>
        <v>0</v>
      </c>
      <c r="H477" s="1">
        <v>29.89</v>
      </c>
      <c r="I477" s="2">
        <f t="shared" si="7"/>
        <v>29890000</v>
      </c>
      <c r="J477" s="2">
        <v>267678</v>
      </c>
      <c r="K477" t="s">
        <v>29</v>
      </c>
      <c r="L477" t="s">
        <v>38</v>
      </c>
      <c r="M477" t="s">
        <v>27</v>
      </c>
      <c r="N477" s="2">
        <v>13</v>
      </c>
    </row>
    <row r="478" spans="1:14" x14ac:dyDescent="0.35">
      <c r="A478" t="s">
        <v>40</v>
      </c>
      <c r="B478">
        <f>IF(COUNTIF($A$2:A478, A478) =1,1,0)</f>
        <v>0</v>
      </c>
      <c r="C478">
        <v>2020</v>
      </c>
      <c r="D478" s="10">
        <v>43831</v>
      </c>
      <c r="E478" t="s">
        <v>42</v>
      </c>
      <c r="F478" t="s">
        <v>12</v>
      </c>
      <c r="G478">
        <f>IF(COUNTIF($F$2:F478, F478) =1,1,0)</f>
        <v>0</v>
      </c>
      <c r="H478" s="1">
        <v>5.95</v>
      </c>
      <c r="I478" s="2">
        <f t="shared" si="7"/>
        <v>5950000</v>
      </c>
      <c r="J478" s="2">
        <v>592485</v>
      </c>
      <c r="K478" t="s">
        <v>29</v>
      </c>
      <c r="L478" t="s">
        <v>22</v>
      </c>
      <c r="M478" t="s">
        <v>18</v>
      </c>
      <c r="N478" s="2">
        <v>10</v>
      </c>
    </row>
    <row r="479" spans="1:14" x14ac:dyDescent="0.35">
      <c r="A479" t="s">
        <v>45</v>
      </c>
      <c r="B479">
        <f>IF(COUNTIF($A$2:A479, A479) =1,1,0)</f>
        <v>0</v>
      </c>
      <c r="C479">
        <v>2018</v>
      </c>
      <c r="D479" s="10">
        <v>43101</v>
      </c>
      <c r="E479" t="s">
        <v>32</v>
      </c>
      <c r="F479" t="s">
        <v>35</v>
      </c>
      <c r="G479">
        <f>IF(COUNTIF($F$2:F479, F479) =1,1,0)</f>
        <v>0</v>
      </c>
      <c r="H479" s="1">
        <v>84.85</v>
      </c>
      <c r="I479" s="2">
        <f t="shared" si="7"/>
        <v>84850000</v>
      </c>
      <c r="J479" s="2">
        <v>639011</v>
      </c>
      <c r="K479" t="s">
        <v>29</v>
      </c>
      <c r="L479" t="s">
        <v>22</v>
      </c>
      <c r="M479" t="s">
        <v>18</v>
      </c>
      <c r="N479" s="2">
        <v>26</v>
      </c>
    </row>
    <row r="480" spans="1:14" x14ac:dyDescent="0.35">
      <c r="A480" t="s">
        <v>10</v>
      </c>
      <c r="B480">
        <f>IF(COUNTIF($A$2:A480, A480) =1,1,0)</f>
        <v>0</v>
      </c>
      <c r="C480">
        <v>2023</v>
      </c>
      <c r="D480" s="10">
        <v>44927</v>
      </c>
      <c r="E480" t="s">
        <v>20</v>
      </c>
      <c r="F480" t="s">
        <v>24</v>
      </c>
      <c r="G480">
        <f>IF(COUNTIF($F$2:F480, F480) =1,1,0)</f>
        <v>0</v>
      </c>
      <c r="H480" s="1">
        <v>28.82</v>
      </c>
      <c r="I480" s="2">
        <f t="shared" si="7"/>
        <v>28820000</v>
      </c>
      <c r="J480" s="2">
        <v>446243</v>
      </c>
      <c r="K480" t="s">
        <v>30</v>
      </c>
      <c r="L480" t="s">
        <v>38</v>
      </c>
      <c r="M480" t="s">
        <v>18</v>
      </c>
      <c r="N480" s="2">
        <v>66</v>
      </c>
    </row>
    <row r="481" spans="1:14" x14ac:dyDescent="0.35">
      <c r="A481" t="s">
        <v>28</v>
      </c>
      <c r="B481">
        <f>IF(COUNTIF($A$2:A481, A481) =1,1,0)</f>
        <v>0</v>
      </c>
      <c r="C481">
        <v>2016</v>
      </c>
      <c r="D481" s="10">
        <v>42370</v>
      </c>
      <c r="E481" t="s">
        <v>32</v>
      </c>
      <c r="F481" t="s">
        <v>35</v>
      </c>
      <c r="G481">
        <f>IF(COUNTIF($F$2:F481, F481) =1,1,0)</f>
        <v>0</v>
      </c>
      <c r="H481" s="1">
        <v>22.48</v>
      </c>
      <c r="I481" s="2">
        <f t="shared" si="7"/>
        <v>22480000</v>
      </c>
      <c r="J481" s="2">
        <v>10438</v>
      </c>
      <c r="K481" t="s">
        <v>25</v>
      </c>
      <c r="L481" t="s">
        <v>14</v>
      </c>
      <c r="M481" t="s">
        <v>39</v>
      </c>
      <c r="N481" s="2">
        <v>10</v>
      </c>
    </row>
    <row r="482" spans="1:14" x14ac:dyDescent="0.35">
      <c r="A482" t="s">
        <v>43</v>
      </c>
      <c r="B482">
        <f>IF(COUNTIF($A$2:A482, A482) =1,1,0)</f>
        <v>0</v>
      </c>
      <c r="C482">
        <v>2023</v>
      </c>
      <c r="D482" s="10">
        <v>44927</v>
      </c>
      <c r="E482" t="s">
        <v>34</v>
      </c>
      <c r="F482" t="s">
        <v>21</v>
      </c>
      <c r="G482">
        <f>IF(COUNTIF($F$2:F482, F482) =1,1,0)</f>
        <v>0</v>
      </c>
      <c r="H482" s="1">
        <v>97.37</v>
      </c>
      <c r="I482" s="2">
        <f t="shared" si="7"/>
        <v>97370000</v>
      </c>
      <c r="J482" s="2">
        <v>796195</v>
      </c>
      <c r="K482" t="s">
        <v>25</v>
      </c>
      <c r="L482" t="s">
        <v>26</v>
      </c>
      <c r="M482" t="s">
        <v>18</v>
      </c>
      <c r="N482" s="2">
        <v>20</v>
      </c>
    </row>
    <row r="483" spans="1:14" x14ac:dyDescent="0.35">
      <c r="A483" t="s">
        <v>40</v>
      </c>
      <c r="B483">
        <f>IF(COUNTIF($A$2:A483, A483) =1,1,0)</f>
        <v>0</v>
      </c>
      <c r="C483">
        <v>2020</v>
      </c>
      <c r="D483" s="10">
        <v>43831</v>
      </c>
      <c r="E483" t="s">
        <v>34</v>
      </c>
      <c r="F483" t="s">
        <v>24</v>
      </c>
      <c r="G483">
        <f>IF(COUNTIF($F$2:F483, F483) =1,1,0)</f>
        <v>0</v>
      </c>
      <c r="H483" s="1">
        <v>53.32</v>
      </c>
      <c r="I483" s="2">
        <f t="shared" si="7"/>
        <v>53320000</v>
      </c>
      <c r="J483" s="2">
        <v>55392</v>
      </c>
      <c r="K483" t="s">
        <v>30</v>
      </c>
      <c r="L483" t="s">
        <v>38</v>
      </c>
      <c r="M483" t="s">
        <v>15</v>
      </c>
      <c r="N483" s="2">
        <v>44</v>
      </c>
    </row>
    <row r="484" spans="1:14" x14ac:dyDescent="0.35">
      <c r="A484" t="s">
        <v>28</v>
      </c>
      <c r="B484">
        <f>IF(COUNTIF($A$2:A484, A484) =1,1,0)</f>
        <v>0</v>
      </c>
      <c r="C484">
        <v>2016</v>
      </c>
      <c r="D484" s="10">
        <v>42370</v>
      </c>
      <c r="E484" t="s">
        <v>32</v>
      </c>
      <c r="F484" t="s">
        <v>21</v>
      </c>
      <c r="G484">
        <f>IF(COUNTIF($F$2:F484, F484) =1,1,0)</f>
        <v>0</v>
      </c>
      <c r="H484" s="1">
        <v>63.11</v>
      </c>
      <c r="I484" s="2">
        <f t="shared" si="7"/>
        <v>63110000</v>
      </c>
      <c r="J484" s="2">
        <v>579291</v>
      </c>
      <c r="K484" t="s">
        <v>13</v>
      </c>
      <c r="L484" t="s">
        <v>14</v>
      </c>
      <c r="M484" t="s">
        <v>39</v>
      </c>
      <c r="N484" s="2">
        <v>6</v>
      </c>
    </row>
    <row r="485" spans="1:14" x14ac:dyDescent="0.35">
      <c r="A485" t="s">
        <v>28</v>
      </c>
      <c r="B485">
        <f>IF(COUNTIF($A$2:A485, A485) =1,1,0)</f>
        <v>0</v>
      </c>
      <c r="C485">
        <v>2023</v>
      </c>
      <c r="D485" s="10">
        <v>44927</v>
      </c>
      <c r="E485" t="s">
        <v>42</v>
      </c>
      <c r="F485" t="s">
        <v>36</v>
      </c>
      <c r="G485">
        <f>IF(COUNTIF($F$2:F485, F485) =1,1,0)</f>
        <v>0</v>
      </c>
      <c r="H485" s="1">
        <v>70.19</v>
      </c>
      <c r="I485" s="2">
        <f t="shared" si="7"/>
        <v>70190000</v>
      </c>
      <c r="J485" s="2">
        <v>791366</v>
      </c>
      <c r="K485" t="s">
        <v>30</v>
      </c>
      <c r="L485" t="s">
        <v>14</v>
      </c>
      <c r="M485" t="s">
        <v>18</v>
      </c>
      <c r="N485" s="2">
        <v>61</v>
      </c>
    </row>
    <row r="486" spans="1:14" x14ac:dyDescent="0.35">
      <c r="A486" t="s">
        <v>33</v>
      </c>
      <c r="B486">
        <f>IF(COUNTIF($A$2:A486, A486) =1,1,0)</f>
        <v>0</v>
      </c>
      <c r="C486">
        <v>2022</v>
      </c>
      <c r="D486" s="10">
        <v>44562</v>
      </c>
      <c r="E486" t="s">
        <v>42</v>
      </c>
      <c r="F486" t="s">
        <v>21</v>
      </c>
      <c r="G486">
        <f>IF(COUNTIF($F$2:F486, F486) =1,1,0)</f>
        <v>0</v>
      </c>
      <c r="H486" s="1">
        <v>92.29</v>
      </c>
      <c r="I486" s="2">
        <f t="shared" si="7"/>
        <v>92290000</v>
      </c>
      <c r="J486" s="2">
        <v>727826</v>
      </c>
      <c r="K486" t="s">
        <v>30</v>
      </c>
      <c r="L486" t="s">
        <v>22</v>
      </c>
      <c r="M486" t="s">
        <v>39</v>
      </c>
      <c r="N486" s="2">
        <v>63</v>
      </c>
    </row>
    <row r="487" spans="1:14" x14ac:dyDescent="0.35">
      <c r="A487" t="s">
        <v>41</v>
      </c>
      <c r="B487">
        <f>IF(COUNTIF($A$2:A487, A487) =1,1,0)</f>
        <v>0</v>
      </c>
      <c r="C487">
        <v>2023</v>
      </c>
      <c r="D487" s="10">
        <v>44927</v>
      </c>
      <c r="E487" t="s">
        <v>42</v>
      </c>
      <c r="F487" t="s">
        <v>21</v>
      </c>
      <c r="G487">
        <f>IF(COUNTIF($F$2:F487, F487) =1,1,0)</f>
        <v>0</v>
      </c>
      <c r="H487" s="1">
        <v>98.07</v>
      </c>
      <c r="I487" s="2">
        <f t="shared" si="7"/>
        <v>98070000</v>
      </c>
      <c r="J487" s="2">
        <v>608695</v>
      </c>
      <c r="K487" t="s">
        <v>25</v>
      </c>
      <c r="L487" t="s">
        <v>14</v>
      </c>
      <c r="M487" t="s">
        <v>27</v>
      </c>
      <c r="N487" s="2">
        <v>31</v>
      </c>
    </row>
    <row r="488" spans="1:14" x14ac:dyDescent="0.35">
      <c r="A488" t="s">
        <v>40</v>
      </c>
      <c r="B488">
        <f>IF(COUNTIF($A$2:A488, A488) =1,1,0)</f>
        <v>0</v>
      </c>
      <c r="C488">
        <v>2019</v>
      </c>
      <c r="D488" s="10">
        <v>43466</v>
      </c>
      <c r="E488" t="s">
        <v>34</v>
      </c>
      <c r="F488" t="s">
        <v>17</v>
      </c>
      <c r="G488">
        <f>IF(COUNTIF($F$2:F488, F488) =1,1,0)</f>
        <v>0</v>
      </c>
      <c r="H488" s="1">
        <v>13.96</v>
      </c>
      <c r="I488" s="2">
        <f t="shared" si="7"/>
        <v>13960000</v>
      </c>
      <c r="J488" s="2">
        <v>496667</v>
      </c>
      <c r="K488" t="s">
        <v>30</v>
      </c>
      <c r="L488" t="s">
        <v>38</v>
      </c>
      <c r="M488" t="s">
        <v>31</v>
      </c>
      <c r="N488" s="2">
        <v>45</v>
      </c>
    </row>
    <row r="489" spans="1:14" x14ac:dyDescent="0.35">
      <c r="A489" t="s">
        <v>44</v>
      </c>
      <c r="B489">
        <f>IF(COUNTIF($A$2:A489, A489) =1,1,0)</f>
        <v>0</v>
      </c>
      <c r="C489">
        <v>2024</v>
      </c>
      <c r="D489" s="10">
        <v>45292</v>
      </c>
      <c r="E489" t="s">
        <v>42</v>
      </c>
      <c r="F489" t="s">
        <v>17</v>
      </c>
      <c r="G489">
        <f>IF(COUNTIF($F$2:F489, F489) =1,1,0)</f>
        <v>0</v>
      </c>
      <c r="H489" s="1">
        <v>56.9</v>
      </c>
      <c r="I489" s="2">
        <f t="shared" si="7"/>
        <v>56900000</v>
      </c>
      <c r="J489" s="2">
        <v>353887</v>
      </c>
      <c r="K489" t="s">
        <v>30</v>
      </c>
      <c r="L489" t="s">
        <v>22</v>
      </c>
      <c r="M489" t="s">
        <v>31</v>
      </c>
      <c r="N489" s="2">
        <v>59</v>
      </c>
    </row>
    <row r="490" spans="1:14" x14ac:dyDescent="0.35">
      <c r="A490" t="s">
        <v>10</v>
      </c>
      <c r="B490">
        <f>IF(COUNTIF($A$2:A490, A490) =1,1,0)</f>
        <v>0</v>
      </c>
      <c r="C490">
        <v>2019</v>
      </c>
      <c r="D490" s="10">
        <v>43466</v>
      </c>
      <c r="E490" t="s">
        <v>16</v>
      </c>
      <c r="F490" t="s">
        <v>36</v>
      </c>
      <c r="G490">
        <f>IF(COUNTIF($F$2:F490, F490) =1,1,0)</f>
        <v>0</v>
      </c>
      <c r="H490" s="1">
        <v>32.69</v>
      </c>
      <c r="I490" s="2">
        <f t="shared" si="7"/>
        <v>32689999.999999996</v>
      </c>
      <c r="J490" s="2">
        <v>713584</v>
      </c>
      <c r="K490" t="s">
        <v>29</v>
      </c>
      <c r="L490" t="s">
        <v>22</v>
      </c>
      <c r="M490" t="s">
        <v>18</v>
      </c>
      <c r="N490" s="2">
        <v>26</v>
      </c>
    </row>
    <row r="491" spans="1:14" x14ac:dyDescent="0.35">
      <c r="A491" t="s">
        <v>19</v>
      </c>
      <c r="B491">
        <f>IF(COUNTIF($A$2:A491, A491) =1,1,0)</f>
        <v>0</v>
      </c>
      <c r="C491">
        <v>2017</v>
      </c>
      <c r="D491" s="10">
        <v>42736</v>
      </c>
      <c r="E491" t="s">
        <v>32</v>
      </c>
      <c r="F491" t="s">
        <v>21</v>
      </c>
      <c r="G491">
        <f>IF(COUNTIF($F$2:F491, F491) =1,1,0)</f>
        <v>0</v>
      </c>
      <c r="H491" s="1">
        <v>70.09</v>
      </c>
      <c r="I491" s="2">
        <f t="shared" si="7"/>
        <v>70090000</v>
      </c>
      <c r="J491" s="2">
        <v>417831</v>
      </c>
      <c r="K491" t="s">
        <v>30</v>
      </c>
      <c r="L491" t="s">
        <v>14</v>
      </c>
      <c r="M491" t="s">
        <v>39</v>
      </c>
      <c r="N491" s="2">
        <v>36</v>
      </c>
    </row>
    <row r="492" spans="1:14" x14ac:dyDescent="0.35">
      <c r="A492" t="s">
        <v>45</v>
      </c>
      <c r="B492">
        <f>IF(COUNTIF($A$2:A492, A492) =1,1,0)</f>
        <v>0</v>
      </c>
      <c r="C492">
        <v>2019</v>
      </c>
      <c r="D492" s="10">
        <v>43466</v>
      </c>
      <c r="E492" t="s">
        <v>16</v>
      </c>
      <c r="F492" t="s">
        <v>36</v>
      </c>
      <c r="G492">
        <f>IF(COUNTIF($F$2:F492, F492) =1,1,0)</f>
        <v>0</v>
      </c>
      <c r="H492" s="1">
        <v>22.62</v>
      </c>
      <c r="I492" s="2">
        <f t="shared" si="7"/>
        <v>22620000</v>
      </c>
      <c r="J492" s="2">
        <v>51219</v>
      </c>
      <c r="K492" t="s">
        <v>30</v>
      </c>
      <c r="L492" t="s">
        <v>38</v>
      </c>
      <c r="M492" t="s">
        <v>39</v>
      </c>
      <c r="N492" s="2">
        <v>36</v>
      </c>
    </row>
    <row r="493" spans="1:14" x14ac:dyDescent="0.35">
      <c r="A493" t="s">
        <v>23</v>
      </c>
      <c r="B493">
        <f>IF(COUNTIF($A$2:A493, A493) =1,1,0)</f>
        <v>0</v>
      </c>
      <c r="C493">
        <v>2017</v>
      </c>
      <c r="D493" s="10">
        <v>42736</v>
      </c>
      <c r="E493" t="s">
        <v>16</v>
      </c>
      <c r="F493" t="s">
        <v>17</v>
      </c>
      <c r="G493">
        <f>IF(COUNTIF($F$2:F493, F493) =1,1,0)</f>
        <v>0</v>
      </c>
      <c r="H493" s="1">
        <v>47.91</v>
      </c>
      <c r="I493" s="2">
        <f t="shared" si="7"/>
        <v>47910000</v>
      </c>
      <c r="J493" s="2">
        <v>153257</v>
      </c>
      <c r="K493" t="s">
        <v>29</v>
      </c>
      <c r="L493" t="s">
        <v>38</v>
      </c>
      <c r="M493" t="s">
        <v>39</v>
      </c>
      <c r="N493" s="2">
        <v>59</v>
      </c>
    </row>
    <row r="494" spans="1:14" x14ac:dyDescent="0.35">
      <c r="A494" t="s">
        <v>41</v>
      </c>
      <c r="B494">
        <f>IF(COUNTIF($A$2:A494, A494) =1,1,0)</f>
        <v>0</v>
      </c>
      <c r="C494">
        <v>2017</v>
      </c>
      <c r="D494" s="10">
        <v>42736</v>
      </c>
      <c r="E494" t="s">
        <v>11</v>
      </c>
      <c r="F494" t="s">
        <v>17</v>
      </c>
      <c r="G494">
        <f>IF(COUNTIF($F$2:F494, F494) =1,1,0)</f>
        <v>0</v>
      </c>
      <c r="H494" s="1">
        <v>20.58</v>
      </c>
      <c r="I494" s="2">
        <f t="shared" si="7"/>
        <v>20580000</v>
      </c>
      <c r="J494" s="2">
        <v>768022</v>
      </c>
      <c r="K494" t="s">
        <v>30</v>
      </c>
      <c r="L494" t="s">
        <v>38</v>
      </c>
      <c r="M494" t="s">
        <v>15</v>
      </c>
      <c r="N494" s="2">
        <v>64</v>
      </c>
    </row>
    <row r="495" spans="1:14" x14ac:dyDescent="0.35">
      <c r="A495" t="s">
        <v>33</v>
      </c>
      <c r="B495">
        <f>IF(COUNTIF($A$2:A495, A495) =1,1,0)</f>
        <v>0</v>
      </c>
      <c r="C495">
        <v>2024</v>
      </c>
      <c r="D495" s="10">
        <v>45292</v>
      </c>
      <c r="E495" t="s">
        <v>11</v>
      </c>
      <c r="F495" t="s">
        <v>36</v>
      </c>
      <c r="G495">
        <f>IF(COUNTIF($F$2:F495, F495) =1,1,0)</f>
        <v>0</v>
      </c>
      <c r="H495" s="1">
        <v>26.29</v>
      </c>
      <c r="I495" s="2">
        <f t="shared" si="7"/>
        <v>26290000</v>
      </c>
      <c r="J495" s="2">
        <v>314347</v>
      </c>
      <c r="K495" t="s">
        <v>13</v>
      </c>
      <c r="L495" t="s">
        <v>14</v>
      </c>
      <c r="M495" t="s">
        <v>31</v>
      </c>
      <c r="N495" s="2">
        <v>28</v>
      </c>
    </row>
    <row r="496" spans="1:14" x14ac:dyDescent="0.35">
      <c r="A496" t="s">
        <v>28</v>
      </c>
      <c r="B496">
        <f>IF(COUNTIF($A$2:A496, A496) =1,1,0)</f>
        <v>0</v>
      </c>
      <c r="C496">
        <v>2020</v>
      </c>
      <c r="D496" s="10">
        <v>43831</v>
      </c>
      <c r="E496" t="s">
        <v>11</v>
      </c>
      <c r="F496" t="s">
        <v>21</v>
      </c>
      <c r="G496">
        <f>IF(COUNTIF($F$2:F496, F496) =1,1,0)</f>
        <v>0</v>
      </c>
      <c r="H496" s="1">
        <v>33.51</v>
      </c>
      <c r="I496" s="2">
        <f t="shared" si="7"/>
        <v>33509999.999999996</v>
      </c>
      <c r="J496" s="2">
        <v>649406</v>
      </c>
      <c r="K496" t="s">
        <v>29</v>
      </c>
      <c r="L496" t="s">
        <v>26</v>
      </c>
      <c r="M496" t="s">
        <v>18</v>
      </c>
      <c r="N496" s="2">
        <v>27</v>
      </c>
    </row>
    <row r="497" spans="1:14" x14ac:dyDescent="0.35">
      <c r="A497" t="s">
        <v>44</v>
      </c>
      <c r="B497">
        <f>IF(COUNTIF($A$2:A497, A497) =1,1,0)</f>
        <v>0</v>
      </c>
      <c r="C497">
        <v>2023</v>
      </c>
      <c r="D497" s="10">
        <v>44927</v>
      </c>
      <c r="E497" t="s">
        <v>11</v>
      </c>
      <c r="F497" t="s">
        <v>12</v>
      </c>
      <c r="G497">
        <f>IF(COUNTIF($F$2:F497, F497) =1,1,0)</f>
        <v>0</v>
      </c>
      <c r="H497" s="1">
        <v>68.28</v>
      </c>
      <c r="I497" s="2">
        <f t="shared" si="7"/>
        <v>68280000</v>
      </c>
      <c r="J497" s="2">
        <v>744595</v>
      </c>
      <c r="K497" t="s">
        <v>29</v>
      </c>
      <c r="L497" t="s">
        <v>38</v>
      </c>
      <c r="M497" t="s">
        <v>31</v>
      </c>
      <c r="N497" s="2">
        <v>44</v>
      </c>
    </row>
    <row r="498" spans="1:14" x14ac:dyDescent="0.35">
      <c r="A498" t="s">
        <v>43</v>
      </c>
      <c r="B498">
        <f>IF(COUNTIF($A$2:A498, A498) =1,1,0)</f>
        <v>0</v>
      </c>
      <c r="C498">
        <v>2021</v>
      </c>
      <c r="D498" s="10">
        <v>44197</v>
      </c>
      <c r="E498" t="s">
        <v>32</v>
      </c>
      <c r="F498" t="s">
        <v>36</v>
      </c>
      <c r="G498">
        <f>IF(COUNTIF($F$2:F498, F498) =1,1,0)</f>
        <v>0</v>
      </c>
      <c r="H498" s="1">
        <v>14.72</v>
      </c>
      <c r="I498" s="2">
        <f t="shared" si="7"/>
        <v>14720000</v>
      </c>
      <c r="J498" s="2">
        <v>126781</v>
      </c>
      <c r="K498" t="s">
        <v>29</v>
      </c>
      <c r="L498" t="s">
        <v>22</v>
      </c>
      <c r="M498" t="s">
        <v>31</v>
      </c>
      <c r="N498" s="2">
        <v>32</v>
      </c>
    </row>
    <row r="499" spans="1:14" x14ac:dyDescent="0.35">
      <c r="A499" t="s">
        <v>33</v>
      </c>
      <c r="B499">
        <f>IF(COUNTIF($A$2:A499, A499) =1,1,0)</f>
        <v>0</v>
      </c>
      <c r="C499">
        <v>2015</v>
      </c>
      <c r="D499" s="10">
        <v>42005</v>
      </c>
      <c r="E499" t="s">
        <v>11</v>
      </c>
      <c r="F499" t="s">
        <v>17</v>
      </c>
      <c r="G499">
        <f>IF(COUNTIF($F$2:F499, F499) =1,1,0)</f>
        <v>0</v>
      </c>
      <c r="H499" s="1">
        <v>44.29</v>
      </c>
      <c r="I499" s="2">
        <f t="shared" si="7"/>
        <v>44290000</v>
      </c>
      <c r="J499" s="2">
        <v>427167</v>
      </c>
      <c r="K499" t="s">
        <v>29</v>
      </c>
      <c r="L499" t="s">
        <v>14</v>
      </c>
      <c r="M499" t="s">
        <v>39</v>
      </c>
      <c r="N499" s="2">
        <v>11</v>
      </c>
    </row>
    <row r="500" spans="1:14" x14ac:dyDescent="0.35">
      <c r="A500" t="s">
        <v>40</v>
      </c>
      <c r="B500">
        <f>IF(COUNTIF($A$2:A500, A500) =1,1,0)</f>
        <v>0</v>
      </c>
      <c r="C500">
        <v>2023</v>
      </c>
      <c r="D500" s="10">
        <v>44927</v>
      </c>
      <c r="E500" t="s">
        <v>16</v>
      </c>
      <c r="F500" t="s">
        <v>17</v>
      </c>
      <c r="G500">
        <f>IF(COUNTIF($F$2:F500, F500) =1,1,0)</f>
        <v>0</v>
      </c>
      <c r="H500" s="1">
        <v>41.54</v>
      </c>
      <c r="I500" s="2">
        <f t="shared" si="7"/>
        <v>41540000</v>
      </c>
      <c r="J500" s="2">
        <v>396865</v>
      </c>
      <c r="K500" t="s">
        <v>29</v>
      </c>
      <c r="L500" t="s">
        <v>26</v>
      </c>
      <c r="M500" t="s">
        <v>27</v>
      </c>
      <c r="N500" s="2">
        <v>42</v>
      </c>
    </row>
    <row r="501" spans="1:14" x14ac:dyDescent="0.35">
      <c r="A501" t="s">
        <v>23</v>
      </c>
      <c r="B501">
        <f>IF(COUNTIF($A$2:A501, A501) =1,1,0)</f>
        <v>0</v>
      </c>
      <c r="C501">
        <v>2019</v>
      </c>
      <c r="D501" s="10">
        <v>43466</v>
      </c>
      <c r="E501" t="s">
        <v>11</v>
      </c>
      <c r="F501" t="s">
        <v>24</v>
      </c>
      <c r="G501">
        <f>IF(COUNTIF($F$2:F501, F501) =1,1,0)</f>
        <v>0</v>
      </c>
      <c r="H501" s="1">
        <v>90.67</v>
      </c>
      <c r="I501" s="2">
        <f t="shared" si="7"/>
        <v>90670000</v>
      </c>
      <c r="J501" s="2">
        <v>902952</v>
      </c>
      <c r="K501" t="s">
        <v>30</v>
      </c>
      <c r="L501" t="s">
        <v>22</v>
      </c>
      <c r="M501" t="s">
        <v>39</v>
      </c>
      <c r="N501" s="2">
        <v>8</v>
      </c>
    </row>
    <row r="502" spans="1:14" x14ac:dyDescent="0.35">
      <c r="A502" t="s">
        <v>45</v>
      </c>
      <c r="B502">
        <f>IF(COUNTIF($A$2:A502, A502) =1,1,0)</f>
        <v>0</v>
      </c>
      <c r="C502">
        <v>2023</v>
      </c>
      <c r="D502" s="10">
        <v>44927</v>
      </c>
      <c r="E502" t="s">
        <v>16</v>
      </c>
      <c r="F502" t="s">
        <v>21</v>
      </c>
      <c r="G502">
        <f>IF(COUNTIF($F$2:F502, F502) =1,1,0)</f>
        <v>0</v>
      </c>
      <c r="H502" s="1">
        <v>34.94</v>
      </c>
      <c r="I502" s="2">
        <f t="shared" si="7"/>
        <v>34940000</v>
      </c>
      <c r="J502" s="2">
        <v>632075</v>
      </c>
      <c r="K502" t="s">
        <v>29</v>
      </c>
      <c r="L502" t="s">
        <v>26</v>
      </c>
      <c r="M502" t="s">
        <v>39</v>
      </c>
      <c r="N502" s="2">
        <v>64</v>
      </c>
    </row>
    <row r="503" spans="1:14" x14ac:dyDescent="0.35">
      <c r="A503" t="s">
        <v>33</v>
      </c>
      <c r="B503">
        <f>IF(COUNTIF($A$2:A503, A503) =1,1,0)</f>
        <v>0</v>
      </c>
      <c r="C503">
        <v>2017</v>
      </c>
      <c r="D503" s="10">
        <v>42736</v>
      </c>
      <c r="E503" t="s">
        <v>34</v>
      </c>
      <c r="F503" t="s">
        <v>37</v>
      </c>
      <c r="G503">
        <f>IF(COUNTIF($F$2:F503, F503) =1,1,0)</f>
        <v>0</v>
      </c>
      <c r="H503" s="1">
        <v>83.73</v>
      </c>
      <c r="I503" s="2">
        <f t="shared" si="7"/>
        <v>83730000</v>
      </c>
      <c r="J503" s="2">
        <v>728486</v>
      </c>
      <c r="K503" t="s">
        <v>25</v>
      </c>
      <c r="L503" t="s">
        <v>26</v>
      </c>
      <c r="M503" t="s">
        <v>39</v>
      </c>
      <c r="N503" s="2">
        <v>61</v>
      </c>
    </row>
    <row r="504" spans="1:14" x14ac:dyDescent="0.35">
      <c r="A504" t="s">
        <v>40</v>
      </c>
      <c r="B504">
        <f>IF(COUNTIF($A$2:A504, A504) =1,1,0)</f>
        <v>0</v>
      </c>
      <c r="C504">
        <v>2018</v>
      </c>
      <c r="D504" s="10">
        <v>43101</v>
      </c>
      <c r="E504" t="s">
        <v>32</v>
      </c>
      <c r="F504" t="s">
        <v>12</v>
      </c>
      <c r="G504">
        <f>IF(COUNTIF($F$2:F504, F504) =1,1,0)</f>
        <v>0</v>
      </c>
      <c r="H504" s="1">
        <v>64.62</v>
      </c>
      <c r="I504" s="2">
        <f t="shared" si="7"/>
        <v>64620000.000000007</v>
      </c>
      <c r="J504" s="2">
        <v>109439</v>
      </c>
      <c r="K504" t="s">
        <v>29</v>
      </c>
      <c r="L504" t="s">
        <v>38</v>
      </c>
      <c r="M504" t="s">
        <v>31</v>
      </c>
      <c r="N504" s="2">
        <v>32</v>
      </c>
    </row>
    <row r="505" spans="1:14" x14ac:dyDescent="0.35">
      <c r="A505" t="s">
        <v>19</v>
      </c>
      <c r="B505">
        <f>IF(COUNTIF($A$2:A505, A505) =1,1,0)</f>
        <v>0</v>
      </c>
      <c r="C505">
        <v>2018</v>
      </c>
      <c r="D505" s="10">
        <v>43101</v>
      </c>
      <c r="E505" t="s">
        <v>42</v>
      </c>
      <c r="F505" t="s">
        <v>12</v>
      </c>
      <c r="G505">
        <f>IF(COUNTIF($F$2:F505, F505) =1,1,0)</f>
        <v>0</v>
      </c>
      <c r="H505" s="1">
        <v>86.38</v>
      </c>
      <c r="I505" s="2">
        <f t="shared" si="7"/>
        <v>86380000</v>
      </c>
      <c r="J505" s="2">
        <v>1174</v>
      </c>
      <c r="K505" t="s">
        <v>29</v>
      </c>
      <c r="L505" t="s">
        <v>22</v>
      </c>
      <c r="M505" t="s">
        <v>15</v>
      </c>
      <c r="N505" s="2">
        <v>23</v>
      </c>
    </row>
    <row r="506" spans="1:14" x14ac:dyDescent="0.35">
      <c r="A506" t="s">
        <v>41</v>
      </c>
      <c r="B506">
        <f>IF(COUNTIF($A$2:A506, A506) =1,1,0)</f>
        <v>0</v>
      </c>
      <c r="C506">
        <v>2024</v>
      </c>
      <c r="D506" s="10">
        <v>45292</v>
      </c>
      <c r="E506" t="s">
        <v>11</v>
      </c>
      <c r="F506" t="s">
        <v>12</v>
      </c>
      <c r="G506">
        <f>IF(COUNTIF($F$2:F506, F506) =1,1,0)</f>
        <v>0</v>
      </c>
      <c r="H506" s="1">
        <v>25.7</v>
      </c>
      <c r="I506" s="2">
        <f t="shared" si="7"/>
        <v>25700000</v>
      </c>
      <c r="J506" s="2">
        <v>953987</v>
      </c>
      <c r="K506" t="s">
        <v>29</v>
      </c>
      <c r="L506" t="s">
        <v>26</v>
      </c>
      <c r="M506" t="s">
        <v>27</v>
      </c>
      <c r="N506" s="2">
        <v>65</v>
      </c>
    </row>
    <row r="507" spans="1:14" x14ac:dyDescent="0.35">
      <c r="A507" t="s">
        <v>43</v>
      </c>
      <c r="B507">
        <f>IF(COUNTIF($A$2:A507, A507) =1,1,0)</f>
        <v>0</v>
      </c>
      <c r="C507">
        <v>2021</v>
      </c>
      <c r="D507" s="10">
        <v>44197</v>
      </c>
      <c r="E507" t="s">
        <v>32</v>
      </c>
      <c r="F507" t="s">
        <v>35</v>
      </c>
      <c r="G507">
        <f>IF(COUNTIF($F$2:F507, F507) =1,1,0)</f>
        <v>0</v>
      </c>
      <c r="H507" s="1">
        <v>56.2</v>
      </c>
      <c r="I507" s="2">
        <f t="shared" si="7"/>
        <v>56200000</v>
      </c>
      <c r="J507" s="2">
        <v>713309</v>
      </c>
      <c r="K507" t="s">
        <v>13</v>
      </c>
      <c r="L507" t="s">
        <v>38</v>
      </c>
      <c r="M507" t="s">
        <v>31</v>
      </c>
      <c r="N507" s="2">
        <v>51</v>
      </c>
    </row>
    <row r="508" spans="1:14" x14ac:dyDescent="0.35">
      <c r="A508" t="s">
        <v>41</v>
      </c>
      <c r="B508">
        <f>IF(COUNTIF($A$2:A508, A508) =1,1,0)</f>
        <v>0</v>
      </c>
      <c r="C508">
        <v>2021</v>
      </c>
      <c r="D508" s="10">
        <v>44197</v>
      </c>
      <c r="E508" t="s">
        <v>32</v>
      </c>
      <c r="F508" t="s">
        <v>37</v>
      </c>
      <c r="G508">
        <f>IF(COUNTIF($F$2:F508, F508) =1,1,0)</f>
        <v>0</v>
      </c>
      <c r="H508" s="1">
        <v>11.38</v>
      </c>
      <c r="I508" s="2">
        <f t="shared" si="7"/>
        <v>11380000</v>
      </c>
      <c r="J508" s="2">
        <v>334528</v>
      </c>
      <c r="K508" t="s">
        <v>29</v>
      </c>
      <c r="L508" t="s">
        <v>22</v>
      </c>
      <c r="M508" t="s">
        <v>15</v>
      </c>
      <c r="N508" s="2">
        <v>5</v>
      </c>
    </row>
    <row r="509" spans="1:14" x14ac:dyDescent="0.35">
      <c r="A509" t="s">
        <v>45</v>
      </c>
      <c r="B509">
        <f>IF(COUNTIF($A$2:A509, A509) =1,1,0)</f>
        <v>0</v>
      </c>
      <c r="C509">
        <v>2016</v>
      </c>
      <c r="D509" s="10">
        <v>42370</v>
      </c>
      <c r="E509" t="s">
        <v>11</v>
      </c>
      <c r="F509" t="s">
        <v>21</v>
      </c>
      <c r="G509">
        <f>IF(COUNTIF($F$2:F509, F509) =1,1,0)</f>
        <v>0</v>
      </c>
      <c r="H509" s="1">
        <v>92.53</v>
      </c>
      <c r="I509" s="2">
        <f t="shared" si="7"/>
        <v>92530000</v>
      </c>
      <c r="J509" s="2">
        <v>219826</v>
      </c>
      <c r="K509" t="s">
        <v>25</v>
      </c>
      <c r="L509" t="s">
        <v>26</v>
      </c>
      <c r="M509" t="s">
        <v>31</v>
      </c>
      <c r="N509" s="2">
        <v>38</v>
      </c>
    </row>
    <row r="510" spans="1:14" x14ac:dyDescent="0.35">
      <c r="A510" t="s">
        <v>45</v>
      </c>
      <c r="B510">
        <f>IF(COUNTIF($A$2:A510, A510) =1,1,0)</f>
        <v>0</v>
      </c>
      <c r="C510">
        <v>2015</v>
      </c>
      <c r="D510" s="10">
        <v>42005</v>
      </c>
      <c r="E510" t="s">
        <v>34</v>
      </c>
      <c r="F510" t="s">
        <v>24</v>
      </c>
      <c r="G510">
        <f>IF(COUNTIF($F$2:F510, F510) =1,1,0)</f>
        <v>0</v>
      </c>
      <c r="H510" s="1">
        <v>88.6</v>
      </c>
      <c r="I510" s="2">
        <f t="shared" si="7"/>
        <v>88600000</v>
      </c>
      <c r="J510" s="2">
        <v>916744</v>
      </c>
      <c r="K510" t="s">
        <v>25</v>
      </c>
      <c r="L510" t="s">
        <v>26</v>
      </c>
      <c r="M510" t="s">
        <v>31</v>
      </c>
      <c r="N510" s="2">
        <v>47</v>
      </c>
    </row>
    <row r="511" spans="1:14" x14ac:dyDescent="0.35">
      <c r="A511" t="s">
        <v>45</v>
      </c>
      <c r="B511">
        <f>IF(COUNTIF($A$2:A511, A511) =1,1,0)</f>
        <v>0</v>
      </c>
      <c r="C511">
        <v>2017</v>
      </c>
      <c r="D511" s="10">
        <v>42736</v>
      </c>
      <c r="E511" t="s">
        <v>20</v>
      </c>
      <c r="F511" t="s">
        <v>21</v>
      </c>
      <c r="G511">
        <f>IF(COUNTIF($F$2:F511, F511) =1,1,0)</f>
        <v>0</v>
      </c>
      <c r="H511" s="1">
        <v>30.4</v>
      </c>
      <c r="I511" s="2">
        <f t="shared" si="7"/>
        <v>30400000</v>
      </c>
      <c r="J511" s="2">
        <v>568560</v>
      </c>
      <c r="K511" t="s">
        <v>13</v>
      </c>
      <c r="L511" t="s">
        <v>38</v>
      </c>
      <c r="M511" t="s">
        <v>27</v>
      </c>
      <c r="N511" s="2">
        <v>49</v>
      </c>
    </row>
    <row r="512" spans="1:14" x14ac:dyDescent="0.35">
      <c r="A512" t="s">
        <v>23</v>
      </c>
      <c r="B512">
        <f>IF(COUNTIF($A$2:A512, A512) =1,1,0)</f>
        <v>0</v>
      </c>
      <c r="C512">
        <v>2019</v>
      </c>
      <c r="D512" s="10">
        <v>43466</v>
      </c>
      <c r="E512" t="s">
        <v>42</v>
      </c>
      <c r="F512" t="s">
        <v>12</v>
      </c>
      <c r="G512">
        <f>IF(COUNTIF($F$2:F512, F512) =1,1,0)</f>
        <v>0</v>
      </c>
      <c r="H512" s="1">
        <v>90.7</v>
      </c>
      <c r="I512" s="2">
        <f t="shared" si="7"/>
        <v>90700000</v>
      </c>
      <c r="J512" s="2">
        <v>440178</v>
      </c>
      <c r="K512" t="s">
        <v>29</v>
      </c>
      <c r="L512" t="s">
        <v>14</v>
      </c>
      <c r="M512" t="s">
        <v>15</v>
      </c>
      <c r="N512" s="2">
        <v>15</v>
      </c>
    </row>
    <row r="513" spans="1:14" x14ac:dyDescent="0.35">
      <c r="A513" t="s">
        <v>44</v>
      </c>
      <c r="B513">
        <f>IF(COUNTIF($A$2:A513, A513) =1,1,0)</f>
        <v>0</v>
      </c>
      <c r="C513">
        <v>2023</v>
      </c>
      <c r="D513" s="10">
        <v>44927</v>
      </c>
      <c r="E513" t="s">
        <v>34</v>
      </c>
      <c r="F513" t="s">
        <v>37</v>
      </c>
      <c r="G513">
        <f>IF(COUNTIF($F$2:F513, F513) =1,1,0)</f>
        <v>0</v>
      </c>
      <c r="H513" s="1">
        <v>45.38</v>
      </c>
      <c r="I513" s="2">
        <f t="shared" si="7"/>
        <v>45380000</v>
      </c>
      <c r="J513" s="2">
        <v>172628</v>
      </c>
      <c r="K513" t="s">
        <v>29</v>
      </c>
      <c r="L513" t="s">
        <v>22</v>
      </c>
      <c r="M513" t="s">
        <v>39</v>
      </c>
      <c r="N513" s="2">
        <v>4</v>
      </c>
    </row>
    <row r="514" spans="1:14" x14ac:dyDescent="0.35">
      <c r="A514" t="s">
        <v>45</v>
      </c>
      <c r="B514">
        <f>IF(COUNTIF($A$2:A514, A514) =1,1,0)</f>
        <v>0</v>
      </c>
      <c r="C514">
        <v>2022</v>
      </c>
      <c r="D514" s="10">
        <v>44562</v>
      </c>
      <c r="E514" t="s">
        <v>16</v>
      </c>
      <c r="F514" t="s">
        <v>35</v>
      </c>
      <c r="G514">
        <f>IF(COUNTIF($F$2:F514, F514) =1,1,0)</f>
        <v>0</v>
      </c>
      <c r="H514" s="1">
        <v>71.33</v>
      </c>
      <c r="I514" s="2">
        <f t="shared" si="7"/>
        <v>71330000</v>
      </c>
      <c r="J514" s="2">
        <v>257989</v>
      </c>
      <c r="K514" t="s">
        <v>30</v>
      </c>
      <c r="L514" t="s">
        <v>14</v>
      </c>
      <c r="M514" t="s">
        <v>27</v>
      </c>
      <c r="N514" s="2">
        <v>68</v>
      </c>
    </row>
    <row r="515" spans="1:14" x14ac:dyDescent="0.35">
      <c r="A515" t="s">
        <v>44</v>
      </c>
      <c r="B515">
        <f>IF(COUNTIF($A$2:A515, A515) =1,1,0)</f>
        <v>0</v>
      </c>
      <c r="C515">
        <v>2021</v>
      </c>
      <c r="D515" s="10">
        <v>44197</v>
      </c>
      <c r="E515" t="s">
        <v>11</v>
      </c>
      <c r="F515" t="s">
        <v>37</v>
      </c>
      <c r="G515">
        <f>IF(COUNTIF($F$2:F515, F515) =1,1,0)</f>
        <v>0</v>
      </c>
      <c r="H515" s="1">
        <v>9.42</v>
      </c>
      <c r="I515" s="2">
        <f t="shared" ref="I515:I578" si="8">H515*1000000</f>
        <v>9420000</v>
      </c>
      <c r="J515" s="2">
        <v>573560</v>
      </c>
      <c r="K515" t="s">
        <v>13</v>
      </c>
      <c r="L515" t="s">
        <v>26</v>
      </c>
      <c r="M515" t="s">
        <v>31</v>
      </c>
      <c r="N515" s="2">
        <v>9</v>
      </c>
    </row>
    <row r="516" spans="1:14" x14ac:dyDescent="0.35">
      <c r="A516" t="s">
        <v>43</v>
      </c>
      <c r="B516">
        <f>IF(COUNTIF($A$2:A516, A516) =1,1,0)</f>
        <v>0</v>
      </c>
      <c r="C516">
        <v>2018</v>
      </c>
      <c r="D516" s="10">
        <v>43101</v>
      </c>
      <c r="E516" t="s">
        <v>42</v>
      </c>
      <c r="F516" t="s">
        <v>12</v>
      </c>
      <c r="G516">
        <f>IF(COUNTIF($F$2:F516, F516) =1,1,0)</f>
        <v>0</v>
      </c>
      <c r="H516" s="1">
        <v>5.27</v>
      </c>
      <c r="I516" s="2">
        <f t="shared" si="8"/>
        <v>5270000</v>
      </c>
      <c r="J516" s="2">
        <v>850056</v>
      </c>
      <c r="K516" t="s">
        <v>13</v>
      </c>
      <c r="L516" t="s">
        <v>22</v>
      </c>
      <c r="M516" t="s">
        <v>15</v>
      </c>
      <c r="N516" s="2">
        <v>65</v>
      </c>
    </row>
    <row r="517" spans="1:14" x14ac:dyDescent="0.35">
      <c r="A517" t="s">
        <v>40</v>
      </c>
      <c r="B517">
        <f>IF(COUNTIF($A$2:A517, A517) =1,1,0)</f>
        <v>0</v>
      </c>
      <c r="C517">
        <v>2018</v>
      </c>
      <c r="D517" s="10">
        <v>43101</v>
      </c>
      <c r="E517" t="s">
        <v>32</v>
      </c>
      <c r="F517" t="s">
        <v>17</v>
      </c>
      <c r="G517">
        <f>IF(COUNTIF($F$2:F517, F517) =1,1,0)</f>
        <v>0</v>
      </c>
      <c r="H517" s="1">
        <v>41.59</v>
      </c>
      <c r="I517" s="2">
        <f t="shared" si="8"/>
        <v>41590000</v>
      </c>
      <c r="J517" s="2">
        <v>860119</v>
      </c>
      <c r="K517" t="s">
        <v>25</v>
      </c>
      <c r="L517" t="s">
        <v>14</v>
      </c>
      <c r="M517" t="s">
        <v>39</v>
      </c>
      <c r="N517" s="2">
        <v>30</v>
      </c>
    </row>
    <row r="518" spans="1:14" x14ac:dyDescent="0.35">
      <c r="A518" t="s">
        <v>45</v>
      </c>
      <c r="B518">
        <f>IF(COUNTIF($A$2:A518, A518) =1,1,0)</f>
        <v>0</v>
      </c>
      <c r="C518">
        <v>2015</v>
      </c>
      <c r="D518" s="10">
        <v>42005</v>
      </c>
      <c r="E518" t="s">
        <v>34</v>
      </c>
      <c r="F518" t="s">
        <v>12</v>
      </c>
      <c r="G518">
        <f>IF(COUNTIF($F$2:F518, F518) =1,1,0)</f>
        <v>0</v>
      </c>
      <c r="H518" s="1">
        <v>98.78</v>
      </c>
      <c r="I518" s="2">
        <f t="shared" si="8"/>
        <v>98780000</v>
      </c>
      <c r="J518" s="2">
        <v>140958</v>
      </c>
      <c r="K518" t="s">
        <v>29</v>
      </c>
      <c r="L518" t="s">
        <v>26</v>
      </c>
      <c r="M518" t="s">
        <v>27</v>
      </c>
      <c r="N518" s="2">
        <v>51</v>
      </c>
    </row>
    <row r="519" spans="1:14" x14ac:dyDescent="0.35">
      <c r="A519" t="s">
        <v>10</v>
      </c>
      <c r="B519">
        <f>IF(COUNTIF($A$2:A519, A519) =1,1,0)</f>
        <v>0</v>
      </c>
      <c r="C519">
        <v>2015</v>
      </c>
      <c r="D519" s="10">
        <v>42005</v>
      </c>
      <c r="E519" t="s">
        <v>32</v>
      </c>
      <c r="F519" t="s">
        <v>24</v>
      </c>
      <c r="G519">
        <f>IF(COUNTIF($F$2:F519, F519) =1,1,0)</f>
        <v>0</v>
      </c>
      <c r="H519" s="1">
        <v>61.24</v>
      </c>
      <c r="I519" s="2">
        <f t="shared" si="8"/>
        <v>61240000</v>
      </c>
      <c r="J519" s="2">
        <v>965727</v>
      </c>
      <c r="K519" t="s">
        <v>25</v>
      </c>
      <c r="L519" t="s">
        <v>38</v>
      </c>
      <c r="M519" t="s">
        <v>27</v>
      </c>
      <c r="N519" s="2">
        <v>32</v>
      </c>
    </row>
    <row r="520" spans="1:14" x14ac:dyDescent="0.35">
      <c r="A520" t="s">
        <v>41</v>
      </c>
      <c r="B520">
        <f>IF(COUNTIF($A$2:A520, A520) =1,1,0)</f>
        <v>0</v>
      </c>
      <c r="C520">
        <v>2015</v>
      </c>
      <c r="D520" s="10">
        <v>42005</v>
      </c>
      <c r="E520" t="s">
        <v>42</v>
      </c>
      <c r="F520" t="s">
        <v>24</v>
      </c>
      <c r="G520">
        <f>IF(COUNTIF($F$2:F520, F520) =1,1,0)</f>
        <v>0</v>
      </c>
      <c r="H520" s="1">
        <v>69.34</v>
      </c>
      <c r="I520" s="2">
        <f t="shared" si="8"/>
        <v>69340000</v>
      </c>
      <c r="J520" s="2">
        <v>20269</v>
      </c>
      <c r="K520" t="s">
        <v>30</v>
      </c>
      <c r="L520" t="s">
        <v>26</v>
      </c>
      <c r="M520" t="s">
        <v>15</v>
      </c>
      <c r="N520" s="2">
        <v>36</v>
      </c>
    </row>
    <row r="521" spans="1:14" x14ac:dyDescent="0.35">
      <c r="A521" t="s">
        <v>28</v>
      </c>
      <c r="B521">
        <f>IF(COUNTIF($A$2:A521, A521) =1,1,0)</f>
        <v>0</v>
      </c>
      <c r="C521">
        <v>2015</v>
      </c>
      <c r="D521" s="10">
        <v>42005</v>
      </c>
      <c r="E521" t="s">
        <v>32</v>
      </c>
      <c r="F521" t="s">
        <v>17</v>
      </c>
      <c r="G521">
        <f>IF(COUNTIF($F$2:F521, F521) =1,1,0)</f>
        <v>0</v>
      </c>
      <c r="H521" s="1">
        <v>7.84</v>
      </c>
      <c r="I521" s="2">
        <f t="shared" si="8"/>
        <v>7840000</v>
      </c>
      <c r="J521" s="2">
        <v>323011</v>
      </c>
      <c r="K521" t="s">
        <v>25</v>
      </c>
      <c r="L521" t="s">
        <v>26</v>
      </c>
      <c r="M521" t="s">
        <v>39</v>
      </c>
      <c r="N521" s="2">
        <v>25</v>
      </c>
    </row>
    <row r="522" spans="1:14" x14ac:dyDescent="0.35">
      <c r="A522" t="s">
        <v>45</v>
      </c>
      <c r="B522">
        <f>IF(COUNTIF($A$2:A522, A522) =1,1,0)</f>
        <v>0</v>
      </c>
      <c r="C522">
        <v>2016</v>
      </c>
      <c r="D522" s="10">
        <v>42370</v>
      </c>
      <c r="E522" t="s">
        <v>16</v>
      </c>
      <c r="F522" t="s">
        <v>17</v>
      </c>
      <c r="G522">
        <f>IF(COUNTIF($F$2:F522, F522) =1,1,0)</f>
        <v>0</v>
      </c>
      <c r="H522" s="1">
        <v>57.17</v>
      </c>
      <c r="I522" s="2">
        <f t="shared" si="8"/>
        <v>57170000</v>
      </c>
      <c r="J522" s="2">
        <v>50321</v>
      </c>
      <c r="K522" t="s">
        <v>25</v>
      </c>
      <c r="L522" t="s">
        <v>26</v>
      </c>
      <c r="M522" t="s">
        <v>31</v>
      </c>
      <c r="N522" s="2">
        <v>25</v>
      </c>
    </row>
    <row r="523" spans="1:14" x14ac:dyDescent="0.35">
      <c r="A523" t="s">
        <v>41</v>
      </c>
      <c r="B523">
        <f>IF(COUNTIF($A$2:A523, A523) =1,1,0)</f>
        <v>0</v>
      </c>
      <c r="C523">
        <v>2020</v>
      </c>
      <c r="D523" s="10">
        <v>43831</v>
      </c>
      <c r="E523" t="s">
        <v>32</v>
      </c>
      <c r="F523" t="s">
        <v>36</v>
      </c>
      <c r="G523">
        <f>IF(COUNTIF($F$2:F523, F523) =1,1,0)</f>
        <v>0</v>
      </c>
      <c r="H523" s="1">
        <v>33.99</v>
      </c>
      <c r="I523" s="2">
        <f t="shared" si="8"/>
        <v>33990000</v>
      </c>
      <c r="J523" s="2">
        <v>851863</v>
      </c>
      <c r="K523" t="s">
        <v>29</v>
      </c>
      <c r="L523" t="s">
        <v>22</v>
      </c>
      <c r="M523" t="s">
        <v>18</v>
      </c>
      <c r="N523" s="2">
        <v>25</v>
      </c>
    </row>
    <row r="524" spans="1:14" x14ac:dyDescent="0.35">
      <c r="A524" t="s">
        <v>10</v>
      </c>
      <c r="B524">
        <f>IF(COUNTIF($A$2:A524, A524) =1,1,0)</f>
        <v>0</v>
      </c>
      <c r="C524">
        <v>2024</v>
      </c>
      <c r="D524" s="10">
        <v>45292</v>
      </c>
      <c r="E524" t="s">
        <v>32</v>
      </c>
      <c r="F524" t="s">
        <v>21</v>
      </c>
      <c r="G524">
        <f>IF(COUNTIF($F$2:F524, F524) =1,1,0)</f>
        <v>0</v>
      </c>
      <c r="H524" s="1">
        <v>22.45</v>
      </c>
      <c r="I524" s="2">
        <f t="shared" si="8"/>
        <v>22450000</v>
      </c>
      <c r="J524" s="2">
        <v>704925</v>
      </c>
      <c r="K524" t="s">
        <v>30</v>
      </c>
      <c r="L524" t="s">
        <v>14</v>
      </c>
      <c r="M524" t="s">
        <v>27</v>
      </c>
      <c r="N524" s="2">
        <v>52</v>
      </c>
    </row>
    <row r="525" spans="1:14" x14ac:dyDescent="0.35">
      <c r="A525" t="s">
        <v>33</v>
      </c>
      <c r="B525">
        <f>IF(COUNTIF($A$2:A525, A525) =1,1,0)</f>
        <v>0</v>
      </c>
      <c r="C525">
        <v>2018</v>
      </c>
      <c r="D525" s="10">
        <v>43101</v>
      </c>
      <c r="E525" t="s">
        <v>16</v>
      </c>
      <c r="F525" t="s">
        <v>36</v>
      </c>
      <c r="G525">
        <f>IF(COUNTIF($F$2:F525, F525) =1,1,0)</f>
        <v>0</v>
      </c>
      <c r="H525" s="1">
        <v>27.78</v>
      </c>
      <c r="I525" s="2">
        <f t="shared" si="8"/>
        <v>27780000</v>
      </c>
      <c r="J525" s="2">
        <v>355077</v>
      </c>
      <c r="K525" t="s">
        <v>25</v>
      </c>
      <c r="L525" t="s">
        <v>14</v>
      </c>
      <c r="M525" t="s">
        <v>15</v>
      </c>
      <c r="N525" s="2">
        <v>65</v>
      </c>
    </row>
    <row r="526" spans="1:14" x14ac:dyDescent="0.35">
      <c r="A526" t="s">
        <v>40</v>
      </c>
      <c r="B526">
        <f>IF(COUNTIF($A$2:A526, A526) =1,1,0)</f>
        <v>0</v>
      </c>
      <c r="C526">
        <v>2022</v>
      </c>
      <c r="D526" s="10">
        <v>44562</v>
      </c>
      <c r="E526" t="s">
        <v>42</v>
      </c>
      <c r="F526" t="s">
        <v>12</v>
      </c>
      <c r="G526">
        <f>IF(COUNTIF($F$2:F526, F526) =1,1,0)</f>
        <v>0</v>
      </c>
      <c r="H526" s="1">
        <v>47.12</v>
      </c>
      <c r="I526" s="2">
        <f t="shared" si="8"/>
        <v>47120000</v>
      </c>
      <c r="J526" s="2">
        <v>866057</v>
      </c>
      <c r="K526" t="s">
        <v>30</v>
      </c>
      <c r="L526" t="s">
        <v>26</v>
      </c>
      <c r="M526" t="s">
        <v>31</v>
      </c>
      <c r="N526" s="2">
        <v>17</v>
      </c>
    </row>
    <row r="527" spans="1:14" x14ac:dyDescent="0.35">
      <c r="A527" t="s">
        <v>28</v>
      </c>
      <c r="B527">
        <f>IF(COUNTIF($A$2:A527, A527) =1,1,0)</f>
        <v>0</v>
      </c>
      <c r="C527">
        <v>2016</v>
      </c>
      <c r="D527" s="10">
        <v>42370</v>
      </c>
      <c r="E527" t="s">
        <v>34</v>
      </c>
      <c r="F527" t="s">
        <v>24</v>
      </c>
      <c r="G527">
        <f>IF(COUNTIF($F$2:F527, F527) =1,1,0)</f>
        <v>0</v>
      </c>
      <c r="H527" s="1">
        <v>48.77</v>
      </c>
      <c r="I527" s="2">
        <f t="shared" si="8"/>
        <v>48770000</v>
      </c>
      <c r="J527" s="2">
        <v>169455</v>
      </c>
      <c r="K527" t="s">
        <v>29</v>
      </c>
      <c r="L527" t="s">
        <v>38</v>
      </c>
      <c r="M527" t="s">
        <v>31</v>
      </c>
      <c r="N527" s="2">
        <v>23</v>
      </c>
    </row>
    <row r="528" spans="1:14" x14ac:dyDescent="0.35">
      <c r="A528" t="s">
        <v>19</v>
      </c>
      <c r="B528">
        <f>IF(COUNTIF($A$2:A528, A528) =1,1,0)</f>
        <v>0</v>
      </c>
      <c r="C528">
        <v>2023</v>
      </c>
      <c r="D528" s="10">
        <v>44927</v>
      </c>
      <c r="E528" t="s">
        <v>34</v>
      </c>
      <c r="F528" t="s">
        <v>21</v>
      </c>
      <c r="G528">
        <f>IF(COUNTIF($F$2:F528, F528) =1,1,0)</f>
        <v>0</v>
      </c>
      <c r="H528" s="1">
        <v>92.35</v>
      </c>
      <c r="I528" s="2">
        <f t="shared" si="8"/>
        <v>92350000</v>
      </c>
      <c r="J528" s="2">
        <v>380022</v>
      </c>
      <c r="K528" t="s">
        <v>30</v>
      </c>
      <c r="L528" t="s">
        <v>14</v>
      </c>
      <c r="M528" t="s">
        <v>39</v>
      </c>
      <c r="N528" s="2">
        <v>30</v>
      </c>
    </row>
    <row r="529" spans="1:14" x14ac:dyDescent="0.35">
      <c r="A529" t="s">
        <v>45</v>
      </c>
      <c r="B529">
        <f>IF(COUNTIF($A$2:A529, A529) =1,1,0)</f>
        <v>0</v>
      </c>
      <c r="C529">
        <v>2019</v>
      </c>
      <c r="D529" s="10">
        <v>43466</v>
      </c>
      <c r="E529" t="s">
        <v>34</v>
      </c>
      <c r="F529" t="s">
        <v>17</v>
      </c>
      <c r="G529">
        <f>IF(COUNTIF($F$2:F529, F529) =1,1,0)</f>
        <v>0</v>
      </c>
      <c r="H529" s="1">
        <v>88.98</v>
      </c>
      <c r="I529" s="2">
        <f t="shared" si="8"/>
        <v>88980000</v>
      </c>
      <c r="J529" s="2">
        <v>898679</v>
      </c>
      <c r="K529" t="s">
        <v>29</v>
      </c>
      <c r="L529" t="s">
        <v>38</v>
      </c>
      <c r="M529" t="s">
        <v>18</v>
      </c>
      <c r="N529" s="2">
        <v>35</v>
      </c>
    </row>
    <row r="530" spans="1:14" x14ac:dyDescent="0.35">
      <c r="A530" t="s">
        <v>44</v>
      </c>
      <c r="B530">
        <f>IF(COUNTIF($A$2:A530, A530) =1,1,0)</f>
        <v>0</v>
      </c>
      <c r="C530">
        <v>2020</v>
      </c>
      <c r="D530" s="10">
        <v>43831</v>
      </c>
      <c r="E530" t="s">
        <v>16</v>
      </c>
      <c r="F530" t="s">
        <v>21</v>
      </c>
      <c r="G530">
        <f>IF(COUNTIF($F$2:F530, F530) =1,1,0)</f>
        <v>0</v>
      </c>
      <c r="H530" s="1">
        <v>61.69</v>
      </c>
      <c r="I530" s="2">
        <f t="shared" si="8"/>
        <v>61690000</v>
      </c>
      <c r="J530" s="2">
        <v>704157</v>
      </c>
      <c r="K530" t="s">
        <v>30</v>
      </c>
      <c r="L530" t="s">
        <v>38</v>
      </c>
      <c r="M530" t="s">
        <v>31</v>
      </c>
      <c r="N530" s="2">
        <v>42</v>
      </c>
    </row>
    <row r="531" spans="1:14" x14ac:dyDescent="0.35">
      <c r="A531" t="s">
        <v>41</v>
      </c>
      <c r="B531">
        <f>IF(COUNTIF($A$2:A531, A531) =1,1,0)</f>
        <v>0</v>
      </c>
      <c r="C531">
        <v>2022</v>
      </c>
      <c r="D531" s="10">
        <v>44562</v>
      </c>
      <c r="E531" t="s">
        <v>42</v>
      </c>
      <c r="F531" t="s">
        <v>24</v>
      </c>
      <c r="G531">
        <f>IF(COUNTIF($F$2:F531, F531) =1,1,0)</f>
        <v>0</v>
      </c>
      <c r="H531" s="1">
        <v>84.57</v>
      </c>
      <c r="I531" s="2">
        <f t="shared" si="8"/>
        <v>84570000</v>
      </c>
      <c r="J531" s="2">
        <v>262201</v>
      </c>
      <c r="K531" t="s">
        <v>25</v>
      </c>
      <c r="L531" t="s">
        <v>22</v>
      </c>
      <c r="M531" t="s">
        <v>39</v>
      </c>
      <c r="N531" s="2">
        <v>54</v>
      </c>
    </row>
    <row r="532" spans="1:14" x14ac:dyDescent="0.35">
      <c r="A532" t="s">
        <v>43</v>
      </c>
      <c r="B532">
        <f>IF(COUNTIF($A$2:A532, A532) =1,1,0)</f>
        <v>0</v>
      </c>
      <c r="C532">
        <v>2021</v>
      </c>
      <c r="D532" s="10">
        <v>44197</v>
      </c>
      <c r="E532" t="s">
        <v>32</v>
      </c>
      <c r="F532" t="s">
        <v>24</v>
      </c>
      <c r="G532">
        <f>IF(COUNTIF($F$2:F532, F532) =1,1,0)</f>
        <v>0</v>
      </c>
      <c r="H532" s="1">
        <v>67.87</v>
      </c>
      <c r="I532" s="2">
        <f t="shared" si="8"/>
        <v>67870000</v>
      </c>
      <c r="J532" s="2">
        <v>683261</v>
      </c>
      <c r="K532" t="s">
        <v>13</v>
      </c>
      <c r="L532" t="s">
        <v>14</v>
      </c>
      <c r="M532" t="s">
        <v>31</v>
      </c>
      <c r="N532" s="2">
        <v>13</v>
      </c>
    </row>
    <row r="533" spans="1:14" x14ac:dyDescent="0.35">
      <c r="A533" t="s">
        <v>45</v>
      </c>
      <c r="B533">
        <f>IF(COUNTIF($A$2:A533, A533) =1,1,0)</f>
        <v>0</v>
      </c>
      <c r="C533">
        <v>2022</v>
      </c>
      <c r="D533" s="10">
        <v>44562</v>
      </c>
      <c r="E533" t="s">
        <v>11</v>
      </c>
      <c r="F533" t="s">
        <v>21</v>
      </c>
      <c r="G533">
        <f>IF(COUNTIF($F$2:F533, F533) =1,1,0)</f>
        <v>0</v>
      </c>
      <c r="H533" s="1">
        <v>59.7</v>
      </c>
      <c r="I533" s="2">
        <f t="shared" si="8"/>
        <v>59700000</v>
      </c>
      <c r="J533" s="2">
        <v>382379</v>
      </c>
      <c r="K533" t="s">
        <v>25</v>
      </c>
      <c r="L533" t="s">
        <v>14</v>
      </c>
      <c r="M533" t="s">
        <v>18</v>
      </c>
      <c r="N533" s="2">
        <v>2</v>
      </c>
    </row>
    <row r="534" spans="1:14" x14ac:dyDescent="0.35">
      <c r="A534" t="s">
        <v>28</v>
      </c>
      <c r="B534">
        <f>IF(COUNTIF($A$2:A534, A534) =1,1,0)</f>
        <v>0</v>
      </c>
      <c r="C534">
        <v>2024</v>
      </c>
      <c r="D534" s="10">
        <v>45292</v>
      </c>
      <c r="E534" t="s">
        <v>11</v>
      </c>
      <c r="F534" t="s">
        <v>35</v>
      </c>
      <c r="G534">
        <f>IF(COUNTIF($F$2:F534, F534) =1,1,0)</f>
        <v>0</v>
      </c>
      <c r="H534" s="1">
        <v>90.21</v>
      </c>
      <c r="I534" s="2">
        <f t="shared" si="8"/>
        <v>90210000</v>
      </c>
      <c r="J534" s="2">
        <v>510657</v>
      </c>
      <c r="K534" t="s">
        <v>25</v>
      </c>
      <c r="L534" t="s">
        <v>26</v>
      </c>
      <c r="M534" t="s">
        <v>15</v>
      </c>
      <c r="N534" s="2">
        <v>62</v>
      </c>
    </row>
    <row r="535" spans="1:14" x14ac:dyDescent="0.35">
      <c r="A535" t="s">
        <v>23</v>
      </c>
      <c r="B535">
        <f>IF(COUNTIF($A$2:A535, A535) =1,1,0)</f>
        <v>0</v>
      </c>
      <c r="C535">
        <v>2018</v>
      </c>
      <c r="D535" s="10">
        <v>43101</v>
      </c>
      <c r="E535" t="s">
        <v>34</v>
      </c>
      <c r="F535" t="s">
        <v>12</v>
      </c>
      <c r="G535">
        <f>IF(COUNTIF($F$2:F535, F535) =1,1,0)</f>
        <v>0</v>
      </c>
      <c r="H535" s="1">
        <v>16.23</v>
      </c>
      <c r="I535" s="2">
        <f t="shared" si="8"/>
        <v>16230000</v>
      </c>
      <c r="J535" s="2">
        <v>912558</v>
      </c>
      <c r="K535" t="s">
        <v>25</v>
      </c>
      <c r="L535" t="s">
        <v>14</v>
      </c>
      <c r="M535" t="s">
        <v>31</v>
      </c>
      <c r="N535" s="2">
        <v>69</v>
      </c>
    </row>
    <row r="536" spans="1:14" x14ac:dyDescent="0.35">
      <c r="A536" t="s">
        <v>23</v>
      </c>
      <c r="B536">
        <f>IF(COUNTIF($A$2:A536, A536) =1,1,0)</f>
        <v>0</v>
      </c>
      <c r="C536">
        <v>2020</v>
      </c>
      <c r="D536" s="10">
        <v>43831</v>
      </c>
      <c r="E536" t="s">
        <v>16</v>
      </c>
      <c r="F536" t="s">
        <v>36</v>
      </c>
      <c r="G536">
        <f>IF(COUNTIF($F$2:F536, F536) =1,1,0)</f>
        <v>0</v>
      </c>
      <c r="H536" s="1">
        <v>16.91</v>
      </c>
      <c r="I536" s="2">
        <f t="shared" si="8"/>
        <v>16910000</v>
      </c>
      <c r="J536" s="2">
        <v>952504</v>
      </c>
      <c r="K536" t="s">
        <v>13</v>
      </c>
      <c r="L536" t="s">
        <v>38</v>
      </c>
      <c r="M536" t="s">
        <v>27</v>
      </c>
      <c r="N536" s="2">
        <v>45</v>
      </c>
    </row>
    <row r="537" spans="1:14" x14ac:dyDescent="0.35">
      <c r="A537" t="s">
        <v>33</v>
      </c>
      <c r="B537">
        <f>IF(COUNTIF($A$2:A537, A537) =1,1,0)</f>
        <v>0</v>
      </c>
      <c r="C537">
        <v>2015</v>
      </c>
      <c r="D537" s="10">
        <v>42005</v>
      </c>
      <c r="E537" t="s">
        <v>11</v>
      </c>
      <c r="F537" t="s">
        <v>35</v>
      </c>
      <c r="G537">
        <f>IF(COUNTIF($F$2:F537, F537) =1,1,0)</f>
        <v>0</v>
      </c>
      <c r="H537" s="1">
        <v>41.88</v>
      </c>
      <c r="I537" s="2">
        <f t="shared" si="8"/>
        <v>41880000</v>
      </c>
      <c r="J537" s="2">
        <v>913027</v>
      </c>
      <c r="K537" t="s">
        <v>29</v>
      </c>
      <c r="L537" t="s">
        <v>14</v>
      </c>
      <c r="M537" t="s">
        <v>31</v>
      </c>
      <c r="N537" s="2">
        <v>68</v>
      </c>
    </row>
    <row r="538" spans="1:14" x14ac:dyDescent="0.35">
      <c r="A538" t="s">
        <v>43</v>
      </c>
      <c r="B538">
        <f>IF(COUNTIF($A$2:A538, A538) =1,1,0)</f>
        <v>0</v>
      </c>
      <c r="C538">
        <v>2019</v>
      </c>
      <c r="D538" s="10">
        <v>43466</v>
      </c>
      <c r="E538" t="s">
        <v>42</v>
      </c>
      <c r="F538" t="s">
        <v>35</v>
      </c>
      <c r="G538">
        <f>IF(COUNTIF($F$2:F538, F538) =1,1,0)</f>
        <v>0</v>
      </c>
      <c r="H538" s="1">
        <v>31.04</v>
      </c>
      <c r="I538" s="2">
        <f t="shared" si="8"/>
        <v>31040000</v>
      </c>
      <c r="J538" s="2">
        <v>269271</v>
      </c>
      <c r="K538" t="s">
        <v>29</v>
      </c>
      <c r="L538" t="s">
        <v>14</v>
      </c>
      <c r="M538" t="s">
        <v>31</v>
      </c>
      <c r="N538" s="2">
        <v>58</v>
      </c>
    </row>
    <row r="539" spans="1:14" x14ac:dyDescent="0.35">
      <c r="A539" t="s">
        <v>19</v>
      </c>
      <c r="B539">
        <f>IF(COUNTIF($A$2:A539, A539) =1,1,0)</f>
        <v>0</v>
      </c>
      <c r="C539">
        <v>2016</v>
      </c>
      <c r="D539" s="10">
        <v>42370</v>
      </c>
      <c r="E539" t="s">
        <v>16</v>
      </c>
      <c r="F539" t="s">
        <v>37</v>
      </c>
      <c r="G539">
        <f>IF(COUNTIF($F$2:F539, F539) =1,1,0)</f>
        <v>0</v>
      </c>
      <c r="H539" s="1">
        <v>37.119999999999997</v>
      </c>
      <c r="I539" s="2">
        <f t="shared" si="8"/>
        <v>37120000</v>
      </c>
      <c r="J539" s="2">
        <v>113404</v>
      </c>
      <c r="K539" t="s">
        <v>13</v>
      </c>
      <c r="L539" t="s">
        <v>26</v>
      </c>
      <c r="M539" t="s">
        <v>31</v>
      </c>
      <c r="N539" s="2">
        <v>11</v>
      </c>
    </row>
    <row r="540" spans="1:14" x14ac:dyDescent="0.35">
      <c r="A540" t="s">
        <v>41</v>
      </c>
      <c r="B540">
        <f>IF(COUNTIF($A$2:A540, A540) =1,1,0)</f>
        <v>0</v>
      </c>
      <c r="C540">
        <v>2023</v>
      </c>
      <c r="D540" s="10">
        <v>44927</v>
      </c>
      <c r="E540" t="s">
        <v>32</v>
      </c>
      <c r="F540" t="s">
        <v>37</v>
      </c>
      <c r="G540">
        <f>IF(COUNTIF($F$2:F540, F540) =1,1,0)</f>
        <v>0</v>
      </c>
      <c r="H540" s="1">
        <v>46.2</v>
      </c>
      <c r="I540" s="2">
        <f t="shared" si="8"/>
        <v>46200000</v>
      </c>
      <c r="J540" s="2">
        <v>310868</v>
      </c>
      <c r="K540" t="s">
        <v>13</v>
      </c>
      <c r="L540" t="s">
        <v>22</v>
      </c>
      <c r="M540" t="s">
        <v>31</v>
      </c>
      <c r="N540" s="2">
        <v>10</v>
      </c>
    </row>
    <row r="541" spans="1:14" x14ac:dyDescent="0.35">
      <c r="A541" t="s">
        <v>44</v>
      </c>
      <c r="B541">
        <f>IF(COUNTIF($A$2:A541, A541) =1,1,0)</f>
        <v>0</v>
      </c>
      <c r="C541">
        <v>2024</v>
      </c>
      <c r="D541" s="10">
        <v>45292</v>
      </c>
      <c r="E541" t="s">
        <v>20</v>
      </c>
      <c r="F541" t="s">
        <v>24</v>
      </c>
      <c r="G541">
        <f>IF(COUNTIF($F$2:F541, F541) =1,1,0)</f>
        <v>0</v>
      </c>
      <c r="H541" s="1">
        <v>98.3</v>
      </c>
      <c r="I541" s="2">
        <f t="shared" si="8"/>
        <v>98300000</v>
      </c>
      <c r="J541" s="2">
        <v>458630</v>
      </c>
      <c r="K541" t="s">
        <v>29</v>
      </c>
      <c r="L541" t="s">
        <v>26</v>
      </c>
      <c r="M541" t="s">
        <v>31</v>
      </c>
      <c r="N541" s="2">
        <v>14</v>
      </c>
    </row>
    <row r="542" spans="1:14" x14ac:dyDescent="0.35">
      <c r="A542" t="s">
        <v>45</v>
      </c>
      <c r="B542">
        <f>IF(COUNTIF($A$2:A542, A542) =1,1,0)</f>
        <v>0</v>
      </c>
      <c r="C542">
        <v>2024</v>
      </c>
      <c r="D542" s="10">
        <v>45292</v>
      </c>
      <c r="E542" t="s">
        <v>16</v>
      </c>
      <c r="F542" t="s">
        <v>21</v>
      </c>
      <c r="G542">
        <f>IF(COUNTIF($F$2:F542, F542) =1,1,0)</f>
        <v>0</v>
      </c>
      <c r="H542" s="1">
        <v>16.61</v>
      </c>
      <c r="I542" s="2">
        <f t="shared" si="8"/>
        <v>16610000</v>
      </c>
      <c r="J542" s="2">
        <v>912183</v>
      </c>
      <c r="K542" t="s">
        <v>30</v>
      </c>
      <c r="L542" t="s">
        <v>22</v>
      </c>
      <c r="M542" t="s">
        <v>39</v>
      </c>
      <c r="N542" s="2">
        <v>44</v>
      </c>
    </row>
    <row r="543" spans="1:14" x14ac:dyDescent="0.35">
      <c r="A543" t="s">
        <v>43</v>
      </c>
      <c r="B543">
        <f>IF(COUNTIF($A$2:A543, A543) =1,1,0)</f>
        <v>0</v>
      </c>
      <c r="C543">
        <v>2017</v>
      </c>
      <c r="D543" s="10">
        <v>42736</v>
      </c>
      <c r="E543" t="s">
        <v>20</v>
      </c>
      <c r="F543" t="s">
        <v>21</v>
      </c>
      <c r="G543">
        <f>IF(COUNTIF($F$2:F543, F543) =1,1,0)</f>
        <v>0</v>
      </c>
      <c r="H543" s="1">
        <v>71.06</v>
      </c>
      <c r="I543" s="2">
        <f t="shared" si="8"/>
        <v>71060000</v>
      </c>
      <c r="J543" s="2">
        <v>871891</v>
      </c>
      <c r="K543" t="s">
        <v>30</v>
      </c>
      <c r="L543" t="s">
        <v>26</v>
      </c>
      <c r="M543" t="s">
        <v>31</v>
      </c>
      <c r="N543" s="2">
        <v>52</v>
      </c>
    </row>
    <row r="544" spans="1:14" x14ac:dyDescent="0.35">
      <c r="A544" t="s">
        <v>45</v>
      </c>
      <c r="B544">
        <f>IF(COUNTIF($A$2:A544, A544) =1,1,0)</f>
        <v>0</v>
      </c>
      <c r="C544">
        <v>2016</v>
      </c>
      <c r="D544" s="10">
        <v>42370</v>
      </c>
      <c r="E544" t="s">
        <v>34</v>
      </c>
      <c r="F544" t="s">
        <v>35</v>
      </c>
      <c r="G544">
        <f>IF(COUNTIF($F$2:F544, F544) =1,1,0)</f>
        <v>0</v>
      </c>
      <c r="H544" s="1">
        <v>14.17</v>
      </c>
      <c r="I544" s="2">
        <f t="shared" si="8"/>
        <v>14170000</v>
      </c>
      <c r="J544" s="2">
        <v>863298</v>
      </c>
      <c r="K544" t="s">
        <v>25</v>
      </c>
      <c r="L544" t="s">
        <v>14</v>
      </c>
      <c r="M544" t="s">
        <v>15</v>
      </c>
      <c r="N544" s="2">
        <v>15</v>
      </c>
    </row>
    <row r="545" spans="1:14" x14ac:dyDescent="0.35">
      <c r="A545" t="s">
        <v>40</v>
      </c>
      <c r="B545">
        <f>IF(COUNTIF($A$2:A545, A545) =1,1,0)</f>
        <v>0</v>
      </c>
      <c r="C545">
        <v>2018</v>
      </c>
      <c r="D545" s="10">
        <v>43101</v>
      </c>
      <c r="E545" t="s">
        <v>42</v>
      </c>
      <c r="F545" t="s">
        <v>37</v>
      </c>
      <c r="G545">
        <f>IF(COUNTIF($F$2:F545, F545) =1,1,0)</f>
        <v>0</v>
      </c>
      <c r="H545" s="1">
        <v>82.65</v>
      </c>
      <c r="I545" s="2">
        <f t="shared" si="8"/>
        <v>82650000</v>
      </c>
      <c r="J545" s="2">
        <v>434626</v>
      </c>
      <c r="K545" t="s">
        <v>30</v>
      </c>
      <c r="L545" t="s">
        <v>26</v>
      </c>
      <c r="M545" t="s">
        <v>27</v>
      </c>
      <c r="N545" s="2">
        <v>29</v>
      </c>
    </row>
    <row r="546" spans="1:14" x14ac:dyDescent="0.35">
      <c r="A546" t="s">
        <v>40</v>
      </c>
      <c r="B546">
        <f>IF(COUNTIF($A$2:A546, A546) =1,1,0)</f>
        <v>0</v>
      </c>
      <c r="C546">
        <v>2018</v>
      </c>
      <c r="D546" s="10">
        <v>43101</v>
      </c>
      <c r="E546" t="s">
        <v>16</v>
      </c>
      <c r="F546" t="s">
        <v>21</v>
      </c>
      <c r="G546">
        <f>IF(COUNTIF($F$2:F546, F546) =1,1,0)</f>
        <v>0</v>
      </c>
      <c r="H546" s="1">
        <v>78.27</v>
      </c>
      <c r="I546" s="2">
        <f t="shared" si="8"/>
        <v>78270000</v>
      </c>
      <c r="J546" s="2">
        <v>195490</v>
      </c>
      <c r="K546" t="s">
        <v>30</v>
      </c>
      <c r="L546" t="s">
        <v>38</v>
      </c>
      <c r="M546" t="s">
        <v>31</v>
      </c>
      <c r="N546" s="2">
        <v>63</v>
      </c>
    </row>
    <row r="547" spans="1:14" x14ac:dyDescent="0.35">
      <c r="A547" t="s">
        <v>23</v>
      </c>
      <c r="B547">
        <f>IF(COUNTIF($A$2:A547, A547) =1,1,0)</f>
        <v>0</v>
      </c>
      <c r="C547">
        <v>2022</v>
      </c>
      <c r="D547" s="10">
        <v>44562</v>
      </c>
      <c r="E547" t="s">
        <v>16</v>
      </c>
      <c r="F547" t="s">
        <v>17</v>
      </c>
      <c r="G547">
        <f>IF(COUNTIF($F$2:F547, F547) =1,1,0)</f>
        <v>0</v>
      </c>
      <c r="H547" s="1">
        <v>10.44</v>
      </c>
      <c r="I547" s="2">
        <f t="shared" si="8"/>
        <v>10440000</v>
      </c>
      <c r="J547" s="2">
        <v>19404</v>
      </c>
      <c r="K547" t="s">
        <v>25</v>
      </c>
      <c r="L547" t="s">
        <v>14</v>
      </c>
      <c r="M547" t="s">
        <v>18</v>
      </c>
      <c r="N547" s="2">
        <v>32</v>
      </c>
    </row>
    <row r="548" spans="1:14" x14ac:dyDescent="0.35">
      <c r="A548" t="s">
        <v>41</v>
      </c>
      <c r="B548">
        <f>IF(COUNTIF($A$2:A548, A548) =1,1,0)</f>
        <v>0</v>
      </c>
      <c r="C548">
        <v>2019</v>
      </c>
      <c r="D548" s="10">
        <v>43466</v>
      </c>
      <c r="E548" t="s">
        <v>16</v>
      </c>
      <c r="F548" t="s">
        <v>37</v>
      </c>
      <c r="G548">
        <f>IF(COUNTIF($F$2:F548, F548) =1,1,0)</f>
        <v>0</v>
      </c>
      <c r="H548" s="1">
        <v>21.95</v>
      </c>
      <c r="I548" s="2">
        <f t="shared" si="8"/>
        <v>21950000</v>
      </c>
      <c r="J548" s="2">
        <v>217438</v>
      </c>
      <c r="K548" t="s">
        <v>13</v>
      </c>
      <c r="L548" t="s">
        <v>26</v>
      </c>
      <c r="M548" t="s">
        <v>18</v>
      </c>
      <c r="N548" s="2">
        <v>14</v>
      </c>
    </row>
    <row r="549" spans="1:14" x14ac:dyDescent="0.35">
      <c r="A549" t="s">
        <v>19</v>
      </c>
      <c r="B549">
        <f>IF(COUNTIF($A$2:A549, A549) =1,1,0)</f>
        <v>0</v>
      </c>
      <c r="C549">
        <v>2018</v>
      </c>
      <c r="D549" s="10">
        <v>43101</v>
      </c>
      <c r="E549" t="s">
        <v>42</v>
      </c>
      <c r="F549" t="s">
        <v>37</v>
      </c>
      <c r="G549">
        <f>IF(COUNTIF($F$2:F549, F549) =1,1,0)</f>
        <v>0</v>
      </c>
      <c r="H549" s="1">
        <v>30.83</v>
      </c>
      <c r="I549" s="2">
        <f t="shared" si="8"/>
        <v>30830000</v>
      </c>
      <c r="J549" s="2">
        <v>481452</v>
      </c>
      <c r="K549" t="s">
        <v>30</v>
      </c>
      <c r="L549" t="s">
        <v>22</v>
      </c>
      <c r="M549" t="s">
        <v>27</v>
      </c>
      <c r="N549" s="2">
        <v>57</v>
      </c>
    </row>
    <row r="550" spans="1:14" x14ac:dyDescent="0.35">
      <c r="A550" t="s">
        <v>23</v>
      </c>
      <c r="B550">
        <f>IF(COUNTIF($A$2:A550, A550) =1,1,0)</f>
        <v>0</v>
      </c>
      <c r="C550">
        <v>2020</v>
      </c>
      <c r="D550" s="10">
        <v>43831</v>
      </c>
      <c r="E550" t="s">
        <v>34</v>
      </c>
      <c r="F550" t="s">
        <v>12</v>
      </c>
      <c r="G550">
        <f>IF(COUNTIF($F$2:F550, F550) =1,1,0)</f>
        <v>0</v>
      </c>
      <c r="H550" s="1">
        <v>35.57</v>
      </c>
      <c r="I550" s="2">
        <f t="shared" si="8"/>
        <v>35570000</v>
      </c>
      <c r="J550" s="2">
        <v>386093</v>
      </c>
      <c r="K550" t="s">
        <v>30</v>
      </c>
      <c r="L550" t="s">
        <v>14</v>
      </c>
      <c r="M550" t="s">
        <v>15</v>
      </c>
      <c r="N550" s="2">
        <v>42</v>
      </c>
    </row>
    <row r="551" spans="1:14" x14ac:dyDescent="0.35">
      <c r="A551" t="s">
        <v>33</v>
      </c>
      <c r="B551">
        <f>IF(COUNTIF($A$2:A551, A551) =1,1,0)</f>
        <v>0</v>
      </c>
      <c r="C551">
        <v>2019</v>
      </c>
      <c r="D551" s="10">
        <v>43466</v>
      </c>
      <c r="E551" t="s">
        <v>20</v>
      </c>
      <c r="F551" t="s">
        <v>36</v>
      </c>
      <c r="G551">
        <f>IF(COUNTIF($F$2:F551, F551) =1,1,0)</f>
        <v>0</v>
      </c>
      <c r="H551" s="1">
        <v>28.29</v>
      </c>
      <c r="I551" s="2">
        <f t="shared" si="8"/>
        <v>28290000</v>
      </c>
      <c r="J551" s="2">
        <v>929020</v>
      </c>
      <c r="K551" t="s">
        <v>25</v>
      </c>
      <c r="L551" t="s">
        <v>22</v>
      </c>
      <c r="M551" t="s">
        <v>31</v>
      </c>
      <c r="N551" s="2">
        <v>2</v>
      </c>
    </row>
    <row r="552" spans="1:14" x14ac:dyDescent="0.35">
      <c r="A552" t="s">
        <v>45</v>
      </c>
      <c r="B552">
        <f>IF(COUNTIF($A$2:A552, A552) =1,1,0)</f>
        <v>0</v>
      </c>
      <c r="C552">
        <v>2022</v>
      </c>
      <c r="D552" s="10">
        <v>44562</v>
      </c>
      <c r="E552" t="s">
        <v>42</v>
      </c>
      <c r="F552" t="s">
        <v>21</v>
      </c>
      <c r="G552">
        <f>IF(COUNTIF($F$2:F552, F552) =1,1,0)</f>
        <v>0</v>
      </c>
      <c r="H552" s="1">
        <v>4.0599999999999996</v>
      </c>
      <c r="I552" s="2">
        <f t="shared" si="8"/>
        <v>4059999.9999999995</v>
      </c>
      <c r="J552" s="2">
        <v>863756</v>
      </c>
      <c r="K552" t="s">
        <v>25</v>
      </c>
      <c r="L552" t="s">
        <v>14</v>
      </c>
      <c r="M552" t="s">
        <v>27</v>
      </c>
      <c r="N552" s="2">
        <v>66</v>
      </c>
    </row>
    <row r="553" spans="1:14" x14ac:dyDescent="0.35">
      <c r="A553" t="s">
        <v>10</v>
      </c>
      <c r="B553">
        <f>IF(COUNTIF($A$2:A553, A553) =1,1,0)</f>
        <v>0</v>
      </c>
      <c r="C553">
        <v>2018</v>
      </c>
      <c r="D553" s="10">
        <v>43101</v>
      </c>
      <c r="E553" t="s">
        <v>16</v>
      </c>
      <c r="F553" t="s">
        <v>24</v>
      </c>
      <c r="G553">
        <f>IF(COUNTIF($F$2:F553, F553) =1,1,0)</f>
        <v>0</v>
      </c>
      <c r="H553" s="1">
        <v>58.28</v>
      </c>
      <c r="I553" s="2">
        <f t="shared" si="8"/>
        <v>58280000</v>
      </c>
      <c r="J553" s="2">
        <v>300898</v>
      </c>
      <c r="K553" t="s">
        <v>25</v>
      </c>
      <c r="L553" t="s">
        <v>14</v>
      </c>
      <c r="M553" t="s">
        <v>39</v>
      </c>
      <c r="N553" s="2">
        <v>18</v>
      </c>
    </row>
    <row r="554" spans="1:14" x14ac:dyDescent="0.35">
      <c r="A554" t="s">
        <v>44</v>
      </c>
      <c r="B554">
        <f>IF(COUNTIF($A$2:A554, A554) =1,1,0)</f>
        <v>0</v>
      </c>
      <c r="C554">
        <v>2017</v>
      </c>
      <c r="D554" s="10">
        <v>42736</v>
      </c>
      <c r="E554" t="s">
        <v>34</v>
      </c>
      <c r="F554" t="s">
        <v>37</v>
      </c>
      <c r="G554">
        <f>IF(COUNTIF($F$2:F554, F554) =1,1,0)</f>
        <v>0</v>
      </c>
      <c r="H554" s="1">
        <v>7.31</v>
      </c>
      <c r="I554" s="2">
        <f t="shared" si="8"/>
        <v>7310000</v>
      </c>
      <c r="J554" s="2">
        <v>191328</v>
      </c>
      <c r="K554" t="s">
        <v>29</v>
      </c>
      <c r="L554" t="s">
        <v>22</v>
      </c>
      <c r="M554" t="s">
        <v>39</v>
      </c>
      <c r="N554" s="2">
        <v>51</v>
      </c>
    </row>
    <row r="555" spans="1:14" x14ac:dyDescent="0.35">
      <c r="A555" t="s">
        <v>28</v>
      </c>
      <c r="B555">
        <f>IF(COUNTIF($A$2:A555, A555) =1,1,0)</f>
        <v>0</v>
      </c>
      <c r="C555">
        <v>2021</v>
      </c>
      <c r="D555" s="10">
        <v>44197</v>
      </c>
      <c r="E555" t="s">
        <v>20</v>
      </c>
      <c r="F555" t="s">
        <v>36</v>
      </c>
      <c r="G555">
        <f>IF(COUNTIF($F$2:F555, F555) =1,1,0)</f>
        <v>0</v>
      </c>
      <c r="H555" s="1">
        <v>37.69</v>
      </c>
      <c r="I555" s="2">
        <f t="shared" si="8"/>
        <v>37690000</v>
      </c>
      <c r="J555" s="2">
        <v>361849</v>
      </c>
      <c r="K555" t="s">
        <v>13</v>
      </c>
      <c r="L555" t="s">
        <v>38</v>
      </c>
      <c r="M555" t="s">
        <v>18</v>
      </c>
      <c r="N555" s="2">
        <v>63</v>
      </c>
    </row>
    <row r="556" spans="1:14" x14ac:dyDescent="0.35">
      <c r="A556" t="s">
        <v>43</v>
      </c>
      <c r="B556">
        <f>IF(COUNTIF($A$2:A556, A556) =1,1,0)</f>
        <v>0</v>
      </c>
      <c r="C556">
        <v>2016</v>
      </c>
      <c r="D556" s="10">
        <v>42370</v>
      </c>
      <c r="E556" t="s">
        <v>11</v>
      </c>
      <c r="F556" t="s">
        <v>17</v>
      </c>
      <c r="G556">
        <f>IF(COUNTIF($F$2:F556, F556) =1,1,0)</f>
        <v>0</v>
      </c>
      <c r="H556" s="1">
        <v>27.99</v>
      </c>
      <c r="I556" s="2">
        <f t="shared" si="8"/>
        <v>27990000</v>
      </c>
      <c r="J556" s="2">
        <v>30884</v>
      </c>
      <c r="K556" t="s">
        <v>25</v>
      </c>
      <c r="L556" t="s">
        <v>14</v>
      </c>
      <c r="M556" t="s">
        <v>31</v>
      </c>
      <c r="N556" s="2">
        <v>26</v>
      </c>
    </row>
    <row r="557" spans="1:14" x14ac:dyDescent="0.35">
      <c r="A557" t="s">
        <v>43</v>
      </c>
      <c r="B557">
        <f>IF(COUNTIF($A$2:A557, A557) =1,1,0)</f>
        <v>0</v>
      </c>
      <c r="C557">
        <v>2024</v>
      </c>
      <c r="D557" s="10">
        <v>45292</v>
      </c>
      <c r="E557" t="s">
        <v>16</v>
      </c>
      <c r="F557" t="s">
        <v>21</v>
      </c>
      <c r="G557">
        <f>IF(COUNTIF($F$2:F557, F557) =1,1,0)</f>
        <v>0</v>
      </c>
      <c r="H557" s="1">
        <v>71.55</v>
      </c>
      <c r="I557" s="2">
        <f t="shared" si="8"/>
        <v>71550000</v>
      </c>
      <c r="J557" s="2">
        <v>902924</v>
      </c>
      <c r="K557" t="s">
        <v>30</v>
      </c>
      <c r="L557" t="s">
        <v>26</v>
      </c>
      <c r="M557" t="s">
        <v>39</v>
      </c>
      <c r="N557" s="2">
        <v>12</v>
      </c>
    </row>
    <row r="558" spans="1:14" x14ac:dyDescent="0.35">
      <c r="A558" t="s">
        <v>43</v>
      </c>
      <c r="B558">
        <f>IF(COUNTIF($A$2:A558, A558) =1,1,0)</f>
        <v>0</v>
      </c>
      <c r="C558">
        <v>2024</v>
      </c>
      <c r="D558" s="10">
        <v>45292</v>
      </c>
      <c r="E558" t="s">
        <v>20</v>
      </c>
      <c r="F558" t="s">
        <v>24</v>
      </c>
      <c r="G558">
        <f>IF(COUNTIF($F$2:F558, F558) =1,1,0)</f>
        <v>0</v>
      </c>
      <c r="H558" s="1">
        <v>27.13</v>
      </c>
      <c r="I558" s="2">
        <f t="shared" si="8"/>
        <v>27130000</v>
      </c>
      <c r="J558" s="2">
        <v>943178</v>
      </c>
      <c r="K558" t="s">
        <v>25</v>
      </c>
      <c r="L558" t="s">
        <v>22</v>
      </c>
      <c r="M558" t="s">
        <v>15</v>
      </c>
      <c r="N558" s="2">
        <v>63</v>
      </c>
    </row>
    <row r="559" spans="1:14" x14ac:dyDescent="0.35">
      <c r="A559" t="s">
        <v>40</v>
      </c>
      <c r="B559">
        <f>IF(COUNTIF($A$2:A559, A559) =1,1,0)</f>
        <v>0</v>
      </c>
      <c r="C559">
        <v>2021</v>
      </c>
      <c r="D559" s="10">
        <v>44197</v>
      </c>
      <c r="E559" t="s">
        <v>34</v>
      </c>
      <c r="F559" t="s">
        <v>24</v>
      </c>
      <c r="G559">
        <f>IF(COUNTIF($F$2:F559, F559) =1,1,0)</f>
        <v>0</v>
      </c>
      <c r="H559" s="1">
        <v>10.28</v>
      </c>
      <c r="I559" s="2">
        <f t="shared" si="8"/>
        <v>10280000</v>
      </c>
      <c r="J559" s="2">
        <v>994468</v>
      </c>
      <c r="K559" t="s">
        <v>29</v>
      </c>
      <c r="L559" t="s">
        <v>14</v>
      </c>
      <c r="M559" t="s">
        <v>31</v>
      </c>
      <c r="N559" s="2">
        <v>8</v>
      </c>
    </row>
    <row r="560" spans="1:14" x14ac:dyDescent="0.35">
      <c r="A560" t="s">
        <v>10</v>
      </c>
      <c r="B560">
        <f>IF(COUNTIF($A$2:A560, A560) =1,1,0)</f>
        <v>0</v>
      </c>
      <c r="C560">
        <v>2022</v>
      </c>
      <c r="D560" s="10">
        <v>44562</v>
      </c>
      <c r="E560" t="s">
        <v>11</v>
      </c>
      <c r="F560" t="s">
        <v>17</v>
      </c>
      <c r="G560">
        <f>IF(COUNTIF($F$2:F560, F560) =1,1,0)</f>
        <v>0</v>
      </c>
      <c r="H560" s="1">
        <v>31.35</v>
      </c>
      <c r="I560" s="2">
        <f t="shared" si="8"/>
        <v>31350000</v>
      </c>
      <c r="J560" s="2">
        <v>131361</v>
      </c>
      <c r="K560" t="s">
        <v>29</v>
      </c>
      <c r="L560" t="s">
        <v>22</v>
      </c>
      <c r="M560" t="s">
        <v>18</v>
      </c>
      <c r="N560" s="2">
        <v>39</v>
      </c>
    </row>
    <row r="561" spans="1:14" x14ac:dyDescent="0.35">
      <c r="A561" t="s">
        <v>10</v>
      </c>
      <c r="B561">
        <f>IF(COUNTIF($A$2:A561, A561) =1,1,0)</f>
        <v>0</v>
      </c>
      <c r="C561">
        <v>2023</v>
      </c>
      <c r="D561" s="10">
        <v>44927</v>
      </c>
      <c r="E561" t="s">
        <v>42</v>
      </c>
      <c r="F561" t="s">
        <v>24</v>
      </c>
      <c r="G561">
        <f>IF(COUNTIF($F$2:F561, F561) =1,1,0)</f>
        <v>0</v>
      </c>
      <c r="H561" s="1">
        <v>80.099999999999994</v>
      </c>
      <c r="I561" s="2">
        <f t="shared" si="8"/>
        <v>80100000</v>
      </c>
      <c r="J561" s="2">
        <v>237658</v>
      </c>
      <c r="K561" t="s">
        <v>30</v>
      </c>
      <c r="L561" t="s">
        <v>38</v>
      </c>
      <c r="M561" t="s">
        <v>31</v>
      </c>
      <c r="N561" s="2">
        <v>26</v>
      </c>
    </row>
    <row r="562" spans="1:14" x14ac:dyDescent="0.35">
      <c r="A562" t="s">
        <v>45</v>
      </c>
      <c r="B562">
        <f>IF(COUNTIF($A$2:A562, A562) =1,1,0)</f>
        <v>0</v>
      </c>
      <c r="C562">
        <v>2017</v>
      </c>
      <c r="D562" s="10">
        <v>42736</v>
      </c>
      <c r="E562" t="s">
        <v>16</v>
      </c>
      <c r="F562" t="s">
        <v>36</v>
      </c>
      <c r="G562">
        <f>IF(COUNTIF($F$2:F562, F562) =1,1,0)</f>
        <v>0</v>
      </c>
      <c r="H562" s="1">
        <v>42.19</v>
      </c>
      <c r="I562" s="2">
        <f t="shared" si="8"/>
        <v>42190000</v>
      </c>
      <c r="J562" s="2">
        <v>157313</v>
      </c>
      <c r="K562" t="s">
        <v>13</v>
      </c>
      <c r="L562" t="s">
        <v>14</v>
      </c>
      <c r="M562" t="s">
        <v>31</v>
      </c>
      <c r="N562" s="2">
        <v>47</v>
      </c>
    </row>
    <row r="563" spans="1:14" x14ac:dyDescent="0.35">
      <c r="A563" t="s">
        <v>23</v>
      </c>
      <c r="B563">
        <f>IF(COUNTIF($A$2:A563, A563) =1,1,0)</f>
        <v>0</v>
      </c>
      <c r="C563">
        <v>2021</v>
      </c>
      <c r="D563" s="10">
        <v>44197</v>
      </c>
      <c r="E563" t="s">
        <v>20</v>
      </c>
      <c r="F563" t="s">
        <v>12</v>
      </c>
      <c r="G563">
        <f>IF(COUNTIF($F$2:F563, F563) =1,1,0)</f>
        <v>0</v>
      </c>
      <c r="H563" s="1">
        <v>40.98</v>
      </c>
      <c r="I563" s="2">
        <f t="shared" si="8"/>
        <v>40980000</v>
      </c>
      <c r="J563" s="2">
        <v>414340</v>
      </c>
      <c r="K563" t="s">
        <v>29</v>
      </c>
      <c r="L563" t="s">
        <v>14</v>
      </c>
      <c r="M563" t="s">
        <v>27</v>
      </c>
      <c r="N563" s="2">
        <v>10</v>
      </c>
    </row>
    <row r="564" spans="1:14" x14ac:dyDescent="0.35">
      <c r="A564" t="s">
        <v>33</v>
      </c>
      <c r="B564">
        <f>IF(COUNTIF($A$2:A564, A564) =1,1,0)</f>
        <v>0</v>
      </c>
      <c r="C564">
        <v>2020</v>
      </c>
      <c r="D564" s="10">
        <v>43831</v>
      </c>
      <c r="E564" t="s">
        <v>32</v>
      </c>
      <c r="F564" t="s">
        <v>37</v>
      </c>
      <c r="G564">
        <f>IF(COUNTIF($F$2:F564, F564) =1,1,0)</f>
        <v>0</v>
      </c>
      <c r="H564" s="1">
        <v>58.8</v>
      </c>
      <c r="I564" s="2">
        <f t="shared" si="8"/>
        <v>58800000</v>
      </c>
      <c r="J564" s="2">
        <v>153523</v>
      </c>
      <c r="K564" t="s">
        <v>29</v>
      </c>
      <c r="L564" t="s">
        <v>26</v>
      </c>
      <c r="M564" t="s">
        <v>39</v>
      </c>
      <c r="N564" s="2">
        <v>22</v>
      </c>
    </row>
    <row r="565" spans="1:14" x14ac:dyDescent="0.35">
      <c r="A565" t="s">
        <v>23</v>
      </c>
      <c r="B565">
        <f>IF(COUNTIF($A$2:A565, A565) =1,1,0)</f>
        <v>0</v>
      </c>
      <c r="C565">
        <v>2019</v>
      </c>
      <c r="D565" s="10">
        <v>43466</v>
      </c>
      <c r="E565" t="s">
        <v>11</v>
      </c>
      <c r="F565" t="s">
        <v>21</v>
      </c>
      <c r="G565">
        <f>IF(COUNTIF($F$2:F565, F565) =1,1,0)</f>
        <v>0</v>
      </c>
      <c r="H565" s="1">
        <v>3.33</v>
      </c>
      <c r="I565" s="2">
        <f t="shared" si="8"/>
        <v>3330000</v>
      </c>
      <c r="J565" s="2">
        <v>232665</v>
      </c>
      <c r="K565" t="s">
        <v>30</v>
      </c>
      <c r="L565" t="s">
        <v>26</v>
      </c>
      <c r="M565" t="s">
        <v>27</v>
      </c>
      <c r="N565" s="2">
        <v>65</v>
      </c>
    </row>
    <row r="566" spans="1:14" x14ac:dyDescent="0.35">
      <c r="A566" t="s">
        <v>28</v>
      </c>
      <c r="B566">
        <f>IF(COUNTIF($A$2:A566, A566) =1,1,0)</f>
        <v>0</v>
      </c>
      <c r="C566">
        <v>2022</v>
      </c>
      <c r="D566" s="10">
        <v>44562</v>
      </c>
      <c r="E566" t="s">
        <v>11</v>
      </c>
      <c r="F566" t="s">
        <v>35</v>
      </c>
      <c r="G566">
        <f>IF(COUNTIF($F$2:F566, F566) =1,1,0)</f>
        <v>0</v>
      </c>
      <c r="H566" s="1">
        <v>58.98</v>
      </c>
      <c r="I566" s="2">
        <f t="shared" si="8"/>
        <v>58980000</v>
      </c>
      <c r="J566" s="2">
        <v>383945</v>
      </c>
      <c r="K566" t="s">
        <v>25</v>
      </c>
      <c r="L566" t="s">
        <v>38</v>
      </c>
      <c r="M566" t="s">
        <v>39</v>
      </c>
      <c r="N566" s="2">
        <v>49</v>
      </c>
    </row>
    <row r="567" spans="1:14" x14ac:dyDescent="0.35">
      <c r="A567" t="s">
        <v>43</v>
      </c>
      <c r="B567">
        <f>IF(COUNTIF($A$2:A567, A567) =1,1,0)</f>
        <v>0</v>
      </c>
      <c r="C567">
        <v>2023</v>
      </c>
      <c r="D567" s="10">
        <v>44927</v>
      </c>
      <c r="E567" t="s">
        <v>16</v>
      </c>
      <c r="F567" t="s">
        <v>35</v>
      </c>
      <c r="G567">
        <f>IF(COUNTIF($F$2:F567, F567) =1,1,0)</f>
        <v>0</v>
      </c>
      <c r="H567" s="1">
        <v>4.5999999999999996</v>
      </c>
      <c r="I567" s="2">
        <f t="shared" si="8"/>
        <v>4600000</v>
      </c>
      <c r="J567" s="2">
        <v>762006</v>
      </c>
      <c r="K567" t="s">
        <v>30</v>
      </c>
      <c r="L567" t="s">
        <v>22</v>
      </c>
      <c r="M567" t="s">
        <v>31</v>
      </c>
      <c r="N567" s="2">
        <v>21</v>
      </c>
    </row>
    <row r="568" spans="1:14" x14ac:dyDescent="0.35">
      <c r="A568" t="s">
        <v>28</v>
      </c>
      <c r="B568">
        <f>IF(COUNTIF($A$2:A568, A568) =1,1,0)</f>
        <v>0</v>
      </c>
      <c r="C568">
        <v>2019</v>
      </c>
      <c r="D568" s="10">
        <v>43466</v>
      </c>
      <c r="E568" t="s">
        <v>34</v>
      </c>
      <c r="F568" t="s">
        <v>35</v>
      </c>
      <c r="G568">
        <f>IF(COUNTIF($F$2:F568, F568) =1,1,0)</f>
        <v>0</v>
      </c>
      <c r="H568" s="1">
        <v>96.91</v>
      </c>
      <c r="I568" s="2">
        <f t="shared" si="8"/>
        <v>96910000</v>
      </c>
      <c r="J568" s="2">
        <v>408103</v>
      </c>
      <c r="K568" t="s">
        <v>25</v>
      </c>
      <c r="L568" t="s">
        <v>14</v>
      </c>
      <c r="M568" t="s">
        <v>18</v>
      </c>
      <c r="N568" s="2">
        <v>27</v>
      </c>
    </row>
    <row r="569" spans="1:14" x14ac:dyDescent="0.35">
      <c r="A569" t="s">
        <v>33</v>
      </c>
      <c r="B569">
        <f>IF(COUNTIF($A$2:A569, A569) =1,1,0)</f>
        <v>0</v>
      </c>
      <c r="C569">
        <v>2022</v>
      </c>
      <c r="D569" s="10">
        <v>44562</v>
      </c>
      <c r="E569" t="s">
        <v>11</v>
      </c>
      <c r="F569" t="s">
        <v>37</v>
      </c>
      <c r="G569">
        <f>IF(COUNTIF($F$2:F569, F569) =1,1,0)</f>
        <v>0</v>
      </c>
      <c r="H569" s="1">
        <v>85.91</v>
      </c>
      <c r="I569" s="2">
        <f t="shared" si="8"/>
        <v>85910000</v>
      </c>
      <c r="J569" s="2">
        <v>44837</v>
      </c>
      <c r="K569" t="s">
        <v>30</v>
      </c>
      <c r="L569" t="s">
        <v>38</v>
      </c>
      <c r="M569" t="s">
        <v>27</v>
      </c>
      <c r="N569" s="2">
        <v>18</v>
      </c>
    </row>
    <row r="570" spans="1:14" x14ac:dyDescent="0.35">
      <c r="A570" t="s">
        <v>28</v>
      </c>
      <c r="B570">
        <f>IF(COUNTIF($A$2:A570, A570) =1,1,0)</f>
        <v>0</v>
      </c>
      <c r="C570">
        <v>2023</v>
      </c>
      <c r="D570" s="10">
        <v>44927</v>
      </c>
      <c r="E570" t="s">
        <v>32</v>
      </c>
      <c r="F570" t="s">
        <v>24</v>
      </c>
      <c r="G570">
        <f>IF(COUNTIF($F$2:F570, F570) =1,1,0)</f>
        <v>0</v>
      </c>
      <c r="H570" s="1">
        <v>51.49</v>
      </c>
      <c r="I570" s="2">
        <f t="shared" si="8"/>
        <v>51490000</v>
      </c>
      <c r="J570" s="2">
        <v>642699</v>
      </c>
      <c r="K570" t="s">
        <v>30</v>
      </c>
      <c r="L570" t="s">
        <v>26</v>
      </c>
      <c r="M570" t="s">
        <v>18</v>
      </c>
      <c r="N570" s="2">
        <v>51</v>
      </c>
    </row>
    <row r="571" spans="1:14" x14ac:dyDescent="0.35">
      <c r="A571" t="s">
        <v>23</v>
      </c>
      <c r="B571">
        <f>IF(COUNTIF($A$2:A571, A571) =1,1,0)</f>
        <v>0</v>
      </c>
      <c r="C571">
        <v>2021</v>
      </c>
      <c r="D571" s="10">
        <v>44197</v>
      </c>
      <c r="E571" t="s">
        <v>16</v>
      </c>
      <c r="F571" t="s">
        <v>24</v>
      </c>
      <c r="G571">
        <f>IF(COUNTIF($F$2:F571, F571) =1,1,0)</f>
        <v>0</v>
      </c>
      <c r="H571" s="1">
        <v>3.99</v>
      </c>
      <c r="I571" s="2">
        <f t="shared" si="8"/>
        <v>3990000</v>
      </c>
      <c r="J571" s="2">
        <v>634820</v>
      </c>
      <c r="K571" t="s">
        <v>29</v>
      </c>
      <c r="L571" t="s">
        <v>14</v>
      </c>
      <c r="M571" t="s">
        <v>39</v>
      </c>
      <c r="N571" s="2">
        <v>33</v>
      </c>
    </row>
    <row r="572" spans="1:14" x14ac:dyDescent="0.35">
      <c r="A572" t="s">
        <v>33</v>
      </c>
      <c r="B572">
        <f>IF(COUNTIF($A$2:A572, A572) =1,1,0)</f>
        <v>0</v>
      </c>
      <c r="C572">
        <v>2021</v>
      </c>
      <c r="D572" s="10">
        <v>44197</v>
      </c>
      <c r="E572" t="s">
        <v>42</v>
      </c>
      <c r="F572" t="s">
        <v>17</v>
      </c>
      <c r="G572">
        <f>IF(COUNTIF($F$2:F572, F572) =1,1,0)</f>
        <v>0</v>
      </c>
      <c r="H572" s="1">
        <v>3.44</v>
      </c>
      <c r="I572" s="2">
        <f t="shared" si="8"/>
        <v>3440000</v>
      </c>
      <c r="J572" s="2">
        <v>887718</v>
      </c>
      <c r="K572" t="s">
        <v>29</v>
      </c>
      <c r="L572" t="s">
        <v>38</v>
      </c>
      <c r="M572" t="s">
        <v>31</v>
      </c>
      <c r="N572" s="2">
        <v>55</v>
      </c>
    </row>
    <row r="573" spans="1:14" x14ac:dyDescent="0.35">
      <c r="A573" t="s">
        <v>45</v>
      </c>
      <c r="B573">
        <f>IF(COUNTIF($A$2:A573, A573) =1,1,0)</f>
        <v>0</v>
      </c>
      <c r="C573">
        <v>2020</v>
      </c>
      <c r="D573" s="10">
        <v>43831</v>
      </c>
      <c r="E573" t="s">
        <v>32</v>
      </c>
      <c r="F573" t="s">
        <v>12</v>
      </c>
      <c r="G573">
        <f>IF(COUNTIF($F$2:F573, F573) =1,1,0)</f>
        <v>0</v>
      </c>
      <c r="H573" s="1">
        <v>52.7</v>
      </c>
      <c r="I573" s="2">
        <f t="shared" si="8"/>
        <v>52700000</v>
      </c>
      <c r="J573" s="2">
        <v>541631</v>
      </c>
      <c r="K573" t="s">
        <v>30</v>
      </c>
      <c r="L573" t="s">
        <v>38</v>
      </c>
      <c r="M573" t="s">
        <v>27</v>
      </c>
      <c r="N573" s="2">
        <v>30</v>
      </c>
    </row>
    <row r="574" spans="1:14" x14ac:dyDescent="0.35">
      <c r="A574" t="s">
        <v>45</v>
      </c>
      <c r="B574">
        <f>IF(COUNTIF($A$2:A574, A574) =1,1,0)</f>
        <v>0</v>
      </c>
      <c r="C574">
        <v>2016</v>
      </c>
      <c r="D574" s="10">
        <v>42370</v>
      </c>
      <c r="E574" t="s">
        <v>16</v>
      </c>
      <c r="F574" t="s">
        <v>17</v>
      </c>
      <c r="G574">
        <f>IF(COUNTIF($F$2:F574, F574) =1,1,0)</f>
        <v>0</v>
      </c>
      <c r="H574" s="1">
        <v>11.58</v>
      </c>
      <c r="I574" s="2">
        <f t="shared" si="8"/>
        <v>11580000</v>
      </c>
      <c r="J574" s="2">
        <v>523522</v>
      </c>
      <c r="K574" t="s">
        <v>30</v>
      </c>
      <c r="L574" t="s">
        <v>22</v>
      </c>
      <c r="M574" t="s">
        <v>39</v>
      </c>
      <c r="N574" s="2">
        <v>57</v>
      </c>
    </row>
    <row r="575" spans="1:14" x14ac:dyDescent="0.35">
      <c r="A575" t="s">
        <v>41</v>
      </c>
      <c r="B575">
        <f>IF(COUNTIF($A$2:A575, A575) =1,1,0)</f>
        <v>0</v>
      </c>
      <c r="C575">
        <v>2021</v>
      </c>
      <c r="D575" s="10">
        <v>44197</v>
      </c>
      <c r="E575" t="s">
        <v>32</v>
      </c>
      <c r="F575" t="s">
        <v>35</v>
      </c>
      <c r="G575">
        <f>IF(COUNTIF($F$2:F575, F575) =1,1,0)</f>
        <v>0</v>
      </c>
      <c r="H575" s="1">
        <v>91.69</v>
      </c>
      <c r="I575" s="2">
        <f t="shared" si="8"/>
        <v>91690000</v>
      </c>
      <c r="J575" s="2">
        <v>686309</v>
      </c>
      <c r="K575" t="s">
        <v>30</v>
      </c>
      <c r="L575" t="s">
        <v>14</v>
      </c>
      <c r="M575" t="s">
        <v>31</v>
      </c>
      <c r="N575" s="2">
        <v>42</v>
      </c>
    </row>
    <row r="576" spans="1:14" x14ac:dyDescent="0.35">
      <c r="A576" t="s">
        <v>19</v>
      </c>
      <c r="B576">
        <f>IF(COUNTIF($A$2:A576, A576) =1,1,0)</f>
        <v>0</v>
      </c>
      <c r="C576">
        <v>2015</v>
      </c>
      <c r="D576" s="10">
        <v>42005</v>
      </c>
      <c r="E576" t="s">
        <v>20</v>
      </c>
      <c r="F576" t="s">
        <v>12</v>
      </c>
      <c r="G576">
        <f>IF(COUNTIF($F$2:F576, F576) =1,1,0)</f>
        <v>0</v>
      </c>
      <c r="H576" s="1">
        <v>79.89</v>
      </c>
      <c r="I576" s="2">
        <f t="shared" si="8"/>
        <v>79890000</v>
      </c>
      <c r="J576" s="2">
        <v>416328</v>
      </c>
      <c r="K576" t="s">
        <v>25</v>
      </c>
      <c r="L576" t="s">
        <v>38</v>
      </c>
      <c r="M576" t="s">
        <v>39</v>
      </c>
      <c r="N576" s="2">
        <v>55</v>
      </c>
    </row>
    <row r="577" spans="1:14" x14ac:dyDescent="0.35">
      <c r="A577" t="s">
        <v>19</v>
      </c>
      <c r="B577">
        <f>IF(COUNTIF($A$2:A577, A577) =1,1,0)</f>
        <v>0</v>
      </c>
      <c r="C577">
        <v>2021</v>
      </c>
      <c r="D577" s="10">
        <v>44197</v>
      </c>
      <c r="E577" t="s">
        <v>20</v>
      </c>
      <c r="F577" t="s">
        <v>21</v>
      </c>
      <c r="G577">
        <f>IF(COUNTIF($F$2:F577, F577) =1,1,0)</f>
        <v>0</v>
      </c>
      <c r="H577" s="1">
        <v>53.49</v>
      </c>
      <c r="I577" s="2">
        <f t="shared" si="8"/>
        <v>53490000</v>
      </c>
      <c r="J577" s="2">
        <v>582718</v>
      </c>
      <c r="K577" t="s">
        <v>13</v>
      </c>
      <c r="L577" t="s">
        <v>26</v>
      </c>
      <c r="M577" t="s">
        <v>39</v>
      </c>
      <c r="N577" s="2">
        <v>20</v>
      </c>
    </row>
    <row r="578" spans="1:14" x14ac:dyDescent="0.35">
      <c r="A578" t="s">
        <v>44</v>
      </c>
      <c r="B578">
        <f>IF(COUNTIF($A$2:A578, A578) =1,1,0)</f>
        <v>0</v>
      </c>
      <c r="C578">
        <v>2021</v>
      </c>
      <c r="D578" s="10">
        <v>44197</v>
      </c>
      <c r="E578" t="s">
        <v>20</v>
      </c>
      <c r="F578" t="s">
        <v>24</v>
      </c>
      <c r="G578">
        <f>IF(COUNTIF($F$2:F578, F578) =1,1,0)</f>
        <v>0</v>
      </c>
      <c r="H578" s="1">
        <v>18.91</v>
      </c>
      <c r="I578" s="2">
        <f t="shared" si="8"/>
        <v>18910000</v>
      </c>
      <c r="J578" s="2">
        <v>549640</v>
      </c>
      <c r="K578" t="s">
        <v>25</v>
      </c>
      <c r="L578" t="s">
        <v>26</v>
      </c>
      <c r="M578" t="s">
        <v>39</v>
      </c>
      <c r="N578" s="2">
        <v>17</v>
      </c>
    </row>
    <row r="579" spans="1:14" x14ac:dyDescent="0.35">
      <c r="A579" t="s">
        <v>45</v>
      </c>
      <c r="B579">
        <f>IF(COUNTIF($A$2:A579, A579) =1,1,0)</f>
        <v>0</v>
      </c>
      <c r="C579">
        <v>2024</v>
      </c>
      <c r="D579" s="10">
        <v>45292</v>
      </c>
      <c r="E579" t="s">
        <v>32</v>
      </c>
      <c r="F579" t="s">
        <v>17</v>
      </c>
      <c r="G579">
        <f>IF(COUNTIF($F$2:F579, F579) =1,1,0)</f>
        <v>0</v>
      </c>
      <c r="H579" s="1">
        <v>15.34</v>
      </c>
      <c r="I579" s="2">
        <f t="shared" ref="I579:I642" si="9">H579*1000000</f>
        <v>15340000</v>
      </c>
      <c r="J579" s="2">
        <v>1068</v>
      </c>
      <c r="K579" t="s">
        <v>29</v>
      </c>
      <c r="L579" t="s">
        <v>26</v>
      </c>
      <c r="M579" t="s">
        <v>18</v>
      </c>
      <c r="N579" s="2">
        <v>3</v>
      </c>
    </row>
    <row r="580" spans="1:14" x14ac:dyDescent="0.35">
      <c r="A580" t="s">
        <v>33</v>
      </c>
      <c r="B580">
        <f>IF(COUNTIF($A$2:A580, A580) =1,1,0)</f>
        <v>0</v>
      </c>
      <c r="C580">
        <v>2018</v>
      </c>
      <c r="D580" s="10">
        <v>43101</v>
      </c>
      <c r="E580" t="s">
        <v>32</v>
      </c>
      <c r="F580" t="s">
        <v>24</v>
      </c>
      <c r="G580">
        <f>IF(COUNTIF($F$2:F580, F580) =1,1,0)</f>
        <v>0</v>
      </c>
      <c r="H580" s="1">
        <v>12.72</v>
      </c>
      <c r="I580" s="2">
        <f t="shared" si="9"/>
        <v>12720000</v>
      </c>
      <c r="J580" s="2">
        <v>959835</v>
      </c>
      <c r="K580" t="s">
        <v>30</v>
      </c>
      <c r="L580" t="s">
        <v>38</v>
      </c>
      <c r="M580" t="s">
        <v>18</v>
      </c>
      <c r="N580" s="2">
        <v>38</v>
      </c>
    </row>
    <row r="581" spans="1:14" x14ac:dyDescent="0.35">
      <c r="A581" t="s">
        <v>45</v>
      </c>
      <c r="B581">
        <f>IF(COUNTIF($A$2:A581, A581) =1,1,0)</f>
        <v>0</v>
      </c>
      <c r="C581">
        <v>2024</v>
      </c>
      <c r="D581" s="10">
        <v>45292</v>
      </c>
      <c r="E581" t="s">
        <v>16</v>
      </c>
      <c r="F581" t="s">
        <v>17</v>
      </c>
      <c r="G581">
        <f>IF(COUNTIF($F$2:F581, F581) =1,1,0)</f>
        <v>0</v>
      </c>
      <c r="H581" s="1">
        <v>46.59</v>
      </c>
      <c r="I581" s="2">
        <f t="shared" si="9"/>
        <v>46590000</v>
      </c>
      <c r="J581" s="2">
        <v>227390</v>
      </c>
      <c r="K581" t="s">
        <v>29</v>
      </c>
      <c r="L581" t="s">
        <v>22</v>
      </c>
      <c r="M581" t="s">
        <v>27</v>
      </c>
      <c r="N581" s="2">
        <v>40</v>
      </c>
    </row>
    <row r="582" spans="1:14" x14ac:dyDescent="0.35">
      <c r="A582" t="s">
        <v>33</v>
      </c>
      <c r="B582">
        <f>IF(COUNTIF($A$2:A582, A582) =1,1,0)</f>
        <v>0</v>
      </c>
      <c r="C582">
        <v>2021</v>
      </c>
      <c r="D582" s="10">
        <v>44197</v>
      </c>
      <c r="E582" t="s">
        <v>34</v>
      </c>
      <c r="F582" t="s">
        <v>36</v>
      </c>
      <c r="G582">
        <f>IF(COUNTIF($F$2:F582, F582) =1,1,0)</f>
        <v>0</v>
      </c>
      <c r="H582" s="1">
        <v>62.9</v>
      </c>
      <c r="I582" s="2">
        <f t="shared" si="9"/>
        <v>62900000</v>
      </c>
      <c r="J582" s="2">
        <v>577763</v>
      </c>
      <c r="K582" t="s">
        <v>29</v>
      </c>
      <c r="L582" t="s">
        <v>38</v>
      </c>
      <c r="M582" t="s">
        <v>27</v>
      </c>
      <c r="N582" s="2">
        <v>43</v>
      </c>
    </row>
    <row r="583" spans="1:14" x14ac:dyDescent="0.35">
      <c r="A583" t="s">
        <v>44</v>
      </c>
      <c r="B583">
        <f>IF(COUNTIF($A$2:A583, A583) =1,1,0)</f>
        <v>0</v>
      </c>
      <c r="C583">
        <v>2018</v>
      </c>
      <c r="D583" s="10">
        <v>43101</v>
      </c>
      <c r="E583" t="s">
        <v>34</v>
      </c>
      <c r="F583" t="s">
        <v>37</v>
      </c>
      <c r="G583">
        <f>IF(COUNTIF($F$2:F583, F583) =1,1,0)</f>
        <v>0</v>
      </c>
      <c r="H583" s="1">
        <v>85.33</v>
      </c>
      <c r="I583" s="2">
        <f t="shared" si="9"/>
        <v>85330000</v>
      </c>
      <c r="J583" s="2">
        <v>786644</v>
      </c>
      <c r="K583" t="s">
        <v>25</v>
      </c>
      <c r="L583" t="s">
        <v>14</v>
      </c>
      <c r="M583" t="s">
        <v>31</v>
      </c>
      <c r="N583" s="2">
        <v>41</v>
      </c>
    </row>
    <row r="584" spans="1:14" x14ac:dyDescent="0.35">
      <c r="A584" t="s">
        <v>10</v>
      </c>
      <c r="B584">
        <f>IF(COUNTIF($A$2:A584, A584) =1,1,0)</f>
        <v>0</v>
      </c>
      <c r="C584">
        <v>2016</v>
      </c>
      <c r="D584" s="10">
        <v>42370</v>
      </c>
      <c r="E584" t="s">
        <v>42</v>
      </c>
      <c r="F584" t="s">
        <v>37</v>
      </c>
      <c r="G584">
        <f>IF(COUNTIF($F$2:F584, F584) =1,1,0)</f>
        <v>0</v>
      </c>
      <c r="H584" s="1">
        <v>85.15</v>
      </c>
      <c r="I584" s="2">
        <f t="shared" si="9"/>
        <v>85150000</v>
      </c>
      <c r="J584" s="2">
        <v>454802</v>
      </c>
      <c r="K584" t="s">
        <v>29</v>
      </c>
      <c r="L584" t="s">
        <v>14</v>
      </c>
      <c r="M584" t="s">
        <v>31</v>
      </c>
      <c r="N584" s="2">
        <v>48</v>
      </c>
    </row>
    <row r="585" spans="1:14" x14ac:dyDescent="0.35">
      <c r="A585" t="s">
        <v>10</v>
      </c>
      <c r="B585">
        <f>IF(COUNTIF($A$2:A585, A585) =1,1,0)</f>
        <v>0</v>
      </c>
      <c r="C585">
        <v>2024</v>
      </c>
      <c r="D585" s="10">
        <v>45292</v>
      </c>
      <c r="E585" t="s">
        <v>32</v>
      </c>
      <c r="F585" t="s">
        <v>37</v>
      </c>
      <c r="G585">
        <f>IF(COUNTIF($F$2:F585, F585) =1,1,0)</f>
        <v>0</v>
      </c>
      <c r="H585" s="1">
        <v>53.53</v>
      </c>
      <c r="I585" s="2">
        <f t="shared" si="9"/>
        <v>53530000</v>
      </c>
      <c r="J585" s="2">
        <v>371685</v>
      </c>
      <c r="K585" t="s">
        <v>30</v>
      </c>
      <c r="L585" t="s">
        <v>26</v>
      </c>
      <c r="M585" t="s">
        <v>15</v>
      </c>
      <c r="N585" s="2">
        <v>34</v>
      </c>
    </row>
    <row r="586" spans="1:14" x14ac:dyDescent="0.35">
      <c r="A586" t="s">
        <v>19</v>
      </c>
      <c r="B586">
        <f>IF(COUNTIF($A$2:A586, A586) =1,1,0)</f>
        <v>0</v>
      </c>
      <c r="C586">
        <v>2023</v>
      </c>
      <c r="D586" s="10">
        <v>44927</v>
      </c>
      <c r="E586" t="s">
        <v>16</v>
      </c>
      <c r="F586" t="s">
        <v>17</v>
      </c>
      <c r="G586">
        <f>IF(COUNTIF($F$2:F586, F586) =1,1,0)</f>
        <v>0</v>
      </c>
      <c r="H586" s="1">
        <v>4.32</v>
      </c>
      <c r="I586" s="2">
        <f t="shared" si="9"/>
        <v>4320000</v>
      </c>
      <c r="J586" s="2">
        <v>217534</v>
      </c>
      <c r="K586" t="s">
        <v>30</v>
      </c>
      <c r="L586" t="s">
        <v>14</v>
      </c>
      <c r="M586" t="s">
        <v>15</v>
      </c>
      <c r="N586" s="2">
        <v>48</v>
      </c>
    </row>
    <row r="587" spans="1:14" x14ac:dyDescent="0.35">
      <c r="A587" t="s">
        <v>40</v>
      </c>
      <c r="B587">
        <f>IF(COUNTIF($A$2:A587, A587) =1,1,0)</f>
        <v>0</v>
      </c>
      <c r="C587">
        <v>2024</v>
      </c>
      <c r="D587" s="10">
        <v>45292</v>
      </c>
      <c r="E587" t="s">
        <v>20</v>
      </c>
      <c r="F587" t="s">
        <v>24</v>
      </c>
      <c r="G587">
        <f>IF(COUNTIF($F$2:F587, F587) =1,1,0)</f>
        <v>0</v>
      </c>
      <c r="H587" s="1">
        <v>31.68</v>
      </c>
      <c r="I587" s="2">
        <f t="shared" si="9"/>
        <v>31680000</v>
      </c>
      <c r="J587" s="2">
        <v>376612</v>
      </c>
      <c r="K587" t="s">
        <v>25</v>
      </c>
      <c r="L587" t="s">
        <v>14</v>
      </c>
      <c r="M587" t="s">
        <v>15</v>
      </c>
      <c r="N587" s="2">
        <v>27</v>
      </c>
    </row>
    <row r="588" spans="1:14" x14ac:dyDescent="0.35">
      <c r="A588" t="s">
        <v>23</v>
      </c>
      <c r="B588">
        <f>IF(COUNTIF($A$2:A588, A588) =1,1,0)</f>
        <v>0</v>
      </c>
      <c r="C588">
        <v>2020</v>
      </c>
      <c r="D588" s="10">
        <v>43831</v>
      </c>
      <c r="E588" t="s">
        <v>11</v>
      </c>
      <c r="F588" t="s">
        <v>36</v>
      </c>
      <c r="G588">
        <f>IF(COUNTIF($F$2:F588, F588) =1,1,0)</f>
        <v>0</v>
      </c>
      <c r="H588" s="1">
        <v>84.77</v>
      </c>
      <c r="I588" s="2">
        <f t="shared" si="9"/>
        <v>84770000</v>
      </c>
      <c r="J588" s="2">
        <v>812206</v>
      </c>
      <c r="K588" t="s">
        <v>13</v>
      </c>
      <c r="L588" t="s">
        <v>14</v>
      </c>
      <c r="M588" t="s">
        <v>39</v>
      </c>
      <c r="N588" s="2">
        <v>39</v>
      </c>
    </row>
    <row r="589" spans="1:14" x14ac:dyDescent="0.35">
      <c r="A589" t="s">
        <v>40</v>
      </c>
      <c r="B589">
        <f>IF(COUNTIF($A$2:A589, A589) =1,1,0)</f>
        <v>0</v>
      </c>
      <c r="C589">
        <v>2021</v>
      </c>
      <c r="D589" s="10">
        <v>44197</v>
      </c>
      <c r="E589" t="s">
        <v>20</v>
      </c>
      <c r="F589" t="s">
        <v>36</v>
      </c>
      <c r="G589">
        <f>IF(COUNTIF($F$2:F589, F589) =1,1,0)</f>
        <v>0</v>
      </c>
      <c r="H589" s="1">
        <v>82.87</v>
      </c>
      <c r="I589" s="2">
        <f t="shared" si="9"/>
        <v>82870000</v>
      </c>
      <c r="J589" s="2">
        <v>255967</v>
      </c>
      <c r="K589" t="s">
        <v>30</v>
      </c>
      <c r="L589" t="s">
        <v>26</v>
      </c>
      <c r="M589" t="s">
        <v>15</v>
      </c>
      <c r="N589" s="2">
        <v>23</v>
      </c>
    </row>
    <row r="590" spans="1:14" x14ac:dyDescent="0.35">
      <c r="A590" t="s">
        <v>45</v>
      </c>
      <c r="B590">
        <f>IF(COUNTIF($A$2:A590, A590) =1,1,0)</f>
        <v>0</v>
      </c>
      <c r="C590">
        <v>2023</v>
      </c>
      <c r="D590" s="10">
        <v>44927</v>
      </c>
      <c r="E590" t="s">
        <v>32</v>
      </c>
      <c r="F590" t="s">
        <v>37</v>
      </c>
      <c r="G590">
        <f>IF(COUNTIF($F$2:F590, F590) =1,1,0)</f>
        <v>0</v>
      </c>
      <c r="H590" s="1">
        <v>5.32</v>
      </c>
      <c r="I590" s="2">
        <f t="shared" si="9"/>
        <v>5320000</v>
      </c>
      <c r="J590" s="2">
        <v>463332</v>
      </c>
      <c r="K590" t="s">
        <v>30</v>
      </c>
      <c r="L590" t="s">
        <v>22</v>
      </c>
      <c r="M590" t="s">
        <v>39</v>
      </c>
      <c r="N590" s="2">
        <v>16</v>
      </c>
    </row>
    <row r="591" spans="1:14" x14ac:dyDescent="0.35">
      <c r="A591" t="s">
        <v>40</v>
      </c>
      <c r="B591">
        <f>IF(COUNTIF($A$2:A591, A591) =1,1,0)</f>
        <v>0</v>
      </c>
      <c r="C591">
        <v>2023</v>
      </c>
      <c r="D591" s="10">
        <v>44927</v>
      </c>
      <c r="E591" t="s">
        <v>32</v>
      </c>
      <c r="F591" t="s">
        <v>21</v>
      </c>
      <c r="G591">
        <f>IF(COUNTIF($F$2:F591, F591) =1,1,0)</f>
        <v>0</v>
      </c>
      <c r="H591" s="1">
        <v>31.48</v>
      </c>
      <c r="I591" s="2">
        <f t="shared" si="9"/>
        <v>31480000</v>
      </c>
      <c r="J591" s="2">
        <v>771547</v>
      </c>
      <c r="K591" t="s">
        <v>13</v>
      </c>
      <c r="L591" t="s">
        <v>38</v>
      </c>
      <c r="M591" t="s">
        <v>31</v>
      </c>
      <c r="N591" s="2">
        <v>5</v>
      </c>
    </row>
    <row r="592" spans="1:14" x14ac:dyDescent="0.35">
      <c r="A592" t="s">
        <v>23</v>
      </c>
      <c r="B592">
        <f>IF(COUNTIF($A$2:A592, A592) =1,1,0)</f>
        <v>0</v>
      </c>
      <c r="C592">
        <v>2020</v>
      </c>
      <c r="D592" s="10">
        <v>43831</v>
      </c>
      <c r="E592" t="s">
        <v>32</v>
      </c>
      <c r="F592" t="s">
        <v>17</v>
      </c>
      <c r="G592">
        <f>IF(COUNTIF($F$2:F592, F592) =1,1,0)</f>
        <v>0</v>
      </c>
      <c r="H592" s="1">
        <v>86</v>
      </c>
      <c r="I592" s="2">
        <f t="shared" si="9"/>
        <v>86000000</v>
      </c>
      <c r="J592" s="2">
        <v>809209</v>
      </c>
      <c r="K592" t="s">
        <v>30</v>
      </c>
      <c r="L592" t="s">
        <v>26</v>
      </c>
      <c r="M592" t="s">
        <v>39</v>
      </c>
      <c r="N592" s="2">
        <v>26</v>
      </c>
    </row>
    <row r="593" spans="1:14" x14ac:dyDescent="0.35">
      <c r="A593" t="s">
        <v>19</v>
      </c>
      <c r="B593">
        <f>IF(COUNTIF($A$2:A593, A593) =1,1,0)</f>
        <v>0</v>
      </c>
      <c r="C593">
        <v>2024</v>
      </c>
      <c r="D593" s="10">
        <v>45292</v>
      </c>
      <c r="E593" t="s">
        <v>32</v>
      </c>
      <c r="F593" t="s">
        <v>17</v>
      </c>
      <c r="G593">
        <f>IF(COUNTIF($F$2:F593, F593) =1,1,0)</f>
        <v>0</v>
      </c>
      <c r="H593" s="1">
        <v>35.47</v>
      </c>
      <c r="I593" s="2">
        <f t="shared" si="9"/>
        <v>35470000</v>
      </c>
      <c r="J593" s="2">
        <v>342575</v>
      </c>
      <c r="K593" t="s">
        <v>29</v>
      </c>
      <c r="L593" t="s">
        <v>26</v>
      </c>
      <c r="M593" t="s">
        <v>18</v>
      </c>
      <c r="N593" s="2">
        <v>49</v>
      </c>
    </row>
    <row r="594" spans="1:14" x14ac:dyDescent="0.35">
      <c r="A594" t="s">
        <v>44</v>
      </c>
      <c r="B594">
        <f>IF(COUNTIF($A$2:A594, A594) =1,1,0)</f>
        <v>0</v>
      </c>
      <c r="C594">
        <v>2024</v>
      </c>
      <c r="D594" s="10">
        <v>45292</v>
      </c>
      <c r="E594" t="s">
        <v>11</v>
      </c>
      <c r="F594" t="s">
        <v>17</v>
      </c>
      <c r="G594">
        <f>IF(COUNTIF($F$2:F594, F594) =1,1,0)</f>
        <v>0</v>
      </c>
      <c r="H594" s="1">
        <v>94.75</v>
      </c>
      <c r="I594" s="2">
        <f t="shared" si="9"/>
        <v>94750000</v>
      </c>
      <c r="J594" s="2">
        <v>478963</v>
      </c>
      <c r="K594" t="s">
        <v>29</v>
      </c>
      <c r="L594" t="s">
        <v>38</v>
      </c>
      <c r="M594" t="s">
        <v>15</v>
      </c>
      <c r="N594" s="2">
        <v>70</v>
      </c>
    </row>
    <row r="595" spans="1:14" x14ac:dyDescent="0.35">
      <c r="A595" t="s">
        <v>45</v>
      </c>
      <c r="B595">
        <f>IF(COUNTIF($A$2:A595, A595) =1,1,0)</f>
        <v>0</v>
      </c>
      <c r="C595">
        <v>2017</v>
      </c>
      <c r="D595" s="10">
        <v>42736</v>
      </c>
      <c r="E595" t="s">
        <v>34</v>
      </c>
      <c r="F595" t="s">
        <v>36</v>
      </c>
      <c r="G595">
        <f>IF(COUNTIF($F$2:F595, F595) =1,1,0)</f>
        <v>0</v>
      </c>
      <c r="H595" s="1">
        <v>39.590000000000003</v>
      </c>
      <c r="I595" s="2">
        <f t="shared" si="9"/>
        <v>39590000</v>
      </c>
      <c r="J595" s="2">
        <v>910393</v>
      </c>
      <c r="K595" t="s">
        <v>30</v>
      </c>
      <c r="L595" t="s">
        <v>22</v>
      </c>
      <c r="M595" t="s">
        <v>31</v>
      </c>
      <c r="N595" s="2">
        <v>52</v>
      </c>
    </row>
    <row r="596" spans="1:14" x14ac:dyDescent="0.35">
      <c r="A596" t="s">
        <v>40</v>
      </c>
      <c r="B596">
        <f>IF(COUNTIF($A$2:A596, A596) =1,1,0)</f>
        <v>0</v>
      </c>
      <c r="C596">
        <v>2024</v>
      </c>
      <c r="D596" s="10">
        <v>45292</v>
      </c>
      <c r="E596" t="s">
        <v>11</v>
      </c>
      <c r="F596" t="s">
        <v>36</v>
      </c>
      <c r="G596">
        <f>IF(COUNTIF($F$2:F596, F596) =1,1,0)</f>
        <v>0</v>
      </c>
      <c r="H596" s="1">
        <v>70.52</v>
      </c>
      <c r="I596" s="2">
        <f t="shared" si="9"/>
        <v>70520000</v>
      </c>
      <c r="J596" s="2">
        <v>601198</v>
      </c>
      <c r="K596" t="s">
        <v>29</v>
      </c>
      <c r="L596" t="s">
        <v>38</v>
      </c>
      <c r="M596" t="s">
        <v>39</v>
      </c>
      <c r="N596" s="2">
        <v>41</v>
      </c>
    </row>
    <row r="597" spans="1:14" x14ac:dyDescent="0.35">
      <c r="A597" t="s">
        <v>23</v>
      </c>
      <c r="B597">
        <f>IF(COUNTIF($A$2:A597, A597) =1,1,0)</f>
        <v>0</v>
      </c>
      <c r="C597">
        <v>2018</v>
      </c>
      <c r="D597" s="10">
        <v>43101</v>
      </c>
      <c r="E597" t="s">
        <v>16</v>
      </c>
      <c r="F597" t="s">
        <v>35</v>
      </c>
      <c r="G597">
        <f>IF(COUNTIF($F$2:F597, F597) =1,1,0)</f>
        <v>0</v>
      </c>
      <c r="H597" s="1">
        <v>6.6</v>
      </c>
      <c r="I597" s="2">
        <f t="shared" si="9"/>
        <v>6600000</v>
      </c>
      <c r="J597" s="2">
        <v>152302</v>
      </c>
      <c r="K597" t="s">
        <v>13</v>
      </c>
      <c r="L597" t="s">
        <v>26</v>
      </c>
      <c r="M597" t="s">
        <v>27</v>
      </c>
      <c r="N597" s="2">
        <v>26</v>
      </c>
    </row>
    <row r="598" spans="1:14" x14ac:dyDescent="0.35">
      <c r="A598" t="s">
        <v>45</v>
      </c>
      <c r="B598">
        <f>IF(COUNTIF($A$2:A598, A598) =1,1,0)</f>
        <v>0</v>
      </c>
      <c r="C598">
        <v>2016</v>
      </c>
      <c r="D598" s="10">
        <v>42370</v>
      </c>
      <c r="E598" t="s">
        <v>34</v>
      </c>
      <c r="F598" t="s">
        <v>37</v>
      </c>
      <c r="G598">
        <f>IF(COUNTIF($F$2:F598, F598) =1,1,0)</f>
        <v>0</v>
      </c>
      <c r="H598" s="1">
        <v>25.85</v>
      </c>
      <c r="I598" s="2">
        <f t="shared" si="9"/>
        <v>25850000</v>
      </c>
      <c r="J598" s="2">
        <v>79102</v>
      </c>
      <c r="K598" t="s">
        <v>25</v>
      </c>
      <c r="L598" t="s">
        <v>38</v>
      </c>
      <c r="M598" t="s">
        <v>27</v>
      </c>
      <c r="N598" s="2">
        <v>4</v>
      </c>
    </row>
    <row r="599" spans="1:14" x14ac:dyDescent="0.35">
      <c r="A599" t="s">
        <v>19</v>
      </c>
      <c r="B599">
        <f>IF(COUNTIF($A$2:A599, A599) =1,1,0)</f>
        <v>0</v>
      </c>
      <c r="C599">
        <v>2017</v>
      </c>
      <c r="D599" s="10">
        <v>42736</v>
      </c>
      <c r="E599" t="s">
        <v>16</v>
      </c>
      <c r="F599" t="s">
        <v>17</v>
      </c>
      <c r="G599">
        <f>IF(COUNTIF($F$2:F599, F599) =1,1,0)</f>
        <v>0</v>
      </c>
      <c r="H599" s="1">
        <v>80.930000000000007</v>
      </c>
      <c r="I599" s="2">
        <f t="shared" si="9"/>
        <v>80930000</v>
      </c>
      <c r="J599" s="2">
        <v>837506</v>
      </c>
      <c r="K599" t="s">
        <v>25</v>
      </c>
      <c r="L599" t="s">
        <v>38</v>
      </c>
      <c r="M599" t="s">
        <v>31</v>
      </c>
      <c r="N599" s="2">
        <v>8</v>
      </c>
    </row>
    <row r="600" spans="1:14" x14ac:dyDescent="0.35">
      <c r="A600" t="s">
        <v>28</v>
      </c>
      <c r="B600">
        <f>IF(COUNTIF($A$2:A600, A600) =1,1,0)</f>
        <v>0</v>
      </c>
      <c r="C600">
        <v>2018</v>
      </c>
      <c r="D600" s="10">
        <v>43101</v>
      </c>
      <c r="E600" t="s">
        <v>42</v>
      </c>
      <c r="F600" t="s">
        <v>36</v>
      </c>
      <c r="G600">
        <f>IF(COUNTIF($F$2:F600, F600) =1,1,0)</f>
        <v>0</v>
      </c>
      <c r="H600" s="1">
        <v>63.81</v>
      </c>
      <c r="I600" s="2">
        <f t="shared" si="9"/>
        <v>63810000</v>
      </c>
      <c r="J600" s="2">
        <v>347441</v>
      </c>
      <c r="K600" t="s">
        <v>13</v>
      </c>
      <c r="L600" t="s">
        <v>26</v>
      </c>
      <c r="M600" t="s">
        <v>18</v>
      </c>
      <c r="N600" s="2">
        <v>58</v>
      </c>
    </row>
    <row r="601" spans="1:14" x14ac:dyDescent="0.35">
      <c r="A601" t="s">
        <v>45</v>
      </c>
      <c r="B601">
        <f>IF(COUNTIF($A$2:A601, A601) =1,1,0)</f>
        <v>0</v>
      </c>
      <c r="C601">
        <v>2021</v>
      </c>
      <c r="D601" s="10">
        <v>44197</v>
      </c>
      <c r="E601" t="s">
        <v>16</v>
      </c>
      <c r="F601" t="s">
        <v>24</v>
      </c>
      <c r="G601">
        <f>IF(COUNTIF($F$2:F601, F601) =1,1,0)</f>
        <v>0</v>
      </c>
      <c r="H601" s="1">
        <v>3.63</v>
      </c>
      <c r="I601" s="2">
        <f t="shared" si="9"/>
        <v>3630000</v>
      </c>
      <c r="J601" s="2">
        <v>231198</v>
      </c>
      <c r="K601" t="s">
        <v>29</v>
      </c>
      <c r="L601" t="s">
        <v>14</v>
      </c>
      <c r="M601" t="s">
        <v>39</v>
      </c>
      <c r="N601" s="2">
        <v>42</v>
      </c>
    </row>
    <row r="602" spans="1:14" x14ac:dyDescent="0.35">
      <c r="A602" t="s">
        <v>43</v>
      </c>
      <c r="B602">
        <f>IF(COUNTIF($A$2:A602, A602) =1,1,0)</f>
        <v>0</v>
      </c>
      <c r="C602">
        <v>2016</v>
      </c>
      <c r="D602" s="10">
        <v>42370</v>
      </c>
      <c r="E602" t="s">
        <v>32</v>
      </c>
      <c r="F602" t="s">
        <v>35</v>
      </c>
      <c r="G602">
        <f>IF(COUNTIF($F$2:F602, F602) =1,1,0)</f>
        <v>0</v>
      </c>
      <c r="H602" s="1">
        <v>80.09</v>
      </c>
      <c r="I602" s="2">
        <f t="shared" si="9"/>
        <v>80090000</v>
      </c>
      <c r="J602" s="2">
        <v>555275</v>
      </c>
      <c r="K602" t="s">
        <v>30</v>
      </c>
      <c r="L602" t="s">
        <v>26</v>
      </c>
      <c r="M602" t="s">
        <v>31</v>
      </c>
      <c r="N602" s="2">
        <v>71</v>
      </c>
    </row>
    <row r="603" spans="1:14" x14ac:dyDescent="0.35">
      <c r="A603" t="s">
        <v>23</v>
      </c>
      <c r="B603">
        <f>IF(COUNTIF($A$2:A603, A603) =1,1,0)</f>
        <v>0</v>
      </c>
      <c r="C603">
        <v>2016</v>
      </c>
      <c r="D603" s="10">
        <v>42370</v>
      </c>
      <c r="E603" t="s">
        <v>34</v>
      </c>
      <c r="F603" t="s">
        <v>17</v>
      </c>
      <c r="G603">
        <f>IF(COUNTIF($F$2:F603, F603) =1,1,0)</f>
        <v>0</v>
      </c>
      <c r="H603" s="1">
        <v>24.51</v>
      </c>
      <c r="I603" s="2">
        <f t="shared" si="9"/>
        <v>24510000</v>
      </c>
      <c r="J603" s="2">
        <v>46699</v>
      </c>
      <c r="K603" t="s">
        <v>30</v>
      </c>
      <c r="L603" t="s">
        <v>38</v>
      </c>
      <c r="M603" t="s">
        <v>31</v>
      </c>
      <c r="N603" s="2">
        <v>53</v>
      </c>
    </row>
    <row r="604" spans="1:14" x14ac:dyDescent="0.35">
      <c r="A604" t="s">
        <v>23</v>
      </c>
      <c r="B604">
        <f>IF(COUNTIF($A$2:A604, A604) =1,1,0)</f>
        <v>0</v>
      </c>
      <c r="C604">
        <v>2024</v>
      </c>
      <c r="D604" s="10">
        <v>45292</v>
      </c>
      <c r="E604" t="s">
        <v>20</v>
      </c>
      <c r="F604" t="s">
        <v>21</v>
      </c>
      <c r="G604">
        <f>IF(COUNTIF($F$2:F604, F604) =1,1,0)</f>
        <v>0</v>
      </c>
      <c r="H604" s="1">
        <v>56.23</v>
      </c>
      <c r="I604" s="2">
        <f t="shared" si="9"/>
        <v>56230000</v>
      </c>
      <c r="J604" s="2">
        <v>706469</v>
      </c>
      <c r="K604" t="s">
        <v>30</v>
      </c>
      <c r="L604" t="s">
        <v>14</v>
      </c>
      <c r="M604" t="s">
        <v>39</v>
      </c>
      <c r="N604" s="2">
        <v>17</v>
      </c>
    </row>
    <row r="605" spans="1:14" x14ac:dyDescent="0.35">
      <c r="A605" t="s">
        <v>10</v>
      </c>
      <c r="B605">
        <f>IF(COUNTIF($A$2:A605, A605) =1,1,0)</f>
        <v>0</v>
      </c>
      <c r="C605">
        <v>2018</v>
      </c>
      <c r="D605" s="10">
        <v>43101</v>
      </c>
      <c r="E605" t="s">
        <v>16</v>
      </c>
      <c r="F605" t="s">
        <v>21</v>
      </c>
      <c r="G605">
        <f>IF(COUNTIF($F$2:F605, F605) =1,1,0)</f>
        <v>0</v>
      </c>
      <c r="H605" s="1">
        <v>43.73</v>
      </c>
      <c r="I605" s="2">
        <f t="shared" si="9"/>
        <v>43730000</v>
      </c>
      <c r="J605" s="2">
        <v>311165</v>
      </c>
      <c r="K605" t="s">
        <v>30</v>
      </c>
      <c r="L605" t="s">
        <v>26</v>
      </c>
      <c r="M605" t="s">
        <v>27</v>
      </c>
      <c r="N605" s="2">
        <v>34</v>
      </c>
    </row>
    <row r="606" spans="1:14" x14ac:dyDescent="0.35">
      <c r="A606" t="s">
        <v>33</v>
      </c>
      <c r="B606">
        <f>IF(COUNTIF($A$2:A606, A606) =1,1,0)</f>
        <v>0</v>
      </c>
      <c r="C606">
        <v>2019</v>
      </c>
      <c r="D606" s="10">
        <v>43466</v>
      </c>
      <c r="E606" t="s">
        <v>34</v>
      </c>
      <c r="F606" t="s">
        <v>35</v>
      </c>
      <c r="G606">
        <f>IF(COUNTIF($F$2:F606, F606) =1,1,0)</f>
        <v>0</v>
      </c>
      <c r="H606" s="1">
        <v>85.13</v>
      </c>
      <c r="I606" s="2">
        <f t="shared" si="9"/>
        <v>85130000</v>
      </c>
      <c r="J606" s="2">
        <v>304257</v>
      </c>
      <c r="K606" t="s">
        <v>25</v>
      </c>
      <c r="L606" t="s">
        <v>22</v>
      </c>
      <c r="M606" t="s">
        <v>31</v>
      </c>
      <c r="N606" s="2">
        <v>20</v>
      </c>
    </row>
    <row r="607" spans="1:14" x14ac:dyDescent="0.35">
      <c r="A607" t="s">
        <v>43</v>
      </c>
      <c r="B607">
        <f>IF(COUNTIF($A$2:A607, A607) =1,1,0)</f>
        <v>0</v>
      </c>
      <c r="C607">
        <v>2017</v>
      </c>
      <c r="D607" s="10">
        <v>42736</v>
      </c>
      <c r="E607" t="s">
        <v>34</v>
      </c>
      <c r="F607" t="s">
        <v>24</v>
      </c>
      <c r="G607">
        <f>IF(COUNTIF($F$2:F607, F607) =1,1,0)</f>
        <v>0</v>
      </c>
      <c r="H607" s="1">
        <v>24.05</v>
      </c>
      <c r="I607" s="2">
        <f t="shared" si="9"/>
        <v>24050000</v>
      </c>
      <c r="J607" s="2">
        <v>446378</v>
      </c>
      <c r="K607" t="s">
        <v>29</v>
      </c>
      <c r="L607" t="s">
        <v>14</v>
      </c>
      <c r="M607" t="s">
        <v>31</v>
      </c>
      <c r="N607" s="2">
        <v>59</v>
      </c>
    </row>
    <row r="608" spans="1:14" x14ac:dyDescent="0.35">
      <c r="A608" t="s">
        <v>10</v>
      </c>
      <c r="B608">
        <f>IF(COUNTIF($A$2:A608, A608) =1,1,0)</f>
        <v>0</v>
      </c>
      <c r="C608">
        <v>2021</v>
      </c>
      <c r="D608" s="10">
        <v>44197</v>
      </c>
      <c r="E608" t="s">
        <v>16</v>
      </c>
      <c r="F608" t="s">
        <v>37</v>
      </c>
      <c r="G608">
        <f>IF(COUNTIF($F$2:F608, F608) =1,1,0)</f>
        <v>0</v>
      </c>
      <c r="H608" s="1">
        <v>32.72</v>
      </c>
      <c r="I608" s="2">
        <f t="shared" si="9"/>
        <v>32720000</v>
      </c>
      <c r="J608" s="2">
        <v>994243</v>
      </c>
      <c r="K608" t="s">
        <v>13</v>
      </c>
      <c r="L608" t="s">
        <v>26</v>
      </c>
      <c r="M608" t="s">
        <v>18</v>
      </c>
      <c r="N608" s="2">
        <v>54</v>
      </c>
    </row>
    <row r="609" spans="1:14" x14ac:dyDescent="0.35">
      <c r="A609" t="s">
        <v>23</v>
      </c>
      <c r="B609">
        <f>IF(COUNTIF($A$2:A609, A609) =1,1,0)</f>
        <v>0</v>
      </c>
      <c r="C609">
        <v>2015</v>
      </c>
      <c r="D609" s="10">
        <v>42005</v>
      </c>
      <c r="E609" t="s">
        <v>11</v>
      </c>
      <c r="F609" t="s">
        <v>37</v>
      </c>
      <c r="G609">
        <f>IF(COUNTIF($F$2:F609, F609) =1,1,0)</f>
        <v>0</v>
      </c>
      <c r="H609" s="1">
        <v>81.75</v>
      </c>
      <c r="I609" s="2">
        <f t="shared" si="9"/>
        <v>81750000</v>
      </c>
      <c r="J609" s="2">
        <v>98634</v>
      </c>
      <c r="K609" t="s">
        <v>30</v>
      </c>
      <c r="L609" t="s">
        <v>26</v>
      </c>
      <c r="M609" t="s">
        <v>15</v>
      </c>
      <c r="N609" s="2">
        <v>5</v>
      </c>
    </row>
    <row r="610" spans="1:14" x14ac:dyDescent="0.35">
      <c r="A610" t="s">
        <v>45</v>
      </c>
      <c r="B610">
        <f>IF(COUNTIF($A$2:A610, A610) =1,1,0)</f>
        <v>0</v>
      </c>
      <c r="C610">
        <v>2018</v>
      </c>
      <c r="D610" s="10">
        <v>43101</v>
      </c>
      <c r="E610" t="s">
        <v>11</v>
      </c>
      <c r="F610" t="s">
        <v>24</v>
      </c>
      <c r="G610">
        <f>IF(COUNTIF($F$2:F610, F610) =1,1,0)</f>
        <v>0</v>
      </c>
      <c r="H610" s="1">
        <v>42.46</v>
      </c>
      <c r="I610" s="2">
        <f t="shared" si="9"/>
        <v>42460000</v>
      </c>
      <c r="J610" s="2">
        <v>93999</v>
      </c>
      <c r="K610" t="s">
        <v>25</v>
      </c>
      <c r="L610" t="s">
        <v>26</v>
      </c>
      <c r="M610" t="s">
        <v>39</v>
      </c>
      <c r="N610" s="2">
        <v>65</v>
      </c>
    </row>
    <row r="611" spans="1:14" x14ac:dyDescent="0.35">
      <c r="A611" t="s">
        <v>33</v>
      </c>
      <c r="B611">
        <f>IF(COUNTIF($A$2:A611, A611) =1,1,0)</f>
        <v>0</v>
      </c>
      <c r="C611">
        <v>2017</v>
      </c>
      <c r="D611" s="10">
        <v>42736</v>
      </c>
      <c r="E611" t="s">
        <v>34</v>
      </c>
      <c r="F611" t="s">
        <v>12</v>
      </c>
      <c r="G611">
        <f>IF(COUNTIF($F$2:F611, F611) =1,1,0)</f>
        <v>0</v>
      </c>
      <c r="H611" s="1">
        <v>14.54</v>
      </c>
      <c r="I611" s="2">
        <f t="shared" si="9"/>
        <v>14540000</v>
      </c>
      <c r="J611" s="2">
        <v>171095</v>
      </c>
      <c r="K611" t="s">
        <v>13</v>
      </c>
      <c r="L611" t="s">
        <v>38</v>
      </c>
      <c r="M611" t="s">
        <v>27</v>
      </c>
      <c r="N611" s="2">
        <v>63</v>
      </c>
    </row>
    <row r="612" spans="1:14" x14ac:dyDescent="0.35">
      <c r="A612" t="s">
        <v>45</v>
      </c>
      <c r="B612">
        <f>IF(COUNTIF($A$2:A612, A612) =1,1,0)</f>
        <v>0</v>
      </c>
      <c r="C612">
        <v>2015</v>
      </c>
      <c r="D612" s="10">
        <v>42005</v>
      </c>
      <c r="E612" t="s">
        <v>20</v>
      </c>
      <c r="F612" t="s">
        <v>21</v>
      </c>
      <c r="G612">
        <f>IF(COUNTIF($F$2:F612, F612) =1,1,0)</f>
        <v>0</v>
      </c>
      <c r="H612" s="1">
        <v>38.92</v>
      </c>
      <c r="I612" s="2">
        <f t="shared" si="9"/>
        <v>38920000</v>
      </c>
      <c r="J612" s="2">
        <v>820182</v>
      </c>
      <c r="K612" t="s">
        <v>25</v>
      </c>
      <c r="L612" t="s">
        <v>22</v>
      </c>
      <c r="M612" t="s">
        <v>31</v>
      </c>
      <c r="N612" s="2">
        <v>16</v>
      </c>
    </row>
    <row r="613" spans="1:14" x14ac:dyDescent="0.35">
      <c r="A613" t="s">
        <v>28</v>
      </c>
      <c r="B613">
        <f>IF(COUNTIF($A$2:A613, A613) =1,1,0)</f>
        <v>0</v>
      </c>
      <c r="C613">
        <v>2018</v>
      </c>
      <c r="D613" s="10">
        <v>43101</v>
      </c>
      <c r="E613" t="s">
        <v>34</v>
      </c>
      <c r="F613" t="s">
        <v>24</v>
      </c>
      <c r="G613">
        <f>IF(COUNTIF($F$2:F613, F613) =1,1,0)</f>
        <v>0</v>
      </c>
      <c r="H613" s="1">
        <v>4.2</v>
      </c>
      <c r="I613" s="2">
        <f t="shared" si="9"/>
        <v>4200000</v>
      </c>
      <c r="J613" s="2">
        <v>164890</v>
      </c>
      <c r="K613" t="s">
        <v>29</v>
      </c>
      <c r="L613" t="s">
        <v>22</v>
      </c>
      <c r="M613" t="s">
        <v>39</v>
      </c>
      <c r="N613" s="2">
        <v>61</v>
      </c>
    </row>
    <row r="614" spans="1:14" x14ac:dyDescent="0.35">
      <c r="A614" t="s">
        <v>10</v>
      </c>
      <c r="B614">
        <f>IF(COUNTIF($A$2:A614, A614) =1,1,0)</f>
        <v>0</v>
      </c>
      <c r="C614">
        <v>2015</v>
      </c>
      <c r="D614" s="10">
        <v>42005</v>
      </c>
      <c r="E614" t="s">
        <v>34</v>
      </c>
      <c r="F614" t="s">
        <v>24</v>
      </c>
      <c r="G614">
        <f>IF(COUNTIF($F$2:F614, F614) =1,1,0)</f>
        <v>0</v>
      </c>
      <c r="H614" s="1">
        <v>75.91</v>
      </c>
      <c r="I614" s="2">
        <f t="shared" si="9"/>
        <v>75910000</v>
      </c>
      <c r="J614" s="2">
        <v>605020</v>
      </c>
      <c r="K614" t="s">
        <v>29</v>
      </c>
      <c r="L614" t="s">
        <v>14</v>
      </c>
      <c r="M614" t="s">
        <v>31</v>
      </c>
      <c r="N614" s="2">
        <v>43</v>
      </c>
    </row>
    <row r="615" spans="1:14" x14ac:dyDescent="0.35">
      <c r="A615" t="s">
        <v>40</v>
      </c>
      <c r="B615">
        <f>IF(COUNTIF($A$2:A615, A615) =1,1,0)</f>
        <v>0</v>
      </c>
      <c r="C615">
        <v>2024</v>
      </c>
      <c r="D615" s="10">
        <v>45292</v>
      </c>
      <c r="E615" t="s">
        <v>16</v>
      </c>
      <c r="F615" t="s">
        <v>12</v>
      </c>
      <c r="G615">
        <f>IF(COUNTIF($F$2:F615, F615) =1,1,0)</f>
        <v>0</v>
      </c>
      <c r="H615" s="1">
        <v>44.95</v>
      </c>
      <c r="I615" s="2">
        <f t="shared" si="9"/>
        <v>44950000</v>
      </c>
      <c r="J615" s="2">
        <v>500747</v>
      </c>
      <c r="K615" t="s">
        <v>29</v>
      </c>
      <c r="L615" t="s">
        <v>14</v>
      </c>
      <c r="M615" t="s">
        <v>27</v>
      </c>
      <c r="N615" s="2">
        <v>58</v>
      </c>
    </row>
    <row r="616" spans="1:14" x14ac:dyDescent="0.35">
      <c r="A616" t="s">
        <v>44</v>
      </c>
      <c r="B616">
        <f>IF(COUNTIF($A$2:A616, A616) =1,1,0)</f>
        <v>0</v>
      </c>
      <c r="C616">
        <v>2020</v>
      </c>
      <c r="D616" s="10">
        <v>43831</v>
      </c>
      <c r="E616" t="s">
        <v>20</v>
      </c>
      <c r="F616" t="s">
        <v>21</v>
      </c>
      <c r="G616">
        <f>IF(COUNTIF($F$2:F616, F616) =1,1,0)</f>
        <v>0</v>
      </c>
      <c r="H616" s="1">
        <v>35.79</v>
      </c>
      <c r="I616" s="2">
        <f t="shared" si="9"/>
        <v>35790000</v>
      </c>
      <c r="J616" s="2">
        <v>854904</v>
      </c>
      <c r="K616" t="s">
        <v>29</v>
      </c>
      <c r="L616" t="s">
        <v>22</v>
      </c>
      <c r="M616" t="s">
        <v>18</v>
      </c>
      <c r="N616" s="2">
        <v>12</v>
      </c>
    </row>
    <row r="617" spans="1:14" x14ac:dyDescent="0.35">
      <c r="A617" t="s">
        <v>10</v>
      </c>
      <c r="B617">
        <f>IF(COUNTIF($A$2:A617, A617) =1,1,0)</f>
        <v>0</v>
      </c>
      <c r="C617">
        <v>2020</v>
      </c>
      <c r="D617" s="10">
        <v>43831</v>
      </c>
      <c r="E617" t="s">
        <v>34</v>
      </c>
      <c r="F617" t="s">
        <v>37</v>
      </c>
      <c r="G617">
        <f>IF(COUNTIF($F$2:F617, F617) =1,1,0)</f>
        <v>0</v>
      </c>
      <c r="H617" s="1">
        <v>62.44</v>
      </c>
      <c r="I617" s="2">
        <f t="shared" si="9"/>
        <v>62440000</v>
      </c>
      <c r="J617" s="2">
        <v>55719</v>
      </c>
      <c r="K617" t="s">
        <v>30</v>
      </c>
      <c r="L617" t="s">
        <v>14</v>
      </c>
      <c r="M617" t="s">
        <v>18</v>
      </c>
      <c r="N617" s="2">
        <v>71</v>
      </c>
    </row>
    <row r="618" spans="1:14" x14ac:dyDescent="0.35">
      <c r="A618" t="s">
        <v>43</v>
      </c>
      <c r="B618">
        <f>IF(COUNTIF($A$2:A618, A618) =1,1,0)</f>
        <v>0</v>
      </c>
      <c r="C618">
        <v>2015</v>
      </c>
      <c r="D618" s="10">
        <v>42005</v>
      </c>
      <c r="E618" t="s">
        <v>11</v>
      </c>
      <c r="F618" t="s">
        <v>17</v>
      </c>
      <c r="G618">
        <f>IF(COUNTIF($F$2:F618, F618) =1,1,0)</f>
        <v>0</v>
      </c>
      <c r="H618" s="1">
        <v>19.93</v>
      </c>
      <c r="I618" s="2">
        <f t="shared" si="9"/>
        <v>19930000</v>
      </c>
      <c r="J618" s="2">
        <v>355008</v>
      </c>
      <c r="K618" t="s">
        <v>13</v>
      </c>
      <c r="L618" t="s">
        <v>14</v>
      </c>
      <c r="M618" t="s">
        <v>31</v>
      </c>
      <c r="N618" s="2">
        <v>31</v>
      </c>
    </row>
    <row r="619" spans="1:14" x14ac:dyDescent="0.35">
      <c r="A619" t="s">
        <v>23</v>
      </c>
      <c r="B619">
        <f>IF(COUNTIF($A$2:A619, A619) =1,1,0)</f>
        <v>0</v>
      </c>
      <c r="C619">
        <v>2019</v>
      </c>
      <c r="D619" s="10">
        <v>43466</v>
      </c>
      <c r="E619" t="s">
        <v>11</v>
      </c>
      <c r="F619" t="s">
        <v>21</v>
      </c>
      <c r="G619">
        <f>IF(COUNTIF($F$2:F619, F619) =1,1,0)</f>
        <v>0</v>
      </c>
      <c r="H619" s="1">
        <v>75.31</v>
      </c>
      <c r="I619" s="2">
        <f t="shared" si="9"/>
        <v>75310000</v>
      </c>
      <c r="J619" s="2">
        <v>428615</v>
      </c>
      <c r="K619" t="s">
        <v>30</v>
      </c>
      <c r="L619" t="s">
        <v>26</v>
      </c>
      <c r="M619" t="s">
        <v>27</v>
      </c>
      <c r="N619" s="2">
        <v>66</v>
      </c>
    </row>
    <row r="620" spans="1:14" x14ac:dyDescent="0.35">
      <c r="A620" t="s">
        <v>40</v>
      </c>
      <c r="B620">
        <f>IF(COUNTIF($A$2:A620, A620) =1,1,0)</f>
        <v>0</v>
      </c>
      <c r="C620">
        <v>2015</v>
      </c>
      <c r="D620" s="10">
        <v>42005</v>
      </c>
      <c r="E620" t="s">
        <v>11</v>
      </c>
      <c r="F620" t="s">
        <v>37</v>
      </c>
      <c r="G620">
        <f>IF(COUNTIF($F$2:F620, F620) =1,1,0)</f>
        <v>0</v>
      </c>
      <c r="H620" s="1">
        <v>76.400000000000006</v>
      </c>
      <c r="I620" s="2">
        <f t="shared" si="9"/>
        <v>76400000</v>
      </c>
      <c r="J620" s="2">
        <v>108767</v>
      </c>
      <c r="K620" t="s">
        <v>25</v>
      </c>
      <c r="L620" t="s">
        <v>14</v>
      </c>
      <c r="M620" t="s">
        <v>15</v>
      </c>
      <c r="N620" s="2">
        <v>48</v>
      </c>
    </row>
    <row r="621" spans="1:14" x14ac:dyDescent="0.35">
      <c r="A621" t="s">
        <v>19</v>
      </c>
      <c r="B621">
        <f>IF(COUNTIF($A$2:A621, A621) =1,1,0)</f>
        <v>0</v>
      </c>
      <c r="C621">
        <v>2020</v>
      </c>
      <c r="D621" s="10">
        <v>43831</v>
      </c>
      <c r="E621" t="s">
        <v>20</v>
      </c>
      <c r="F621" t="s">
        <v>21</v>
      </c>
      <c r="G621">
        <f>IF(COUNTIF($F$2:F621, F621) =1,1,0)</f>
        <v>0</v>
      </c>
      <c r="H621" s="1">
        <v>28.69</v>
      </c>
      <c r="I621" s="2">
        <f t="shared" si="9"/>
        <v>28690000</v>
      </c>
      <c r="J621" s="2">
        <v>939469</v>
      </c>
      <c r="K621" t="s">
        <v>29</v>
      </c>
      <c r="L621" t="s">
        <v>14</v>
      </c>
      <c r="M621" t="s">
        <v>39</v>
      </c>
      <c r="N621" s="2">
        <v>45</v>
      </c>
    </row>
    <row r="622" spans="1:14" x14ac:dyDescent="0.35">
      <c r="A622" t="s">
        <v>23</v>
      </c>
      <c r="B622">
        <f>IF(COUNTIF($A$2:A622, A622) =1,1,0)</f>
        <v>0</v>
      </c>
      <c r="C622">
        <v>2019</v>
      </c>
      <c r="D622" s="10">
        <v>43466</v>
      </c>
      <c r="E622" t="s">
        <v>20</v>
      </c>
      <c r="F622" t="s">
        <v>35</v>
      </c>
      <c r="G622">
        <f>IF(COUNTIF($F$2:F622, F622) =1,1,0)</f>
        <v>0</v>
      </c>
      <c r="H622" s="1">
        <v>23.93</v>
      </c>
      <c r="I622" s="2">
        <f t="shared" si="9"/>
        <v>23930000</v>
      </c>
      <c r="J622" s="2">
        <v>325827</v>
      </c>
      <c r="K622" t="s">
        <v>25</v>
      </c>
      <c r="L622" t="s">
        <v>38</v>
      </c>
      <c r="M622" t="s">
        <v>31</v>
      </c>
      <c r="N622" s="2">
        <v>39</v>
      </c>
    </row>
    <row r="623" spans="1:14" x14ac:dyDescent="0.35">
      <c r="A623" t="s">
        <v>23</v>
      </c>
      <c r="B623">
        <f>IF(COUNTIF($A$2:A623, A623) =1,1,0)</f>
        <v>0</v>
      </c>
      <c r="C623">
        <v>2017</v>
      </c>
      <c r="D623" s="10">
        <v>42736</v>
      </c>
      <c r="E623" t="s">
        <v>20</v>
      </c>
      <c r="F623" t="s">
        <v>12</v>
      </c>
      <c r="G623">
        <f>IF(COUNTIF($F$2:F623, F623) =1,1,0)</f>
        <v>0</v>
      </c>
      <c r="H623" s="1">
        <v>30.44</v>
      </c>
      <c r="I623" s="2">
        <f t="shared" si="9"/>
        <v>30440000</v>
      </c>
      <c r="J623" s="2">
        <v>996762</v>
      </c>
      <c r="K623" t="s">
        <v>13</v>
      </c>
      <c r="L623" t="s">
        <v>26</v>
      </c>
      <c r="M623" t="s">
        <v>27</v>
      </c>
      <c r="N623" s="2">
        <v>27</v>
      </c>
    </row>
    <row r="624" spans="1:14" x14ac:dyDescent="0.35">
      <c r="A624" t="s">
        <v>44</v>
      </c>
      <c r="B624">
        <f>IF(COUNTIF($A$2:A624, A624) =1,1,0)</f>
        <v>0</v>
      </c>
      <c r="C624">
        <v>2017</v>
      </c>
      <c r="D624" s="10">
        <v>42736</v>
      </c>
      <c r="E624" t="s">
        <v>11</v>
      </c>
      <c r="F624" t="s">
        <v>21</v>
      </c>
      <c r="G624">
        <f>IF(COUNTIF($F$2:F624, F624) =1,1,0)</f>
        <v>0</v>
      </c>
      <c r="H624" s="1">
        <v>5.14</v>
      </c>
      <c r="I624" s="2">
        <f t="shared" si="9"/>
        <v>5140000</v>
      </c>
      <c r="J624" s="2">
        <v>319868</v>
      </c>
      <c r="K624" t="s">
        <v>13</v>
      </c>
      <c r="L624" t="s">
        <v>14</v>
      </c>
      <c r="M624" t="s">
        <v>15</v>
      </c>
      <c r="N624" s="2">
        <v>52</v>
      </c>
    </row>
    <row r="625" spans="1:14" x14ac:dyDescent="0.35">
      <c r="A625" t="s">
        <v>43</v>
      </c>
      <c r="B625">
        <f>IF(COUNTIF($A$2:A625, A625) =1,1,0)</f>
        <v>0</v>
      </c>
      <c r="C625">
        <v>2018</v>
      </c>
      <c r="D625" s="10">
        <v>43101</v>
      </c>
      <c r="E625" t="s">
        <v>20</v>
      </c>
      <c r="F625" t="s">
        <v>36</v>
      </c>
      <c r="G625">
        <f>IF(COUNTIF($F$2:F625, F625) =1,1,0)</f>
        <v>0</v>
      </c>
      <c r="H625" s="1">
        <v>1.01</v>
      </c>
      <c r="I625" s="2">
        <f t="shared" si="9"/>
        <v>1010000</v>
      </c>
      <c r="J625" s="2">
        <v>66191</v>
      </c>
      <c r="K625" t="s">
        <v>13</v>
      </c>
      <c r="L625" t="s">
        <v>22</v>
      </c>
      <c r="M625" t="s">
        <v>27</v>
      </c>
      <c r="N625" s="2">
        <v>71</v>
      </c>
    </row>
    <row r="626" spans="1:14" x14ac:dyDescent="0.35">
      <c r="A626" t="s">
        <v>19</v>
      </c>
      <c r="B626">
        <f>IF(COUNTIF($A$2:A626, A626) =1,1,0)</f>
        <v>0</v>
      </c>
      <c r="C626">
        <v>2023</v>
      </c>
      <c r="D626" s="10">
        <v>44927</v>
      </c>
      <c r="E626" t="s">
        <v>16</v>
      </c>
      <c r="F626" t="s">
        <v>21</v>
      </c>
      <c r="G626">
        <f>IF(COUNTIF($F$2:F626, F626) =1,1,0)</f>
        <v>0</v>
      </c>
      <c r="H626" s="1">
        <v>18.53</v>
      </c>
      <c r="I626" s="2">
        <f t="shared" si="9"/>
        <v>18530000</v>
      </c>
      <c r="J626" s="2">
        <v>925373</v>
      </c>
      <c r="K626" t="s">
        <v>29</v>
      </c>
      <c r="L626" t="s">
        <v>38</v>
      </c>
      <c r="M626" t="s">
        <v>27</v>
      </c>
      <c r="N626" s="2">
        <v>4</v>
      </c>
    </row>
    <row r="627" spans="1:14" x14ac:dyDescent="0.35">
      <c r="A627" t="s">
        <v>19</v>
      </c>
      <c r="B627">
        <f>IF(COUNTIF($A$2:A627, A627) =1,1,0)</f>
        <v>0</v>
      </c>
      <c r="C627">
        <v>2015</v>
      </c>
      <c r="D627" s="10">
        <v>42005</v>
      </c>
      <c r="E627" t="s">
        <v>42</v>
      </c>
      <c r="F627" t="s">
        <v>24</v>
      </c>
      <c r="G627">
        <f>IF(COUNTIF($F$2:F627, F627) =1,1,0)</f>
        <v>0</v>
      </c>
      <c r="H627" s="1">
        <v>1.52</v>
      </c>
      <c r="I627" s="2">
        <f t="shared" si="9"/>
        <v>1520000</v>
      </c>
      <c r="J627" s="2">
        <v>913114</v>
      </c>
      <c r="K627" t="s">
        <v>29</v>
      </c>
      <c r="L627" t="s">
        <v>14</v>
      </c>
      <c r="M627" t="s">
        <v>15</v>
      </c>
      <c r="N627" s="2">
        <v>15</v>
      </c>
    </row>
    <row r="628" spans="1:14" x14ac:dyDescent="0.35">
      <c r="A628" t="s">
        <v>40</v>
      </c>
      <c r="B628">
        <f>IF(COUNTIF($A$2:A628, A628) =1,1,0)</f>
        <v>0</v>
      </c>
      <c r="C628">
        <v>2019</v>
      </c>
      <c r="D628" s="10">
        <v>43466</v>
      </c>
      <c r="E628" t="s">
        <v>32</v>
      </c>
      <c r="F628" t="s">
        <v>37</v>
      </c>
      <c r="G628">
        <f>IF(COUNTIF($F$2:F628, F628) =1,1,0)</f>
        <v>0</v>
      </c>
      <c r="H628" s="1">
        <v>84.89</v>
      </c>
      <c r="I628" s="2">
        <f t="shared" si="9"/>
        <v>84890000</v>
      </c>
      <c r="J628" s="2">
        <v>163975</v>
      </c>
      <c r="K628" t="s">
        <v>25</v>
      </c>
      <c r="L628" t="s">
        <v>14</v>
      </c>
      <c r="M628" t="s">
        <v>18</v>
      </c>
      <c r="N628" s="2">
        <v>22</v>
      </c>
    </row>
    <row r="629" spans="1:14" x14ac:dyDescent="0.35">
      <c r="A629" t="s">
        <v>45</v>
      </c>
      <c r="B629">
        <f>IF(COUNTIF($A$2:A629, A629) =1,1,0)</f>
        <v>0</v>
      </c>
      <c r="C629">
        <v>2016</v>
      </c>
      <c r="D629" s="10">
        <v>42370</v>
      </c>
      <c r="E629" t="s">
        <v>32</v>
      </c>
      <c r="F629" t="s">
        <v>12</v>
      </c>
      <c r="G629">
        <f>IF(COUNTIF($F$2:F629, F629) =1,1,0)</f>
        <v>0</v>
      </c>
      <c r="H629" s="1">
        <v>66.73</v>
      </c>
      <c r="I629" s="2">
        <f t="shared" si="9"/>
        <v>66730000.000000007</v>
      </c>
      <c r="J629" s="2">
        <v>876135</v>
      </c>
      <c r="K629" t="s">
        <v>29</v>
      </c>
      <c r="L629" t="s">
        <v>14</v>
      </c>
      <c r="M629" t="s">
        <v>27</v>
      </c>
      <c r="N629" s="2">
        <v>67</v>
      </c>
    </row>
    <row r="630" spans="1:14" x14ac:dyDescent="0.35">
      <c r="A630" t="s">
        <v>10</v>
      </c>
      <c r="B630">
        <f>IF(COUNTIF($A$2:A630, A630) =1,1,0)</f>
        <v>0</v>
      </c>
      <c r="C630">
        <v>2024</v>
      </c>
      <c r="D630" s="10">
        <v>45292</v>
      </c>
      <c r="E630" t="s">
        <v>16</v>
      </c>
      <c r="F630" t="s">
        <v>35</v>
      </c>
      <c r="G630">
        <f>IF(COUNTIF($F$2:F630, F630) =1,1,0)</f>
        <v>0</v>
      </c>
      <c r="H630" s="1">
        <v>72.61</v>
      </c>
      <c r="I630" s="2">
        <f t="shared" si="9"/>
        <v>72610000</v>
      </c>
      <c r="J630" s="2">
        <v>595380</v>
      </c>
      <c r="K630" t="s">
        <v>13</v>
      </c>
      <c r="L630" t="s">
        <v>38</v>
      </c>
      <c r="M630" t="s">
        <v>15</v>
      </c>
      <c r="N630" s="2">
        <v>10</v>
      </c>
    </row>
    <row r="631" spans="1:14" x14ac:dyDescent="0.35">
      <c r="A631" t="s">
        <v>33</v>
      </c>
      <c r="B631">
        <f>IF(COUNTIF($A$2:A631, A631) =1,1,0)</f>
        <v>0</v>
      </c>
      <c r="C631">
        <v>2020</v>
      </c>
      <c r="D631" s="10">
        <v>43831</v>
      </c>
      <c r="E631" t="s">
        <v>32</v>
      </c>
      <c r="F631" t="s">
        <v>35</v>
      </c>
      <c r="G631">
        <f>IF(COUNTIF($F$2:F631, F631) =1,1,0)</f>
        <v>0</v>
      </c>
      <c r="H631" s="1">
        <v>44.16</v>
      </c>
      <c r="I631" s="2">
        <f t="shared" si="9"/>
        <v>44160000</v>
      </c>
      <c r="J631" s="2">
        <v>840796</v>
      </c>
      <c r="K631" t="s">
        <v>25</v>
      </c>
      <c r="L631" t="s">
        <v>22</v>
      </c>
      <c r="M631" t="s">
        <v>27</v>
      </c>
      <c r="N631" s="2">
        <v>5</v>
      </c>
    </row>
    <row r="632" spans="1:14" x14ac:dyDescent="0.35">
      <c r="A632" t="s">
        <v>23</v>
      </c>
      <c r="B632">
        <f>IF(COUNTIF($A$2:A632, A632) =1,1,0)</f>
        <v>0</v>
      </c>
      <c r="C632">
        <v>2022</v>
      </c>
      <c r="D632" s="10">
        <v>44562</v>
      </c>
      <c r="E632" t="s">
        <v>32</v>
      </c>
      <c r="F632" t="s">
        <v>24</v>
      </c>
      <c r="G632">
        <f>IF(COUNTIF($F$2:F632, F632) =1,1,0)</f>
        <v>0</v>
      </c>
      <c r="H632" s="1">
        <v>80.05</v>
      </c>
      <c r="I632" s="2">
        <f t="shared" si="9"/>
        <v>80050000</v>
      </c>
      <c r="J632" s="2">
        <v>484908</v>
      </c>
      <c r="K632" t="s">
        <v>30</v>
      </c>
      <c r="L632" t="s">
        <v>22</v>
      </c>
      <c r="M632" t="s">
        <v>18</v>
      </c>
      <c r="N632" s="2">
        <v>42</v>
      </c>
    </row>
    <row r="633" spans="1:14" x14ac:dyDescent="0.35">
      <c r="A633" t="s">
        <v>41</v>
      </c>
      <c r="B633">
        <f>IF(COUNTIF($A$2:A633, A633) =1,1,0)</f>
        <v>0</v>
      </c>
      <c r="C633">
        <v>2018</v>
      </c>
      <c r="D633" s="10">
        <v>43101</v>
      </c>
      <c r="E633" t="s">
        <v>34</v>
      </c>
      <c r="F633" t="s">
        <v>24</v>
      </c>
      <c r="G633">
        <f>IF(COUNTIF($F$2:F633, F633) =1,1,0)</f>
        <v>0</v>
      </c>
      <c r="H633" s="1">
        <v>13.69</v>
      </c>
      <c r="I633" s="2">
        <f t="shared" si="9"/>
        <v>13690000</v>
      </c>
      <c r="J633" s="2">
        <v>146100</v>
      </c>
      <c r="K633" t="s">
        <v>30</v>
      </c>
      <c r="L633" t="s">
        <v>26</v>
      </c>
      <c r="M633" t="s">
        <v>39</v>
      </c>
      <c r="N633" s="2">
        <v>22</v>
      </c>
    </row>
    <row r="634" spans="1:14" x14ac:dyDescent="0.35">
      <c r="A634" t="s">
        <v>45</v>
      </c>
      <c r="B634">
        <f>IF(COUNTIF($A$2:A634, A634) =1,1,0)</f>
        <v>0</v>
      </c>
      <c r="C634">
        <v>2021</v>
      </c>
      <c r="D634" s="10">
        <v>44197</v>
      </c>
      <c r="E634" t="s">
        <v>11</v>
      </c>
      <c r="F634" t="s">
        <v>21</v>
      </c>
      <c r="G634">
        <f>IF(COUNTIF($F$2:F634, F634) =1,1,0)</f>
        <v>0</v>
      </c>
      <c r="H634" s="1">
        <v>29.02</v>
      </c>
      <c r="I634" s="2">
        <f t="shared" si="9"/>
        <v>29020000</v>
      </c>
      <c r="J634" s="2">
        <v>555756</v>
      </c>
      <c r="K634" t="s">
        <v>29</v>
      </c>
      <c r="L634" t="s">
        <v>38</v>
      </c>
      <c r="M634" t="s">
        <v>27</v>
      </c>
      <c r="N634" s="2">
        <v>21</v>
      </c>
    </row>
    <row r="635" spans="1:14" x14ac:dyDescent="0.35">
      <c r="A635" t="s">
        <v>19</v>
      </c>
      <c r="B635">
        <f>IF(COUNTIF($A$2:A635, A635) =1,1,0)</f>
        <v>0</v>
      </c>
      <c r="C635">
        <v>2017</v>
      </c>
      <c r="D635" s="10">
        <v>42736</v>
      </c>
      <c r="E635" t="s">
        <v>16</v>
      </c>
      <c r="F635" t="s">
        <v>17</v>
      </c>
      <c r="G635">
        <f>IF(COUNTIF($F$2:F635, F635) =1,1,0)</f>
        <v>0</v>
      </c>
      <c r="H635" s="1">
        <v>69.91</v>
      </c>
      <c r="I635" s="2">
        <f t="shared" si="9"/>
        <v>69910000</v>
      </c>
      <c r="J635" s="2">
        <v>340928</v>
      </c>
      <c r="K635" t="s">
        <v>30</v>
      </c>
      <c r="L635" t="s">
        <v>26</v>
      </c>
      <c r="M635" t="s">
        <v>31</v>
      </c>
      <c r="N635" s="2">
        <v>61</v>
      </c>
    </row>
    <row r="636" spans="1:14" x14ac:dyDescent="0.35">
      <c r="A636" t="s">
        <v>23</v>
      </c>
      <c r="B636">
        <f>IF(COUNTIF($A$2:A636, A636) =1,1,0)</f>
        <v>0</v>
      </c>
      <c r="C636">
        <v>2016</v>
      </c>
      <c r="D636" s="10">
        <v>42370</v>
      </c>
      <c r="E636" t="s">
        <v>42</v>
      </c>
      <c r="F636" t="s">
        <v>24</v>
      </c>
      <c r="G636">
        <f>IF(COUNTIF($F$2:F636, F636) =1,1,0)</f>
        <v>0</v>
      </c>
      <c r="H636" s="1">
        <v>3.76</v>
      </c>
      <c r="I636" s="2">
        <f t="shared" si="9"/>
        <v>3760000</v>
      </c>
      <c r="J636" s="2">
        <v>678640</v>
      </c>
      <c r="K636" t="s">
        <v>29</v>
      </c>
      <c r="L636" t="s">
        <v>38</v>
      </c>
      <c r="M636" t="s">
        <v>39</v>
      </c>
      <c r="N636" s="2">
        <v>44</v>
      </c>
    </row>
    <row r="637" spans="1:14" x14ac:dyDescent="0.35">
      <c r="A637" t="s">
        <v>43</v>
      </c>
      <c r="B637">
        <f>IF(COUNTIF($A$2:A637, A637) =1,1,0)</f>
        <v>0</v>
      </c>
      <c r="C637">
        <v>2020</v>
      </c>
      <c r="D637" s="10">
        <v>43831</v>
      </c>
      <c r="E637" t="s">
        <v>11</v>
      </c>
      <c r="F637" t="s">
        <v>21</v>
      </c>
      <c r="G637">
        <f>IF(COUNTIF($F$2:F637, F637) =1,1,0)</f>
        <v>0</v>
      </c>
      <c r="H637" s="1">
        <v>57.43</v>
      </c>
      <c r="I637" s="2">
        <f t="shared" si="9"/>
        <v>57430000</v>
      </c>
      <c r="J637" s="2">
        <v>212798</v>
      </c>
      <c r="K637" t="s">
        <v>29</v>
      </c>
      <c r="L637" t="s">
        <v>26</v>
      </c>
      <c r="M637" t="s">
        <v>31</v>
      </c>
      <c r="N637" s="2">
        <v>31</v>
      </c>
    </row>
    <row r="638" spans="1:14" x14ac:dyDescent="0.35">
      <c r="A638" t="s">
        <v>23</v>
      </c>
      <c r="B638">
        <f>IF(COUNTIF($A$2:A638, A638) =1,1,0)</f>
        <v>0</v>
      </c>
      <c r="C638">
        <v>2019</v>
      </c>
      <c r="D638" s="10">
        <v>43466</v>
      </c>
      <c r="E638" t="s">
        <v>16</v>
      </c>
      <c r="F638" t="s">
        <v>17</v>
      </c>
      <c r="G638">
        <f>IF(COUNTIF($F$2:F638, F638) =1,1,0)</f>
        <v>0</v>
      </c>
      <c r="H638" s="1">
        <v>63.45</v>
      </c>
      <c r="I638" s="2">
        <f t="shared" si="9"/>
        <v>63450000</v>
      </c>
      <c r="J638" s="2">
        <v>354024</v>
      </c>
      <c r="K638" t="s">
        <v>30</v>
      </c>
      <c r="L638" t="s">
        <v>22</v>
      </c>
      <c r="M638" t="s">
        <v>27</v>
      </c>
      <c r="N638" s="2">
        <v>33</v>
      </c>
    </row>
    <row r="639" spans="1:14" x14ac:dyDescent="0.35">
      <c r="A639" t="s">
        <v>23</v>
      </c>
      <c r="B639">
        <f>IF(COUNTIF($A$2:A639, A639) =1,1,0)</f>
        <v>0</v>
      </c>
      <c r="C639">
        <v>2016</v>
      </c>
      <c r="D639" s="10">
        <v>42370</v>
      </c>
      <c r="E639" t="s">
        <v>20</v>
      </c>
      <c r="F639" t="s">
        <v>35</v>
      </c>
      <c r="G639">
        <f>IF(COUNTIF($F$2:F639, F639) =1,1,0)</f>
        <v>0</v>
      </c>
      <c r="H639" s="1">
        <v>41.34</v>
      </c>
      <c r="I639" s="2">
        <f t="shared" si="9"/>
        <v>41340000</v>
      </c>
      <c r="J639" s="2">
        <v>189354</v>
      </c>
      <c r="K639" t="s">
        <v>29</v>
      </c>
      <c r="L639" t="s">
        <v>38</v>
      </c>
      <c r="M639" t="s">
        <v>18</v>
      </c>
      <c r="N639" s="2">
        <v>39</v>
      </c>
    </row>
    <row r="640" spans="1:14" x14ac:dyDescent="0.35">
      <c r="A640" t="s">
        <v>40</v>
      </c>
      <c r="B640">
        <f>IF(COUNTIF($A$2:A640, A640) =1,1,0)</f>
        <v>0</v>
      </c>
      <c r="C640">
        <v>2022</v>
      </c>
      <c r="D640" s="10">
        <v>44562</v>
      </c>
      <c r="E640" t="s">
        <v>11</v>
      </c>
      <c r="F640" t="s">
        <v>12</v>
      </c>
      <c r="G640">
        <f>IF(COUNTIF($F$2:F640, F640) =1,1,0)</f>
        <v>0</v>
      </c>
      <c r="H640" s="1">
        <v>22.73</v>
      </c>
      <c r="I640" s="2">
        <f t="shared" si="9"/>
        <v>22730000</v>
      </c>
      <c r="J640" s="2">
        <v>648363</v>
      </c>
      <c r="K640" t="s">
        <v>30</v>
      </c>
      <c r="L640" t="s">
        <v>38</v>
      </c>
      <c r="M640" t="s">
        <v>15</v>
      </c>
      <c r="N640" s="2">
        <v>47</v>
      </c>
    </row>
    <row r="641" spans="1:14" x14ac:dyDescent="0.35">
      <c r="A641" t="s">
        <v>43</v>
      </c>
      <c r="B641">
        <f>IF(COUNTIF($A$2:A641, A641) =1,1,0)</f>
        <v>0</v>
      </c>
      <c r="C641">
        <v>2017</v>
      </c>
      <c r="D641" s="10">
        <v>42736</v>
      </c>
      <c r="E641" t="s">
        <v>32</v>
      </c>
      <c r="F641" t="s">
        <v>21</v>
      </c>
      <c r="G641">
        <f>IF(COUNTIF($F$2:F641, F641) =1,1,0)</f>
        <v>0</v>
      </c>
      <c r="H641" s="1">
        <v>5.88</v>
      </c>
      <c r="I641" s="2">
        <f t="shared" si="9"/>
        <v>5880000</v>
      </c>
      <c r="J641" s="2">
        <v>231114</v>
      </c>
      <c r="K641" t="s">
        <v>29</v>
      </c>
      <c r="L641" t="s">
        <v>22</v>
      </c>
      <c r="M641" t="s">
        <v>27</v>
      </c>
      <c r="N641" s="2">
        <v>37</v>
      </c>
    </row>
    <row r="642" spans="1:14" x14ac:dyDescent="0.35">
      <c r="A642" t="s">
        <v>19</v>
      </c>
      <c r="B642">
        <f>IF(COUNTIF($A$2:A642, A642) =1,1,0)</f>
        <v>0</v>
      </c>
      <c r="C642">
        <v>2017</v>
      </c>
      <c r="D642" s="10">
        <v>42736</v>
      </c>
      <c r="E642" t="s">
        <v>16</v>
      </c>
      <c r="F642" t="s">
        <v>36</v>
      </c>
      <c r="G642">
        <f>IF(COUNTIF($F$2:F642, F642) =1,1,0)</f>
        <v>0</v>
      </c>
      <c r="H642" s="1">
        <v>9.81</v>
      </c>
      <c r="I642" s="2">
        <f t="shared" si="9"/>
        <v>9810000</v>
      </c>
      <c r="J642" s="2">
        <v>489620</v>
      </c>
      <c r="K642" t="s">
        <v>30</v>
      </c>
      <c r="L642" t="s">
        <v>14</v>
      </c>
      <c r="M642" t="s">
        <v>15</v>
      </c>
      <c r="N642" s="2">
        <v>43</v>
      </c>
    </row>
    <row r="643" spans="1:14" x14ac:dyDescent="0.35">
      <c r="A643" t="s">
        <v>45</v>
      </c>
      <c r="B643">
        <f>IF(COUNTIF($A$2:A643, A643) =1,1,0)</f>
        <v>0</v>
      </c>
      <c r="C643">
        <v>2015</v>
      </c>
      <c r="D643" s="10">
        <v>42005</v>
      </c>
      <c r="E643" t="s">
        <v>32</v>
      </c>
      <c r="F643" t="s">
        <v>21</v>
      </c>
      <c r="G643">
        <f>IF(COUNTIF($F$2:F643, F643) =1,1,0)</f>
        <v>0</v>
      </c>
      <c r="H643" s="1">
        <v>94.14</v>
      </c>
      <c r="I643" s="2">
        <f t="shared" ref="I643:I706" si="10">H643*1000000</f>
        <v>94140000</v>
      </c>
      <c r="J643" s="2">
        <v>854005</v>
      </c>
      <c r="K643" t="s">
        <v>30</v>
      </c>
      <c r="L643" t="s">
        <v>38</v>
      </c>
      <c r="M643" t="s">
        <v>27</v>
      </c>
      <c r="N643" s="2">
        <v>14</v>
      </c>
    </row>
    <row r="644" spans="1:14" x14ac:dyDescent="0.35">
      <c r="A644" t="s">
        <v>28</v>
      </c>
      <c r="B644">
        <f>IF(COUNTIF($A$2:A644, A644) =1,1,0)</f>
        <v>0</v>
      </c>
      <c r="C644">
        <v>2017</v>
      </c>
      <c r="D644" s="10">
        <v>42736</v>
      </c>
      <c r="E644" t="s">
        <v>16</v>
      </c>
      <c r="F644" t="s">
        <v>21</v>
      </c>
      <c r="G644">
        <f>IF(COUNTIF($F$2:F644, F644) =1,1,0)</f>
        <v>0</v>
      </c>
      <c r="H644" s="1">
        <v>33.24</v>
      </c>
      <c r="I644" s="2">
        <f t="shared" si="10"/>
        <v>33240000.000000004</v>
      </c>
      <c r="J644" s="2">
        <v>550719</v>
      </c>
      <c r="K644" t="s">
        <v>13</v>
      </c>
      <c r="L644" t="s">
        <v>38</v>
      </c>
      <c r="M644" t="s">
        <v>27</v>
      </c>
      <c r="N644" s="2">
        <v>60</v>
      </c>
    </row>
    <row r="645" spans="1:14" x14ac:dyDescent="0.35">
      <c r="A645" t="s">
        <v>28</v>
      </c>
      <c r="B645">
        <f>IF(COUNTIF($A$2:A645, A645) =1,1,0)</f>
        <v>0</v>
      </c>
      <c r="C645">
        <v>2019</v>
      </c>
      <c r="D645" s="10">
        <v>43466</v>
      </c>
      <c r="E645" t="s">
        <v>20</v>
      </c>
      <c r="F645" t="s">
        <v>35</v>
      </c>
      <c r="G645">
        <f>IF(COUNTIF($F$2:F645, F645) =1,1,0)</f>
        <v>0</v>
      </c>
      <c r="H645" s="1">
        <v>75.37</v>
      </c>
      <c r="I645" s="2">
        <f t="shared" si="10"/>
        <v>75370000</v>
      </c>
      <c r="J645" s="2">
        <v>445254</v>
      </c>
      <c r="K645" t="s">
        <v>13</v>
      </c>
      <c r="L645" t="s">
        <v>14</v>
      </c>
      <c r="M645" t="s">
        <v>15</v>
      </c>
      <c r="N645" s="2">
        <v>42</v>
      </c>
    </row>
    <row r="646" spans="1:14" x14ac:dyDescent="0.35">
      <c r="A646" t="s">
        <v>44</v>
      </c>
      <c r="B646">
        <f>IF(COUNTIF($A$2:A646, A646) =1,1,0)</f>
        <v>0</v>
      </c>
      <c r="C646">
        <v>2020</v>
      </c>
      <c r="D646" s="10">
        <v>43831</v>
      </c>
      <c r="E646" t="s">
        <v>11</v>
      </c>
      <c r="F646" t="s">
        <v>12</v>
      </c>
      <c r="G646">
        <f>IF(COUNTIF($F$2:F646, F646) =1,1,0)</f>
        <v>0</v>
      </c>
      <c r="H646" s="1">
        <v>49.17</v>
      </c>
      <c r="I646" s="2">
        <f t="shared" si="10"/>
        <v>49170000</v>
      </c>
      <c r="J646" s="2">
        <v>218097</v>
      </c>
      <c r="K646" t="s">
        <v>30</v>
      </c>
      <c r="L646" t="s">
        <v>38</v>
      </c>
      <c r="M646" t="s">
        <v>15</v>
      </c>
      <c r="N646" s="2">
        <v>32</v>
      </c>
    </row>
    <row r="647" spans="1:14" x14ac:dyDescent="0.35">
      <c r="A647" t="s">
        <v>28</v>
      </c>
      <c r="B647">
        <f>IF(COUNTIF($A$2:A647, A647) =1,1,0)</f>
        <v>0</v>
      </c>
      <c r="C647">
        <v>2017</v>
      </c>
      <c r="D647" s="10">
        <v>42736</v>
      </c>
      <c r="E647" t="s">
        <v>42</v>
      </c>
      <c r="F647" t="s">
        <v>24</v>
      </c>
      <c r="G647">
        <f>IF(COUNTIF($F$2:F647, F647) =1,1,0)</f>
        <v>0</v>
      </c>
      <c r="H647" s="1">
        <v>94.87</v>
      </c>
      <c r="I647" s="2">
        <f t="shared" si="10"/>
        <v>94870000</v>
      </c>
      <c r="J647" s="2">
        <v>324790</v>
      </c>
      <c r="K647" t="s">
        <v>29</v>
      </c>
      <c r="L647" t="s">
        <v>38</v>
      </c>
      <c r="M647" t="s">
        <v>15</v>
      </c>
      <c r="N647" s="2">
        <v>42</v>
      </c>
    </row>
    <row r="648" spans="1:14" x14ac:dyDescent="0.35">
      <c r="A648" t="s">
        <v>19</v>
      </c>
      <c r="B648">
        <f>IF(COUNTIF($A$2:A648, A648) =1,1,0)</f>
        <v>0</v>
      </c>
      <c r="C648">
        <v>2023</v>
      </c>
      <c r="D648" s="10">
        <v>44927</v>
      </c>
      <c r="E648" t="s">
        <v>34</v>
      </c>
      <c r="F648" t="s">
        <v>35</v>
      </c>
      <c r="G648">
        <f>IF(COUNTIF($F$2:F648, F648) =1,1,0)</f>
        <v>0</v>
      </c>
      <c r="H648" s="1">
        <v>28.71</v>
      </c>
      <c r="I648" s="2">
        <f t="shared" si="10"/>
        <v>28710000</v>
      </c>
      <c r="J648" s="2">
        <v>497965</v>
      </c>
      <c r="K648" t="s">
        <v>30</v>
      </c>
      <c r="L648" t="s">
        <v>14</v>
      </c>
      <c r="M648" t="s">
        <v>15</v>
      </c>
      <c r="N648" s="2">
        <v>25</v>
      </c>
    </row>
    <row r="649" spans="1:14" x14ac:dyDescent="0.35">
      <c r="A649" t="s">
        <v>40</v>
      </c>
      <c r="B649">
        <f>IF(COUNTIF($A$2:A649, A649) =1,1,0)</f>
        <v>0</v>
      </c>
      <c r="C649">
        <v>2023</v>
      </c>
      <c r="D649" s="10">
        <v>44927</v>
      </c>
      <c r="E649" t="s">
        <v>34</v>
      </c>
      <c r="F649" t="s">
        <v>12</v>
      </c>
      <c r="G649">
        <f>IF(COUNTIF($F$2:F649, F649) =1,1,0)</f>
        <v>0</v>
      </c>
      <c r="H649" s="1">
        <v>42.5</v>
      </c>
      <c r="I649" s="2">
        <f t="shared" si="10"/>
        <v>42500000</v>
      </c>
      <c r="J649" s="2">
        <v>933030</v>
      </c>
      <c r="K649" t="s">
        <v>29</v>
      </c>
      <c r="L649" t="s">
        <v>26</v>
      </c>
      <c r="M649" t="s">
        <v>31</v>
      </c>
      <c r="N649" s="2">
        <v>27</v>
      </c>
    </row>
    <row r="650" spans="1:14" x14ac:dyDescent="0.35">
      <c r="A650" t="s">
        <v>23</v>
      </c>
      <c r="B650">
        <f>IF(COUNTIF($A$2:A650, A650) =1,1,0)</f>
        <v>0</v>
      </c>
      <c r="C650">
        <v>2015</v>
      </c>
      <c r="D650" s="10">
        <v>42005</v>
      </c>
      <c r="E650" t="s">
        <v>20</v>
      </c>
      <c r="F650" t="s">
        <v>21</v>
      </c>
      <c r="G650">
        <f>IF(COUNTIF($F$2:F650, F650) =1,1,0)</f>
        <v>0</v>
      </c>
      <c r="H650" s="1">
        <v>53.07</v>
      </c>
      <c r="I650" s="2">
        <f t="shared" si="10"/>
        <v>53070000</v>
      </c>
      <c r="J650" s="2">
        <v>538338</v>
      </c>
      <c r="K650" t="s">
        <v>25</v>
      </c>
      <c r="L650" t="s">
        <v>38</v>
      </c>
      <c r="M650" t="s">
        <v>15</v>
      </c>
      <c r="N650" s="2">
        <v>1</v>
      </c>
    </row>
    <row r="651" spans="1:14" x14ac:dyDescent="0.35">
      <c r="A651" t="s">
        <v>33</v>
      </c>
      <c r="B651">
        <f>IF(COUNTIF($A$2:A651, A651) =1,1,0)</f>
        <v>0</v>
      </c>
      <c r="C651">
        <v>2018</v>
      </c>
      <c r="D651" s="10">
        <v>43101</v>
      </c>
      <c r="E651" t="s">
        <v>11</v>
      </c>
      <c r="F651" t="s">
        <v>17</v>
      </c>
      <c r="G651">
        <f>IF(COUNTIF($F$2:F651, F651) =1,1,0)</f>
        <v>0</v>
      </c>
      <c r="H651" s="1">
        <v>99.78</v>
      </c>
      <c r="I651" s="2">
        <f t="shared" si="10"/>
        <v>99780000</v>
      </c>
      <c r="J651" s="2">
        <v>860459</v>
      </c>
      <c r="K651" t="s">
        <v>13</v>
      </c>
      <c r="L651" t="s">
        <v>26</v>
      </c>
      <c r="M651" t="s">
        <v>27</v>
      </c>
      <c r="N651" s="2">
        <v>11</v>
      </c>
    </row>
    <row r="652" spans="1:14" x14ac:dyDescent="0.35">
      <c r="A652" t="s">
        <v>23</v>
      </c>
      <c r="B652">
        <f>IF(COUNTIF($A$2:A652, A652) =1,1,0)</f>
        <v>0</v>
      </c>
      <c r="C652">
        <v>2024</v>
      </c>
      <c r="D652" s="10">
        <v>45292</v>
      </c>
      <c r="E652" t="s">
        <v>32</v>
      </c>
      <c r="F652" t="s">
        <v>37</v>
      </c>
      <c r="G652">
        <f>IF(COUNTIF($F$2:F652, F652) =1,1,0)</f>
        <v>0</v>
      </c>
      <c r="H652" s="1">
        <v>82.87</v>
      </c>
      <c r="I652" s="2">
        <f t="shared" si="10"/>
        <v>82870000</v>
      </c>
      <c r="J652" s="2">
        <v>276634</v>
      </c>
      <c r="K652" t="s">
        <v>30</v>
      </c>
      <c r="L652" t="s">
        <v>14</v>
      </c>
      <c r="M652" t="s">
        <v>31</v>
      </c>
      <c r="N652" s="2">
        <v>38</v>
      </c>
    </row>
    <row r="653" spans="1:14" x14ac:dyDescent="0.35">
      <c r="A653" t="s">
        <v>28</v>
      </c>
      <c r="B653">
        <f>IF(COUNTIF($A$2:A653, A653) =1,1,0)</f>
        <v>0</v>
      </c>
      <c r="C653">
        <v>2018</v>
      </c>
      <c r="D653" s="10">
        <v>43101</v>
      </c>
      <c r="E653" t="s">
        <v>20</v>
      </c>
      <c r="F653" t="s">
        <v>36</v>
      </c>
      <c r="G653">
        <f>IF(COUNTIF($F$2:F653, F653) =1,1,0)</f>
        <v>0</v>
      </c>
      <c r="H653" s="1">
        <v>81.459999999999994</v>
      </c>
      <c r="I653" s="2">
        <f t="shared" si="10"/>
        <v>81460000</v>
      </c>
      <c r="J653" s="2">
        <v>316299</v>
      </c>
      <c r="K653" t="s">
        <v>29</v>
      </c>
      <c r="L653" t="s">
        <v>26</v>
      </c>
      <c r="M653" t="s">
        <v>18</v>
      </c>
      <c r="N653" s="2">
        <v>66</v>
      </c>
    </row>
    <row r="654" spans="1:14" x14ac:dyDescent="0.35">
      <c r="A654" t="s">
        <v>44</v>
      </c>
      <c r="B654">
        <f>IF(COUNTIF($A$2:A654, A654) =1,1,0)</f>
        <v>0</v>
      </c>
      <c r="C654">
        <v>2023</v>
      </c>
      <c r="D654" s="10">
        <v>44927</v>
      </c>
      <c r="E654" t="s">
        <v>16</v>
      </c>
      <c r="F654" t="s">
        <v>37</v>
      </c>
      <c r="G654">
        <f>IF(COUNTIF($F$2:F654, F654) =1,1,0)</f>
        <v>0</v>
      </c>
      <c r="H654" s="1">
        <v>33.659999999999997</v>
      </c>
      <c r="I654" s="2">
        <f t="shared" si="10"/>
        <v>33660000</v>
      </c>
      <c r="J654" s="2">
        <v>410385</v>
      </c>
      <c r="K654" t="s">
        <v>30</v>
      </c>
      <c r="L654" t="s">
        <v>38</v>
      </c>
      <c r="M654" t="s">
        <v>39</v>
      </c>
      <c r="N654" s="2">
        <v>71</v>
      </c>
    </row>
    <row r="655" spans="1:14" x14ac:dyDescent="0.35">
      <c r="A655" t="s">
        <v>44</v>
      </c>
      <c r="B655">
        <f>IF(COUNTIF($A$2:A655, A655) =1,1,0)</f>
        <v>0</v>
      </c>
      <c r="C655">
        <v>2024</v>
      </c>
      <c r="D655" s="10">
        <v>45292</v>
      </c>
      <c r="E655" t="s">
        <v>32</v>
      </c>
      <c r="F655" t="s">
        <v>37</v>
      </c>
      <c r="G655">
        <f>IF(COUNTIF($F$2:F655, F655) =1,1,0)</f>
        <v>0</v>
      </c>
      <c r="H655" s="1">
        <v>99.28</v>
      </c>
      <c r="I655" s="2">
        <f t="shared" si="10"/>
        <v>99280000</v>
      </c>
      <c r="J655" s="2">
        <v>589898</v>
      </c>
      <c r="K655" t="s">
        <v>30</v>
      </c>
      <c r="L655" t="s">
        <v>22</v>
      </c>
      <c r="M655" t="s">
        <v>15</v>
      </c>
      <c r="N655" s="2">
        <v>59</v>
      </c>
    </row>
    <row r="656" spans="1:14" x14ac:dyDescent="0.35">
      <c r="A656" t="s">
        <v>33</v>
      </c>
      <c r="B656">
        <f>IF(COUNTIF($A$2:A656, A656) =1,1,0)</f>
        <v>0</v>
      </c>
      <c r="C656">
        <v>2016</v>
      </c>
      <c r="D656" s="10">
        <v>42370</v>
      </c>
      <c r="E656" t="s">
        <v>20</v>
      </c>
      <c r="F656" t="s">
        <v>17</v>
      </c>
      <c r="G656">
        <f>IF(COUNTIF($F$2:F656, F656) =1,1,0)</f>
        <v>0</v>
      </c>
      <c r="H656" s="1">
        <v>14.86</v>
      </c>
      <c r="I656" s="2">
        <f t="shared" si="10"/>
        <v>14860000</v>
      </c>
      <c r="J656" s="2">
        <v>63760</v>
      </c>
      <c r="K656" t="s">
        <v>13</v>
      </c>
      <c r="L656" t="s">
        <v>22</v>
      </c>
      <c r="M656" t="s">
        <v>15</v>
      </c>
      <c r="N656" s="2">
        <v>8</v>
      </c>
    </row>
    <row r="657" spans="1:14" x14ac:dyDescent="0.35">
      <c r="A657" t="s">
        <v>45</v>
      </c>
      <c r="B657">
        <f>IF(COUNTIF($A$2:A657, A657) =1,1,0)</f>
        <v>0</v>
      </c>
      <c r="C657">
        <v>2015</v>
      </c>
      <c r="D657" s="10">
        <v>42005</v>
      </c>
      <c r="E657" t="s">
        <v>16</v>
      </c>
      <c r="F657" t="s">
        <v>36</v>
      </c>
      <c r="G657">
        <f>IF(COUNTIF($F$2:F657, F657) =1,1,0)</f>
        <v>0</v>
      </c>
      <c r="H657" s="1">
        <v>33.75</v>
      </c>
      <c r="I657" s="2">
        <f t="shared" si="10"/>
        <v>33750000</v>
      </c>
      <c r="J657" s="2">
        <v>58037</v>
      </c>
      <c r="K657" t="s">
        <v>29</v>
      </c>
      <c r="L657" t="s">
        <v>26</v>
      </c>
      <c r="M657" t="s">
        <v>15</v>
      </c>
      <c r="N657" s="2">
        <v>13</v>
      </c>
    </row>
    <row r="658" spans="1:14" x14ac:dyDescent="0.35">
      <c r="A658" t="s">
        <v>23</v>
      </c>
      <c r="B658">
        <f>IF(COUNTIF($A$2:A658, A658) =1,1,0)</f>
        <v>0</v>
      </c>
      <c r="C658">
        <v>2017</v>
      </c>
      <c r="D658" s="10">
        <v>42736</v>
      </c>
      <c r="E658" t="s">
        <v>34</v>
      </c>
      <c r="F658" t="s">
        <v>35</v>
      </c>
      <c r="G658">
        <f>IF(COUNTIF($F$2:F658, F658) =1,1,0)</f>
        <v>0</v>
      </c>
      <c r="H658" s="1">
        <v>82.03</v>
      </c>
      <c r="I658" s="2">
        <f t="shared" si="10"/>
        <v>82030000</v>
      </c>
      <c r="J658" s="2">
        <v>994787</v>
      </c>
      <c r="K658" t="s">
        <v>25</v>
      </c>
      <c r="L658" t="s">
        <v>14</v>
      </c>
      <c r="M658" t="s">
        <v>39</v>
      </c>
      <c r="N658" s="2">
        <v>56</v>
      </c>
    </row>
    <row r="659" spans="1:14" x14ac:dyDescent="0.35">
      <c r="A659" t="s">
        <v>19</v>
      </c>
      <c r="B659">
        <f>IF(COUNTIF($A$2:A659, A659) =1,1,0)</f>
        <v>0</v>
      </c>
      <c r="C659">
        <v>2016</v>
      </c>
      <c r="D659" s="10">
        <v>42370</v>
      </c>
      <c r="E659" t="s">
        <v>16</v>
      </c>
      <c r="F659" t="s">
        <v>17</v>
      </c>
      <c r="G659">
        <f>IF(COUNTIF($F$2:F659, F659) =1,1,0)</f>
        <v>0</v>
      </c>
      <c r="H659" s="1">
        <v>9.5299999999999994</v>
      </c>
      <c r="I659" s="2">
        <f t="shared" si="10"/>
        <v>9530000</v>
      </c>
      <c r="J659" s="2">
        <v>89719</v>
      </c>
      <c r="K659" t="s">
        <v>30</v>
      </c>
      <c r="L659" t="s">
        <v>38</v>
      </c>
      <c r="M659" t="s">
        <v>18</v>
      </c>
      <c r="N659" s="2">
        <v>68</v>
      </c>
    </row>
    <row r="660" spans="1:14" x14ac:dyDescent="0.35">
      <c r="A660" t="s">
        <v>28</v>
      </c>
      <c r="B660">
        <f>IF(COUNTIF($A$2:A660, A660) =1,1,0)</f>
        <v>0</v>
      </c>
      <c r="C660">
        <v>2023</v>
      </c>
      <c r="D660" s="10">
        <v>44927</v>
      </c>
      <c r="E660" t="s">
        <v>34</v>
      </c>
      <c r="F660" t="s">
        <v>24</v>
      </c>
      <c r="G660">
        <f>IF(COUNTIF($F$2:F660, F660) =1,1,0)</f>
        <v>0</v>
      </c>
      <c r="H660" s="1">
        <v>6.09</v>
      </c>
      <c r="I660" s="2">
        <f t="shared" si="10"/>
        <v>6090000</v>
      </c>
      <c r="J660" s="2">
        <v>590760</v>
      </c>
      <c r="K660" t="s">
        <v>30</v>
      </c>
      <c r="L660" t="s">
        <v>14</v>
      </c>
      <c r="M660" t="s">
        <v>18</v>
      </c>
      <c r="N660" s="2">
        <v>32</v>
      </c>
    </row>
    <row r="661" spans="1:14" x14ac:dyDescent="0.35">
      <c r="A661" t="s">
        <v>23</v>
      </c>
      <c r="B661">
        <f>IF(COUNTIF($A$2:A661, A661) =1,1,0)</f>
        <v>0</v>
      </c>
      <c r="C661">
        <v>2022</v>
      </c>
      <c r="D661" s="10">
        <v>44562</v>
      </c>
      <c r="E661" t="s">
        <v>32</v>
      </c>
      <c r="F661" t="s">
        <v>21</v>
      </c>
      <c r="G661">
        <f>IF(COUNTIF($F$2:F661, F661) =1,1,0)</f>
        <v>0</v>
      </c>
      <c r="H661" s="1">
        <v>29.05</v>
      </c>
      <c r="I661" s="2">
        <f t="shared" si="10"/>
        <v>29050000</v>
      </c>
      <c r="J661" s="2">
        <v>186700</v>
      </c>
      <c r="K661" t="s">
        <v>29</v>
      </c>
      <c r="L661" t="s">
        <v>22</v>
      </c>
      <c r="M661" t="s">
        <v>31</v>
      </c>
      <c r="N661" s="2">
        <v>37</v>
      </c>
    </row>
    <row r="662" spans="1:14" x14ac:dyDescent="0.35">
      <c r="A662" t="s">
        <v>44</v>
      </c>
      <c r="B662">
        <f>IF(COUNTIF($A$2:A662, A662) =1,1,0)</f>
        <v>0</v>
      </c>
      <c r="C662">
        <v>2019</v>
      </c>
      <c r="D662" s="10">
        <v>43466</v>
      </c>
      <c r="E662" t="s">
        <v>34</v>
      </c>
      <c r="F662" t="s">
        <v>12</v>
      </c>
      <c r="G662">
        <f>IF(COUNTIF($F$2:F662, F662) =1,1,0)</f>
        <v>0</v>
      </c>
      <c r="H662" s="1">
        <v>89.48</v>
      </c>
      <c r="I662" s="2">
        <f t="shared" si="10"/>
        <v>89480000</v>
      </c>
      <c r="J662" s="2">
        <v>682430</v>
      </c>
      <c r="K662" t="s">
        <v>13</v>
      </c>
      <c r="L662" t="s">
        <v>38</v>
      </c>
      <c r="M662" t="s">
        <v>15</v>
      </c>
      <c r="N662" s="2">
        <v>5</v>
      </c>
    </row>
    <row r="663" spans="1:14" x14ac:dyDescent="0.35">
      <c r="A663" t="s">
        <v>40</v>
      </c>
      <c r="B663">
        <f>IF(COUNTIF($A$2:A663, A663) =1,1,0)</f>
        <v>0</v>
      </c>
      <c r="C663">
        <v>2018</v>
      </c>
      <c r="D663" s="10">
        <v>43101</v>
      </c>
      <c r="E663" t="s">
        <v>34</v>
      </c>
      <c r="F663" t="s">
        <v>12</v>
      </c>
      <c r="G663">
        <f>IF(COUNTIF($F$2:F663, F663) =1,1,0)</f>
        <v>0</v>
      </c>
      <c r="H663" s="1">
        <v>75.2</v>
      </c>
      <c r="I663" s="2">
        <f t="shared" si="10"/>
        <v>75200000</v>
      </c>
      <c r="J663" s="2">
        <v>60868</v>
      </c>
      <c r="K663" t="s">
        <v>29</v>
      </c>
      <c r="L663" t="s">
        <v>26</v>
      </c>
      <c r="M663" t="s">
        <v>31</v>
      </c>
      <c r="N663" s="2">
        <v>46</v>
      </c>
    </row>
    <row r="664" spans="1:14" x14ac:dyDescent="0.35">
      <c r="A664" t="s">
        <v>33</v>
      </c>
      <c r="B664">
        <f>IF(COUNTIF($A$2:A664, A664) =1,1,0)</f>
        <v>0</v>
      </c>
      <c r="C664">
        <v>2016</v>
      </c>
      <c r="D664" s="10">
        <v>42370</v>
      </c>
      <c r="E664" t="s">
        <v>34</v>
      </c>
      <c r="F664" t="s">
        <v>35</v>
      </c>
      <c r="G664">
        <f>IF(COUNTIF($F$2:F664, F664) =1,1,0)</f>
        <v>0</v>
      </c>
      <c r="H664" s="1">
        <v>29.33</v>
      </c>
      <c r="I664" s="2">
        <f t="shared" si="10"/>
        <v>29330000</v>
      </c>
      <c r="J664" s="2">
        <v>182916</v>
      </c>
      <c r="K664" t="s">
        <v>25</v>
      </c>
      <c r="L664" t="s">
        <v>14</v>
      </c>
      <c r="M664" t="s">
        <v>31</v>
      </c>
      <c r="N664" s="2">
        <v>17</v>
      </c>
    </row>
    <row r="665" spans="1:14" x14ac:dyDescent="0.35">
      <c r="A665" t="s">
        <v>33</v>
      </c>
      <c r="B665">
        <f>IF(COUNTIF($A$2:A665, A665) =1,1,0)</f>
        <v>0</v>
      </c>
      <c r="C665">
        <v>2023</v>
      </c>
      <c r="D665" s="10">
        <v>44927</v>
      </c>
      <c r="E665" t="s">
        <v>32</v>
      </c>
      <c r="F665" t="s">
        <v>12</v>
      </c>
      <c r="G665">
        <f>IF(COUNTIF($F$2:F665, F665) =1,1,0)</f>
        <v>0</v>
      </c>
      <c r="H665" s="1">
        <v>65.959999999999994</v>
      </c>
      <c r="I665" s="2">
        <f t="shared" si="10"/>
        <v>65959999.999999993</v>
      </c>
      <c r="J665" s="2">
        <v>181879</v>
      </c>
      <c r="K665" t="s">
        <v>29</v>
      </c>
      <c r="L665" t="s">
        <v>22</v>
      </c>
      <c r="M665" t="s">
        <v>31</v>
      </c>
      <c r="N665" s="2">
        <v>64</v>
      </c>
    </row>
    <row r="666" spans="1:14" x14ac:dyDescent="0.35">
      <c r="A666" t="s">
        <v>40</v>
      </c>
      <c r="B666">
        <f>IF(COUNTIF($A$2:A666, A666) =1,1,0)</f>
        <v>0</v>
      </c>
      <c r="C666">
        <v>2017</v>
      </c>
      <c r="D666" s="10">
        <v>42736</v>
      </c>
      <c r="E666" t="s">
        <v>11</v>
      </c>
      <c r="F666" t="s">
        <v>17</v>
      </c>
      <c r="G666">
        <f>IF(COUNTIF($F$2:F666, F666) =1,1,0)</f>
        <v>0</v>
      </c>
      <c r="H666" s="1">
        <v>95.2</v>
      </c>
      <c r="I666" s="2">
        <f t="shared" si="10"/>
        <v>95200000</v>
      </c>
      <c r="J666" s="2">
        <v>715732</v>
      </c>
      <c r="K666" t="s">
        <v>30</v>
      </c>
      <c r="L666" t="s">
        <v>22</v>
      </c>
      <c r="M666" t="s">
        <v>31</v>
      </c>
      <c r="N666" s="2">
        <v>11</v>
      </c>
    </row>
    <row r="667" spans="1:14" x14ac:dyDescent="0.35">
      <c r="A667" t="s">
        <v>23</v>
      </c>
      <c r="B667">
        <f>IF(COUNTIF($A$2:A667, A667) =1,1,0)</f>
        <v>0</v>
      </c>
      <c r="C667">
        <v>2023</v>
      </c>
      <c r="D667" s="10">
        <v>44927</v>
      </c>
      <c r="E667" t="s">
        <v>42</v>
      </c>
      <c r="F667" t="s">
        <v>36</v>
      </c>
      <c r="G667">
        <f>IF(COUNTIF($F$2:F667, F667) =1,1,0)</f>
        <v>0</v>
      </c>
      <c r="H667" s="1">
        <v>16.02</v>
      </c>
      <c r="I667" s="2">
        <f t="shared" si="10"/>
        <v>16020000</v>
      </c>
      <c r="J667" s="2">
        <v>452477</v>
      </c>
      <c r="K667" t="s">
        <v>13</v>
      </c>
      <c r="L667" t="s">
        <v>38</v>
      </c>
      <c r="M667" t="s">
        <v>39</v>
      </c>
      <c r="N667" s="2">
        <v>23</v>
      </c>
    </row>
    <row r="668" spans="1:14" x14ac:dyDescent="0.35">
      <c r="A668" t="s">
        <v>19</v>
      </c>
      <c r="B668">
        <f>IF(COUNTIF($A$2:A668, A668) =1,1,0)</f>
        <v>0</v>
      </c>
      <c r="C668">
        <v>2018</v>
      </c>
      <c r="D668" s="10">
        <v>43101</v>
      </c>
      <c r="E668" t="s">
        <v>16</v>
      </c>
      <c r="F668" t="s">
        <v>36</v>
      </c>
      <c r="G668">
        <f>IF(COUNTIF($F$2:F668, F668) =1,1,0)</f>
        <v>0</v>
      </c>
      <c r="H668" s="1">
        <v>11.19</v>
      </c>
      <c r="I668" s="2">
        <f t="shared" si="10"/>
        <v>11190000</v>
      </c>
      <c r="J668" s="2">
        <v>168881</v>
      </c>
      <c r="K668" t="s">
        <v>29</v>
      </c>
      <c r="L668" t="s">
        <v>26</v>
      </c>
      <c r="M668" t="s">
        <v>27</v>
      </c>
      <c r="N668" s="2">
        <v>5</v>
      </c>
    </row>
    <row r="669" spans="1:14" x14ac:dyDescent="0.35">
      <c r="A669" t="s">
        <v>33</v>
      </c>
      <c r="B669">
        <f>IF(COUNTIF($A$2:A669, A669) =1,1,0)</f>
        <v>0</v>
      </c>
      <c r="C669">
        <v>2017</v>
      </c>
      <c r="D669" s="10">
        <v>42736</v>
      </c>
      <c r="E669" t="s">
        <v>34</v>
      </c>
      <c r="F669" t="s">
        <v>37</v>
      </c>
      <c r="G669">
        <f>IF(COUNTIF($F$2:F669, F669) =1,1,0)</f>
        <v>0</v>
      </c>
      <c r="H669" s="1">
        <v>27.42</v>
      </c>
      <c r="I669" s="2">
        <f t="shared" si="10"/>
        <v>27420000</v>
      </c>
      <c r="J669" s="2">
        <v>94235</v>
      </c>
      <c r="K669" t="s">
        <v>29</v>
      </c>
      <c r="L669" t="s">
        <v>26</v>
      </c>
      <c r="M669" t="s">
        <v>31</v>
      </c>
      <c r="N669" s="2">
        <v>29</v>
      </c>
    </row>
    <row r="670" spans="1:14" x14ac:dyDescent="0.35">
      <c r="A670" t="s">
        <v>40</v>
      </c>
      <c r="B670">
        <f>IF(COUNTIF($A$2:A670, A670) =1,1,0)</f>
        <v>0</v>
      </c>
      <c r="C670">
        <v>2015</v>
      </c>
      <c r="D670" s="10">
        <v>42005</v>
      </c>
      <c r="E670" t="s">
        <v>16</v>
      </c>
      <c r="F670" t="s">
        <v>24</v>
      </c>
      <c r="G670">
        <f>IF(COUNTIF($F$2:F670, F670) =1,1,0)</f>
        <v>0</v>
      </c>
      <c r="H670" s="1">
        <v>17.38</v>
      </c>
      <c r="I670" s="2">
        <f t="shared" si="10"/>
        <v>17380000</v>
      </c>
      <c r="J670" s="2">
        <v>75314</v>
      </c>
      <c r="K670" t="s">
        <v>30</v>
      </c>
      <c r="L670" t="s">
        <v>14</v>
      </c>
      <c r="M670" t="s">
        <v>39</v>
      </c>
      <c r="N670" s="2">
        <v>6</v>
      </c>
    </row>
    <row r="671" spans="1:14" x14ac:dyDescent="0.35">
      <c r="A671" t="s">
        <v>41</v>
      </c>
      <c r="B671">
        <f>IF(COUNTIF($A$2:A671, A671) =1,1,0)</f>
        <v>0</v>
      </c>
      <c r="C671">
        <v>2019</v>
      </c>
      <c r="D671" s="10">
        <v>43466</v>
      </c>
      <c r="E671" t="s">
        <v>20</v>
      </c>
      <c r="F671" t="s">
        <v>17</v>
      </c>
      <c r="G671">
        <f>IF(COUNTIF($F$2:F671, F671) =1,1,0)</f>
        <v>0</v>
      </c>
      <c r="H671" s="1">
        <v>99.53</v>
      </c>
      <c r="I671" s="2">
        <f t="shared" si="10"/>
        <v>99530000</v>
      </c>
      <c r="J671" s="2">
        <v>515797</v>
      </c>
      <c r="K671" t="s">
        <v>25</v>
      </c>
      <c r="L671" t="s">
        <v>26</v>
      </c>
      <c r="M671" t="s">
        <v>18</v>
      </c>
      <c r="N671" s="2">
        <v>46</v>
      </c>
    </row>
    <row r="672" spans="1:14" x14ac:dyDescent="0.35">
      <c r="A672" t="s">
        <v>41</v>
      </c>
      <c r="B672">
        <f>IF(COUNTIF($A$2:A672, A672) =1,1,0)</f>
        <v>0</v>
      </c>
      <c r="C672">
        <v>2024</v>
      </c>
      <c r="D672" s="10">
        <v>45292</v>
      </c>
      <c r="E672" t="s">
        <v>32</v>
      </c>
      <c r="F672" t="s">
        <v>24</v>
      </c>
      <c r="G672">
        <f>IF(COUNTIF($F$2:F672, F672) =1,1,0)</f>
        <v>0</v>
      </c>
      <c r="H672" s="1">
        <v>55.05</v>
      </c>
      <c r="I672" s="2">
        <f t="shared" si="10"/>
        <v>55050000</v>
      </c>
      <c r="J672" s="2">
        <v>363906</v>
      </c>
      <c r="K672" t="s">
        <v>29</v>
      </c>
      <c r="L672" t="s">
        <v>22</v>
      </c>
      <c r="M672" t="s">
        <v>31</v>
      </c>
      <c r="N672" s="2">
        <v>31</v>
      </c>
    </row>
    <row r="673" spans="1:14" x14ac:dyDescent="0.35">
      <c r="A673" t="s">
        <v>23</v>
      </c>
      <c r="B673">
        <f>IF(COUNTIF($A$2:A673, A673) =1,1,0)</f>
        <v>0</v>
      </c>
      <c r="C673">
        <v>2022</v>
      </c>
      <c r="D673" s="10">
        <v>44562</v>
      </c>
      <c r="E673" t="s">
        <v>32</v>
      </c>
      <c r="F673" t="s">
        <v>12</v>
      </c>
      <c r="G673">
        <f>IF(COUNTIF($F$2:F673, F673) =1,1,0)</f>
        <v>0</v>
      </c>
      <c r="H673" s="1">
        <v>79.599999999999994</v>
      </c>
      <c r="I673" s="2">
        <f t="shared" si="10"/>
        <v>79600000</v>
      </c>
      <c r="J673" s="2">
        <v>446296</v>
      </c>
      <c r="K673" t="s">
        <v>30</v>
      </c>
      <c r="L673" t="s">
        <v>38</v>
      </c>
      <c r="M673" t="s">
        <v>27</v>
      </c>
      <c r="N673" s="2">
        <v>4</v>
      </c>
    </row>
    <row r="674" spans="1:14" x14ac:dyDescent="0.35">
      <c r="A674" t="s">
        <v>41</v>
      </c>
      <c r="B674">
        <f>IF(COUNTIF($A$2:A674, A674) =1,1,0)</f>
        <v>0</v>
      </c>
      <c r="C674">
        <v>2017</v>
      </c>
      <c r="D674" s="10">
        <v>42736</v>
      </c>
      <c r="E674" t="s">
        <v>16</v>
      </c>
      <c r="F674" t="s">
        <v>24</v>
      </c>
      <c r="G674">
        <f>IF(COUNTIF($F$2:F674, F674) =1,1,0)</f>
        <v>0</v>
      </c>
      <c r="H674" s="1">
        <v>65.180000000000007</v>
      </c>
      <c r="I674" s="2">
        <f t="shared" si="10"/>
        <v>65180000.000000007</v>
      </c>
      <c r="J674" s="2">
        <v>329972</v>
      </c>
      <c r="K674" t="s">
        <v>25</v>
      </c>
      <c r="L674" t="s">
        <v>14</v>
      </c>
      <c r="M674" t="s">
        <v>18</v>
      </c>
      <c r="N674" s="2">
        <v>48</v>
      </c>
    </row>
    <row r="675" spans="1:14" x14ac:dyDescent="0.35">
      <c r="A675" t="s">
        <v>10</v>
      </c>
      <c r="B675">
        <f>IF(COUNTIF($A$2:A675, A675) =1,1,0)</f>
        <v>0</v>
      </c>
      <c r="C675">
        <v>2017</v>
      </c>
      <c r="D675" s="10">
        <v>42736</v>
      </c>
      <c r="E675" t="s">
        <v>16</v>
      </c>
      <c r="F675" t="s">
        <v>12</v>
      </c>
      <c r="G675">
        <f>IF(COUNTIF($F$2:F675, F675) =1,1,0)</f>
        <v>0</v>
      </c>
      <c r="H675" s="1">
        <v>25.73</v>
      </c>
      <c r="I675" s="2">
        <f t="shared" si="10"/>
        <v>25730000</v>
      </c>
      <c r="J675" s="2">
        <v>639190</v>
      </c>
      <c r="K675" t="s">
        <v>29</v>
      </c>
      <c r="L675" t="s">
        <v>26</v>
      </c>
      <c r="M675" t="s">
        <v>39</v>
      </c>
      <c r="N675" s="2">
        <v>33</v>
      </c>
    </row>
    <row r="676" spans="1:14" x14ac:dyDescent="0.35">
      <c r="A676" t="s">
        <v>45</v>
      </c>
      <c r="B676">
        <f>IF(COUNTIF($A$2:A676, A676) =1,1,0)</f>
        <v>0</v>
      </c>
      <c r="C676">
        <v>2022</v>
      </c>
      <c r="D676" s="10">
        <v>44562</v>
      </c>
      <c r="E676" t="s">
        <v>16</v>
      </c>
      <c r="F676" t="s">
        <v>35</v>
      </c>
      <c r="G676">
        <f>IF(COUNTIF($F$2:F676, F676) =1,1,0)</f>
        <v>0</v>
      </c>
      <c r="H676" s="1">
        <v>33.71</v>
      </c>
      <c r="I676" s="2">
        <f t="shared" si="10"/>
        <v>33710000</v>
      </c>
      <c r="J676" s="2">
        <v>135105</v>
      </c>
      <c r="K676" t="s">
        <v>30</v>
      </c>
      <c r="L676" t="s">
        <v>14</v>
      </c>
      <c r="M676" t="s">
        <v>15</v>
      </c>
      <c r="N676" s="2">
        <v>48</v>
      </c>
    </row>
    <row r="677" spans="1:14" x14ac:dyDescent="0.35">
      <c r="A677" t="s">
        <v>10</v>
      </c>
      <c r="B677">
        <f>IF(COUNTIF($A$2:A677, A677) =1,1,0)</f>
        <v>0</v>
      </c>
      <c r="C677">
        <v>2015</v>
      </c>
      <c r="D677" s="10">
        <v>42005</v>
      </c>
      <c r="E677" t="s">
        <v>32</v>
      </c>
      <c r="F677" t="s">
        <v>12</v>
      </c>
      <c r="G677">
        <f>IF(COUNTIF($F$2:F677, F677) =1,1,0)</f>
        <v>0</v>
      </c>
      <c r="H677" s="1">
        <v>94.74</v>
      </c>
      <c r="I677" s="2">
        <f t="shared" si="10"/>
        <v>94740000</v>
      </c>
      <c r="J677" s="2">
        <v>103079</v>
      </c>
      <c r="K677" t="s">
        <v>25</v>
      </c>
      <c r="L677" t="s">
        <v>26</v>
      </c>
      <c r="M677" t="s">
        <v>31</v>
      </c>
      <c r="N677" s="2">
        <v>57</v>
      </c>
    </row>
    <row r="678" spans="1:14" x14ac:dyDescent="0.35">
      <c r="A678" t="s">
        <v>33</v>
      </c>
      <c r="B678">
        <f>IF(COUNTIF($A$2:A678, A678) =1,1,0)</f>
        <v>0</v>
      </c>
      <c r="C678">
        <v>2018</v>
      </c>
      <c r="D678" s="10">
        <v>43101</v>
      </c>
      <c r="E678" t="s">
        <v>32</v>
      </c>
      <c r="F678" t="s">
        <v>21</v>
      </c>
      <c r="G678">
        <f>IF(COUNTIF($F$2:F678, F678) =1,1,0)</f>
        <v>0</v>
      </c>
      <c r="H678" s="1">
        <v>75.88</v>
      </c>
      <c r="I678" s="2">
        <f t="shared" si="10"/>
        <v>75880000</v>
      </c>
      <c r="J678" s="2">
        <v>822364</v>
      </c>
      <c r="K678" t="s">
        <v>30</v>
      </c>
      <c r="L678" t="s">
        <v>38</v>
      </c>
      <c r="M678" t="s">
        <v>15</v>
      </c>
      <c r="N678" s="2">
        <v>71</v>
      </c>
    </row>
    <row r="679" spans="1:14" x14ac:dyDescent="0.35">
      <c r="A679" t="s">
        <v>19</v>
      </c>
      <c r="B679">
        <f>IF(COUNTIF($A$2:A679, A679) =1,1,0)</f>
        <v>0</v>
      </c>
      <c r="C679">
        <v>2021</v>
      </c>
      <c r="D679" s="10">
        <v>44197</v>
      </c>
      <c r="E679" t="s">
        <v>34</v>
      </c>
      <c r="F679" t="s">
        <v>35</v>
      </c>
      <c r="G679">
        <f>IF(COUNTIF($F$2:F679, F679) =1,1,0)</f>
        <v>0</v>
      </c>
      <c r="H679" s="1">
        <v>75.25</v>
      </c>
      <c r="I679" s="2">
        <f t="shared" si="10"/>
        <v>75250000</v>
      </c>
      <c r="J679" s="2">
        <v>597509</v>
      </c>
      <c r="K679" t="s">
        <v>25</v>
      </c>
      <c r="L679" t="s">
        <v>26</v>
      </c>
      <c r="M679" t="s">
        <v>18</v>
      </c>
      <c r="N679" s="2">
        <v>20</v>
      </c>
    </row>
    <row r="680" spans="1:14" x14ac:dyDescent="0.35">
      <c r="A680" t="s">
        <v>43</v>
      </c>
      <c r="B680">
        <f>IF(COUNTIF($A$2:A680, A680) =1,1,0)</f>
        <v>0</v>
      </c>
      <c r="C680">
        <v>2023</v>
      </c>
      <c r="D680" s="10">
        <v>44927</v>
      </c>
      <c r="E680" t="s">
        <v>20</v>
      </c>
      <c r="F680" t="s">
        <v>24</v>
      </c>
      <c r="G680">
        <f>IF(COUNTIF($F$2:F680, F680) =1,1,0)</f>
        <v>0</v>
      </c>
      <c r="H680" s="1">
        <v>90.37</v>
      </c>
      <c r="I680" s="2">
        <f t="shared" si="10"/>
        <v>90370000</v>
      </c>
      <c r="J680" s="2">
        <v>705678</v>
      </c>
      <c r="K680" t="s">
        <v>13</v>
      </c>
      <c r="L680" t="s">
        <v>38</v>
      </c>
      <c r="M680" t="s">
        <v>31</v>
      </c>
      <c r="N680" s="2">
        <v>57</v>
      </c>
    </row>
    <row r="681" spans="1:14" x14ac:dyDescent="0.35">
      <c r="A681" t="s">
        <v>33</v>
      </c>
      <c r="B681">
        <f>IF(COUNTIF($A$2:A681, A681) =1,1,0)</f>
        <v>0</v>
      </c>
      <c r="C681">
        <v>2020</v>
      </c>
      <c r="D681" s="10">
        <v>43831</v>
      </c>
      <c r="E681" t="s">
        <v>11</v>
      </c>
      <c r="F681" t="s">
        <v>17</v>
      </c>
      <c r="G681">
        <f>IF(COUNTIF($F$2:F681, F681) =1,1,0)</f>
        <v>0</v>
      </c>
      <c r="H681" s="1">
        <v>14.45</v>
      </c>
      <c r="I681" s="2">
        <f t="shared" si="10"/>
        <v>14450000</v>
      </c>
      <c r="J681" s="2">
        <v>309967</v>
      </c>
      <c r="K681" t="s">
        <v>30</v>
      </c>
      <c r="L681" t="s">
        <v>38</v>
      </c>
      <c r="M681" t="s">
        <v>18</v>
      </c>
      <c r="N681" s="2">
        <v>26</v>
      </c>
    </row>
    <row r="682" spans="1:14" x14ac:dyDescent="0.35">
      <c r="A682" t="s">
        <v>33</v>
      </c>
      <c r="B682">
        <f>IF(COUNTIF($A$2:A682, A682) =1,1,0)</f>
        <v>0</v>
      </c>
      <c r="C682">
        <v>2022</v>
      </c>
      <c r="D682" s="10">
        <v>44562</v>
      </c>
      <c r="E682" t="s">
        <v>16</v>
      </c>
      <c r="F682" t="s">
        <v>36</v>
      </c>
      <c r="G682">
        <f>IF(COUNTIF($F$2:F682, F682) =1,1,0)</f>
        <v>0</v>
      </c>
      <c r="H682" s="1">
        <v>54.47</v>
      </c>
      <c r="I682" s="2">
        <f t="shared" si="10"/>
        <v>54470000</v>
      </c>
      <c r="J682" s="2">
        <v>604250</v>
      </c>
      <c r="K682" t="s">
        <v>30</v>
      </c>
      <c r="L682" t="s">
        <v>26</v>
      </c>
      <c r="M682" t="s">
        <v>27</v>
      </c>
      <c r="N682" s="2">
        <v>63</v>
      </c>
    </row>
    <row r="683" spans="1:14" x14ac:dyDescent="0.35">
      <c r="A683" t="s">
        <v>19</v>
      </c>
      <c r="B683">
        <f>IF(COUNTIF($A$2:A683, A683) =1,1,0)</f>
        <v>0</v>
      </c>
      <c r="C683">
        <v>2024</v>
      </c>
      <c r="D683" s="10">
        <v>45292</v>
      </c>
      <c r="E683" t="s">
        <v>16</v>
      </c>
      <c r="F683" t="s">
        <v>21</v>
      </c>
      <c r="G683">
        <f>IF(COUNTIF($F$2:F683, F683) =1,1,0)</f>
        <v>0</v>
      </c>
      <c r="H683" s="1">
        <v>33.659999999999997</v>
      </c>
      <c r="I683" s="2">
        <f t="shared" si="10"/>
        <v>33660000</v>
      </c>
      <c r="J683" s="2">
        <v>131900</v>
      </c>
      <c r="K683" t="s">
        <v>30</v>
      </c>
      <c r="L683" t="s">
        <v>14</v>
      </c>
      <c r="M683" t="s">
        <v>31</v>
      </c>
      <c r="N683" s="2">
        <v>21</v>
      </c>
    </row>
    <row r="684" spans="1:14" x14ac:dyDescent="0.35">
      <c r="A684" t="s">
        <v>40</v>
      </c>
      <c r="B684">
        <f>IF(COUNTIF($A$2:A684, A684) =1,1,0)</f>
        <v>0</v>
      </c>
      <c r="C684">
        <v>2022</v>
      </c>
      <c r="D684" s="10">
        <v>44562</v>
      </c>
      <c r="E684" t="s">
        <v>16</v>
      </c>
      <c r="F684" t="s">
        <v>35</v>
      </c>
      <c r="G684">
        <f>IF(COUNTIF($F$2:F684, F684) =1,1,0)</f>
        <v>0</v>
      </c>
      <c r="H684" s="1">
        <v>84.51</v>
      </c>
      <c r="I684" s="2">
        <f t="shared" si="10"/>
        <v>84510000</v>
      </c>
      <c r="J684" s="2">
        <v>305494</v>
      </c>
      <c r="K684" t="s">
        <v>29</v>
      </c>
      <c r="L684" t="s">
        <v>26</v>
      </c>
      <c r="M684" t="s">
        <v>18</v>
      </c>
      <c r="N684" s="2">
        <v>19</v>
      </c>
    </row>
    <row r="685" spans="1:14" x14ac:dyDescent="0.35">
      <c r="A685" t="s">
        <v>43</v>
      </c>
      <c r="B685">
        <f>IF(COUNTIF($A$2:A685, A685) =1,1,0)</f>
        <v>0</v>
      </c>
      <c r="C685">
        <v>2023</v>
      </c>
      <c r="D685" s="10">
        <v>44927</v>
      </c>
      <c r="E685" t="s">
        <v>42</v>
      </c>
      <c r="F685" t="s">
        <v>37</v>
      </c>
      <c r="G685">
        <f>IF(COUNTIF($F$2:F685, F685) =1,1,0)</f>
        <v>0</v>
      </c>
      <c r="H685" s="1">
        <v>61.56</v>
      </c>
      <c r="I685" s="2">
        <f t="shared" si="10"/>
        <v>61560000</v>
      </c>
      <c r="J685" s="2">
        <v>907121</v>
      </c>
      <c r="K685" t="s">
        <v>30</v>
      </c>
      <c r="L685" t="s">
        <v>26</v>
      </c>
      <c r="M685" t="s">
        <v>15</v>
      </c>
      <c r="N685" s="2">
        <v>33</v>
      </c>
    </row>
    <row r="686" spans="1:14" x14ac:dyDescent="0.35">
      <c r="A686" t="s">
        <v>19</v>
      </c>
      <c r="B686">
        <f>IF(COUNTIF($A$2:A686, A686) =1,1,0)</f>
        <v>0</v>
      </c>
      <c r="C686">
        <v>2024</v>
      </c>
      <c r="D686" s="10">
        <v>45292</v>
      </c>
      <c r="E686" t="s">
        <v>11</v>
      </c>
      <c r="F686" t="s">
        <v>36</v>
      </c>
      <c r="G686">
        <f>IF(COUNTIF($F$2:F686, F686) =1,1,0)</f>
        <v>0</v>
      </c>
      <c r="H686" s="1">
        <v>23.32</v>
      </c>
      <c r="I686" s="2">
        <f t="shared" si="10"/>
        <v>23320000</v>
      </c>
      <c r="J686" s="2">
        <v>879162</v>
      </c>
      <c r="K686" t="s">
        <v>30</v>
      </c>
      <c r="L686" t="s">
        <v>38</v>
      </c>
      <c r="M686" t="s">
        <v>15</v>
      </c>
      <c r="N686" s="2">
        <v>38</v>
      </c>
    </row>
    <row r="687" spans="1:14" x14ac:dyDescent="0.35">
      <c r="A687" t="s">
        <v>43</v>
      </c>
      <c r="B687">
        <f>IF(COUNTIF($A$2:A687, A687) =1,1,0)</f>
        <v>0</v>
      </c>
      <c r="C687">
        <v>2017</v>
      </c>
      <c r="D687" s="10">
        <v>42736</v>
      </c>
      <c r="E687" t="s">
        <v>20</v>
      </c>
      <c r="F687" t="s">
        <v>24</v>
      </c>
      <c r="G687">
        <f>IF(COUNTIF($F$2:F687, F687) =1,1,0)</f>
        <v>0</v>
      </c>
      <c r="H687" s="1">
        <v>43.71</v>
      </c>
      <c r="I687" s="2">
        <f t="shared" si="10"/>
        <v>43710000</v>
      </c>
      <c r="J687" s="2">
        <v>57237</v>
      </c>
      <c r="K687" t="s">
        <v>30</v>
      </c>
      <c r="L687" t="s">
        <v>14</v>
      </c>
      <c r="M687" t="s">
        <v>18</v>
      </c>
      <c r="N687" s="2">
        <v>52</v>
      </c>
    </row>
    <row r="688" spans="1:14" x14ac:dyDescent="0.35">
      <c r="A688" t="s">
        <v>40</v>
      </c>
      <c r="B688">
        <f>IF(COUNTIF($A$2:A688, A688) =1,1,0)</f>
        <v>0</v>
      </c>
      <c r="C688">
        <v>2016</v>
      </c>
      <c r="D688" s="10">
        <v>42370</v>
      </c>
      <c r="E688" t="s">
        <v>11</v>
      </c>
      <c r="F688" t="s">
        <v>24</v>
      </c>
      <c r="G688">
        <f>IF(COUNTIF($F$2:F688, F688) =1,1,0)</f>
        <v>0</v>
      </c>
      <c r="H688" s="1">
        <v>2.84</v>
      </c>
      <c r="I688" s="2">
        <f t="shared" si="10"/>
        <v>2840000</v>
      </c>
      <c r="J688" s="2">
        <v>880127</v>
      </c>
      <c r="K688" t="s">
        <v>29</v>
      </c>
      <c r="L688" t="s">
        <v>26</v>
      </c>
      <c r="M688" t="s">
        <v>31</v>
      </c>
      <c r="N688" s="2">
        <v>67</v>
      </c>
    </row>
    <row r="689" spans="1:14" x14ac:dyDescent="0.35">
      <c r="A689" t="s">
        <v>10</v>
      </c>
      <c r="B689">
        <f>IF(COUNTIF($A$2:A689, A689) =1,1,0)</f>
        <v>0</v>
      </c>
      <c r="C689">
        <v>2017</v>
      </c>
      <c r="D689" s="10">
        <v>42736</v>
      </c>
      <c r="E689" t="s">
        <v>11</v>
      </c>
      <c r="F689" t="s">
        <v>21</v>
      </c>
      <c r="G689">
        <f>IF(COUNTIF($F$2:F689, F689) =1,1,0)</f>
        <v>0</v>
      </c>
      <c r="H689" s="1">
        <v>71.400000000000006</v>
      </c>
      <c r="I689" s="2">
        <f t="shared" si="10"/>
        <v>71400000</v>
      </c>
      <c r="J689" s="2">
        <v>698847</v>
      </c>
      <c r="K689" t="s">
        <v>29</v>
      </c>
      <c r="L689" t="s">
        <v>38</v>
      </c>
      <c r="M689" t="s">
        <v>27</v>
      </c>
      <c r="N689" s="2">
        <v>17</v>
      </c>
    </row>
    <row r="690" spans="1:14" x14ac:dyDescent="0.35">
      <c r="A690" t="s">
        <v>19</v>
      </c>
      <c r="B690">
        <f>IF(COUNTIF($A$2:A690, A690) =1,1,0)</f>
        <v>0</v>
      </c>
      <c r="C690">
        <v>2022</v>
      </c>
      <c r="D690" s="10">
        <v>44562</v>
      </c>
      <c r="E690" t="s">
        <v>20</v>
      </c>
      <c r="F690" t="s">
        <v>36</v>
      </c>
      <c r="G690">
        <f>IF(COUNTIF($F$2:F690, F690) =1,1,0)</f>
        <v>0</v>
      </c>
      <c r="H690" s="1">
        <v>90.87</v>
      </c>
      <c r="I690" s="2">
        <f t="shared" si="10"/>
        <v>90870000</v>
      </c>
      <c r="J690" s="2">
        <v>928859</v>
      </c>
      <c r="K690" t="s">
        <v>30</v>
      </c>
      <c r="L690" t="s">
        <v>14</v>
      </c>
      <c r="M690" t="s">
        <v>18</v>
      </c>
      <c r="N690" s="2">
        <v>32</v>
      </c>
    </row>
    <row r="691" spans="1:14" x14ac:dyDescent="0.35">
      <c r="A691" t="s">
        <v>19</v>
      </c>
      <c r="B691">
        <f>IF(COUNTIF($A$2:A691, A691) =1,1,0)</f>
        <v>0</v>
      </c>
      <c r="C691">
        <v>2017</v>
      </c>
      <c r="D691" s="10">
        <v>42736</v>
      </c>
      <c r="E691" t="s">
        <v>34</v>
      </c>
      <c r="F691" t="s">
        <v>21</v>
      </c>
      <c r="G691">
        <f>IF(COUNTIF($F$2:F691, F691) =1,1,0)</f>
        <v>0</v>
      </c>
      <c r="H691" s="1">
        <v>78.94</v>
      </c>
      <c r="I691" s="2">
        <f t="shared" si="10"/>
        <v>78940000</v>
      </c>
      <c r="J691" s="2">
        <v>858565</v>
      </c>
      <c r="K691" t="s">
        <v>30</v>
      </c>
      <c r="L691" t="s">
        <v>22</v>
      </c>
      <c r="M691" t="s">
        <v>39</v>
      </c>
      <c r="N691" s="2">
        <v>29</v>
      </c>
    </row>
    <row r="692" spans="1:14" x14ac:dyDescent="0.35">
      <c r="A692" t="s">
        <v>10</v>
      </c>
      <c r="B692">
        <f>IF(COUNTIF($A$2:A692, A692) =1,1,0)</f>
        <v>0</v>
      </c>
      <c r="C692">
        <v>2022</v>
      </c>
      <c r="D692" s="10">
        <v>44562</v>
      </c>
      <c r="E692" t="s">
        <v>42</v>
      </c>
      <c r="F692" t="s">
        <v>24</v>
      </c>
      <c r="G692">
        <f>IF(COUNTIF($F$2:F692, F692) =1,1,0)</f>
        <v>0</v>
      </c>
      <c r="H692" s="1">
        <v>34.33</v>
      </c>
      <c r="I692" s="2">
        <f t="shared" si="10"/>
        <v>34330000</v>
      </c>
      <c r="J692" s="2">
        <v>571265</v>
      </c>
      <c r="K692" t="s">
        <v>30</v>
      </c>
      <c r="L692" t="s">
        <v>14</v>
      </c>
      <c r="M692" t="s">
        <v>18</v>
      </c>
      <c r="N692" s="2">
        <v>17</v>
      </c>
    </row>
    <row r="693" spans="1:14" x14ac:dyDescent="0.35">
      <c r="A693" t="s">
        <v>41</v>
      </c>
      <c r="B693">
        <f>IF(COUNTIF($A$2:A693, A693) =1,1,0)</f>
        <v>0</v>
      </c>
      <c r="C693">
        <v>2015</v>
      </c>
      <c r="D693" s="10">
        <v>42005</v>
      </c>
      <c r="E693" t="s">
        <v>32</v>
      </c>
      <c r="F693" t="s">
        <v>36</v>
      </c>
      <c r="G693">
        <f>IF(COUNTIF($F$2:F693, F693) =1,1,0)</f>
        <v>0</v>
      </c>
      <c r="H693" s="1">
        <v>40.64</v>
      </c>
      <c r="I693" s="2">
        <f t="shared" si="10"/>
        <v>40640000</v>
      </c>
      <c r="J693" s="2">
        <v>259321</v>
      </c>
      <c r="K693" t="s">
        <v>25</v>
      </c>
      <c r="L693" t="s">
        <v>26</v>
      </c>
      <c r="M693" t="s">
        <v>27</v>
      </c>
      <c r="N693" s="2">
        <v>62</v>
      </c>
    </row>
    <row r="694" spans="1:14" x14ac:dyDescent="0.35">
      <c r="A694" t="s">
        <v>43</v>
      </c>
      <c r="B694">
        <f>IF(COUNTIF($A$2:A694, A694) =1,1,0)</f>
        <v>0</v>
      </c>
      <c r="C694">
        <v>2022</v>
      </c>
      <c r="D694" s="10">
        <v>44562</v>
      </c>
      <c r="E694" t="s">
        <v>20</v>
      </c>
      <c r="F694" t="s">
        <v>36</v>
      </c>
      <c r="G694">
        <f>IF(COUNTIF($F$2:F694, F694) =1,1,0)</f>
        <v>0</v>
      </c>
      <c r="H694" s="1">
        <v>59.43</v>
      </c>
      <c r="I694" s="2">
        <f t="shared" si="10"/>
        <v>59430000</v>
      </c>
      <c r="J694" s="2">
        <v>121504</v>
      </c>
      <c r="K694" t="s">
        <v>29</v>
      </c>
      <c r="L694" t="s">
        <v>22</v>
      </c>
      <c r="M694" t="s">
        <v>27</v>
      </c>
      <c r="N694" s="2">
        <v>32</v>
      </c>
    </row>
    <row r="695" spans="1:14" x14ac:dyDescent="0.35">
      <c r="A695" t="s">
        <v>33</v>
      </c>
      <c r="B695">
        <f>IF(COUNTIF($A$2:A695, A695) =1,1,0)</f>
        <v>0</v>
      </c>
      <c r="C695">
        <v>2018</v>
      </c>
      <c r="D695" s="10">
        <v>43101</v>
      </c>
      <c r="E695" t="s">
        <v>32</v>
      </c>
      <c r="F695" t="s">
        <v>36</v>
      </c>
      <c r="G695">
        <f>IF(COUNTIF($F$2:F695, F695) =1,1,0)</f>
        <v>0</v>
      </c>
      <c r="H695" s="1">
        <v>50.75</v>
      </c>
      <c r="I695" s="2">
        <f t="shared" si="10"/>
        <v>50750000</v>
      </c>
      <c r="J695" s="2">
        <v>670630</v>
      </c>
      <c r="K695" t="s">
        <v>25</v>
      </c>
      <c r="L695" t="s">
        <v>38</v>
      </c>
      <c r="M695" t="s">
        <v>31</v>
      </c>
      <c r="N695" s="2">
        <v>4</v>
      </c>
    </row>
    <row r="696" spans="1:14" x14ac:dyDescent="0.35">
      <c r="A696" t="s">
        <v>10</v>
      </c>
      <c r="B696">
        <f>IF(COUNTIF($A$2:A696, A696) =1,1,0)</f>
        <v>0</v>
      </c>
      <c r="C696">
        <v>2024</v>
      </c>
      <c r="D696" s="10">
        <v>45292</v>
      </c>
      <c r="E696" t="s">
        <v>16</v>
      </c>
      <c r="F696" t="s">
        <v>36</v>
      </c>
      <c r="G696">
        <f>IF(COUNTIF($F$2:F696, F696) =1,1,0)</f>
        <v>0</v>
      </c>
      <c r="H696" s="1">
        <v>72.180000000000007</v>
      </c>
      <c r="I696" s="2">
        <f t="shared" si="10"/>
        <v>72180000</v>
      </c>
      <c r="J696" s="2">
        <v>277175</v>
      </c>
      <c r="K696" t="s">
        <v>29</v>
      </c>
      <c r="L696" t="s">
        <v>26</v>
      </c>
      <c r="M696" t="s">
        <v>18</v>
      </c>
      <c r="N696" s="2">
        <v>72</v>
      </c>
    </row>
    <row r="697" spans="1:14" x14ac:dyDescent="0.35">
      <c r="A697" t="s">
        <v>45</v>
      </c>
      <c r="B697">
        <f>IF(COUNTIF($A$2:A697, A697) =1,1,0)</f>
        <v>0</v>
      </c>
      <c r="C697">
        <v>2016</v>
      </c>
      <c r="D697" s="10">
        <v>42370</v>
      </c>
      <c r="E697" t="s">
        <v>20</v>
      </c>
      <c r="F697" t="s">
        <v>17</v>
      </c>
      <c r="G697">
        <f>IF(COUNTIF($F$2:F697, F697) =1,1,0)</f>
        <v>0</v>
      </c>
      <c r="H697" s="1">
        <v>23.35</v>
      </c>
      <c r="I697" s="2">
        <f t="shared" si="10"/>
        <v>23350000</v>
      </c>
      <c r="J697" s="2">
        <v>952463</v>
      </c>
      <c r="K697" t="s">
        <v>25</v>
      </c>
      <c r="L697" t="s">
        <v>14</v>
      </c>
      <c r="M697" t="s">
        <v>31</v>
      </c>
      <c r="N697" s="2">
        <v>26</v>
      </c>
    </row>
    <row r="698" spans="1:14" x14ac:dyDescent="0.35">
      <c r="A698" t="s">
        <v>23</v>
      </c>
      <c r="B698">
        <f>IF(COUNTIF($A$2:A698, A698) =1,1,0)</f>
        <v>0</v>
      </c>
      <c r="C698">
        <v>2020</v>
      </c>
      <c r="D698" s="10">
        <v>43831</v>
      </c>
      <c r="E698" t="s">
        <v>32</v>
      </c>
      <c r="F698" t="s">
        <v>35</v>
      </c>
      <c r="G698">
        <f>IF(COUNTIF($F$2:F698, F698) =1,1,0)</f>
        <v>0</v>
      </c>
      <c r="H698" s="1">
        <v>78.319999999999993</v>
      </c>
      <c r="I698" s="2">
        <f t="shared" si="10"/>
        <v>78320000</v>
      </c>
      <c r="J698" s="2">
        <v>624619</v>
      </c>
      <c r="K698" t="s">
        <v>30</v>
      </c>
      <c r="L698" t="s">
        <v>22</v>
      </c>
      <c r="M698" t="s">
        <v>27</v>
      </c>
      <c r="N698" s="2">
        <v>67</v>
      </c>
    </row>
    <row r="699" spans="1:14" x14ac:dyDescent="0.35">
      <c r="A699" t="s">
        <v>10</v>
      </c>
      <c r="B699">
        <f>IF(COUNTIF($A$2:A699, A699) =1,1,0)</f>
        <v>0</v>
      </c>
      <c r="C699">
        <v>2018</v>
      </c>
      <c r="D699" s="10">
        <v>43101</v>
      </c>
      <c r="E699" t="s">
        <v>11</v>
      </c>
      <c r="F699" t="s">
        <v>37</v>
      </c>
      <c r="G699">
        <f>IF(COUNTIF($F$2:F699, F699) =1,1,0)</f>
        <v>0</v>
      </c>
      <c r="H699" s="1">
        <v>20.22</v>
      </c>
      <c r="I699" s="2">
        <f t="shared" si="10"/>
        <v>20220000</v>
      </c>
      <c r="J699" s="2">
        <v>363934</v>
      </c>
      <c r="K699" t="s">
        <v>29</v>
      </c>
      <c r="L699" t="s">
        <v>22</v>
      </c>
      <c r="M699" t="s">
        <v>18</v>
      </c>
      <c r="N699" s="2">
        <v>24</v>
      </c>
    </row>
    <row r="700" spans="1:14" x14ac:dyDescent="0.35">
      <c r="A700" t="s">
        <v>44</v>
      </c>
      <c r="B700">
        <f>IF(COUNTIF($A$2:A700, A700) =1,1,0)</f>
        <v>0</v>
      </c>
      <c r="C700">
        <v>2017</v>
      </c>
      <c r="D700" s="10">
        <v>42736</v>
      </c>
      <c r="E700" t="s">
        <v>34</v>
      </c>
      <c r="F700" t="s">
        <v>21</v>
      </c>
      <c r="G700">
        <f>IF(COUNTIF($F$2:F700, F700) =1,1,0)</f>
        <v>0</v>
      </c>
      <c r="H700" s="1">
        <v>33.15</v>
      </c>
      <c r="I700" s="2">
        <f t="shared" si="10"/>
        <v>33150000</v>
      </c>
      <c r="J700" s="2">
        <v>44750</v>
      </c>
      <c r="K700" t="s">
        <v>30</v>
      </c>
      <c r="L700" t="s">
        <v>14</v>
      </c>
      <c r="M700" t="s">
        <v>18</v>
      </c>
      <c r="N700" s="2">
        <v>22</v>
      </c>
    </row>
    <row r="701" spans="1:14" x14ac:dyDescent="0.35">
      <c r="A701" t="s">
        <v>23</v>
      </c>
      <c r="B701">
        <f>IF(COUNTIF($A$2:A701, A701) =1,1,0)</f>
        <v>0</v>
      </c>
      <c r="C701">
        <v>2021</v>
      </c>
      <c r="D701" s="10">
        <v>44197</v>
      </c>
      <c r="E701" t="s">
        <v>32</v>
      </c>
      <c r="F701" t="s">
        <v>36</v>
      </c>
      <c r="G701">
        <f>IF(COUNTIF($F$2:F701, F701) =1,1,0)</f>
        <v>0</v>
      </c>
      <c r="H701" s="1">
        <v>8.82</v>
      </c>
      <c r="I701" s="2">
        <f t="shared" si="10"/>
        <v>8820000</v>
      </c>
      <c r="J701" s="2">
        <v>736601</v>
      </c>
      <c r="K701" t="s">
        <v>25</v>
      </c>
      <c r="L701" t="s">
        <v>38</v>
      </c>
      <c r="M701" t="s">
        <v>27</v>
      </c>
      <c r="N701" s="2">
        <v>26</v>
      </c>
    </row>
    <row r="702" spans="1:14" x14ac:dyDescent="0.35">
      <c r="A702" t="s">
        <v>44</v>
      </c>
      <c r="B702">
        <f>IF(COUNTIF($A$2:A702, A702) =1,1,0)</f>
        <v>0</v>
      </c>
      <c r="C702">
        <v>2018</v>
      </c>
      <c r="D702" s="10">
        <v>43101</v>
      </c>
      <c r="E702" t="s">
        <v>16</v>
      </c>
      <c r="F702" t="s">
        <v>12</v>
      </c>
      <c r="G702">
        <f>IF(COUNTIF($F$2:F702, F702) =1,1,0)</f>
        <v>0</v>
      </c>
      <c r="H702" s="1">
        <v>43.32</v>
      </c>
      <c r="I702" s="2">
        <f t="shared" si="10"/>
        <v>43320000</v>
      </c>
      <c r="J702" s="2">
        <v>42876</v>
      </c>
      <c r="K702" t="s">
        <v>30</v>
      </c>
      <c r="L702" t="s">
        <v>14</v>
      </c>
      <c r="M702" t="s">
        <v>31</v>
      </c>
      <c r="N702" s="2">
        <v>40</v>
      </c>
    </row>
    <row r="703" spans="1:14" x14ac:dyDescent="0.35">
      <c r="A703" t="s">
        <v>40</v>
      </c>
      <c r="B703">
        <f>IF(COUNTIF($A$2:A703, A703) =1,1,0)</f>
        <v>0</v>
      </c>
      <c r="C703">
        <v>2018</v>
      </c>
      <c r="D703" s="10">
        <v>43101</v>
      </c>
      <c r="E703" t="s">
        <v>32</v>
      </c>
      <c r="F703" t="s">
        <v>37</v>
      </c>
      <c r="G703">
        <f>IF(COUNTIF($F$2:F703, F703) =1,1,0)</f>
        <v>0</v>
      </c>
      <c r="H703" s="1">
        <v>90.4</v>
      </c>
      <c r="I703" s="2">
        <f t="shared" si="10"/>
        <v>90400000</v>
      </c>
      <c r="J703" s="2">
        <v>536357</v>
      </c>
      <c r="K703" t="s">
        <v>25</v>
      </c>
      <c r="L703" t="s">
        <v>22</v>
      </c>
      <c r="M703" t="s">
        <v>39</v>
      </c>
      <c r="N703" s="2">
        <v>55</v>
      </c>
    </row>
    <row r="704" spans="1:14" x14ac:dyDescent="0.35">
      <c r="A704" t="s">
        <v>45</v>
      </c>
      <c r="B704">
        <f>IF(COUNTIF($A$2:A704, A704) =1,1,0)</f>
        <v>0</v>
      </c>
      <c r="C704">
        <v>2017</v>
      </c>
      <c r="D704" s="10">
        <v>42736</v>
      </c>
      <c r="E704" t="s">
        <v>11</v>
      </c>
      <c r="F704" t="s">
        <v>35</v>
      </c>
      <c r="G704">
        <f>IF(COUNTIF($F$2:F704, F704) =1,1,0)</f>
        <v>0</v>
      </c>
      <c r="H704" s="1">
        <v>55.34</v>
      </c>
      <c r="I704" s="2">
        <f t="shared" si="10"/>
        <v>55340000</v>
      </c>
      <c r="J704" s="2">
        <v>785099</v>
      </c>
      <c r="K704" t="s">
        <v>29</v>
      </c>
      <c r="L704" t="s">
        <v>26</v>
      </c>
      <c r="M704" t="s">
        <v>39</v>
      </c>
      <c r="N704" s="2">
        <v>29</v>
      </c>
    </row>
    <row r="705" spans="1:14" x14ac:dyDescent="0.35">
      <c r="A705" t="s">
        <v>33</v>
      </c>
      <c r="B705">
        <f>IF(COUNTIF($A$2:A705, A705) =1,1,0)</f>
        <v>0</v>
      </c>
      <c r="C705">
        <v>2019</v>
      </c>
      <c r="D705" s="10">
        <v>43466</v>
      </c>
      <c r="E705" t="s">
        <v>32</v>
      </c>
      <c r="F705" t="s">
        <v>37</v>
      </c>
      <c r="G705">
        <f>IF(COUNTIF($F$2:F705, F705) =1,1,0)</f>
        <v>0</v>
      </c>
      <c r="H705" s="1">
        <v>27.89</v>
      </c>
      <c r="I705" s="2">
        <f t="shared" si="10"/>
        <v>27890000</v>
      </c>
      <c r="J705" s="2">
        <v>460544</v>
      </c>
      <c r="K705" t="s">
        <v>30</v>
      </c>
      <c r="L705" t="s">
        <v>22</v>
      </c>
      <c r="M705" t="s">
        <v>18</v>
      </c>
      <c r="N705" s="2">
        <v>29</v>
      </c>
    </row>
    <row r="706" spans="1:14" x14ac:dyDescent="0.35">
      <c r="A706" t="s">
        <v>33</v>
      </c>
      <c r="B706">
        <f>IF(COUNTIF($A$2:A706, A706) =1,1,0)</f>
        <v>0</v>
      </c>
      <c r="C706">
        <v>2020</v>
      </c>
      <c r="D706" s="10">
        <v>43831</v>
      </c>
      <c r="E706" t="s">
        <v>16</v>
      </c>
      <c r="F706" t="s">
        <v>12</v>
      </c>
      <c r="G706">
        <f>IF(COUNTIF($F$2:F706, F706) =1,1,0)</f>
        <v>0</v>
      </c>
      <c r="H706" s="1">
        <v>66.040000000000006</v>
      </c>
      <c r="I706" s="2">
        <f t="shared" si="10"/>
        <v>66040000.000000007</v>
      </c>
      <c r="J706" s="2">
        <v>881755</v>
      </c>
      <c r="K706" t="s">
        <v>30</v>
      </c>
      <c r="L706" t="s">
        <v>38</v>
      </c>
      <c r="M706" t="s">
        <v>18</v>
      </c>
      <c r="N706" s="2">
        <v>10</v>
      </c>
    </row>
    <row r="707" spans="1:14" x14ac:dyDescent="0.35">
      <c r="A707" t="s">
        <v>19</v>
      </c>
      <c r="B707">
        <f>IF(COUNTIF($A$2:A707, A707) =1,1,0)</f>
        <v>0</v>
      </c>
      <c r="C707">
        <v>2024</v>
      </c>
      <c r="D707" s="10">
        <v>45292</v>
      </c>
      <c r="E707" t="s">
        <v>34</v>
      </c>
      <c r="F707" t="s">
        <v>24</v>
      </c>
      <c r="G707">
        <f>IF(COUNTIF($F$2:F707, F707) =1,1,0)</f>
        <v>0</v>
      </c>
      <c r="H707" s="1">
        <v>10.24</v>
      </c>
      <c r="I707" s="2">
        <f t="shared" ref="I707:I770" si="11">H707*1000000</f>
        <v>10240000</v>
      </c>
      <c r="J707" s="2">
        <v>213393</v>
      </c>
      <c r="K707" t="s">
        <v>30</v>
      </c>
      <c r="L707" t="s">
        <v>26</v>
      </c>
      <c r="M707" t="s">
        <v>39</v>
      </c>
      <c r="N707" s="2">
        <v>49</v>
      </c>
    </row>
    <row r="708" spans="1:14" x14ac:dyDescent="0.35">
      <c r="A708" t="s">
        <v>23</v>
      </c>
      <c r="B708">
        <f>IF(COUNTIF($A$2:A708, A708) =1,1,0)</f>
        <v>0</v>
      </c>
      <c r="C708">
        <v>2017</v>
      </c>
      <c r="D708" s="10">
        <v>42736</v>
      </c>
      <c r="E708" t="s">
        <v>20</v>
      </c>
      <c r="F708" t="s">
        <v>24</v>
      </c>
      <c r="G708">
        <f>IF(COUNTIF($F$2:F708, F708) =1,1,0)</f>
        <v>0</v>
      </c>
      <c r="H708" s="1">
        <v>43.82</v>
      </c>
      <c r="I708" s="2">
        <f t="shared" si="11"/>
        <v>43820000</v>
      </c>
      <c r="J708" s="2">
        <v>213979</v>
      </c>
      <c r="K708" t="s">
        <v>13</v>
      </c>
      <c r="L708" t="s">
        <v>14</v>
      </c>
      <c r="M708" t="s">
        <v>18</v>
      </c>
      <c r="N708" s="2">
        <v>10</v>
      </c>
    </row>
    <row r="709" spans="1:14" x14ac:dyDescent="0.35">
      <c r="A709" t="s">
        <v>23</v>
      </c>
      <c r="B709">
        <f>IF(COUNTIF($A$2:A709, A709) =1,1,0)</f>
        <v>0</v>
      </c>
      <c r="C709">
        <v>2021</v>
      </c>
      <c r="D709" s="10">
        <v>44197</v>
      </c>
      <c r="E709" t="s">
        <v>42</v>
      </c>
      <c r="F709" t="s">
        <v>24</v>
      </c>
      <c r="G709">
        <f>IF(COUNTIF($F$2:F709, F709) =1,1,0)</f>
        <v>0</v>
      </c>
      <c r="H709" s="1">
        <v>3.17</v>
      </c>
      <c r="I709" s="2">
        <f t="shared" si="11"/>
        <v>3170000</v>
      </c>
      <c r="J709" s="2">
        <v>570243</v>
      </c>
      <c r="K709" t="s">
        <v>29</v>
      </c>
      <c r="L709" t="s">
        <v>14</v>
      </c>
      <c r="M709" t="s">
        <v>31</v>
      </c>
      <c r="N709" s="2">
        <v>51</v>
      </c>
    </row>
    <row r="710" spans="1:14" x14ac:dyDescent="0.35">
      <c r="A710" t="s">
        <v>43</v>
      </c>
      <c r="B710">
        <f>IF(COUNTIF($A$2:A710, A710) =1,1,0)</f>
        <v>0</v>
      </c>
      <c r="C710">
        <v>2016</v>
      </c>
      <c r="D710" s="10">
        <v>42370</v>
      </c>
      <c r="E710" t="s">
        <v>42</v>
      </c>
      <c r="F710" t="s">
        <v>35</v>
      </c>
      <c r="G710">
        <f>IF(COUNTIF($F$2:F710, F710) =1,1,0)</f>
        <v>0</v>
      </c>
      <c r="H710" s="1">
        <v>72.73</v>
      </c>
      <c r="I710" s="2">
        <f t="shared" si="11"/>
        <v>72730000</v>
      </c>
      <c r="J710" s="2">
        <v>47624</v>
      </c>
      <c r="K710" t="s">
        <v>25</v>
      </c>
      <c r="L710" t="s">
        <v>22</v>
      </c>
      <c r="M710" t="s">
        <v>18</v>
      </c>
      <c r="N710" s="2">
        <v>70</v>
      </c>
    </row>
    <row r="711" spans="1:14" x14ac:dyDescent="0.35">
      <c r="A711" t="s">
        <v>10</v>
      </c>
      <c r="B711">
        <f>IF(COUNTIF($A$2:A711, A711) =1,1,0)</f>
        <v>0</v>
      </c>
      <c r="C711">
        <v>2024</v>
      </c>
      <c r="D711" s="10">
        <v>45292</v>
      </c>
      <c r="E711" t="s">
        <v>20</v>
      </c>
      <c r="F711" t="s">
        <v>36</v>
      </c>
      <c r="G711">
        <f>IF(COUNTIF($F$2:F711, F711) =1,1,0)</f>
        <v>0</v>
      </c>
      <c r="H711" s="1">
        <v>16.09</v>
      </c>
      <c r="I711" s="2">
        <f t="shared" si="11"/>
        <v>16090000</v>
      </c>
      <c r="J711" s="2">
        <v>72940</v>
      </c>
      <c r="K711" t="s">
        <v>25</v>
      </c>
      <c r="L711" t="s">
        <v>38</v>
      </c>
      <c r="M711" t="s">
        <v>15</v>
      </c>
      <c r="N711" s="2">
        <v>26</v>
      </c>
    </row>
    <row r="712" spans="1:14" x14ac:dyDescent="0.35">
      <c r="A712" t="s">
        <v>44</v>
      </c>
      <c r="B712">
        <f>IF(COUNTIF($A$2:A712, A712) =1,1,0)</f>
        <v>0</v>
      </c>
      <c r="C712">
        <v>2020</v>
      </c>
      <c r="D712" s="10">
        <v>43831</v>
      </c>
      <c r="E712" t="s">
        <v>42</v>
      </c>
      <c r="F712" t="s">
        <v>24</v>
      </c>
      <c r="G712">
        <f>IF(COUNTIF($F$2:F712, F712) =1,1,0)</f>
        <v>0</v>
      </c>
      <c r="H712" s="1">
        <v>98.14</v>
      </c>
      <c r="I712" s="2">
        <f t="shared" si="11"/>
        <v>98140000</v>
      </c>
      <c r="J712" s="2">
        <v>710142</v>
      </c>
      <c r="K712" t="s">
        <v>29</v>
      </c>
      <c r="L712" t="s">
        <v>38</v>
      </c>
      <c r="M712" t="s">
        <v>27</v>
      </c>
      <c r="N712" s="2">
        <v>56</v>
      </c>
    </row>
    <row r="713" spans="1:14" x14ac:dyDescent="0.35">
      <c r="A713" t="s">
        <v>44</v>
      </c>
      <c r="B713">
        <f>IF(COUNTIF($A$2:A713, A713) =1,1,0)</f>
        <v>0</v>
      </c>
      <c r="C713">
        <v>2023</v>
      </c>
      <c r="D713" s="10">
        <v>44927</v>
      </c>
      <c r="E713" t="s">
        <v>42</v>
      </c>
      <c r="F713" t="s">
        <v>17</v>
      </c>
      <c r="G713">
        <f>IF(COUNTIF($F$2:F713, F713) =1,1,0)</f>
        <v>0</v>
      </c>
      <c r="H713" s="1">
        <v>51.91</v>
      </c>
      <c r="I713" s="2">
        <f t="shared" si="11"/>
        <v>51910000</v>
      </c>
      <c r="J713" s="2">
        <v>360524</v>
      </c>
      <c r="K713" t="s">
        <v>13</v>
      </c>
      <c r="L713" t="s">
        <v>14</v>
      </c>
      <c r="M713" t="s">
        <v>18</v>
      </c>
      <c r="N713" s="2">
        <v>47</v>
      </c>
    </row>
    <row r="714" spans="1:14" x14ac:dyDescent="0.35">
      <c r="A714" t="s">
        <v>33</v>
      </c>
      <c r="B714">
        <f>IF(COUNTIF($A$2:A714, A714) =1,1,0)</f>
        <v>0</v>
      </c>
      <c r="C714">
        <v>2017</v>
      </c>
      <c r="D714" s="10">
        <v>42736</v>
      </c>
      <c r="E714" t="s">
        <v>11</v>
      </c>
      <c r="F714" t="s">
        <v>21</v>
      </c>
      <c r="G714">
        <f>IF(COUNTIF($F$2:F714, F714) =1,1,0)</f>
        <v>0</v>
      </c>
      <c r="H714" s="1">
        <v>55.9</v>
      </c>
      <c r="I714" s="2">
        <f t="shared" si="11"/>
        <v>55900000</v>
      </c>
      <c r="J714" s="2">
        <v>309259</v>
      </c>
      <c r="K714" t="s">
        <v>29</v>
      </c>
      <c r="L714" t="s">
        <v>38</v>
      </c>
      <c r="M714" t="s">
        <v>27</v>
      </c>
      <c r="N714" s="2">
        <v>3</v>
      </c>
    </row>
    <row r="715" spans="1:14" x14ac:dyDescent="0.35">
      <c r="A715" t="s">
        <v>23</v>
      </c>
      <c r="B715">
        <f>IF(COUNTIF($A$2:A715, A715) =1,1,0)</f>
        <v>0</v>
      </c>
      <c r="C715">
        <v>2024</v>
      </c>
      <c r="D715" s="10">
        <v>45292</v>
      </c>
      <c r="E715" t="s">
        <v>11</v>
      </c>
      <c r="F715" t="s">
        <v>35</v>
      </c>
      <c r="G715">
        <f>IF(COUNTIF($F$2:F715, F715) =1,1,0)</f>
        <v>0</v>
      </c>
      <c r="H715" s="1">
        <v>30.68</v>
      </c>
      <c r="I715" s="2">
        <f t="shared" si="11"/>
        <v>30680000</v>
      </c>
      <c r="J715" s="2">
        <v>393201</v>
      </c>
      <c r="K715" t="s">
        <v>25</v>
      </c>
      <c r="L715" t="s">
        <v>26</v>
      </c>
      <c r="M715" t="s">
        <v>18</v>
      </c>
      <c r="N715" s="2">
        <v>3</v>
      </c>
    </row>
    <row r="716" spans="1:14" x14ac:dyDescent="0.35">
      <c r="A716" t="s">
        <v>28</v>
      </c>
      <c r="B716">
        <f>IF(COUNTIF($A$2:A716, A716) =1,1,0)</f>
        <v>0</v>
      </c>
      <c r="C716">
        <v>2020</v>
      </c>
      <c r="D716" s="10">
        <v>43831</v>
      </c>
      <c r="E716" t="s">
        <v>16</v>
      </c>
      <c r="F716" t="s">
        <v>21</v>
      </c>
      <c r="G716">
        <f>IF(COUNTIF($F$2:F716, F716) =1,1,0)</f>
        <v>0</v>
      </c>
      <c r="H716" s="1">
        <v>65.2</v>
      </c>
      <c r="I716" s="2">
        <f t="shared" si="11"/>
        <v>65200000</v>
      </c>
      <c r="J716" s="2">
        <v>306799</v>
      </c>
      <c r="K716" t="s">
        <v>30</v>
      </c>
      <c r="L716" t="s">
        <v>38</v>
      </c>
      <c r="M716" t="s">
        <v>39</v>
      </c>
      <c r="N716" s="2">
        <v>61</v>
      </c>
    </row>
    <row r="717" spans="1:14" x14ac:dyDescent="0.35">
      <c r="A717" t="s">
        <v>41</v>
      </c>
      <c r="B717">
        <f>IF(COUNTIF($A$2:A717, A717) =1,1,0)</f>
        <v>0</v>
      </c>
      <c r="C717">
        <v>2022</v>
      </c>
      <c r="D717" s="10">
        <v>44562</v>
      </c>
      <c r="E717" t="s">
        <v>42</v>
      </c>
      <c r="F717" t="s">
        <v>37</v>
      </c>
      <c r="G717">
        <f>IF(COUNTIF($F$2:F717, F717) =1,1,0)</f>
        <v>0</v>
      </c>
      <c r="H717" s="1">
        <v>81.92</v>
      </c>
      <c r="I717" s="2">
        <f t="shared" si="11"/>
        <v>81920000</v>
      </c>
      <c r="J717" s="2">
        <v>30180</v>
      </c>
      <c r="K717" t="s">
        <v>29</v>
      </c>
      <c r="L717" t="s">
        <v>22</v>
      </c>
      <c r="M717" t="s">
        <v>27</v>
      </c>
      <c r="N717" s="2">
        <v>53</v>
      </c>
    </row>
    <row r="718" spans="1:14" x14ac:dyDescent="0.35">
      <c r="A718" t="s">
        <v>19</v>
      </c>
      <c r="B718">
        <f>IF(COUNTIF($A$2:A718, A718) =1,1,0)</f>
        <v>0</v>
      </c>
      <c r="C718">
        <v>2017</v>
      </c>
      <c r="D718" s="10">
        <v>42736</v>
      </c>
      <c r="E718" t="s">
        <v>11</v>
      </c>
      <c r="F718" t="s">
        <v>17</v>
      </c>
      <c r="G718">
        <f>IF(COUNTIF($F$2:F718, F718) =1,1,0)</f>
        <v>0</v>
      </c>
      <c r="H718" s="1">
        <v>97.87</v>
      </c>
      <c r="I718" s="2">
        <f t="shared" si="11"/>
        <v>97870000</v>
      </c>
      <c r="J718" s="2">
        <v>113745</v>
      </c>
      <c r="K718" t="s">
        <v>30</v>
      </c>
      <c r="L718" t="s">
        <v>14</v>
      </c>
      <c r="M718" t="s">
        <v>39</v>
      </c>
      <c r="N718" s="2">
        <v>2</v>
      </c>
    </row>
    <row r="719" spans="1:14" x14ac:dyDescent="0.35">
      <c r="A719" t="s">
        <v>44</v>
      </c>
      <c r="B719">
        <f>IF(COUNTIF($A$2:A719, A719) =1,1,0)</f>
        <v>0</v>
      </c>
      <c r="C719">
        <v>2024</v>
      </c>
      <c r="D719" s="10">
        <v>45292</v>
      </c>
      <c r="E719" t="s">
        <v>16</v>
      </c>
      <c r="F719" t="s">
        <v>36</v>
      </c>
      <c r="G719">
        <f>IF(COUNTIF($F$2:F719, F719) =1,1,0)</f>
        <v>0</v>
      </c>
      <c r="H719" s="1">
        <v>24.22</v>
      </c>
      <c r="I719" s="2">
        <f t="shared" si="11"/>
        <v>24220000</v>
      </c>
      <c r="J719" s="2">
        <v>584428</v>
      </c>
      <c r="K719" t="s">
        <v>25</v>
      </c>
      <c r="L719" t="s">
        <v>22</v>
      </c>
      <c r="M719" t="s">
        <v>18</v>
      </c>
      <c r="N719" s="2">
        <v>34</v>
      </c>
    </row>
    <row r="720" spans="1:14" x14ac:dyDescent="0.35">
      <c r="A720" t="s">
        <v>33</v>
      </c>
      <c r="B720">
        <f>IF(COUNTIF($A$2:A720, A720) =1,1,0)</f>
        <v>0</v>
      </c>
      <c r="C720">
        <v>2020</v>
      </c>
      <c r="D720" s="10">
        <v>43831</v>
      </c>
      <c r="E720" t="s">
        <v>16</v>
      </c>
      <c r="F720" t="s">
        <v>37</v>
      </c>
      <c r="G720">
        <f>IF(COUNTIF($F$2:F720, F720) =1,1,0)</f>
        <v>0</v>
      </c>
      <c r="H720" s="1">
        <v>3.27</v>
      </c>
      <c r="I720" s="2">
        <f t="shared" si="11"/>
        <v>3270000</v>
      </c>
      <c r="J720" s="2">
        <v>178268</v>
      </c>
      <c r="K720" t="s">
        <v>25</v>
      </c>
      <c r="L720" t="s">
        <v>14</v>
      </c>
      <c r="M720" t="s">
        <v>31</v>
      </c>
      <c r="N720" s="2">
        <v>2</v>
      </c>
    </row>
    <row r="721" spans="1:14" x14ac:dyDescent="0.35">
      <c r="A721" t="s">
        <v>10</v>
      </c>
      <c r="B721">
        <f>IF(COUNTIF($A$2:A721, A721) =1,1,0)</f>
        <v>0</v>
      </c>
      <c r="C721">
        <v>2022</v>
      </c>
      <c r="D721" s="10">
        <v>44562</v>
      </c>
      <c r="E721" t="s">
        <v>11</v>
      </c>
      <c r="F721" t="s">
        <v>17</v>
      </c>
      <c r="G721">
        <f>IF(COUNTIF($F$2:F721, F721) =1,1,0)</f>
        <v>0</v>
      </c>
      <c r="H721" s="1">
        <v>33.69</v>
      </c>
      <c r="I721" s="2">
        <f t="shared" si="11"/>
        <v>33690000</v>
      </c>
      <c r="J721" s="2">
        <v>338578</v>
      </c>
      <c r="K721" t="s">
        <v>30</v>
      </c>
      <c r="L721" t="s">
        <v>26</v>
      </c>
      <c r="M721" t="s">
        <v>27</v>
      </c>
      <c r="N721" s="2">
        <v>38</v>
      </c>
    </row>
    <row r="722" spans="1:14" x14ac:dyDescent="0.35">
      <c r="A722" t="s">
        <v>10</v>
      </c>
      <c r="B722">
        <f>IF(COUNTIF($A$2:A722, A722) =1,1,0)</f>
        <v>0</v>
      </c>
      <c r="C722">
        <v>2024</v>
      </c>
      <c r="D722" s="10">
        <v>45292</v>
      </c>
      <c r="E722" t="s">
        <v>32</v>
      </c>
      <c r="F722" t="s">
        <v>37</v>
      </c>
      <c r="G722">
        <f>IF(COUNTIF($F$2:F722, F722) =1,1,0)</f>
        <v>0</v>
      </c>
      <c r="H722" s="1">
        <v>7.31</v>
      </c>
      <c r="I722" s="2">
        <f t="shared" si="11"/>
        <v>7310000</v>
      </c>
      <c r="J722" s="2">
        <v>972407</v>
      </c>
      <c r="K722" t="s">
        <v>13</v>
      </c>
      <c r="L722" t="s">
        <v>38</v>
      </c>
      <c r="M722" t="s">
        <v>39</v>
      </c>
      <c r="N722" s="2">
        <v>51</v>
      </c>
    </row>
    <row r="723" spans="1:14" x14ac:dyDescent="0.35">
      <c r="A723" t="s">
        <v>43</v>
      </c>
      <c r="B723">
        <f>IF(COUNTIF($A$2:A723, A723) =1,1,0)</f>
        <v>0</v>
      </c>
      <c r="C723">
        <v>2022</v>
      </c>
      <c r="D723" s="10">
        <v>44562</v>
      </c>
      <c r="E723" t="s">
        <v>16</v>
      </c>
      <c r="F723" t="s">
        <v>36</v>
      </c>
      <c r="G723">
        <f>IF(COUNTIF($F$2:F723, F723) =1,1,0)</f>
        <v>0</v>
      </c>
      <c r="H723" s="1">
        <v>15.66</v>
      </c>
      <c r="I723" s="2">
        <f t="shared" si="11"/>
        <v>15660000</v>
      </c>
      <c r="J723" s="2">
        <v>817169</v>
      </c>
      <c r="K723" t="s">
        <v>29</v>
      </c>
      <c r="L723" t="s">
        <v>14</v>
      </c>
      <c r="M723" t="s">
        <v>18</v>
      </c>
      <c r="N723" s="2">
        <v>54</v>
      </c>
    </row>
    <row r="724" spans="1:14" x14ac:dyDescent="0.35">
      <c r="A724" t="s">
        <v>40</v>
      </c>
      <c r="B724">
        <f>IF(COUNTIF($A$2:A724, A724) =1,1,0)</f>
        <v>0</v>
      </c>
      <c r="C724">
        <v>2015</v>
      </c>
      <c r="D724" s="10">
        <v>42005</v>
      </c>
      <c r="E724" t="s">
        <v>42</v>
      </c>
      <c r="F724" t="s">
        <v>37</v>
      </c>
      <c r="G724">
        <f>IF(COUNTIF($F$2:F724, F724) =1,1,0)</f>
        <v>0</v>
      </c>
      <c r="H724" s="1">
        <v>62.34</v>
      </c>
      <c r="I724" s="2">
        <f t="shared" si="11"/>
        <v>62340000</v>
      </c>
      <c r="J724" s="2">
        <v>796100</v>
      </c>
      <c r="K724" t="s">
        <v>13</v>
      </c>
      <c r="L724" t="s">
        <v>26</v>
      </c>
      <c r="M724" t="s">
        <v>27</v>
      </c>
      <c r="N724" s="2">
        <v>20</v>
      </c>
    </row>
    <row r="725" spans="1:14" x14ac:dyDescent="0.35">
      <c r="A725" t="s">
        <v>23</v>
      </c>
      <c r="B725">
        <f>IF(COUNTIF($A$2:A725, A725) =1,1,0)</f>
        <v>0</v>
      </c>
      <c r="C725">
        <v>2016</v>
      </c>
      <c r="D725" s="10">
        <v>42370</v>
      </c>
      <c r="E725" t="s">
        <v>20</v>
      </c>
      <c r="F725" t="s">
        <v>36</v>
      </c>
      <c r="G725">
        <f>IF(COUNTIF($F$2:F725, F725) =1,1,0)</f>
        <v>0</v>
      </c>
      <c r="H725" s="1">
        <v>76.06</v>
      </c>
      <c r="I725" s="2">
        <f t="shared" si="11"/>
        <v>76060000</v>
      </c>
      <c r="J725" s="2">
        <v>530253</v>
      </c>
      <c r="K725" t="s">
        <v>30</v>
      </c>
      <c r="L725" t="s">
        <v>22</v>
      </c>
      <c r="M725" t="s">
        <v>39</v>
      </c>
      <c r="N725" s="2">
        <v>28</v>
      </c>
    </row>
    <row r="726" spans="1:14" x14ac:dyDescent="0.35">
      <c r="A726" t="s">
        <v>40</v>
      </c>
      <c r="B726">
        <f>IF(COUNTIF($A$2:A726, A726) =1,1,0)</f>
        <v>0</v>
      </c>
      <c r="C726">
        <v>2024</v>
      </c>
      <c r="D726" s="10">
        <v>45292</v>
      </c>
      <c r="E726" t="s">
        <v>20</v>
      </c>
      <c r="F726" t="s">
        <v>35</v>
      </c>
      <c r="G726">
        <f>IF(COUNTIF($F$2:F726, F726) =1,1,0)</f>
        <v>0</v>
      </c>
      <c r="H726" s="1">
        <v>50.36</v>
      </c>
      <c r="I726" s="2">
        <f t="shared" si="11"/>
        <v>50360000</v>
      </c>
      <c r="J726" s="2">
        <v>165496</v>
      </c>
      <c r="K726" t="s">
        <v>25</v>
      </c>
      <c r="L726" t="s">
        <v>22</v>
      </c>
      <c r="M726" t="s">
        <v>39</v>
      </c>
      <c r="N726" s="2">
        <v>72</v>
      </c>
    </row>
    <row r="727" spans="1:14" x14ac:dyDescent="0.35">
      <c r="A727" t="s">
        <v>41</v>
      </c>
      <c r="B727">
        <f>IF(COUNTIF($A$2:A727, A727) =1,1,0)</f>
        <v>0</v>
      </c>
      <c r="C727">
        <v>2021</v>
      </c>
      <c r="D727" s="10">
        <v>44197</v>
      </c>
      <c r="E727" t="s">
        <v>16</v>
      </c>
      <c r="F727" t="s">
        <v>36</v>
      </c>
      <c r="G727">
        <f>IF(COUNTIF($F$2:F727, F727) =1,1,0)</f>
        <v>0</v>
      </c>
      <c r="H727" s="1">
        <v>34.92</v>
      </c>
      <c r="I727" s="2">
        <f t="shared" si="11"/>
        <v>34920000</v>
      </c>
      <c r="J727" s="2">
        <v>501490</v>
      </c>
      <c r="K727" t="s">
        <v>29</v>
      </c>
      <c r="L727" t="s">
        <v>26</v>
      </c>
      <c r="M727" t="s">
        <v>18</v>
      </c>
      <c r="N727" s="2">
        <v>44</v>
      </c>
    </row>
    <row r="728" spans="1:14" x14ac:dyDescent="0.35">
      <c r="A728" t="s">
        <v>19</v>
      </c>
      <c r="B728">
        <f>IF(COUNTIF($A$2:A728, A728) =1,1,0)</f>
        <v>0</v>
      </c>
      <c r="C728">
        <v>2016</v>
      </c>
      <c r="D728" s="10">
        <v>42370</v>
      </c>
      <c r="E728" t="s">
        <v>42</v>
      </c>
      <c r="F728" t="s">
        <v>36</v>
      </c>
      <c r="G728">
        <f>IF(COUNTIF($F$2:F728, F728) =1,1,0)</f>
        <v>0</v>
      </c>
      <c r="H728" s="1">
        <v>11.81</v>
      </c>
      <c r="I728" s="2">
        <f t="shared" si="11"/>
        <v>11810000</v>
      </c>
      <c r="J728" s="2">
        <v>392365</v>
      </c>
      <c r="K728" t="s">
        <v>29</v>
      </c>
      <c r="L728" t="s">
        <v>26</v>
      </c>
      <c r="M728" t="s">
        <v>31</v>
      </c>
      <c r="N728" s="2">
        <v>72</v>
      </c>
    </row>
    <row r="729" spans="1:14" x14ac:dyDescent="0.35">
      <c r="A729" t="s">
        <v>10</v>
      </c>
      <c r="B729">
        <f>IF(COUNTIF($A$2:A729, A729) =1,1,0)</f>
        <v>0</v>
      </c>
      <c r="C729">
        <v>2022</v>
      </c>
      <c r="D729" s="10">
        <v>44562</v>
      </c>
      <c r="E729" t="s">
        <v>42</v>
      </c>
      <c r="F729" t="s">
        <v>12</v>
      </c>
      <c r="G729">
        <f>IF(COUNTIF($F$2:F729, F729) =1,1,0)</f>
        <v>0</v>
      </c>
      <c r="H729" s="1">
        <v>96.72</v>
      </c>
      <c r="I729" s="2">
        <f t="shared" si="11"/>
        <v>96720000</v>
      </c>
      <c r="J729" s="2">
        <v>194617</v>
      </c>
      <c r="K729" t="s">
        <v>29</v>
      </c>
      <c r="L729" t="s">
        <v>26</v>
      </c>
      <c r="M729" t="s">
        <v>31</v>
      </c>
      <c r="N729" s="2">
        <v>31</v>
      </c>
    </row>
    <row r="730" spans="1:14" x14ac:dyDescent="0.35">
      <c r="A730" t="s">
        <v>44</v>
      </c>
      <c r="B730">
        <f>IF(COUNTIF($A$2:A730, A730) =1,1,0)</f>
        <v>0</v>
      </c>
      <c r="C730">
        <v>2022</v>
      </c>
      <c r="D730" s="10">
        <v>44562</v>
      </c>
      <c r="E730" t="s">
        <v>20</v>
      </c>
      <c r="F730" t="s">
        <v>17</v>
      </c>
      <c r="G730">
        <f>IF(COUNTIF($F$2:F730, F730) =1,1,0)</f>
        <v>0</v>
      </c>
      <c r="H730" s="1">
        <v>44.34</v>
      </c>
      <c r="I730" s="2">
        <f t="shared" si="11"/>
        <v>44340000</v>
      </c>
      <c r="J730" s="2">
        <v>516125</v>
      </c>
      <c r="K730" t="s">
        <v>30</v>
      </c>
      <c r="L730" t="s">
        <v>38</v>
      </c>
      <c r="M730" t="s">
        <v>18</v>
      </c>
      <c r="N730" s="2">
        <v>67</v>
      </c>
    </row>
    <row r="731" spans="1:14" x14ac:dyDescent="0.35">
      <c r="A731" t="s">
        <v>40</v>
      </c>
      <c r="B731">
        <f>IF(COUNTIF($A$2:A731, A731) =1,1,0)</f>
        <v>0</v>
      </c>
      <c r="C731">
        <v>2021</v>
      </c>
      <c r="D731" s="10">
        <v>44197</v>
      </c>
      <c r="E731" t="s">
        <v>20</v>
      </c>
      <c r="F731" t="s">
        <v>24</v>
      </c>
      <c r="G731">
        <f>IF(COUNTIF($F$2:F731, F731) =1,1,0)</f>
        <v>0</v>
      </c>
      <c r="H731" s="1">
        <v>67.72</v>
      </c>
      <c r="I731" s="2">
        <f t="shared" si="11"/>
        <v>67720000</v>
      </c>
      <c r="J731" s="2">
        <v>393335</v>
      </c>
      <c r="K731" t="s">
        <v>13</v>
      </c>
      <c r="L731" t="s">
        <v>26</v>
      </c>
      <c r="M731" t="s">
        <v>31</v>
      </c>
      <c r="N731" s="2">
        <v>31</v>
      </c>
    </row>
    <row r="732" spans="1:14" x14ac:dyDescent="0.35">
      <c r="A732" t="s">
        <v>23</v>
      </c>
      <c r="B732">
        <f>IF(COUNTIF($A$2:A732, A732) =1,1,0)</f>
        <v>0</v>
      </c>
      <c r="C732">
        <v>2018</v>
      </c>
      <c r="D732" s="10">
        <v>43101</v>
      </c>
      <c r="E732" t="s">
        <v>34</v>
      </c>
      <c r="F732" t="s">
        <v>35</v>
      </c>
      <c r="G732">
        <f>IF(COUNTIF($F$2:F732, F732) =1,1,0)</f>
        <v>0</v>
      </c>
      <c r="H732" s="1">
        <v>34.090000000000003</v>
      </c>
      <c r="I732" s="2">
        <f t="shared" si="11"/>
        <v>34090000</v>
      </c>
      <c r="J732" s="2">
        <v>197436</v>
      </c>
      <c r="K732" t="s">
        <v>30</v>
      </c>
      <c r="L732" t="s">
        <v>38</v>
      </c>
      <c r="M732" t="s">
        <v>31</v>
      </c>
      <c r="N732" s="2">
        <v>10</v>
      </c>
    </row>
    <row r="733" spans="1:14" x14ac:dyDescent="0.35">
      <c r="A733" t="s">
        <v>33</v>
      </c>
      <c r="B733">
        <f>IF(COUNTIF($A$2:A733, A733) =1,1,0)</f>
        <v>0</v>
      </c>
      <c r="C733">
        <v>2022</v>
      </c>
      <c r="D733" s="10">
        <v>44562</v>
      </c>
      <c r="E733" t="s">
        <v>32</v>
      </c>
      <c r="F733" t="s">
        <v>12</v>
      </c>
      <c r="G733">
        <f>IF(COUNTIF($F$2:F733, F733) =1,1,0)</f>
        <v>0</v>
      </c>
      <c r="H733" s="1">
        <v>31.51</v>
      </c>
      <c r="I733" s="2">
        <f t="shared" si="11"/>
        <v>31510000</v>
      </c>
      <c r="J733" s="2">
        <v>452360</v>
      </c>
      <c r="K733" t="s">
        <v>25</v>
      </c>
      <c r="L733" t="s">
        <v>38</v>
      </c>
      <c r="M733" t="s">
        <v>31</v>
      </c>
      <c r="N733" s="2">
        <v>65</v>
      </c>
    </row>
    <row r="734" spans="1:14" x14ac:dyDescent="0.35">
      <c r="A734" t="s">
        <v>40</v>
      </c>
      <c r="B734">
        <f>IF(COUNTIF($A$2:A734, A734) =1,1,0)</f>
        <v>0</v>
      </c>
      <c r="C734">
        <v>2018</v>
      </c>
      <c r="D734" s="10">
        <v>43101</v>
      </c>
      <c r="E734" t="s">
        <v>32</v>
      </c>
      <c r="F734" t="s">
        <v>37</v>
      </c>
      <c r="G734">
        <f>IF(COUNTIF($F$2:F734, F734) =1,1,0)</f>
        <v>0</v>
      </c>
      <c r="H734" s="1">
        <v>20.39</v>
      </c>
      <c r="I734" s="2">
        <f t="shared" si="11"/>
        <v>20390000</v>
      </c>
      <c r="J734" s="2">
        <v>913090</v>
      </c>
      <c r="K734" t="s">
        <v>30</v>
      </c>
      <c r="L734" t="s">
        <v>38</v>
      </c>
      <c r="M734" t="s">
        <v>15</v>
      </c>
      <c r="N734" s="2">
        <v>2</v>
      </c>
    </row>
    <row r="735" spans="1:14" x14ac:dyDescent="0.35">
      <c r="A735" t="s">
        <v>28</v>
      </c>
      <c r="B735">
        <f>IF(COUNTIF($A$2:A735, A735) =1,1,0)</f>
        <v>0</v>
      </c>
      <c r="C735">
        <v>2018</v>
      </c>
      <c r="D735" s="10">
        <v>43101</v>
      </c>
      <c r="E735" t="s">
        <v>34</v>
      </c>
      <c r="F735" t="s">
        <v>24</v>
      </c>
      <c r="G735">
        <f>IF(COUNTIF($F$2:F735, F735) =1,1,0)</f>
        <v>0</v>
      </c>
      <c r="H735" s="1">
        <v>38.65</v>
      </c>
      <c r="I735" s="2">
        <f t="shared" si="11"/>
        <v>38650000</v>
      </c>
      <c r="J735" s="2">
        <v>368222</v>
      </c>
      <c r="K735" t="s">
        <v>29</v>
      </c>
      <c r="L735" t="s">
        <v>38</v>
      </c>
      <c r="M735" t="s">
        <v>15</v>
      </c>
      <c r="N735" s="2">
        <v>56</v>
      </c>
    </row>
    <row r="736" spans="1:14" x14ac:dyDescent="0.35">
      <c r="A736" t="s">
        <v>19</v>
      </c>
      <c r="B736">
        <f>IF(COUNTIF($A$2:A736, A736) =1,1,0)</f>
        <v>0</v>
      </c>
      <c r="C736">
        <v>2022</v>
      </c>
      <c r="D736" s="10">
        <v>44562</v>
      </c>
      <c r="E736" t="s">
        <v>34</v>
      </c>
      <c r="F736" t="s">
        <v>37</v>
      </c>
      <c r="G736">
        <f>IF(COUNTIF($F$2:F736, F736) =1,1,0)</f>
        <v>0</v>
      </c>
      <c r="H736" s="1">
        <v>77.3</v>
      </c>
      <c r="I736" s="2">
        <f t="shared" si="11"/>
        <v>77300000</v>
      </c>
      <c r="J736" s="2">
        <v>826937</v>
      </c>
      <c r="K736" t="s">
        <v>30</v>
      </c>
      <c r="L736" t="s">
        <v>38</v>
      </c>
      <c r="M736" t="s">
        <v>27</v>
      </c>
      <c r="N736" s="2">
        <v>64</v>
      </c>
    </row>
    <row r="737" spans="1:14" x14ac:dyDescent="0.35">
      <c r="A737" t="s">
        <v>43</v>
      </c>
      <c r="B737">
        <f>IF(COUNTIF($A$2:A737, A737) =1,1,0)</f>
        <v>0</v>
      </c>
      <c r="C737">
        <v>2015</v>
      </c>
      <c r="D737" s="10">
        <v>42005</v>
      </c>
      <c r="E737" t="s">
        <v>16</v>
      </c>
      <c r="F737" t="s">
        <v>17</v>
      </c>
      <c r="G737">
        <f>IF(COUNTIF($F$2:F737, F737) =1,1,0)</f>
        <v>0</v>
      </c>
      <c r="H737" s="1">
        <v>89.93</v>
      </c>
      <c r="I737" s="2">
        <f t="shared" si="11"/>
        <v>89930000</v>
      </c>
      <c r="J737" s="2">
        <v>673959</v>
      </c>
      <c r="K737" t="s">
        <v>13</v>
      </c>
      <c r="L737" t="s">
        <v>38</v>
      </c>
      <c r="M737" t="s">
        <v>18</v>
      </c>
      <c r="N737" s="2">
        <v>39</v>
      </c>
    </row>
    <row r="738" spans="1:14" x14ac:dyDescent="0.35">
      <c r="A738" t="s">
        <v>23</v>
      </c>
      <c r="B738">
        <f>IF(COUNTIF($A$2:A738, A738) =1,1,0)</f>
        <v>0</v>
      </c>
      <c r="C738">
        <v>2022</v>
      </c>
      <c r="D738" s="10">
        <v>44562</v>
      </c>
      <c r="E738" t="s">
        <v>16</v>
      </c>
      <c r="F738" t="s">
        <v>12</v>
      </c>
      <c r="G738">
        <f>IF(COUNTIF($F$2:F738, F738) =1,1,0)</f>
        <v>0</v>
      </c>
      <c r="H738" s="1">
        <v>4.29</v>
      </c>
      <c r="I738" s="2">
        <f t="shared" si="11"/>
        <v>4290000</v>
      </c>
      <c r="J738" s="2">
        <v>383246</v>
      </c>
      <c r="K738" t="s">
        <v>25</v>
      </c>
      <c r="L738" t="s">
        <v>14</v>
      </c>
      <c r="M738" t="s">
        <v>15</v>
      </c>
      <c r="N738" s="2">
        <v>45</v>
      </c>
    </row>
    <row r="739" spans="1:14" x14ac:dyDescent="0.35">
      <c r="A739" t="s">
        <v>23</v>
      </c>
      <c r="B739">
        <f>IF(COUNTIF($A$2:A739, A739) =1,1,0)</f>
        <v>0</v>
      </c>
      <c r="C739">
        <v>2019</v>
      </c>
      <c r="D739" s="10">
        <v>43466</v>
      </c>
      <c r="E739" t="s">
        <v>20</v>
      </c>
      <c r="F739" t="s">
        <v>36</v>
      </c>
      <c r="G739">
        <f>IF(COUNTIF($F$2:F739, F739) =1,1,0)</f>
        <v>0</v>
      </c>
      <c r="H739" s="1">
        <v>76.03</v>
      </c>
      <c r="I739" s="2">
        <f t="shared" si="11"/>
        <v>76030000</v>
      </c>
      <c r="J739" s="2">
        <v>422890</v>
      </c>
      <c r="K739" t="s">
        <v>29</v>
      </c>
      <c r="L739" t="s">
        <v>26</v>
      </c>
      <c r="M739" t="s">
        <v>15</v>
      </c>
      <c r="N739" s="2">
        <v>4</v>
      </c>
    </row>
    <row r="740" spans="1:14" x14ac:dyDescent="0.35">
      <c r="A740" t="s">
        <v>40</v>
      </c>
      <c r="B740">
        <f>IF(COUNTIF($A$2:A740, A740) =1,1,0)</f>
        <v>0</v>
      </c>
      <c r="C740">
        <v>2020</v>
      </c>
      <c r="D740" s="10">
        <v>43831</v>
      </c>
      <c r="E740" t="s">
        <v>42</v>
      </c>
      <c r="F740" t="s">
        <v>36</v>
      </c>
      <c r="G740">
        <f>IF(COUNTIF($F$2:F740, F740) =1,1,0)</f>
        <v>0</v>
      </c>
      <c r="H740" s="1">
        <v>42.3</v>
      </c>
      <c r="I740" s="2">
        <f t="shared" si="11"/>
        <v>42300000</v>
      </c>
      <c r="J740" s="2">
        <v>497035</v>
      </c>
      <c r="K740" t="s">
        <v>13</v>
      </c>
      <c r="L740" t="s">
        <v>38</v>
      </c>
      <c r="M740" t="s">
        <v>27</v>
      </c>
      <c r="N740" s="2">
        <v>66</v>
      </c>
    </row>
    <row r="741" spans="1:14" x14ac:dyDescent="0.35">
      <c r="A741" t="s">
        <v>43</v>
      </c>
      <c r="B741">
        <f>IF(COUNTIF($A$2:A741, A741) =1,1,0)</f>
        <v>0</v>
      </c>
      <c r="C741">
        <v>2023</v>
      </c>
      <c r="D741" s="10">
        <v>44927</v>
      </c>
      <c r="E741" t="s">
        <v>11</v>
      </c>
      <c r="F741" t="s">
        <v>35</v>
      </c>
      <c r="G741">
        <f>IF(COUNTIF($F$2:F741, F741) =1,1,0)</f>
        <v>0</v>
      </c>
      <c r="H741" s="1">
        <v>72.569999999999993</v>
      </c>
      <c r="I741" s="2">
        <f t="shared" si="11"/>
        <v>72570000</v>
      </c>
      <c r="J741" s="2">
        <v>720220</v>
      </c>
      <c r="K741" t="s">
        <v>30</v>
      </c>
      <c r="L741" t="s">
        <v>22</v>
      </c>
      <c r="M741" t="s">
        <v>18</v>
      </c>
      <c r="N741" s="2">
        <v>71</v>
      </c>
    </row>
    <row r="742" spans="1:14" x14ac:dyDescent="0.35">
      <c r="A742" t="s">
        <v>41</v>
      </c>
      <c r="B742">
        <f>IF(COUNTIF($A$2:A742, A742) =1,1,0)</f>
        <v>0</v>
      </c>
      <c r="C742">
        <v>2019</v>
      </c>
      <c r="D742" s="10">
        <v>43466</v>
      </c>
      <c r="E742" t="s">
        <v>11</v>
      </c>
      <c r="F742" t="s">
        <v>35</v>
      </c>
      <c r="G742">
        <f>IF(COUNTIF($F$2:F742, F742) =1,1,0)</f>
        <v>0</v>
      </c>
      <c r="H742" s="1">
        <v>93.7</v>
      </c>
      <c r="I742" s="2">
        <f t="shared" si="11"/>
        <v>93700000</v>
      </c>
      <c r="J742" s="2">
        <v>808318</v>
      </c>
      <c r="K742" t="s">
        <v>25</v>
      </c>
      <c r="L742" t="s">
        <v>26</v>
      </c>
      <c r="M742" t="s">
        <v>31</v>
      </c>
      <c r="N742" s="2">
        <v>57</v>
      </c>
    </row>
    <row r="743" spans="1:14" x14ac:dyDescent="0.35">
      <c r="A743" t="s">
        <v>28</v>
      </c>
      <c r="B743">
        <f>IF(COUNTIF($A$2:A743, A743) =1,1,0)</f>
        <v>0</v>
      </c>
      <c r="C743">
        <v>2022</v>
      </c>
      <c r="D743" s="10">
        <v>44562</v>
      </c>
      <c r="E743" t="s">
        <v>34</v>
      </c>
      <c r="F743" t="s">
        <v>21</v>
      </c>
      <c r="G743">
        <f>IF(COUNTIF($F$2:F743, F743) =1,1,0)</f>
        <v>0</v>
      </c>
      <c r="H743" s="1">
        <v>68.63</v>
      </c>
      <c r="I743" s="2">
        <f t="shared" si="11"/>
        <v>68630000</v>
      </c>
      <c r="J743" s="2">
        <v>294981</v>
      </c>
      <c r="K743" t="s">
        <v>30</v>
      </c>
      <c r="L743" t="s">
        <v>38</v>
      </c>
      <c r="M743" t="s">
        <v>27</v>
      </c>
      <c r="N743" s="2">
        <v>3</v>
      </c>
    </row>
    <row r="744" spans="1:14" x14ac:dyDescent="0.35">
      <c r="A744" t="s">
        <v>45</v>
      </c>
      <c r="B744">
        <f>IF(COUNTIF($A$2:A744, A744) =1,1,0)</f>
        <v>0</v>
      </c>
      <c r="C744">
        <v>2017</v>
      </c>
      <c r="D744" s="10">
        <v>42736</v>
      </c>
      <c r="E744" t="s">
        <v>11</v>
      </c>
      <c r="F744" t="s">
        <v>37</v>
      </c>
      <c r="G744">
        <f>IF(COUNTIF($F$2:F744, F744) =1,1,0)</f>
        <v>0</v>
      </c>
      <c r="H744" s="1">
        <v>52.7</v>
      </c>
      <c r="I744" s="2">
        <f t="shared" si="11"/>
        <v>52700000</v>
      </c>
      <c r="J744" s="2">
        <v>281182</v>
      </c>
      <c r="K744" t="s">
        <v>25</v>
      </c>
      <c r="L744" t="s">
        <v>38</v>
      </c>
      <c r="M744" t="s">
        <v>39</v>
      </c>
      <c r="N744" s="2">
        <v>27</v>
      </c>
    </row>
    <row r="745" spans="1:14" x14ac:dyDescent="0.35">
      <c r="A745" t="s">
        <v>40</v>
      </c>
      <c r="B745">
        <f>IF(COUNTIF($A$2:A745, A745) =1,1,0)</f>
        <v>0</v>
      </c>
      <c r="C745">
        <v>2017</v>
      </c>
      <c r="D745" s="10">
        <v>42736</v>
      </c>
      <c r="E745" t="s">
        <v>16</v>
      </c>
      <c r="F745" t="s">
        <v>12</v>
      </c>
      <c r="G745">
        <f>IF(COUNTIF($F$2:F745, F745) =1,1,0)</f>
        <v>0</v>
      </c>
      <c r="H745" s="1">
        <v>66.56</v>
      </c>
      <c r="I745" s="2">
        <f t="shared" si="11"/>
        <v>66560000</v>
      </c>
      <c r="J745" s="2">
        <v>95750</v>
      </c>
      <c r="K745" t="s">
        <v>25</v>
      </c>
      <c r="L745" t="s">
        <v>38</v>
      </c>
      <c r="M745" t="s">
        <v>31</v>
      </c>
      <c r="N745" s="2">
        <v>44</v>
      </c>
    </row>
    <row r="746" spans="1:14" x14ac:dyDescent="0.35">
      <c r="A746" t="s">
        <v>43</v>
      </c>
      <c r="B746">
        <f>IF(COUNTIF($A$2:A746, A746) =1,1,0)</f>
        <v>0</v>
      </c>
      <c r="C746">
        <v>2015</v>
      </c>
      <c r="D746" s="10">
        <v>42005</v>
      </c>
      <c r="E746" t="s">
        <v>16</v>
      </c>
      <c r="F746" t="s">
        <v>17</v>
      </c>
      <c r="G746">
        <f>IF(COUNTIF($F$2:F746, F746) =1,1,0)</f>
        <v>0</v>
      </c>
      <c r="H746" s="1">
        <v>91.03</v>
      </c>
      <c r="I746" s="2">
        <f t="shared" si="11"/>
        <v>91030000</v>
      </c>
      <c r="J746" s="2">
        <v>879260</v>
      </c>
      <c r="K746" t="s">
        <v>13</v>
      </c>
      <c r="L746" t="s">
        <v>26</v>
      </c>
      <c r="M746" t="s">
        <v>31</v>
      </c>
      <c r="N746" s="2">
        <v>16</v>
      </c>
    </row>
    <row r="747" spans="1:14" x14ac:dyDescent="0.35">
      <c r="A747" t="s">
        <v>41</v>
      </c>
      <c r="B747">
        <f>IF(COUNTIF($A$2:A747, A747) =1,1,0)</f>
        <v>0</v>
      </c>
      <c r="C747">
        <v>2017</v>
      </c>
      <c r="D747" s="10">
        <v>42736</v>
      </c>
      <c r="E747" t="s">
        <v>20</v>
      </c>
      <c r="F747" t="s">
        <v>21</v>
      </c>
      <c r="G747">
        <f>IF(COUNTIF($F$2:F747, F747) =1,1,0)</f>
        <v>0</v>
      </c>
      <c r="H747" s="1">
        <v>14.74</v>
      </c>
      <c r="I747" s="2">
        <f t="shared" si="11"/>
        <v>14740000</v>
      </c>
      <c r="J747" s="2">
        <v>561615</v>
      </c>
      <c r="K747" t="s">
        <v>13</v>
      </c>
      <c r="L747" t="s">
        <v>22</v>
      </c>
      <c r="M747" t="s">
        <v>31</v>
      </c>
      <c r="N747" s="2">
        <v>29</v>
      </c>
    </row>
    <row r="748" spans="1:14" x14ac:dyDescent="0.35">
      <c r="A748" t="s">
        <v>43</v>
      </c>
      <c r="B748">
        <f>IF(COUNTIF($A$2:A748, A748) =1,1,0)</f>
        <v>0</v>
      </c>
      <c r="C748">
        <v>2016</v>
      </c>
      <c r="D748" s="10">
        <v>42370</v>
      </c>
      <c r="E748" t="s">
        <v>34</v>
      </c>
      <c r="F748" t="s">
        <v>17</v>
      </c>
      <c r="G748">
        <f>IF(COUNTIF($F$2:F748, F748) =1,1,0)</f>
        <v>0</v>
      </c>
      <c r="H748" s="1">
        <v>40.29</v>
      </c>
      <c r="I748" s="2">
        <f t="shared" si="11"/>
        <v>40290000</v>
      </c>
      <c r="J748" s="2">
        <v>206598</v>
      </c>
      <c r="K748" t="s">
        <v>30</v>
      </c>
      <c r="L748" t="s">
        <v>38</v>
      </c>
      <c r="M748" t="s">
        <v>39</v>
      </c>
      <c r="N748" s="2">
        <v>45</v>
      </c>
    </row>
    <row r="749" spans="1:14" x14ac:dyDescent="0.35">
      <c r="A749" t="s">
        <v>43</v>
      </c>
      <c r="B749">
        <f>IF(COUNTIF($A$2:A749, A749) =1,1,0)</f>
        <v>0</v>
      </c>
      <c r="C749">
        <v>2017</v>
      </c>
      <c r="D749" s="10">
        <v>42736</v>
      </c>
      <c r="E749" t="s">
        <v>20</v>
      </c>
      <c r="F749" t="s">
        <v>21</v>
      </c>
      <c r="G749">
        <f>IF(COUNTIF($F$2:F749, F749) =1,1,0)</f>
        <v>0</v>
      </c>
      <c r="H749" s="1">
        <v>56.83</v>
      </c>
      <c r="I749" s="2">
        <f t="shared" si="11"/>
        <v>56830000</v>
      </c>
      <c r="J749" s="2">
        <v>171305</v>
      </c>
      <c r="K749" t="s">
        <v>30</v>
      </c>
      <c r="L749" t="s">
        <v>14</v>
      </c>
      <c r="M749" t="s">
        <v>18</v>
      </c>
      <c r="N749" s="2">
        <v>54</v>
      </c>
    </row>
    <row r="750" spans="1:14" x14ac:dyDescent="0.35">
      <c r="A750" t="s">
        <v>41</v>
      </c>
      <c r="B750">
        <f>IF(COUNTIF($A$2:A750, A750) =1,1,0)</f>
        <v>0</v>
      </c>
      <c r="C750">
        <v>2024</v>
      </c>
      <c r="D750" s="10">
        <v>45292</v>
      </c>
      <c r="E750" t="s">
        <v>34</v>
      </c>
      <c r="F750" t="s">
        <v>35</v>
      </c>
      <c r="G750">
        <f>IF(COUNTIF($F$2:F750, F750) =1,1,0)</f>
        <v>0</v>
      </c>
      <c r="H750" s="1">
        <v>63.45</v>
      </c>
      <c r="I750" s="2">
        <f t="shared" si="11"/>
        <v>63450000</v>
      </c>
      <c r="J750" s="2">
        <v>492909</v>
      </c>
      <c r="K750" t="s">
        <v>30</v>
      </c>
      <c r="L750" t="s">
        <v>38</v>
      </c>
      <c r="M750" t="s">
        <v>27</v>
      </c>
      <c r="N750" s="2">
        <v>42</v>
      </c>
    </row>
    <row r="751" spans="1:14" x14ac:dyDescent="0.35">
      <c r="A751" t="s">
        <v>23</v>
      </c>
      <c r="B751">
        <f>IF(COUNTIF($A$2:A751, A751) =1,1,0)</f>
        <v>0</v>
      </c>
      <c r="C751">
        <v>2021</v>
      </c>
      <c r="D751" s="10">
        <v>44197</v>
      </c>
      <c r="E751" t="s">
        <v>20</v>
      </c>
      <c r="F751" t="s">
        <v>21</v>
      </c>
      <c r="G751">
        <f>IF(COUNTIF($F$2:F751, F751) =1,1,0)</f>
        <v>0</v>
      </c>
      <c r="H751" s="1">
        <v>72.569999999999993</v>
      </c>
      <c r="I751" s="2">
        <f t="shared" si="11"/>
        <v>72570000</v>
      </c>
      <c r="J751" s="2">
        <v>477493</v>
      </c>
      <c r="K751" t="s">
        <v>13</v>
      </c>
      <c r="L751" t="s">
        <v>14</v>
      </c>
      <c r="M751" t="s">
        <v>39</v>
      </c>
      <c r="N751" s="2">
        <v>16</v>
      </c>
    </row>
    <row r="752" spans="1:14" x14ac:dyDescent="0.35">
      <c r="A752" t="s">
        <v>44</v>
      </c>
      <c r="B752">
        <f>IF(COUNTIF($A$2:A752, A752) =1,1,0)</f>
        <v>0</v>
      </c>
      <c r="C752">
        <v>2021</v>
      </c>
      <c r="D752" s="10">
        <v>44197</v>
      </c>
      <c r="E752" t="s">
        <v>11</v>
      </c>
      <c r="F752" t="s">
        <v>35</v>
      </c>
      <c r="G752">
        <f>IF(COUNTIF($F$2:F752, F752) =1,1,0)</f>
        <v>0</v>
      </c>
      <c r="H752" s="1">
        <v>22.94</v>
      </c>
      <c r="I752" s="2">
        <f t="shared" si="11"/>
        <v>22940000</v>
      </c>
      <c r="J752" s="2">
        <v>622723</v>
      </c>
      <c r="K752" t="s">
        <v>25</v>
      </c>
      <c r="L752" t="s">
        <v>22</v>
      </c>
      <c r="M752" t="s">
        <v>27</v>
      </c>
      <c r="N752" s="2">
        <v>67</v>
      </c>
    </row>
    <row r="753" spans="1:14" x14ac:dyDescent="0.35">
      <c r="A753" t="s">
        <v>40</v>
      </c>
      <c r="B753">
        <f>IF(COUNTIF($A$2:A753, A753) =1,1,0)</f>
        <v>0</v>
      </c>
      <c r="C753">
        <v>2016</v>
      </c>
      <c r="D753" s="10">
        <v>42370</v>
      </c>
      <c r="E753" t="s">
        <v>42</v>
      </c>
      <c r="F753" t="s">
        <v>37</v>
      </c>
      <c r="G753">
        <f>IF(COUNTIF($F$2:F753, F753) =1,1,0)</f>
        <v>0</v>
      </c>
      <c r="H753" s="1">
        <v>80.22</v>
      </c>
      <c r="I753" s="2">
        <f t="shared" si="11"/>
        <v>80220000</v>
      </c>
      <c r="J753" s="2">
        <v>124155</v>
      </c>
      <c r="K753" t="s">
        <v>25</v>
      </c>
      <c r="L753" t="s">
        <v>22</v>
      </c>
      <c r="M753" t="s">
        <v>39</v>
      </c>
      <c r="N753" s="2">
        <v>40</v>
      </c>
    </row>
    <row r="754" spans="1:14" x14ac:dyDescent="0.35">
      <c r="A754" t="s">
        <v>10</v>
      </c>
      <c r="B754">
        <f>IF(COUNTIF($A$2:A754, A754) =1,1,0)</f>
        <v>0</v>
      </c>
      <c r="C754">
        <v>2024</v>
      </c>
      <c r="D754" s="10">
        <v>45292</v>
      </c>
      <c r="E754" t="s">
        <v>42</v>
      </c>
      <c r="F754" t="s">
        <v>17</v>
      </c>
      <c r="G754">
        <f>IF(COUNTIF($F$2:F754, F754) =1,1,0)</f>
        <v>0</v>
      </c>
      <c r="H754" s="1">
        <v>34.49</v>
      </c>
      <c r="I754" s="2">
        <f t="shared" si="11"/>
        <v>34490000</v>
      </c>
      <c r="J754" s="2">
        <v>897277</v>
      </c>
      <c r="K754" t="s">
        <v>30</v>
      </c>
      <c r="L754" t="s">
        <v>38</v>
      </c>
      <c r="M754" t="s">
        <v>15</v>
      </c>
      <c r="N754" s="2">
        <v>55</v>
      </c>
    </row>
    <row r="755" spans="1:14" x14ac:dyDescent="0.35">
      <c r="A755" t="s">
        <v>45</v>
      </c>
      <c r="B755">
        <f>IF(COUNTIF($A$2:A755, A755) =1,1,0)</f>
        <v>0</v>
      </c>
      <c r="C755">
        <v>2017</v>
      </c>
      <c r="D755" s="10">
        <v>42736</v>
      </c>
      <c r="E755" t="s">
        <v>34</v>
      </c>
      <c r="F755" t="s">
        <v>37</v>
      </c>
      <c r="G755">
        <f>IF(COUNTIF($F$2:F755, F755) =1,1,0)</f>
        <v>0</v>
      </c>
      <c r="H755" s="1">
        <v>51.26</v>
      </c>
      <c r="I755" s="2">
        <f t="shared" si="11"/>
        <v>51260000</v>
      </c>
      <c r="J755" s="2">
        <v>28682</v>
      </c>
      <c r="K755" t="s">
        <v>13</v>
      </c>
      <c r="L755" t="s">
        <v>38</v>
      </c>
      <c r="M755" t="s">
        <v>15</v>
      </c>
      <c r="N755" s="2">
        <v>44</v>
      </c>
    </row>
    <row r="756" spans="1:14" x14ac:dyDescent="0.35">
      <c r="A756" t="s">
        <v>44</v>
      </c>
      <c r="B756">
        <f>IF(COUNTIF($A$2:A756, A756) =1,1,0)</f>
        <v>0</v>
      </c>
      <c r="C756">
        <v>2020</v>
      </c>
      <c r="D756" s="10">
        <v>43831</v>
      </c>
      <c r="E756" t="s">
        <v>11</v>
      </c>
      <c r="F756" t="s">
        <v>36</v>
      </c>
      <c r="G756">
        <f>IF(COUNTIF($F$2:F756, F756) =1,1,0)</f>
        <v>0</v>
      </c>
      <c r="H756" s="1">
        <v>73.040000000000006</v>
      </c>
      <c r="I756" s="2">
        <f t="shared" si="11"/>
        <v>73040000</v>
      </c>
      <c r="J756" s="2">
        <v>512431</v>
      </c>
      <c r="K756" t="s">
        <v>25</v>
      </c>
      <c r="L756" t="s">
        <v>14</v>
      </c>
      <c r="M756" t="s">
        <v>15</v>
      </c>
      <c r="N756" s="2">
        <v>44</v>
      </c>
    </row>
    <row r="757" spans="1:14" x14ac:dyDescent="0.35">
      <c r="A757" t="s">
        <v>40</v>
      </c>
      <c r="B757">
        <f>IF(COUNTIF($A$2:A757, A757) =1,1,0)</f>
        <v>0</v>
      </c>
      <c r="C757">
        <v>2018</v>
      </c>
      <c r="D757" s="10">
        <v>43101</v>
      </c>
      <c r="E757" t="s">
        <v>34</v>
      </c>
      <c r="F757" t="s">
        <v>21</v>
      </c>
      <c r="G757">
        <f>IF(COUNTIF($F$2:F757, F757) =1,1,0)</f>
        <v>0</v>
      </c>
      <c r="H757" s="1">
        <v>19.14</v>
      </c>
      <c r="I757" s="2">
        <f t="shared" si="11"/>
        <v>19140000</v>
      </c>
      <c r="J757" s="2">
        <v>171977</v>
      </c>
      <c r="K757" t="s">
        <v>30</v>
      </c>
      <c r="L757" t="s">
        <v>38</v>
      </c>
      <c r="M757" t="s">
        <v>31</v>
      </c>
      <c r="N757" s="2">
        <v>44</v>
      </c>
    </row>
    <row r="758" spans="1:14" x14ac:dyDescent="0.35">
      <c r="A758" t="s">
        <v>23</v>
      </c>
      <c r="B758">
        <f>IF(COUNTIF($A$2:A758, A758) =1,1,0)</f>
        <v>0</v>
      </c>
      <c r="C758">
        <v>2015</v>
      </c>
      <c r="D758" s="10">
        <v>42005</v>
      </c>
      <c r="E758" t="s">
        <v>34</v>
      </c>
      <c r="F758" t="s">
        <v>24</v>
      </c>
      <c r="G758">
        <f>IF(COUNTIF($F$2:F758, F758) =1,1,0)</f>
        <v>0</v>
      </c>
      <c r="H758" s="1">
        <v>38.72</v>
      </c>
      <c r="I758" s="2">
        <f t="shared" si="11"/>
        <v>38720000</v>
      </c>
      <c r="J758" s="2">
        <v>943070</v>
      </c>
      <c r="K758" t="s">
        <v>13</v>
      </c>
      <c r="L758" t="s">
        <v>38</v>
      </c>
      <c r="M758" t="s">
        <v>15</v>
      </c>
      <c r="N758" s="2">
        <v>36</v>
      </c>
    </row>
    <row r="759" spans="1:14" x14ac:dyDescent="0.35">
      <c r="A759" t="s">
        <v>44</v>
      </c>
      <c r="B759">
        <f>IF(COUNTIF($A$2:A759, A759) =1,1,0)</f>
        <v>0</v>
      </c>
      <c r="C759">
        <v>2021</v>
      </c>
      <c r="D759" s="10">
        <v>44197</v>
      </c>
      <c r="E759" t="s">
        <v>32</v>
      </c>
      <c r="F759" t="s">
        <v>12</v>
      </c>
      <c r="G759">
        <f>IF(COUNTIF($F$2:F759, F759) =1,1,0)</f>
        <v>0</v>
      </c>
      <c r="H759" s="1">
        <v>14.88</v>
      </c>
      <c r="I759" s="2">
        <f t="shared" si="11"/>
        <v>14880000</v>
      </c>
      <c r="J759" s="2">
        <v>887855</v>
      </c>
      <c r="K759" t="s">
        <v>25</v>
      </c>
      <c r="L759" t="s">
        <v>38</v>
      </c>
      <c r="M759" t="s">
        <v>27</v>
      </c>
      <c r="N759" s="2">
        <v>7</v>
      </c>
    </row>
    <row r="760" spans="1:14" x14ac:dyDescent="0.35">
      <c r="A760" t="s">
        <v>45</v>
      </c>
      <c r="B760">
        <f>IF(COUNTIF($A$2:A760, A760) =1,1,0)</f>
        <v>0</v>
      </c>
      <c r="C760">
        <v>2018</v>
      </c>
      <c r="D760" s="10">
        <v>43101</v>
      </c>
      <c r="E760" t="s">
        <v>16</v>
      </c>
      <c r="F760" t="s">
        <v>17</v>
      </c>
      <c r="G760">
        <f>IF(COUNTIF($F$2:F760, F760) =1,1,0)</f>
        <v>0</v>
      </c>
      <c r="H760" s="1">
        <v>54.05</v>
      </c>
      <c r="I760" s="2">
        <f t="shared" si="11"/>
        <v>54050000</v>
      </c>
      <c r="J760" s="2">
        <v>535110</v>
      </c>
      <c r="K760" t="s">
        <v>25</v>
      </c>
      <c r="L760" t="s">
        <v>38</v>
      </c>
      <c r="M760" t="s">
        <v>31</v>
      </c>
      <c r="N760" s="2">
        <v>2</v>
      </c>
    </row>
    <row r="761" spans="1:14" x14ac:dyDescent="0.35">
      <c r="A761" t="s">
        <v>45</v>
      </c>
      <c r="B761">
        <f>IF(COUNTIF($A$2:A761, A761) =1,1,0)</f>
        <v>0</v>
      </c>
      <c r="C761">
        <v>2021</v>
      </c>
      <c r="D761" s="10">
        <v>44197</v>
      </c>
      <c r="E761" t="s">
        <v>20</v>
      </c>
      <c r="F761" t="s">
        <v>24</v>
      </c>
      <c r="G761">
        <f>IF(COUNTIF($F$2:F761, F761) =1,1,0)</f>
        <v>0</v>
      </c>
      <c r="H761" s="1">
        <v>42.29</v>
      </c>
      <c r="I761" s="2">
        <f t="shared" si="11"/>
        <v>42290000</v>
      </c>
      <c r="J761" s="2">
        <v>817386</v>
      </c>
      <c r="K761" t="s">
        <v>25</v>
      </c>
      <c r="L761" t="s">
        <v>38</v>
      </c>
      <c r="M761" t="s">
        <v>18</v>
      </c>
      <c r="N761" s="2">
        <v>8</v>
      </c>
    </row>
    <row r="762" spans="1:14" x14ac:dyDescent="0.35">
      <c r="A762" t="s">
        <v>19</v>
      </c>
      <c r="B762">
        <f>IF(COUNTIF($A$2:A762, A762) =1,1,0)</f>
        <v>0</v>
      </c>
      <c r="C762">
        <v>2018</v>
      </c>
      <c r="D762" s="10">
        <v>43101</v>
      </c>
      <c r="E762" t="s">
        <v>11</v>
      </c>
      <c r="F762" t="s">
        <v>36</v>
      </c>
      <c r="G762">
        <f>IF(COUNTIF($F$2:F762, F762) =1,1,0)</f>
        <v>0</v>
      </c>
      <c r="H762" s="1">
        <v>96.59</v>
      </c>
      <c r="I762" s="2">
        <f t="shared" si="11"/>
        <v>96590000</v>
      </c>
      <c r="J762" s="2">
        <v>206552</v>
      </c>
      <c r="K762" t="s">
        <v>25</v>
      </c>
      <c r="L762" t="s">
        <v>22</v>
      </c>
      <c r="M762" t="s">
        <v>39</v>
      </c>
      <c r="N762" s="2">
        <v>13</v>
      </c>
    </row>
    <row r="763" spans="1:14" x14ac:dyDescent="0.35">
      <c r="A763" t="s">
        <v>43</v>
      </c>
      <c r="B763">
        <f>IF(COUNTIF($A$2:A763, A763) =1,1,0)</f>
        <v>0</v>
      </c>
      <c r="C763">
        <v>2020</v>
      </c>
      <c r="D763" s="10">
        <v>43831</v>
      </c>
      <c r="E763" t="s">
        <v>20</v>
      </c>
      <c r="F763" t="s">
        <v>12</v>
      </c>
      <c r="G763">
        <f>IF(COUNTIF($F$2:F763, F763) =1,1,0)</f>
        <v>0</v>
      </c>
      <c r="H763" s="1">
        <v>71.349999999999994</v>
      </c>
      <c r="I763" s="2">
        <f t="shared" si="11"/>
        <v>71350000</v>
      </c>
      <c r="J763" s="2">
        <v>154966</v>
      </c>
      <c r="K763" t="s">
        <v>13</v>
      </c>
      <c r="L763" t="s">
        <v>38</v>
      </c>
      <c r="M763" t="s">
        <v>31</v>
      </c>
      <c r="N763" s="2">
        <v>19</v>
      </c>
    </row>
    <row r="764" spans="1:14" x14ac:dyDescent="0.35">
      <c r="A764" t="s">
        <v>33</v>
      </c>
      <c r="B764">
        <f>IF(COUNTIF($A$2:A764, A764) =1,1,0)</f>
        <v>0</v>
      </c>
      <c r="C764">
        <v>2016</v>
      </c>
      <c r="D764" s="10">
        <v>42370</v>
      </c>
      <c r="E764" t="s">
        <v>11</v>
      </c>
      <c r="F764" t="s">
        <v>36</v>
      </c>
      <c r="G764">
        <f>IF(COUNTIF($F$2:F764, F764) =1,1,0)</f>
        <v>0</v>
      </c>
      <c r="H764" s="1">
        <v>54.5</v>
      </c>
      <c r="I764" s="2">
        <f t="shared" si="11"/>
        <v>54500000</v>
      </c>
      <c r="J764" s="2">
        <v>511287</v>
      </c>
      <c r="K764" t="s">
        <v>30</v>
      </c>
      <c r="L764" t="s">
        <v>14</v>
      </c>
      <c r="M764" t="s">
        <v>31</v>
      </c>
      <c r="N764" s="2">
        <v>34</v>
      </c>
    </row>
    <row r="765" spans="1:14" x14ac:dyDescent="0.35">
      <c r="A765" t="s">
        <v>28</v>
      </c>
      <c r="B765">
        <f>IF(COUNTIF($A$2:A765, A765) =1,1,0)</f>
        <v>0</v>
      </c>
      <c r="C765">
        <v>2023</v>
      </c>
      <c r="D765" s="10">
        <v>44927</v>
      </c>
      <c r="E765" t="s">
        <v>34</v>
      </c>
      <c r="F765" t="s">
        <v>36</v>
      </c>
      <c r="G765">
        <f>IF(COUNTIF($F$2:F765, F765) =1,1,0)</f>
        <v>0</v>
      </c>
      <c r="H765" s="1">
        <v>94.48</v>
      </c>
      <c r="I765" s="2">
        <f t="shared" si="11"/>
        <v>94480000</v>
      </c>
      <c r="J765" s="2">
        <v>426499</v>
      </c>
      <c r="K765" t="s">
        <v>30</v>
      </c>
      <c r="L765" t="s">
        <v>14</v>
      </c>
      <c r="M765" t="s">
        <v>15</v>
      </c>
      <c r="N765" s="2">
        <v>37</v>
      </c>
    </row>
    <row r="766" spans="1:14" x14ac:dyDescent="0.35">
      <c r="A766" t="s">
        <v>23</v>
      </c>
      <c r="B766">
        <f>IF(COUNTIF($A$2:A766, A766) =1,1,0)</f>
        <v>0</v>
      </c>
      <c r="C766">
        <v>2016</v>
      </c>
      <c r="D766" s="10">
        <v>42370</v>
      </c>
      <c r="E766" t="s">
        <v>20</v>
      </c>
      <c r="F766" t="s">
        <v>24</v>
      </c>
      <c r="G766">
        <f>IF(COUNTIF($F$2:F766, F766) =1,1,0)</f>
        <v>0</v>
      </c>
      <c r="H766" s="1">
        <v>73.63</v>
      </c>
      <c r="I766" s="2">
        <f t="shared" si="11"/>
        <v>73630000</v>
      </c>
      <c r="J766" s="2">
        <v>15907</v>
      </c>
      <c r="K766" t="s">
        <v>13</v>
      </c>
      <c r="L766" t="s">
        <v>26</v>
      </c>
      <c r="M766" t="s">
        <v>31</v>
      </c>
      <c r="N766" s="2">
        <v>36</v>
      </c>
    </row>
    <row r="767" spans="1:14" x14ac:dyDescent="0.35">
      <c r="A767" t="s">
        <v>23</v>
      </c>
      <c r="B767">
        <f>IF(COUNTIF($A$2:A767, A767) =1,1,0)</f>
        <v>0</v>
      </c>
      <c r="C767">
        <v>2022</v>
      </c>
      <c r="D767" s="10">
        <v>44562</v>
      </c>
      <c r="E767" t="s">
        <v>11</v>
      </c>
      <c r="F767" t="s">
        <v>12</v>
      </c>
      <c r="G767">
        <f>IF(COUNTIF($F$2:F767, F767) =1,1,0)</f>
        <v>0</v>
      </c>
      <c r="H767" s="1">
        <v>36.15</v>
      </c>
      <c r="I767" s="2">
        <f t="shared" si="11"/>
        <v>36150000</v>
      </c>
      <c r="J767" s="2">
        <v>375734</v>
      </c>
      <c r="K767" t="s">
        <v>25</v>
      </c>
      <c r="L767" t="s">
        <v>22</v>
      </c>
      <c r="M767" t="s">
        <v>27</v>
      </c>
      <c r="N767" s="2">
        <v>31</v>
      </c>
    </row>
    <row r="768" spans="1:14" x14ac:dyDescent="0.35">
      <c r="A768" t="s">
        <v>43</v>
      </c>
      <c r="B768">
        <f>IF(COUNTIF($A$2:A768, A768) =1,1,0)</f>
        <v>0</v>
      </c>
      <c r="C768">
        <v>2023</v>
      </c>
      <c r="D768" s="10">
        <v>44927</v>
      </c>
      <c r="E768" t="s">
        <v>42</v>
      </c>
      <c r="F768" t="s">
        <v>35</v>
      </c>
      <c r="G768">
        <f>IF(COUNTIF($F$2:F768, F768) =1,1,0)</f>
        <v>0</v>
      </c>
      <c r="H768" s="1">
        <v>19.18</v>
      </c>
      <c r="I768" s="2">
        <f t="shared" si="11"/>
        <v>19180000</v>
      </c>
      <c r="J768" s="2">
        <v>993826</v>
      </c>
      <c r="K768" t="s">
        <v>30</v>
      </c>
      <c r="L768" t="s">
        <v>38</v>
      </c>
      <c r="M768" t="s">
        <v>18</v>
      </c>
      <c r="N768" s="2">
        <v>7</v>
      </c>
    </row>
    <row r="769" spans="1:14" x14ac:dyDescent="0.35">
      <c r="A769" t="s">
        <v>19</v>
      </c>
      <c r="B769">
        <f>IF(COUNTIF($A$2:A769, A769) =1,1,0)</f>
        <v>0</v>
      </c>
      <c r="C769">
        <v>2023</v>
      </c>
      <c r="D769" s="10">
        <v>44927</v>
      </c>
      <c r="E769" t="s">
        <v>16</v>
      </c>
      <c r="F769" t="s">
        <v>36</v>
      </c>
      <c r="G769">
        <f>IF(COUNTIF($F$2:F769, F769) =1,1,0)</f>
        <v>0</v>
      </c>
      <c r="H769" s="1">
        <v>83.18</v>
      </c>
      <c r="I769" s="2">
        <f t="shared" si="11"/>
        <v>83180000</v>
      </c>
      <c r="J769" s="2">
        <v>397813</v>
      </c>
      <c r="K769" t="s">
        <v>25</v>
      </c>
      <c r="L769" t="s">
        <v>26</v>
      </c>
      <c r="M769" t="s">
        <v>31</v>
      </c>
      <c r="N769" s="2">
        <v>12</v>
      </c>
    </row>
    <row r="770" spans="1:14" x14ac:dyDescent="0.35">
      <c r="A770" t="s">
        <v>33</v>
      </c>
      <c r="B770">
        <f>IF(COUNTIF($A$2:A770, A770) =1,1,0)</f>
        <v>0</v>
      </c>
      <c r="C770">
        <v>2024</v>
      </c>
      <c r="D770" s="10">
        <v>45292</v>
      </c>
      <c r="E770" t="s">
        <v>16</v>
      </c>
      <c r="F770" t="s">
        <v>36</v>
      </c>
      <c r="G770">
        <f>IF(COUNTIF($F$2:F770, F770) =1,1,0)</f>
        <v>0</v>
      </c>
      <c r="H770" s="1">
        <v>70.98</v>
      </c>
      <c r="I770" s="2">
        <f t="shared" si="11"/>
        <v>70980000</v>
      </c>
      <c r="J770" s="2">
        <v>185001</v>
      </c>
      <c r="K770" t="s">
        <v>29</v>
      </c>
      <c r="L770" t="s">
        <v>38</v>
      </c>
      <c r="M770" t="s">
        <v>15</v>
      </c>
      <c r="N770" s="2">
        <v>3</v>
      </c>
    </row>
    <row r="771" spans="1:14" x14ac:dyDescent="0.35">
      <c r="A771" t="s">
        <v>44</v>
      </c>
      <c r="B771">
        <f>IF(COUNTIF($A$2:A771, A771) =1,1,0)</f>
        <v>0</v>
      </c>
      <c r="C771">
        <v>2024</v>
      </c>
      <c r="D771" s="10">
        <v>45292</v>
      </c>
      <c r="E771" t="s">
        <v>32</v>
      </c>
      <c r="F771" t="s">
        <v>21</v>
      </c>
      <c r="G771">
        <f>IF(COUNTIF($F$2:F771, F771) =1,1,0)</f>
        <v>0</v>
      </c>
      <c r="H771" s="1">
        <v>7.99</v>
      </c>
      <c r="I771" s="2">
        <f t="shared" ref="I771:I834" si="12">H771*1000000</f>
        <v>7990000</v>
      </c>
      <c r="J771" s="2">
        <v>805548</v>
      </c>
      <c r="K771" t="s">
        <v>29</v>
      </c>
      <c r="L771" t="s">
        <v>14</v>
      </c>
      <c r="M771" t="s">
        <v>31</v>
      </c>
      <c r="N771" s="2">
        <v>10</v>
      </c>
    </row>
    <row r="772" spans="1:14" x14ac:dyDescent="0.35">
      <c r="A772" t="s">
        <v>43</v>
      </c>
      <c r="B772">
        <f>IF(COUNTIF($A$2:A772, A772) =1,1,0)</f>
        <v>0</v>
      </c>
      <c r="C772">
        <v>2015</v>
      </c>
      <c r="D772" s="10">
        <v>42005</v>
      </c>
      <c r="E772" t="s">
        <v>34</v>
      </c>
      <c r="F772" t="s">
        <v>17</v>
      </c>
      <c r="G772">
        <f>IF(COUNTIF($F$2:F772, F772) =1,1,0)</f>
        <v>0</v>
      </c>
      <c r="H772" s="1">
        <v>74.739999999999995</v>
      </c>
      <c r="I772" s="2">
        <f t="shared" si="12"/>
        <v>74740000</v>
      </c>
      <c r="J772" s="2">
        <v>562552</v>
      </c>
      <c r="K772" t="s">
        <v>25</v>
      </c>
      <c r="L772" t="s">
        <v>14</v>
      </c>
      <c r="M772" t="s">
        <v>39</v>
      </c>
      <c r="N772" s="2">
        <v>37</v>
      </c>
    </row>
    <row r="773" spans="1:14" x14ac:dyDescent="0.35">
      <c r="A773" t="s">
        <v>43</v>
      </c>
      <c r="B773">
        <f>IF(COUNTIF($A$2:A773, A773) =1,1,0)</f>
        <v>0</v>
      </c>
      <c r="C773">
        <v>2018</v>
      </c>
      <c r="D773" s="10">
        <v>43101</v>
      </c>
      <c r="E773" t="s">
        <v>42</v>
      </c>
      <c r="F773" t="s">
        <v>12</v>
      </c>
      <c r="G773">
        <f>IF(COUNTIF($F$2:F773, F773) =1,1,0)</f>
        <v>0</v>
      </c>
      <c r="H773" s="1">
        <v>33.119999999999997</v>
      </c>
      <c r="I773" s="2">
        <f t="shared" si="12"/>
        <v>33119999.999999996</v>
      </c>
      <c r="J773" s="2">
        <v>724513</v>
      </c>
      <c r="K773" t="s">
        <v>25</v>
      </c>
      <c r="L773" t="s">
        <v>38</v>
      </c>
      <c r="M773" t="s">
        <v>15</v>
      </c>
      <c r="N773" s="2">
        <v>46</v>
      </c>
    </row>
    <row r="774" spans="1:14" x14ac:dyDescent="0.35">
      <c r="A774" t="s">
        <v>23</v>
      </c>
      <c r="B774">
        <f>IF(COUNTIF($A$2:A774, A774) =1,1,0)</f>
        <v>0</v>
      </c>
      <c r="C774">
        <v>2024</v>
      </c>
      <c r="D774" s="10">
        <v>45292</v>
      </c>
      <c r="E774" t="s">
        <v>34</v>
      </c>
      <c r="F774" t="s">
        <v>24</v>
      </c>
      <c r="G774">
        <f>IF(COUNTIF($F$2:F774, F774) =1,1,0)</f>
        <v>0</v>
      </c>
      <c r="H774" s="1">
        <v>54.1</v>
      </c>
      <c r="I774" s="2">
        <f t="shared" si="12"/>
        <v>54100000</v>
      </c>
      <c r="J774" s="2">
        <v>715395</v>
      </c>
      <c r="K774" t="s">
        <v>30</v>
      </c>
      <c r="L774" t="s">
        <v>26</v>
      </c>
      <c r="M774" t="s">
        <v>15</v>
      </c>
      <c r="N774" s="2">
        <v>60</v>
      </c>
    </row>
    <row r="775" spans="1:14" x14ac:dyDescent="0.35">
      <c r="A775" t="s">
        <v>33</v>
      </c>
      <c r="B775">
        <f>IF(COUNTIF($A$2:A775, A775) =1,1,0)</f>
        <v>0</v>
      </c>
      <c r="C775">
        <v>2020</v>
      </c>
      <c r="D775" s="10">
        <v>43831</v>
      </c>
      <c r="E775" t="s">
        <v>16</v>
      </c>
      <c r="F775" t="s">
        <v>24</v>
      </c>
      <c r="G775">
        <f>IF(COUNTIF($F$2:F775, F775) =1,1,0)</f>
        <v>0</v>
      </c>
      <c r="H775" s="1">
        <v>75.13</v>
      </c>
      <c r="I775" s="2">
        <f t="shared" si="12"/>
        <v>75130000</v>
      </c>
      <c r="J775" s="2">
        <v>177097</v>
      </c>
      <c r="K775" t="s">
        <v>30</v>
      </c>
      <c r="L775" t="s">
        <v>14</v>
      </c>
      <c r="M775" t="s">
        <v>39</v>
      </c>
      <c r="N775" s="2">
        <v>15</v>
      </c>
    </row>
    <row r="776" spans="1:14" x14ac:dyDescent="0.35">
      <c r="A776" t="s">
        <v>40</v>
      </c>
      <c r="B776">
        <f>IF(COUNTIF($A$2:A776, A776) =1,1,0)</f>
        <v>0</v>
      </c>
      <c r="C776">
        <v>2020</v>
      </c>
      <c r="D776" s="10">
        <v>43831</v>
      </c>
      <c r="E776" t="s">
        <v>20</v>
      </c>
      <c r="F776" t="s">
        <v>36</v>
      </c>
      <c r="G776">
        <f>IF(COUNTIF($F$2:F776, F776) =1,1,0)</f>
        <v>0</v>
      </c>
      <c r="H776" s="1">
        <v>56.34</v>
      </c>
      <c r="I776" s="2">
        <f t="shared" si="12"/>
        <v>56340000</v>
      </c>
      <c r="J776" s="2">
        <v>407084</v>
      </c>
      <c r="K776" t="s">
        <v>30</v>
      </c>
      <c r="L776" t="s">
        <v>14</v>
      </c>
      <c r="M776" t="s">
        <v>18</v>
      </c>
      <c r="N776" s="2">
        <v>11</v>
      </c>
    </row>
    <row r="777" spans="1:14" x14ac:dyDescent="0.35">
      <c r="A777" t="s">
        <v>23</v>
      </c>
      <c r="B777">
        <f>IF(COUNTIF($A$2:A777, A777) =1,1,0)</f>
        <v>0</v>
      </c>
      <c r="C777">
        <v>2023</v>
      </c>
      <c r="D777" s="10">
        <v>44927</v>
      </c>
      <c r="E777" t="s">
        <v>11</v>
      </c>
      <c r="F777" t="s">
        <v>37</v>
      </c>
      <c r="G777">
        <f>IF(COUNTIF($F$2:F777, F777) =1,1,0)</f>
        <v>0</v>
      </c>
      <c r="H777" s="1">
        <v>23.66</v>
      </c>
      <c r="I777" s="2">
        <f t="shared" si="12"/>
        <v>23660000</v>
      </c>
      <c r="J777" s="2">
        <v>889641</v>
      </c>
      <c r="K777" t="s">
        <v>13</v>
      </c>
      <c r="L777" t="s">
        <v>26</v>
      </c>
      <c r="M777" t="s">
        <v>27</v>
      </c>
      <c r="N777" s="2">
        <v>50</v>
      </c>
    </row>
    <row r="778" spans="1:14" x14ac:dyDescent="0.35">
      <c r="A778" t="s">
        <v>45</v>
      </c>
      <c r="B778">
        <f>IF(COUNTIF($A$2:A778, A778) =1,1,0)</f>
        <v>0</v>
      </c>
      <c r="C778">
        <v>2019</v>
      </c>
      <c r="D778" s="10">
        <v>43466</v>
      </c>
      <c r="E778" t="s">
        <v>34</v>
      </c>
      <c r="F778" t="s">
        <v>21</v>
      </c>
      <c r="G778">
        <f>IF(COUNTIF($F$2:F778, F778) =1,1,0)</f>
        <v>0</v>
      </c>
      <c r="H778" s="1">
        <v>17.809999999999999</v>
      </c>
      <c r="I778" s="2">
        <f t="shared" si="12"/>
        <v>17810000</v>
      </c>
      <c r="J778" s="2">
        <v>378105</v>
      </c>
      <c r="K778" t="s">
        <v>30</v>
      </c>
      <c r="L778" t="s">
        <v>22</v>
      </c>
      <c r="M778" t="s">
        <v>39</v>
      </c>
      <c r="N778" s="2">
        <v>4</v>
      </c>
    </row>
    <row r="779" spans="1:14" x14ac:dyDescent="0.35">
      <c r="A779" t="s">
        <v>28</v>
      </c>
      <c r="B779">
        <f>IF(COUNTIF($A$2:A779, A779) =1,1,0)</f>
        <v>0</v>
      </c>
      <c r="C779">
        <v>2020</v>
      </c>
      <c r="D779" s="10">
        <v>43831</v>
      </c>
      <c r="E779" t="s">
        <v>34</v>
      </c>
      <c r="F779" t="s">
        <v>12</v>
      </c>
      <c r="G779">
        <f>IF(COUNTIF($F$2:F779, F779) =1,1,0)</f>
        <v>0</v>
      </c>
      <c r="H779" s="1">
        <v>43.96</v>
      </c>
      <c r="I779" s="2">
        <f t="shared" si="12"/>
        <v>43960000</v>
      </c>
      <c r="J779" s="2">
        <v>597987</v>
      </c>
      <c r="K779" t="s">
        <v>13</v>
      </c>
      <c r="L779" t="s">
        <v>22</v>
      </c>
      <c r="M779" t="s">
        <v>39</v>
      </c>
      <c r="N779" s="2">
        <v>50</v>
      </c>
    </row>
    <row r="780" spans="1:14" x14ac:dyDescent="0.35">
      <c r="A780" t="s">
        <v>45</v>
      </c>
      <c r="B780">
        <f>IF(COUNTIF($A$2:A780, A780) =1,1,0)</f>
        <v>0</v>
      </c>
      <c r="C780">
        <v>2018</v>
      </c>
      <c r="D780" s="10">
        <v>43101</v>
      </c>
      <c r="E780" t="s">
        <v>42</v>
      </c>
      <c r="F780" t="s">
        <v>12</v>
      </c>
      <c r="G780">
        <f>IF(COUNTIF($F$2:F780, F780) =1,1,0)</f>
        <v>0</v>
      </c>
      <c r="H780" s="1">
        <v>77.069999999999993</v>
      </c>
      <c r="I780" s="2">
        <f t="shared" si="12"/>
        <v>77070000</v>
      </c>
      <c r="J780" s="2">
        <v>10600</v>
      </c>
      <c r="K780" t="s">
        <v>29</v>
      </c>
      <c r="L780" t="s">
        <v>26</v>
      </c>
      <c r="M780" t="s">
        <v>18</v>
      </c>
      <c r="N780" s="2">
        <v>47</v>
      </c>
    </row>
    <row r="781" spans="1:14" x14ac:dyDescent="0.35">
      <c r="A781" t="s">
        <v>33</v>
      </c>
      <c r="B781">
        <f>IF(COUNTIF($A$2:A781, A781) =1,1,0)</f>
        <v>0</v>
      </c>
      <c r="C781">
        <v>2016</v>
      </c>
      <c r="D781" s="10">
        <v>42370</v>
      </c>
      <c r="E781" t="s">
        <v>34</v>
      </c>
      <c r="F781" t="s">
        <v>37</v>
      </c>
      <c r="G781">
        <f>IF(COUNTIF($F$2:F781, F781) =1,1,0)</f>
        <v>0</v>
      </c>
      <c r="H781" s="1">
        <v>10.82</v>
      </c>
      <c r="I781" s="2">
        <f t="shared" si="12"/>
        <v>10820000</v>
      </c>
      <c r="J781" s="2">
        <v>586784</v>
      </c>
      <c r="K781" t="s">
        <v>13</v>
      </c>
      <c r="L781" t="s">
        <v>22</v>
      </c>
      <c r="M781" t="s">
        <v>39</v>
      </c>
      <c r="N781" s="2">
        <v>26</v>
      </c>
    </row>
    <row r="782" spans="1:14" x14ac:dyDescent="0.35">
      <c r="A782" t="s">
        <v>19</v>
      </c>
      <c r="B782">
        <f>IF(COUNTIF($A$2:A782, A782) =1,1,0)</f>
        <v>0</v>
      </c>
      <c r="C782">
        <v>2023</v>
      </c>
      <c r="D782" s="10">
        <v>44927</v>
      </c>
      <c r="E782" t="s">
        <v>34</v>
      </c>
      <c r="F782" t="s">
        <v>36</v>
      </c>
      <c r="G782">
        <f>IF(COUNTIF($F$2:F782, F782) =1,1,0)</f>
        <v>0</v>
      </c>
      <c r="H782" s="1">
        <v>48.53</v>
      </c>
      <c r="I782" s="2">
        <f t="shared" si="12"/>
        <v>48530000</v>
      </c>
      <c r="J782" s="2">
        <v>421083</v>
      </c>
      <c r="K782" t="s">
        <v>29</v>
      </c>
      <c r="L782" t="s">
        <v>14</v>
      </c>
      <c r="M782" t="s">
        <v>27</v>
      </c>
      <c r="N782" s="2">
        <v>28</v>
      </c>
    </row>
    <row r="783" spans="1:14" x14ac:dyDescent="0.35">
      <c r="A783" t="s">
        <v>40</v>
      </c>
      <c r="B783">
        <f>IF(COUNTIF($A$2:A783, A783) =1,1,0)</f>
        <v>0</v>
      </c>
      <c r="C783">
        <v>2023</v>
      </c>
      <c r="D783" s="10">
        <v>44927</v>
      </c>
      <c r="E783" t="s">
        <v>16</v>
      </c>
      <c r="F783" t="s">
        <v>12</v>
      </c>
      <c r="G783">
        <f>IF(COUNTIF($F$2:F783, F783) =1,1,0)</f>
        <v>0</v>
      </c>
      <c r="H783" s="1">
        <v>94.86</v>
      </c>
      <c r="I783" s="2">
        <f t="shared" si="12"/>
        <v>94860000</v>
      </c>
      <c r="J783" s="2">
        <v>127127</v>
      </c>
      <c r="K783" t="s">
        <v>30</v>
      </c>
      <c r="L783" t="s">
        <v>26</v>
      </c>
      <c r="M783" t="s">
        <v>39</v>
      </c>
      <c r="N783" s="2">
        <v>47</v>
      </c>
    </row>
    <row r="784" spans="1:14" x14ac:dyDescent="0.35">
      <c r="A784" t="s">
        <v>10</v>
      </c>
      <c r="B784">
        <f>IF(COUNTIF($A$2:A784, A784) =1,1,0)</f>
        <v>0</v>
      </c>
      <c r="C784">
        <v>2016</v>
      </c>
      <c r="D784" s="10">
        <v>42370</v>
      </c>
      <c r="E784" t="s">
        <v>42</v>
      </c>
      <c r="F784" t="s">
        <v>35</v>
      </c>
      <c r="G784">
        <f>IF(COUNTIF($F$2:F784, F784) =1,1,0)</f>
        <v>0</v>
      </c>
      <c r="H784" s="1">
        <v>15.92</v>
      </c>
      <c r="I784" s="2">
        <f t="shared" si="12"/>
        <v>15920000</v>
      </c>
      <c r="J784" s="2">
        <v>668188</v>
      </c>
      <c r="K784" t="s">
        <v>29</v>
      </c>
      <c r="L784" t="s">
        <v>14</v>
      </c>
      <c r="M784" t="s">
        <v>27</v>
      </c>
      <c r="N784" s="2">
        <v>38</v>
      </c>
    </row>
    <row r="785" spans="1:14" x14ac:dyDescent="0.35">
      <c r="A785" t="s">
        <v>44</v>
      </c>
      <c r="B785">
        <f>IF(COUNTIF($A$2:A785, A785) =1,1,0)</f>
        <v>0</v>
      </c>
      <c r="C785">
        <v>2018</v>
      </c>
      <c r="D785" s="10">
        <v>43101</v>
      </c>
      <c r="E785" t="s">
        <v>34</v>
      </c>
      <c r="F785" t="s">
        <v>12</v>
      </c>
      <c r="G785">
        <f>IF(COUNTIF($F$2:F785, F785) =1,1,0)</f>
        <v>0</v>
      </c>
      <c r="H785" s="1">
        <v>11.28</v>
      </c>
      <c r="I785" s="2">
        <f t="shared" si="12"/>
        <v>11280000</v>
      </c>
      <c r="J785" s="2">
        <v>433618</v>
      </c>
      <c r="K785" t="s">
        <v>13</v>
      </c>
      <c r="L785" t="s">
        <v>26</v>
      </c>
      <c r="M785" t="s">
        <v>31</v>
      </c>
      <c r="N785" s="2">
        <v>59</v>
      </c>
    </row>
    <row r="786" spans="1:14" x14ac:dyDescent="0.35">
      <c r="A786" t="s">
        <v>28</v>
      </c>
      <c r="B786">
        <f>IF(COUNTIF($A$2:A786, A786) =1,1,0)</f>
        <v>0</v>
      </c>
      <c r="C786">
        <v>2023</v>
      </c>
      <c r="D786" s="10">
        <v>44927</v>
      </c>
      <c r="E786" t="s">
        <v>42</v>
      </c>
      <c r="F786" t="s">
        <v>24</v>
      </c>
      <c r="G786">
        <f>IF(COUNTIF($F$2:F786, F786) =1,1,0)</f>
        <v>0</v>
      </c>
      <c r="H786" s="1">
        <v>3.86</v>
      </c>
      <c r="I786" s="2">
        <f t="shared" si="12"/>
        <v>3860000</v>
      </c>
      <c r="J786" s="2">
        <v>51176</v>
      </c>
      <c r="K786" t="s">
        <v>30</v>
      </c>
      <c r="L786" t="s">
        <v>26</v>
      </c>
      <c r="M786" t="s">
        <v>39</v>
      </c>
      <c r="N786" s="2">
        <v>61</v>
      </c>
    </row>
    <row r="787" spans="1:14" x14ac:dyDescent="0.35">
      <c r="A787" t="s">
        <v>28</v>
      </c>
      <c r="B787">
        <f>IF(COUNTIF($A$2:A787, A787) =1,1,0)</f>
        <v>0</v>
      </c>
      <c r="C787">
        <v>2016</v>
      </c>
      <c r="D787" s="10">
        <v>42370</v>
      </c>
      <c r="E787" t="s">
        <v>34</v>
      </c>
      <c r="F787" t="s">
        <v>21</v>
      </c>
      <c r="G787">
        <f>IF(COUNTIF($F$2:F787, F787) =1,1,0)</f>
        <v>0</v>
      </c>
      <c r="H787" s="1">
        <v>34.35</v>
      </c>
      <c r="I787" s="2">
        <f t="shared" si="12"/>
        <v>34350000</v>
      </c>
      <c r="J787" s="2">
        <v>918452</v>
      </c>
      <c r="K787" t="s">
        <v>30</v>
      </c>
      <c r="L787" t="s">
        <v>22</v>
      </c>
      <c r="M787" t="s">
        <v>27</v>
      </c>
      <c r="N787" s="2">
        <v>16</v>
      </c>
    </row>
    <row r="788" spans="1:14" x14ac:dyDescent="0.35">
      <c r="A788" t="s">
        <v>28</v>
      </c>
      <c r="B788">
        <f>IF(COUNTIF($A$2:A788, A788) =1,1,0)</f>
        <v>0</v>
      </c>
      <c r="C788">
        <v>2023</v>
      </c>
      <c r="D788" s="10">
        <v>44927</v>
      </c>
      <c r="E788" t="s">
        <v>16</v>
      </c>
      <c r="F788" t="s">
        <v>37</v>
      </c>
      <c r="G788">
        <f>IF(COUNTIF($F$2:F788, F788) =1,1,0)</f>
        <v>0</v>
      </c>
      <c r="H788" s="1">
        <v>84.92</v>
      </c>
      <c r="I788" s="2">
        <f t="shared" si="12"/>
        <v>84920000</v>
      </c>
      <c r="J788" s="2">
        <v>152814</v>
      </c>
      <c r="K788" t="s">
        <v>25</v>
      </c>
      <c r="L788" t="s">
        <v>26</v>
      </c>
      <c r="M788" t="s">
        <v>27</v>
      </c>
      <c r="N788" s="2">
        <v>33</v>
      </c>
    </row>
    <row r="789" spans="1:14" x14ac:dyDescent="0.35">
      <c r="A789" t="s">
        <v>45</v>
      </c>
      <c r="B789">
        <f>IF(COUNTIF($A$2:A789, A789) =1,1,0)</f>
        <v>0</v>
      </c>
      <c r="C789">
        <v>2017</v>
      </c>
      <c r="D789" s="10">
        <v>42736</v>
      </c>
      <c r="E789" t="s">
        <v>20</v>
      </c>
      <c r="F789" t="s">
        <v>17</v>
      </c>
      <c r="G789">
        <f>IF(COUNTIF($F$2:F789, F789) =1,1,0)</f>
        <v>0</v>
      </c>
      <c r="H789" s="1">
        <v>74.569999999999993</v>
      </c>
      <c r="I789" s="2">
        <f t="shared" si="12"/>
        <v>74570000</v>
      </c>
      <c r="J789" s="2">
        <v>502149</v>
      </c>
      <c r="K789" t="s">
        <v>13</v>
      </c>
      <c r="L789" t="s">
        <v>22</v>
      </c>
      <c r="M789" t="s">
        <v>27</v>
      </c>
      <c r="N789" s="2">
        <v>29</v>
      </c>
    </row>
    <row r="790" spans="1:14" x14ac:dyDescent="0.35">
      <c r="A790" t="s">
        <v>45</v>
      </c>
      <c r="B790">
        <f>IF(COUNTIF($A$2:A790, A790) =1,1,0)</f>
        <v>0</v>
      </c>
      <c r="C790">
        <v>2019</v>
      </c>
      <c r="D790" s="10">
        <v>43466</v>
      </c>
      <c r="E790" t="s">
        <v>16</v>
      </c>
      <c r="F790" t="s">
        <v>37</v>
      </c>
      <c r="G790">
        <f>IF(COUNTIF($F$2:F790, F790) =1,1,0)</f>
        <v>0</v>
      </c>
      <c r="H790" s="1">
        <v>89.81</v>
      </c>
      <c r="I790" s="2">
        <f t="shared" si="12"/>
        <v>89810000</v>
      </c>
      <c r="J790" s="2">
        <v>46960</v>
      </c>
      <c r="K790" t="s">
        <v>25</v>
      </c>
      <c r="L790" t="s">
        <v>38</v>
      </c>
      <c r="M790" t="s">
        <v>27</v>
      </c>
      <c r="N790" s="2">
        <v>16</v>
      </c>
    </row>
    <row r="791" spans="1:14" x14ac:dyDescent="0.35">
      <c r="A791" t="s">
        <v>43</v>
      </c>
      <c r="B791">
        <f>IF(COUNTIF($A$2:A791, A791) =1,1,0)</f>
        <v>0</v>
      </c>
      <c r="C791">
        <v>2017</v>
      </c>
      <c r="D791" s="10">
        <v>42736</v>
      </c>
      <c r="E791" t="s">
        <v>34</v>
      </c>
      <c r="F791" t="s">
        <v>35</v>
      </c>
      <c r="G791">
        <f>IF(COUNTIF($F$2:F791, F791) =1,1,0)</f>
        <v>0</v>
      </c>
      <c r="H791" s="1">
        <v>40.659999999999997</v>
      </c>
      <c r="I791" s="2">
        <f t="shared" si="12"/>
        <v>40660000</v>
      </c>
      <c r="J791" s="2">
        <v>651335</v>
      </c>
      <c r="K791" t="s">
        <v>29</v>
      </c>
      <c r="L791" t="s">
        <v>22</v>
      </c>
      <c r="M791" t="s">
        <v>39</v>
      </c>
      <c r="N791" s="2">
        <v>21</v>
      </c>
    </row>
    <row r="792" spans="1:14" x14ac:dyDescent="0.35">
      <c r="A792" t="s">
        <v>43</v>
      </c>
      <c r="B792">
        <f>IF(COUNTIF($A$2:A792, A792) =1,1,0)</f>
        <v>0</v>
      </c>
      <c r="C792">
        <v>2018</v>
      </c>
      <c r="D792" s="10">
        <v>43101</v>
      </c>
      <c r="E792" t="s">
        <v>32</v>
      </c>
      <c r="F792" t="s">
        <v>24</v>
      </c>
      <c r="G792">
        <f>IF(COUNTIF($F$2:F792, F792) =1,1,0)</f>
        <v>0</v>
      </c>
      <c r="H792" s="1">
        <v>69.83</v>
      </c>
      <c r="I792" s="2">
        <f t="shared" si="12"/>
        <v>69830000</v>
      </c>
      <c r="J792" s="2">
        <v>587034</v>
      </c>
      <c r="K792" t="s">
        <v>13</v>
      </c>
      <c r="L792" t="s">
        <v>22</v>
      </c>
      <c r="M792" t="s">
        <v>27</v>
      </c>
      <c r="N792" s="2">
        <v>35</v>
      </c>
    </row>
    <row r="793" spans="1:14" x14ac:dyDescent="0.35">
      <c r="A793" t="s">
        <v>33</v>
      </c>
      <c r="B793">
        <f>IF(COUNTIF($A$2:A793, A793) =1,1,0)</f>
        <v>0</v>
      </c>
      <c r="C793">
        <v>2015</v>
      </c>
      <c r="D793" s="10">
        <v>42005</v>
      </c>
      <c r="E793" t="s">
        <v>20</v>
      </c>
      <c r="F793" t="s">
        <v>37</v>
      </c>
      <c r="G793">
        <f>IF(COUNTIF($F$2:F793, F793) =1,1,0)</f>
        <v>0</v>
      </c>
      <c r="H793" s="1">
        <v>79.58</v>
      </c>
      <c r="I793" s="2">
        <f t="shared" si="12"/>
        <v>79580000</v>
      </c>
      <c r="J793" s="2">
        <v>856278</v>
      </c>
      <c r="K793" t="s">
        <v>13</v>
      </c>
      <c r="L793" t="s">
        <v>38</v>
      </c>
      <c r="M793" t="s">
        <v>18</v>
      </c>
      <c r="N793" s="2">
        <v>71</v>
      </c>
    </row>
    <row r="794" spans="1:14" x14ac:dyDescent="0.35">
      <c r="A794" t="s">
        <v>10</v>
      </c>
      <c r="B794">
        <f>IF(COUNTIF($A$2:A794, A794) =1,1,0)</f>
        <v>0</v>
      </c>
      <c r="C794">
        <v>2022</v>
      </c>
      <c r="D794" s="10">
        <v>44562</v>
      </c>
      <c r="E794" t="s">
        <v>32</v>
      </c>
      <c r="F794" t="s">
        <v>36</v>
      </c>
      <c r="G794">
        <f>IF(COUNTIF($F$2:F794, F794) =1,1,0)</f>
        <v>0</v>
      </c>
      <c r="H794" s="1">
        <v>79.069999999999993</v>
      </c>
      <c r="I794" s="2">
        <f t="shared" si="12"/>
        <v>79070000</v>
      </c>
      <c r="J794" s="2">
        <v>880586</v>
      </c>
      <c r="K794" t="s">
        <v>13</v>
      </c>
      <c r="L794" t="s">
        <v>14</v>
      </c>
      <c r="M794" t="s">
        <v>15</v>
      </c>
      <c r="N794" s="2">
        <v>56</v>
      </c>
    </row>
    <row r="795" spans="1:14" x14ac:dyDescent="0.35">
      <c r="A795" t="s">
        <v>45</v>
      </c>
      <c r="B795">
        <f>IF(COUNTIF($A$2:A795, A795) =1,1,0)</f>
        <v>0</v>
      </c>
      <c r="C795">
        <v>2019</v>
      </c>
      <c r="D795" s="10">
        <v>43466</v>
      </c>
      <c r="E795" t="s">
        <v>32</v>
      </c>
      <c r="F795" t="s">
        <v>35</v>
      </c>
      <c r="G795">
        <f>IF(COUNTIF($F$2:F795, F795) =1,1,0)</f>
        <v>0</v>
      </c>
      <c r="H795" s="1">
        <v>81.56</v>
      </c>
      <c r="I795" s="2">
        <f t="shared" si="12"/>
        <v>81560000</v>
      </c>
      <c r="J795" s="2">
        <v>78873</v>
      </c>
      <c r="K795" t="s">
        <v>13</v>
      </c>
      <c r="L795" t="s">
        <v>22</v>
      </c>
      <c r="M795" t="s">
        <v>39</v>
      </c>
      <c r="N795" s="2">
        <v>27</v>
      </c>
    </row>
    <row r="796" spans="1:14" x14ac:dyDescent="0.35">
      <c r="A796" t="s">
        <v>40</v>
      </c>
      <c r="B796">
        <f>IF(COUNTIF($A$2:A796, A796) =1,1,0)</f>
        <v>0</v>
      </c>
      <c r="C796">
        <v>2017</v>
      </c>
      <c r="D796" s="10">
        <v>42736</v>
      </c>
      <c r="E796" t="s">
        <v>32</v>
      </c>
      <c r="F796" t="s">
        <v>36</v>
      </c>
      <c r="G796">
        <f>IF(COUNTIF($F$2:F796, F796) =1,1,0)</f>
        <v>0</v>
      </c>
      <c r="H796" s="1">
        <v>62.81</v>
      </c>
      <c r="I796" s="2">
        <f t="shared" si="12"/>
        <v>62810000</v>
      </c>
      <c r="J796" s="2">
        <v>810106</v>
      </c>
      <c r="K796" t="s">
        <v>13</v>
      </c>
      <c r="L796" t="s">
        <v>22</v>
      </c>
      <c r="M796" t="s">
        <v>39</v>
      </c>
      <c r="N796" s="2">
        <v>66</v>
      </c>
    </row>
    <row r="797" spans="1:14" x14ac:dyDescent="0.35">
      <c r="A797" t="s">
        <v>28</v>
      </c>
      <c r="B797">
        <f>IF(COUNTIF($A$2:A797, A797) =1,1,0)</f>
        <v>0</v>
      </c>
      <c r="C797">
        <v>2021</v>
      </c>
      <c r="D797" s="10">
        <v>44197</v>
      </c>
      <c r="E797" t="s">
        <v>32</v>
      </c>
      <c r="F797" t="s">
        <v>35</v>
      </c>
      <c r="G797">
        <f>IF(COUNTIF($F$2:F797, F797) =1,1,0)</f>
        <v>0</v>
      </c>
      <c r="H797" s="1">
        <v>28.71</v>
      </c>
      <c r="I797" s="2">
        <f t="shared" si="12"/>
        <v>28710000</v>
      </c>
      <c r="J797" s="2">
        <v>937384</v>
      </c>
      <c r="K797" t="s">
        <v>13</v>
      </c>
      <c r="L797" t="s">
        <v>14</v>
      </c>
      <c r="M797" t="s">
        <v>39</v>
      </c>
      <c r="N797" s="2">
        <v>67</v>
      </c>
    </row>
    <row r="798" spans="1:14" x14ac:dyDescent="0.35">
      <c r="A798" t="s">
        <v>44</v>
      </c>
      <c r="B798">
        <f>IF(COUNTIF($A$2:A798, A798) =1,1,0)</f>
        <v>0</v>
      </c>
      <c r="C798">
        <v>2023</v>
      </c>
      <c r="D798" s="10">
        <v>44927</v>
      </c>
      <c r="E798" t="s">
        <v>20</v>
      </c>
      <c r="F798" t="s">
        <v>17</v>
      </c>
      <c r="G798">
        <f>IF(COUNTIF($F$2:F798, F798) =1,1,0)</f>
        <v>0</v>
      </c>
      <c r="H798" s="1">
        <v>36.68</v>
      </c>
      <c r="I798" s="2">
        <f t="shared" si="12"/>
        <v>36680000</v>
      </c>
      <c r="J798" s="2">
        <v>231307</v>
      </c>
      <c r="K798" t="s">
        <v>30</v>
      </c>
      <c r="L798" t="s">
        <v>38</v>
      </c>
      <c r="M798" t="s">
        <v>39</v>
      </c>
      <c r="N798" s="2">
        <v>4</v>
      </c>
    </row>
    <row r="799" spans="1:14" x14ac:dyDescent="0.35">
      <c r="A799" t="s">
        <v>10</v>
      </c>
      <c r="B799">
        <f>IF(COUNTIF($A$2:A799, A799) =1,1,0)</f>
        <v>0</v>
      </c>
      <c r="C799">
        <v>2016</v>
      </c>
      <c r="D799" s="10">
        <v>42370</v>
      </c>
      <c r="E799" t="s">
        <v>32</v>
      </c>
      <c r="F799" t="s">
        <v>21</v>
      </c>
      <c r="G799">
        <f>IF(COUNTIF($F$2:F799, F799) =1,1,0)</f>
        <v>0</v>
      </c>
      <c r="H799" s="1">
        <v>71.75</v>
      </c>
      <c r="I799" s="2">
        <f t="shared" si="12"/>
        <v>71750000</v>
      </c>
      <c r="J799" s="2">
        <v>816710</v>
      </c>
      <c r="K799" t="s">
        <v>13</v>
      </c>
      <c r="L799" t="s">
        <v>22</v>
      </c>
      <c r="M799" t="s">
        <v>15</v>
      </c>
      <c r="N799" s="2">
        <v>60</v>
      </c>
    </row>
    <row r="800" spans="1:14" x14ac:dyDescent="0.35">
      <c r="A800" t="s">
        <v>45</v>
      </c>
      <c r="B800">
        <f>IF(COUNTIF($A$2:A800, A800) =1,1,0)</f>
        <v>0</v>
      </c>
      <c r="C800">
        <v>2019</v>
      </c>
      <c r="D800" s="10">
        <v>43466</v>
      </c>
      <c r="E800" t="s">
        <v>20</v>
      </c>
      <c r="F800" t="s">
        <v>24</v>
      </c>
      <c r="G800">
        <f>IF(COUNTIF($F$2:F800, F800) =1,1,0)</f>
        <v>0</v>
      </c>
      <c r="H800" s="1">
        <v>17.21</v>
      </c>
      <c r="I800" s="2">
        <f t="shared" si="12"/>
        <v>17210000</v>
      </c>
      <c r="J800" s="2">
        <v>896828</v>
      </c>
      <c r="K800" t="s">
        <v>30</v>
      </c>
      <c r="L800" t="s">
        <v>22</v>
      </c>
      <c r="M800" t="s">
        <v>18</v>
      </c>
      <c r="N800" s="2">
        <v>33</v>
      </c>
    </row>
    <row r="801" spans="1:14" x14ac:dyDescent="0.35">
      <c r="A801" t="s">
        <v>23</v>
      </c>
      <c r="B801">
        <f>IF(COUNTIF($A$2:A801, A801) =1,1,0)</f>
        <v>0</v>
      </c>
      <c r="C801">
        <v>2016</v>
      </c>
      <c r="D801" s="10">
        <v>42370</v>
      </c>
      <c r="E801" t="s">
        <v>32</v>
      </c>
      <c r="F801" t="s">
        <v>24</v>
      </c>
      <c r="G801">
        <f>IF(COUNTIF($F$2:F801, F801) =1,1,0)</f>
        <v>0</v>
      </c>
      <c r="H801" s="1">
        <v>48.47</v>
      </c>
      <c r="I801" s="2">
        <f t="shared" si="12"/>
        <v>48470000</v>
      </c>
      <c r="J801" s="2">
        <v>937466</v>
      </c>
      <c r="K801" t="s">
        <v>13</v>
      </c>
      <c r="L801" t="s">
        <v>26</v>
      </c>
      <c r="M801" t="s">
        <v>27</v>
      </c>
      <c r="N801" s="2">
        <v>28</v>
      </c>
    </row>
    <row r="802" spans="1:14" x14ac:dyDescent="0.35">
      <c r="A802" t="s">
        <v>10</v>
      </c>
      <c r="B802">
        <f>IF(COUNTIF($A$2:A802, A802) =1,1,0)</f>
        <v>0</v>
      </c>
      <c r="C802">
        <v>2020</v>
      </c>
      <c r="D802" s="10">
        <v>43831</v>
      </c>
      <c r="E802" t="s">
        <v>32</v>
      </c>
      <c r="F802" t="s">
        <v>36</v>
      </c>
      <c r="G802">
        <f>IF(COUNTIF($F$2:F802, F802) =1,1,0)</f>
        <v>0</v>
      </c>
      <c r="H802" s="1">
        <v>11.72</v>
      </c>
      <c r="I802" s="2">
        <f t="shared" si="12"/>
        <v>11720000</v>
      </c>
      <c r="J802" s="2">
        <v>81518</v>
      </c>
      <c r="K802" t="s">
        <v>25</v>
      </c>
      <c r="L802" t="s">
        <v>26</v>
      </c>
      <c r="M802" t="s">
        <v>15</v>
      </c>
      <c r="N802" s="2">
        <v>47</v>
      </c>
    </row>
    <row r="803" spans="1:14" x14ac:dyDescent="0.35">
      <c r="A803" t="s">
        <v>43</v>
      </c>
      <c r="B803">
        <f>IF(COUNTIF($A$2:A803, A803) =1,1,0)</f>
        <v>0</v>
      </c>
      <c r="C803">
        <v>2015</v>
      </c>
      <c r="D803" s="10">
        <v>42005</v>
      </c>
      <c r="E803" t="s">
        <v>42</v>
      </c>
      <c r="F803" t="s">
        <v>21</v>
      </c>
      <c r="G803">
        <f>IF(COUNTIF($F$2:F803, F803) =1,1,0)</f>
        <v>0</v>
      </c>
      <c r="H803" s="1">
        <v>1.35</v>
      </c>
      <c r="I803" s="2">
        <f t="shared" si="12"/>
        <v>1350000</v>
      </c>
      <c r="J803" s="2">
        <v>371048</v>
      </c>
      <c r="K803" t="s">
        <v>13</v>
      </c>
      <c r="L803" t="s">
        <v>38</v>
      </c>
      <c r="M803" t="s">
        <v>15</v>
      </c>
      <c r="N803" s="2">
        <v>56</v>
      </c>
    </row>
    <row r="804" spans="1:14" x14ac:dyDescent="0.35">
      <c r="A804" t="s">
        <v>45</v>
      </c>
      <c r="B804">
        <f>IF(COUNTIF($A$2:A804, A804) =1,1,0)</f>
        <v>0</v>
      </c>
      <c r="C804">
        <v>2019</v>
      </c>
      <c r="D804" s="10">
        <v>43466</v>
      </c>
      <c r="E804" t="s">
        <v>11</v>
      </c>
      <c r="F804" t="s">
        <v>21</v>
      </c>
      <c r="G804">
        <f>IF(COUNTIF($F$2:F804, F804) =1,1,0)</f>
        <v>0</v>
      </c>
      <c r="H804" s="1">
        <v>20.13</v>
      </c>
      <c r="I804" s="2">
        <f t="shared" si="12"/>
        <v>20130000</v>
      </c>
      <c r="J804" s="2">
        <v>25946</v>
      </c>
      <c r="K804" t="s">
        <v>13</v>
      </c>
      <c r="L804" t="s">
        <v>22</v>
      </c>
      <c r="M804" t="s">
        <v>27</v>
      </c>
      <c r="N804" s="2">
        <v>68</v>
      </c>
    </row>
    <row r="805" spans="1:14" x14ac:dyDescent="0.35">
      <c r="A805" t="s">
        <v>33</v>
      </c>
      <c r="B805">
        <f>IF(COUNTIF($A$2:A805, A805) =1,1,0)</f>
        <v>0</v>
      </c>
      <c r="C805">
        <v>2017</v>
      </c>
      <c r="D805" s="10">
        <v>42736</v>
      </c>
      <c r="E805" t="s">
        <v>20</v>
      </c>
      <c r="F805" t="s">
        <v>12</v>
      </c>
      <c r="G805">
        <f>IF(COUNTIF($F$2:F805, F805) =1,1,0)</f>
        <v>0</v>
      </c>
      <c r="H805" s="1">
        <v>14.99</v>
      </c>
      <c r="I805" s="2">
        <f t="shared" si="12"/>
        <v>14990000</v>
      </c>
      <c r="J805" s="2">
        <v>942088</v>
      </c>
      <c r="K805" t="s">
        <v>29</v>
      </c>
      <c r="L805" t="s">
        <v>38</v>
      </c>
      <c r="M805" t="s">
        <v>27</v>
      </c>
      <c r="N805" s="2">
        <v>46</v>
      </c>
    </row>
    <row r="806" spans="1:14" x14ac:dyDescent="0.35">
      <c r="A806" t="s">
        <v>44</v>
      </c>
      <c r="B806">
        <f>IF(COUNTIF($A$2:A806, A806) =1,1,0)</f>
        <v>0</v>
      </c>
      <c r="C806">
        <v>2015</v>
      </c>
      <c r="D806" s="10">
        <v>42005</v>
      </c>
      <c r="E806" t="s">
        <v>42</v>
      </c>
      <c r="F806" t="s">
        <v>24</v>
      </c>
      <c r="G806">
        <f>IF(COUNTIF($F$2:F806, F806) =1,1,0)</f>
        <v>0</v>
      </c>
      <c r="H806" s="1">
        <v>28.8</v>
      </c>
      <c r="I806" s="2">
        <f t="shared" si="12"/>
        <v>28800000</v>
      </c>
      <c r="J806" s="2">
        <v>915532</v>
      </c>
      <c r="K806" t="s">
        <v>29</v>
      </c>
      <c r="L806" t="s">
        <v>38</v>
      </c>
      <c r="M806" t="s">
        <v>39</v>
      </c>
      <c r="N806" s="2">
        <v>68</v>
      </c>
    </row>
    <row r="807" spans="1:14" x14ac:dyDescent="0.35">
      <c r="A807" t="s">
        <v>45</v>
      </c>
      <c r="B807">
        <f>IF(COUNTIF($A$2:A807, A807) =1,1,0)</f>
        <v>0</v>
      </c>
      <c r="C807">
        <v>2018</v>
      </c>
      <c r="D807" s="10">
        <v>43101</v>
      </c>
      <c r="E807" t="s">
        <v>34</v>
      </c>
      <c r="F807" t="s">
        <v>35</v>
      </c>
      <c r="G807">
        <f>IF(COUNTIF($F$2:F807, F807) =1,1,0)</f>
        <v>0</v>
      </c>
      <c r="H807" s="1">
        <v>99.49</v>
      </c>
      <c r="I807" s="2">
        <f t="shared" si="12"/>
        <v>99490000</v>
      </c>
      <c r="J807" s="2">
        <v>755576</v>
      </c>
      <c r="K807" t="s">
        <v>29</v>
      </c>
      <c r="L807" t="s">
        <v>22</v>
      </c>
      <c r="M807" t="s">
        <v>27</v>
      </c>
      <c r="N807" s="2">
        <v>23</v>
      </c>
    </row>
    <row r="808" spans="1:14" x14ac:dyDescent="0.35">
      <c r="A808" t="s">
        <v>43</v>
      </c>
      <c r="B808">
        <f>IF(COUNTIF($A$2:A808, A808) =1,1,0)</f>
        <v>0</v>
      </c>
      <c r="C808">
        <v>2018</v>
      </c>
      <c r="D808" s="10">
        <v>43101</v>
      </c>
      <c r="E808" t="s">
        <v>42</v>
      </c>
      <c r="F808" t="s">
        <v>12</v>
      </c>
      <c r="G808">
        <f>IF(COUNTIF($F$2:F808, F808) =1,1,0)</f>
        <v>0</v>
      </c>
      <c r="H808" s="1">
        <v>6.3</v>
      </c>
      <c r="I808" s="2">
        <f t="shared" si="12"/>
        <v>6300000</v>
      </c>
      <c r="J808" s="2">
        <v>661644</v>
      </c>
      <c r="K808" t="s">
        <v>29</v>
      </c>
      <c r="L808" t="s">
        <v>26</v>
      </c>
      <c r="M808" t="s">
        <v>27</v>
      </c>
      <c r="N808" s="2">
        <v>29</v>
      </c>
    </row>
    <row r="809" spans="1:14" x14ac:dyDescent="0.35">
      <c r="A809" t="s">
        <v>23</v>
      </c>
      <c r="B809">
        <f>IF(COUNTIF($A$2:A809, A809) =1,1,0)</f>
        <v>0</v>
      </c>
      <c r="C809">
        <v>2019</v>
      </c>
      <c r="D809" s="10">
        <v>43466</v>
      </c>
      <c r="E809" t="s">
        <v>32</v>
      </c>
      <c r="F809" t="s">
        <v>24</v>
      </c>
      <c r="G809">
        <f>IF(COUNTIF($F$2:F809, F809) =1,1,0)</f>
        <v>0</v>
      </c>
      <c r="H809" s="1">
        <v>95.75</v>
      </c>
      <c r="I809" s="2">
        <f t="shared" si="12"/>
        <v>95750000</v>
      </c>
      <c r="J809" s="2">
        <v>168951</v>
      </c>
      <c r="K809" t="s">
        <v>29</v>
      </c>
      <c r="L809" t="s">
        <v>26</v>
      </c>
      <c r="M809" t="s">
        <v>15</v>
      </c>
      <c r="N809" s="2">
        <v>13</v>
      </c>
    </row>
    <row r="810" spans="1:14" x14ac:dyDescent="0.35">
      <c r="A810" t="s">
        <v>41</v>
      </c>
      <c r="B810">
        <f>IF(COUNTIF($A$2:A810, A810) =1,1,0)</f>
        <v>0</v>
      </c>
      <c r="C810">
        <v>2022</v>
      </c>
      <c r="D810" s="10">
        <v>44562</v>
      </c>
      <c r="E810" t="s">
        <v>20</v>
      </c>
      <c r="F810" t="s">
        <v>21</v>
      </c>
      <c r="G810">
        <f>IF(COUNTIF($F$2:F810, F810) =1,1,0)</f>
        <v>0</v>
      </c>
      <c r="H810" s="1">
        <v>49.87</v>
      </c>
      <c r="I810" s="2">
        <f t="shared" si="12"/>
        <v>49870000</v>
      </c>
      <c r="J810" s="2">
        <v>816398</v>
      </c>
      <c r="K810" t="s">
        <v>29</v>
      </c>
      <c r="L810" t="s">
        <v>26</v>
      </c>
      <c r="M810" t="s">
        <v>39</v>
      </c>
      <c r="N810" s="2">
        <v>39</v>
      </c>
    </row>
    <row r="811" spans="1:14" x14ac:dyDescent="0.35">
      <c r="A811" t="s">
        <v>19</v>
      </c>
      <c r="B811">
        <f>IF(COUNTIF($A$2:A811, A811) =1,1,0)</f>
        <v>0</v>
      </c>
      <c r="C811">
        <v>2017</v>
      </c>
      <c r="D811" s="10">
        <v>42736</v>
      </c>
      <c r="E811" t="s">
        <v>32</v>
      </c>
      <c r="F811" t="s">
        <v>12</v>
      </c>
      <c r="G811">
        <f>IF(COUNTIF($F$2:F811, F811) =1,1,0)</f>
        <v>0</v>
      </c>
      <c r="H811" s="1">
        <v>83.49</v>
      </c>
      <c r="I811" s="2">
        <f t="shared" si="12"/>
        <v>83490000</v>
      </c>
      <c r="J811" s="2">
        <v>79933</v>
      </c>
      <c r="K811" t="s">
        <v>13</v>
      </c>
      <c r="L811" t="s">
        <v>38</v>
      </c>
      <c r="M811" t="s">
        <v>27</v>
      </c>
      <c r="N811" s="2">
        <v>23</v>
      </c>
    </row>
    <row r="812" spans="1:14" x14ac:dyDescent="0.35">
      <c r="A812" t="s">
        <v>45</v>
      </c>
      <c r="B812">
        <f>IF(COUNTIF($A$2:A812, A812) =1,1,0)</f>
        <v>0</v>
      </c>
      <c r="C812">
        <v>2019</v>
      </c>
      <c r="D812" s="10">
        <v>43466</v>
      </c>
      <c r="E812" t="s">
        <v>42</v>
      </c>
      <c r="F812" t="s">
        <v>35</v>
      </c>
      <c r="G812">
        <f>IF(COUNTIF($F$2:F812, F812) =1,1,0)</f>
        <v>0</v>
      </c>
      <c r="H812" s="1">
        <v>83.84</v>
      </c>
      <c r="I812" s="2">
        <f t="shared" si="12"/>
        <v>83840000</v>
      </c>
      <c r="J812" s="2">
        <v>506149</v>
      </c>
      <c r="K812" t="s">
        <v>25</v>
      </c>
      <c r="L812" t="s">
        <v>26</v>
      </c>
      <c r="M812" t="s">
        <v>39</v>
      </c>
      <c r="N812" s="2">
        <v>35</v>
      </c>
    </row>
    <row r="813" spans="1:14" x14ac:dyDescent="0.35">
      <c r="A813" t="s">
        <v>44</v>
      </c>
      <c r="B813">
        <f>IF(COUNTIF($A$2:A813, A813) =1,1,0)</f>
        <v>0</v>
      </c>
      <c r="C813">
        <v>2021</v>
      </c>
      <c r="D813" s="10">
        <v>44197</v>
      </c>
      <c r="E813" t="s">
        <v>11</v>
      </c>
      <c r="F813" t="s">
        <v>17</v>
      </c>
      <c r="G813">
        <f>IF(COUNTIF($F$2:F813, F813) =1,1,0)</f>
        <v>0</v>
      </c>
      <c r="H813" s="1">
        <v>81.260000000000005</v>
      </c>
      <c r="I813" s="2">
        <f t="shared" si="12"/>
        <v>81260000</v>
      </c>
      <c r="J813" s="2">
        <v>245015</v>
      </c>
      <c r="K813" t="s">
        <v>25</v>
      </c>
      <c r="L813" t="s">
        <v>38</v>
      </c>
      <c r="M813" t="s">
        <v>18</v>
      </c>
      <c r="N813" s="2">
        <v>41</v>
      </c>
    </row>
    <row r="814" spans="1:14" x14ac:dyDescent="0.35">
      <c r="A814" t="s">
        <v>44</v>
      </c>
      <c r="B814">
        <f>IF(COUNTIF($A$2:A814, A814) =1,1,0)</f>
        <v>0</v>
      </c>
      <c r="C814">
        <v>2017</v>
      </c>
      <c r="D814" s="10">
        <v>42736</v>
      </c>
      <c r="E814" t="s">
        <v>34</v>
      </c>
      <c r="F814" t="s">
        <v>36</v>
      </c>
      <c r="G814">
        <f>IF(COUNTIF($F$2:F814, F814) =1,1,0)</f>
        <v>0</v>
      </c>
      <c r="H814" s="1">
        <v>66.81</v>
      </c>
      <c r="I814" s="2">
        <f t="shared" si="12"/>
        <v>66810000</v>
      </c>
      <c r="J814" s="2">
        <v>966993</v>
      </c>
      <c r="K814" t="s">
        <v>13</v>
      </c>
      <c r="L814" t="s">
        <v>26</v>
      </c>
      <c r="M814" t="s">
        <v>15</v>
      </c>
      <c r="N814" s="2">
        <v>64</v>
      </c>
    </row>
    <row r="815" spans="1:14" x14ac:dyDescent="0.35">
      <c r="A815" t="s">
        <v>40</v>
      </c>
      <c r="B815">
        <f>IF(COUNTIF($A$2:A815, A815) =1,1,0)</f>
        <v>0</v>
      </c>
      <c r="C815">
        <v>2016</v>
      </c>
      <c r="D815" s="10">
        <v>42370</v>
      </c>
      <c r="E815" t="s">
        <v>42</v>
      </c>
      <c r="F815" t="s">
        <v>12</v>
      </c>
      <c r="G815">
        <f>IF(COUNTIF($F$2:F815, F815) =1,1,0)</f>
        <v>0</v>
      </c>
      <c r="H815" s="1">
        <v>88.87</v>
      </c>
      <c r="I815" s="2">
        <f t="shared" si="12"/>
        <v>88870000</v>
      </c>
      <c r="J815" s="2">
        <v>235062</v>
      </c>
      <c r="K815" t="s">
        <v>25</v>
      </c>
      <c r="L815" t="s">
        <v>22</v>
      </c>
      <c r="M815" t="s">
        <v>18</v>
      </c>
      <c r="N815" s="2">
        <v>32</v>
      </c>
    </row>
    <row r="816" spans="1:14" x14ac:dyDescent="0.35">
      <c r="A816" t="s">
        <v>43</v>
      </c>
      <c r="B816">
        <f>IF(COUNTIF($A$2:A816, A816) =1,1,0)</f>
        <v>0</v>
      </c>
      <c r="C816">
        <v>2022</v>
      </c>
      <c r="D816" s="10">
        <v>44562</v>
      </c>
      <c r="E816" t="s">
        <v>11</v>
      </c>
      <c r="F816" t="s">
        <v>37</v>
      </c>
      <c r="G816">
        <f>IF(COUNTIF($F$2:F816, F816) =1,1,0)</f>
        <v>0</v>
      </c>
      <c r="H816" s="1">
        <v>75.08</v>
      </c>
      <c r="I816" s="2">
        <f t="shared" si="12"/>
        <v>75080000</v>
      </c>
      <c r="J816" s="2">
        <v>132520</v>
      </c>
      <c r="K816" t="s">
        <v>30</v>
      </c>
      <c r="L816" t="s">
        <v>38</v>
      </c>
      <c r="M816" t="s">
        <v>31</v>
      </c>
      <c r="N816" s="2">
        <v>56</v>
      </c>
    </row>
    <row r="817" spans="1:14" x14ac:dyDescent="0.35">
      <c r="A817" t="s">
        <v>28</v>
      </c>
      <c r="B817">
        <f>IF(COUNTIF($A$2:A817, A817) =1,1,0)</f>
        <v>0</v>
      </c>
      <c r="C817">
        <v>2016</v>
      </c>
      <c r="D817" s="10">
        <v>42370</v>
      </c>
      <c r="E817" t="s">
        <v>34</v>
      </c>
      <c r="F817" t="s">
        <v>17</v>
      </c>
      <c r="G817">
        <f>IF(COUNTIF($F$2:F817, F817) =1,1,0)</f>
        <v>0</v>
      </c>
      <c r="H817" s="1">
        <v>56.57</v>
      </c>
      <c r="I817" s="2">
        <f t="shared" si="12"/>
        <v>56570000</v>
      </c>
      <c r="J817" s="2">
        <v>869605</v>
      </c>
      <c r="K817" t="s">
        <v>30</v>
      </c>
      <c r="L817" t="s">
        <v>26</v>
      </c>
      <c r="M817" t="s">
        <v>15</v>
      </c>
      <c r="N817" s="2">
        <v>51</v>
      </c>
    </row>
    <row r="818" spans="1:14" x14ac:dyDescent="0.35">
      <c r="A818" t="s">
        <v>45</v>
      </c>
      <c r="B818">
        <f>IF(COUNTIF($A$2:A818, A818) =1,1,0)</f>
        <v>0</v>
      </c>
      <c r="C818">
        <v>2017</v>
      </c>
      <c r="D818" s="10">
        <v>42736</v>
      </c>
      <c r="E818" t="s">
        <v>11</v>
      </c>
      <c r="F818" t="s">
        <v>36</v>
      </c>
      <c r="G818">
        <f>IF(COUNTIF($F$2:F818, F818) =1,1,0)</f>
        <v>0</v>
      </c>
      <c r="H818" s="1">
        <v>96.27</v>
      </c>
      <c r="I818" s="2">
        <f t="shared" si="12"/>
        <v>96270000</v>
      </c>
      <c r="J818" s="2">
        <v>637264</v>
      </c>
      <c r="K818" t="s">
        <v>13</v>
      </c>
      <c r="L818" t="s">
        <v>14</v>
      </c>
      <c r="M818" t="s">
        <v>27</v>
      </c>
      <c r="N818" s="2">
        <v>11</v>
      </c>
    </row>
    <row r="819" spans="1:14" x14ac:dyDescent="0.35">
      <c r="A819" t="s">
        <v>41</v>
      </c>
      <c r="B819">
        <f>IF(COUNTIF($A$2:A819, A819) =1,1,0)</f>
        <v>0</v>
      </c>
      <c r="C819">
        <v>2021</v>
      </c>
      <c r="D819" s="10">
        <v>44197</v>
      </c>
      <c r="E819" t="s">
        <v>32</v>
      </c>
      <c r="F819" t="s">
        <v>36</v>
      </c>
      <c r="G819">
        <f>IF(COUNTIF($F$2:F819, F819) =1,1,0)</f>
        <v>0</v>
      </c>
      <c r="H819" s="1">
        <v>45.6</v>
      </c>
      <c r="I819" s="2">
        <f t="shared" si="12"/>
        <v>45600000</v>
      </c>
      <c r="J819" s="2">
        <v>759356</v>
      </c>
      <c r="K819" t="s">
        <v>29</v>
      </c>
      <c r="L819" t="s">
        <v>26</v>
      </c>
      <c r="M819" t="s">
        <v>15</v>
      </c>
      <c r="N819" s="2">
        <v>1</v>
      </c>
    </row>
    <row r="820" spans="1:14" x14ac:dyDescent="0.35">
      <c r="A820" t="s">
        <v>43</v>
      </c>
      <c r="B820">
        <f>IF(COUNTIF($A$2:A820, A820) =1,1,0)</f>
        <v>0</v>
      </c>
      <c r="C820">
        <v>2021</v>
      </c>
      <c r="D820" s="10">
        <v>44197</v>
      </c>
      <c r="E820" t="s">
        <v>32</v>
      </c>
      <c r="F820" t="s">
        <v>12</v>
      </c>
      <c r="G820">
        <f>IF(COUNTIF($F$2:F820, F820) =1,1,0)</f>
        <v>0</v>
      </c>
      <c r="H820" s="1">
        <v>69.37</v>
      </c>
      <c r="I820" s="2">
        <f t="shared" si="12"/>
        <v>69370000</v>
      </c>
      <c r="J820" s="2">
        <v>666096</v>
      </c>
      <c r="K820" t="s">
        <v>13</v>
      </c>
      <c r="L820" t="s">
        <v>38</v>
      </c>
      <c r="M820" t="s">
        <v>39</v>
      </c>
      <c r="N820" s="2">
        <v>9</v>
      </c>
    </row>
    <row r="821" spans="1:14" x14ac:dyDescent="0.35">
      <c r="A821" t="s">
        <v>19</v>
      </c>
      <c r="B821">
        <f>IF(COUNTIF($A$2:A821, A821) =1,1,0)</f>
        <v>0</v>
      </c>
      <c r="C821">
        <v>2021</v>
      </c>
      <c r="D821" s="10">
        <v>44197</v>
      </c>
      <c r="E821" t="s">
        <v>34</v>
      </c>
      <c r="F821" t="s">
        <v>24</v>
      </c>
      <c r="G821">
        <f>IF(COUNTIF($F$2:F821, F821) =1,1,0)</f>
        <v>0</v>
      </c>
      <c r="H821" s="1">
        <v>68.91</v>
      </c>
      <c r="I821" s="2">
        <f t="shared" si="12"/>
        <v>68910000</v>
      </c>
      <c r="J821" s="2">
        <v>851981</v>
      </c>
      <c r="K821" t="s">
        <v>25</v>
      </c>
      <c r="L821" t="s">
        <v>38</v>
      </c>
      <c r="M821" t="s">
        <v>27</v>
      </c>
      <c r="N821" s="2">
        <v>57</v>
      </c>
    </row>
    <row r="822" spans="1:14" x14ac:dyDescent="0.35">
      <c r="A822" t="s">
        <v>40</v>
      </c>
      <c r="B822">
        <f>IF(COUNTIF($A$2:A822, A822) =1,1,0)</f>
        <v>0</v>
      </c>
      <c r="C822">
        <v>2024</v>
      </c>
      <c r="D822" s="10">
        <v>45292</v>
      </c>
      <c r="E822" t="s">
        <v>11</v>
      </c>
      <c r="F822" t="s">
        <v>36</v>
      </c>
      <c r="G822">
        <f>IF(COUNTIF($F$2:F822, F822) =1,1,0)</f>
        <v>0</v>
      </c>
      <c r="H822" s="1">
        <v>14.97</v>
      </c>
      <c r="I822" s="2">
        <f t="shared" si="12"/>
        <v>14970000</v>
      </c>
      <c r="J822" s="2">
        <v>214740</v>
      </c>
      <c r="K822" t="s">
        <v>25</v>
      </c>
      <c r="L822" t="s">
        <v>14</v>
      </c>
      <c r="M822" t="s">
        <v>39</v>
      </c>
      <c r="N822" s="2">
        <v>57</v>
      </c>
    </row>
    <row r="823" spans="1:14" x14ac:dyDescent="0.35">
      <c r="A823" t="s">
        <v>43</v>
      </c>
      <c r="B823">
        <f>IF(COUNTIF($A$2:A823, A823) =1,1,0)</f>
        <v>0</v>
      </c>
      <c r="C823">
        <v>2016</v>
      </c>
      <c r="D823" s="10">
        <v>42370</v>
      </c>
      <c r="E823" t="s">
        <v>11</v>
      </c>
      <c r="F823" t="s">
        <v>35</v>
      </c>
      <c r="G823">
        <f>IF(COUNTIF($F$2:F823, F823) =1,1,0)</f>
        <v>0</v>
      </c>
      <c r="H823" s="1">
        <v>35.94</v>
      </c>
      <c r="I823" s="2">
        <f t="shared" si="12"/>
        <v>35940000</v>
      </c>
      <c r="J823" s="2">
        <v>372653</v>
      </c>
      <c r="K823" t="s">
        <v>13</v>
      </c>
      <c r="L823" t="s">
        <v>22</v>
      </c>
      <c r="M823" t="s">
        <v>15</v>
      </c>
      <c r="N823" s="2">
        <v>60</v>
      </c>
    </row>
    <row r="824" spans="1:14" x14ac:dyDescent="0.35">
      <c r="A824" t="s">
        <v>19</v>
      </c>
      <c r="B824">
        <f>IF(COUNTIF($A$2:A824, A824) =1,1,0)</f>
        <v>0</v>
      </c>
      <c r="C824">
        <v>2024</v>
      </c>
      <c r="D824" s="10">
        <v>45292</v>
      </c>
      <c r="E824" t="s">
        <v>11</v>
      </c>
      <c r="F824" t="s">
        <v>36</v>
      </c>
      <c r="G824">
        <f>IF(COUNTIF($F$2:F824, F824) =1,1,0)</f>
        <v>0</v>
      </c>
      <c r="H824" s="1">
        <v>64.23</v>
      </c>
      <c r="I824" s="2">
        <f t="shared" si="12"/>
        <v>64230000.000000007</v>
      </c>
      <c r="J824" s="2">
        <v>903871</v>
      </c>
      <c r="K824" t="s">
        <v>25</v>
      </c>
      <c r="L824" t="s">
        <v>14</v>
      </c>
      <c r="M824" t="s">
        <v>39</v>
      </c>
      <c r="N824" s="2">
        <v>17</v>
      </c>
    </row>
    <row r="825" spans="1:14" x14ac:dyDescent="0.35">
      <c r="A825" t="s">
        <v>19</v>
      </c>
      <c r="B825">
        <f>IF(COUNTIF($A$2:A825, A825) =1,1,0)</f>
        <v>0</v>
      </c>
      <c r="C825">
        <v>2015</v>
      </c>
      <c r="D825" s="10">
        <v>42005</v>
      </c>
      <c r="E825" t="s">
        <v>42</v>
      </c>
      <c r="F825" t="s">
        <v>12</v>
      </c>
      <c r="G825">
        <f>IF(COUNTIF($F$2:F825, F825) =1,1,0)</f>
        <v>0</v>
      </c>
      <c r="H825" s="1">
        <v>64.290000000000006</v>
      </c>
      <c r="I825" s="2">
        <f t="shared" si="12"/>
        <v>64290000.000000007</v>
      </c>
      <c r="J825" s="2">
        <v>924049</v>
      </c>
      <c r="K825" t="s">
        <v>25</v>
      </c>
      <c r="L825" t="s">
        <v>26</v>
      </c>
      <c r="M825" t="s">
        <v>15</v>
      </c>
      <c r="N825" s="2">
        <v>5</v>
      </c>
    </row>
    <row r="826" spans="1:14" x14ac:dyDescent="0.35">
      <c r="A826" t="s">
        <v>40</v>
      </c>
      <c r="B826">
        <f>IF(COUNTIF($A$2:A826, A826) =1,1,0)</f>
        <v>0</v>
      </c>
      <c r="C826">
        <v>2020</v>
      </c>
      <c r="D826" s="10">
        <v>43831</v>
      </c>
      <c r="E826" t="s">
        <v>42</v>
      </c>
      <c r="F826" t="s">
        <v>35</v>
      </c>
      <c r="G826">
        <f>IF(COUNTIF($F$2:F826, F826) =1,1,0)</f>
        <v>0</v>
      </c>
      <c r="H826" s="1">
        <v>98.05</v>
      </c>
      <c r="I826" s="2">
        <f t="shared" si="12"/>
        <v>98050000</v>
      </c>
      <c r="J826" s="2">
        <v>193983</v>
      </c>
      <c r="K826" t="s">
        <v>25</v>
      </c>
      <c r="L826" t="s">
        <v>38</v>
      </c>
      <c r="M826" t="s">
        <v>31</v>
      </c>
      <c r="N826" s="2">
        <v>31</v>
      </c>
    </row>
    <row r="827" spans="1:14" x14ac:dyDescent="0.35">
      <c r="A827" t="s">
        <v>41</v>
      </c>
      <c r="B827">
        <f>IF(COUNTIF($A$2:A827, A827) =1,1,0)</f>
        <v>0</v>
      </c>
      <c r="C827">
        <v>2021</v>
      </c>
      <c r="D827" s="10">
        <v>44197</v>
      </c>
      <c r="E827" t="s">
        <v>16</v>
      </c>
      <c r="F827" t="s">
        <v>24</v>
      </c>
      <c r="G827">
        <f>IF(COUNTIF($F$2:F827, F827) =1,1,0)</f>
        <v>0</v>
      </c>
      <c r="H827" s="1">
        <v>11.04</v>
      </c>
      <c r="I827" s="2">
        <f t="shared" si="12"/>
        <v>11040000</v>
      </c>
      <c r="J827" s="2">
        <v>904330</v>
      </c>
      <c r="K827" t="s">
        <v>25</v>
      </c>
      <c r="L827" t="s">
        <v>22</v>
      </c>
      <c r="M827" t="s">
        <v>15</v>
      </c>
      <c r="N827" s="2">
        <v>49</v>
      </c>
    </row>
    <row r="828" spans="1:14" x14ac:dyDescent="0.35">
      <c r="A828" t="s">
        <v>19</v>
      </c>
      <c r="B828">
        <f>IF(COUNTIF($A$2:A828, A828) =1,1,0)</f>
        <v>0</v>
      </c>
      <c r="C828">
        <v>2018</v>
      </c>
      <c r="D828" s="10">
        <v>43101</v>
      </c>
      <c r="E828" t="s">
        <v>34</v>
      </c>
      <c r="F828" t="s">
        <v>12</v>
      </c>
      <c r="G828">
        <f>IF(COUNTIF($F$2:F828, F828) =1,1,0)</f>
        <v>0</v>
      </c>
      <c r="H828" s="1">
        <v>52.05</v>
      </c>
      <c r="I828" s="2">
        <f t="shared" si="12"/>
        <v>52050000</v>
      </c>
      <c r="J828" s="2">
        <v>874254</v>
      </c>
      <c r="K828" t="s">
        <v>25</v>
      </c>
      <c r="L828" t="s">
        <v>38</v>
      </c>
      <c r="M828" t="s">
        <v>31</v>
      </c>
      <c r="N828" s="2">
        <v>11</v>
      </c>
    </row>
    <row r="829" spans="1:14" x14ac:dyDescent="0.35">
      <c r="A829" t="s">
        <v>28</v>
      </c>
      <c r="B829">
        <f>IF(COUNTIF($A$2:A829, A829) =1,1,0)</f>
        <v>0</v>
      </c>
      <c r="C829">
        <v>2020</v>
      </c>
      <c r="D829" s="10">
        <v>43831</v>
      </c>
      <c r="E829" t="s">
        <v>20</v>
      </c>
      <c r="F829" t="s">
        <v>37</v>
      </c>
      <c r="G829">
        <f>IF(COUNTIF($F$2:F829, F829) =1,1,0)</f>
        <v>0</v>
      </c>
      <c r="H829" s="1">
        <v>28.81</v>
      </c>
      <c r="I829" s="2">
        <f t="shared" si="12"/>
        <v>28810000</v>
      </c>
      <c r="J829" s="2">
        <v>691190</v>
      </c>
      <c r="K829" t="s">
        <v>25</v>
      </c>
      <c r="L829" t="s">
        <v>14</v>
      </c>
      <c r="M829" t="s">
        <v>18</v>
      </c>
      <c r="N829" s="2">
        <v>27</v>
      </c>
    </row>
    <row r="830" spans="1:14" x14ac:dyDescent="0.35">
      <c r="A830" t="s">
        <v>10</v>
      </c>
      <c r="B830">
        <f>IF(COUNTIF($A$2:A830, A830) =1,1,0)</f>
        <v>0</v>
      </c>
      <c r="C830">
        <v>2024</v>
      </c>
      <c r="D830" s="10">
        <v>45292</v>
      </c>
      <c r="E830" t="s">
        <v>32</v>
      </c>
      <c r="F830" t="s">
        <v>21</v>
      </c>
      <c r="G830">
        <f>IF(COUNTIF($F$2:F830, F830) =1,1,0)</f>
        <v>0</v>
      </c>
      <c r="H830" s="1">
        <v>61.42</v>
      </c>
      <c r="I830" s="2">
        <f t="shared" si="12"/>
        <v>61420000</v>
      </c>
      <c r="J830" s="2">
        <v>412245</v>
      </c>
      <c r="K830" t="s">
        <v>25</v>
      </c>
      <c r="L830" t="s">
        <v>26</v>
      </c>
      <c r="M830" t="s">
        <v>39</v>
      </c>
      <c r="N830" s="2">
        <v>48</v>
      </c>
    </row>
    <row r="831" spans="1:14" x14ac:dyDescent="0.35">
      <c r="A831" t="s">
        <v>33</v>
      </c>
      <c r="B831">
        <f>IF(COUNTIF($A$2:A831, A831) =1,1,0)</f>
        <v>0</v>
      </c>
      <c r="C831">
        <v>2021</v>
      </c>
      <c r="D831" s="10">
        <v>44197</v>
      </c>
      <c r="E831" t="s">
        <v>20</v>
      </c>
      <c r="F831" t="s">
        <v>37</v>
      </c>
      <c r="G831">
        <f>IF(COUNTIF($F$2:F831, F831) =1,1,0)</f>
        <v>0</v>
      </c>
      <c r="H831" s="1">
        <v>53.77</v>
      </c>
      <c r="I831" s="2">
        <f t="shared" si="12"/>
        <v>53770000</v>
      </c>
      <c r="J831" s="2">
        <v>302180</v>
      </c>
      <c r="K831" t="s">
        <v>29</v>
      </c>
      <c r="L831" t="s">
        <v>22</v>
      </c>
      <c r="M831" t="s">
        <v>27</v>
      </c>
      <c r="N831" s="2">
        <v>11</v>
      </c>
    </row>
    <row r="832" spans="1:14" x14ac:dyDescent="0.35">
      <c r="A832" t="s">
        <v>45</v>
      </c>
      <c r="B832">
        <f>IF(COUNTIF($A$2:A832, A832) =1,1,0)</f>
        <v>0</v>
      </c>
      <c r="C832">
        <v>2016</v>
      </c>
      <c r="D832" s="10">
        <v>42370</v>
      </c>
      <c r="E832" t="s">
        <v>16</v>
      </c>
      <c r="F832" t="s">
        <v>35</v>
      </c>
      <c r="G832">
        <f>IF(COUNTIF($F$2:F832, F832) =1,1,0)</f>
        <v>0</v>
      </c>
      <c r="H832" s="1">
        <v>8.2100000000000009</v>
      </c>
      <c r="I832" s="2">
        <f t="shared" si="12"/>
        <v>8210000.0000000009</v>
      </c>
      <c r="J832" s="2">
        <v>537592</v>
      </c>
      <c r="K832" t="s">
        <v>25</v>
      </c>
      <c r="L832" t="s">
        <v>26</v>
      </c>
      <c r="M832" t="s">
        <v>31</v>
      </c>
      <c r="N832" s="2">
        <v>11</v>
      </c>
    </row>
    <row r="833" spans="1:14" x14ac:dyDescent="0.35">
      <c r="A833" t="s">
        <v>43</v>
      </c>
      <c r="B833">
        <f>IF(COUNTIF($A$2:A833, A833) =1,1,0)</f>
        <v>0</v>
      </c>
      <c r="C833">
        <v>2022</v>
      </c>
      <c r="D833" s="10">
        <v>44562</v>
      </c>
      <c r="E833" t="s">
        <v>34</v>
      </c>
      <c r="F833" t="s">
        <v>17</v>
      </c>
      <c r="G833">
        <f>IF(COUNTIF($F$2:F833, F833) =1,1,0)</f>
        <v>0</v>
      </c>
      <c r="H833" s="1">
        <v>25.85</v>
      </c>
      <c r="I833" s="2">
        <f t="shared" si="12"/>
        <v>25850000</v>
      </c>
      <c r="J833" s="2">
        <v>632061</v>
      </c>
      <c r="K833" t="s">
        <v>25</v>
      </c>
      <c r="L833" t="s">
        <v>38</v>
      </c>
      <c r="M833" t="s">
        <v>31</v>
      </c>
      <c r="N833" s="2">
        <v>2</v>
      </c>
    </row>
    <row r="834" spans="1:14" x14ac:dyDescent="0.35">
      <c r="A834" t="s">
        <v>43</v>
      </c>
      <c r="B834">
        <f>IF(COUNTIF($A$2:A834, A834) =1,1,0)</f>
        <v>0</v>
      </c>
      <c r="C834">
        <v>2015</v>
      </c>
      <c r="D834" s="10">
        <v>42005</v>
      </c>
      <c r="E834" t="s">
        <v>32</v>
      </c>
      <c r="F834" t="s">
        <v>17</v>
      </c>
      <c r="G834">
        <f>IF(COUNTIF($F$2:F834, F834) =1,1,0)</f>
        <v>0</v>
      </c>
      <c r="H834" s="1">
        <v>67.52</v>
      </c>
      <c r="I834" s="2">
        <f t="shared" si="12"/>
        <v>67520000</v>
      </c>
      <c r="J834" s="2">
        <v>224815</v>
      </c>
      <c r="K834" t="s">
        <v>25</v>
      </c>
      <c r="L834" t="s">
        <v>26</v>
      </c>
      <c r="M834" t="s">
        <v>18</v>
      </c>
      <c r="N834" s="2">
        <v>32</v>
      </c>
    </row>
    <row r="835" spans="1:14" x14ac:dyDescent="0.35">
      <c r="A835" t="s">
        <v>19</v>
      </c>
      <c r="B835">
        <f>IF(COUNTIF($A$2:A835, A835) =1,1,0)</f>
        <v>0</v>
      </c>
      <c r="C835">
        <v>2022</v>
      </c>
      <c r="D835" s="10">
        <v>44562</v>
      </c>
      <c r="E835" t="s">
        <v>32</v>
      </c>
      <c r="F835" t="s">
        <v>21</v>
      </c>
      <c r="G835">
        <f>IF(COUNTIF($F$2:F835, F835) =1,1,0)</f>
        <v>0</v>
      </c>
      <c r="H835" s="1">
        <v>23.91</v>
      </c>
      <c r="I835" s="2">
        <f t="shared" ref="I835:I898" si="13">H835*1000000</f>
        <v>23910000</v>
      </c>
      <c r="J835" s="2">
        <v>169310</v>
      </c>
      <c r="K835" t="s">
        <v>30</v>
      </c>
      <c r="L835" t="s">
        <v>22</v>
      </c>
      <c r="M835" t="s">
        <v>39</v>
      </c>
      <c r="N835" s="2">
        <v>36</v>
      </c>
    </row>
    <row r="836" spans="1:14" x14ac:dyDescent="0.35">
      <c r="A836" t="s">
        <v>44</v>
      </c>
      <c r="B836">
        <f>IF(COUNTIF($A$2:A836, A836) =1,1,0)</f>
        <v>0</v>
      </c>
      <c r="C836">
        <v>2023</v>
      </c>
      <c r="D836" s="10">
        <v>44927</v>
      </c>
      <c r="E836" t="s">
        <v>20</v>
      </c>
      <c r="F836" t="s">
        <v>24</v>
      </c>
      <c r="G836">
        <f>IF(COUNTIF($F$2:F836, F836) =1,1,0)</f>
        <v>0</v>
      </c>
      <c r="H836" s="1">
        <v>86.98</v>
      </c>
      <c r="I836" s="2">
        <f t="shared" si="13"/>
        <v>86980000</v>
      </c>
      <c r="J836" s="2">
        <v>635827</v>
      </c>
      <c r="K836" t="s">
        <v>25</v>
      </c>
      <c r="L836" t="s">
        <v>26</v>
      </c>
      <c r="M836" t="s">
        <v>39</v>
      </c>
      <c r="N836" s="2">
        <v>72</v>
      </c>
    </row>
    <row r="837" spans="1:14" x14ac:dyDescent="0.35">
      <c r="A837" t="s">
        <v>23</v>
      </c>
      <c r="B837">
        <f>IF(COUNTIF($A$2:A837, A837) =1,1,0)</f>
        <v>0</v>
      </c>
      <c r="C837">
        <v>2022</v>
      </c>
      <c r="D837" s="10">
        <v>44562</v>
      </c>
      <c r="E837" t="s">
        <v>16</v>
      </c>
      <c r="F837" t="s">
        <v>21</v>
      </c>
      <c r="G837">
        <f>IF(COUNTIF($F$2:F837, F837) =1,1,0)</f>
        <v>0</v>
      </c>
      <c r="H837" s="1">
        <v>63.67</v>
      </c>
      <c r="I837" s="2">
        <f t="shared" si="13"/>
        <v>63670000</v>
      </c>
      <c r="J837" s="2">
        <v>560021</v>
      </c>
      <c r="K837" t="s">
        <v>30</v>
      </c>
      <c r="L837" t="s">
        <v>38</v>
      </c>
      <c r="M837" t="s">
        <v>39</v>
      </c>
      <c r="N837" s="2">
        <v>43</v>
      </c>
    </row>
    <row r="838" spans="1:14" x14ac:dyDescent="0.35">
      <c r="A838" t="s">
        <v>44</v>
      </c>
      <c r="B838">
        <f>IF(COUNTIF($A$2:A838, A838) =1,1,0)</f>
        <v>0</v>
      </c>
      <c r="C838">
        <v>2021</v>
      </c>
      <c r="D838" s="10">
        <v>44197</v>
      </c>
      <c r="E838" t="s">
        <v>20</v>
      </c>
      <c r="F838" t="s">
        <v>35</v>
      </c>
      <c r="G838">
        <f>IF(COUNTIF($F$2:F838, F838) =1,1,0)</f>
        <v>0</v>
      </c>
      <c r="H838" s="1">
        <v>61.03</v>
      </c>
      <c r="I838" s="2">
        <f t="shared" si="13"/>
        <v>61030000</v>
      </c>
      <c r="J838" s="2">
        <v>768506</v>
      </c>
      <c r="K838" t="s">
        <v>25</v>
      </c>
      <c r="L838" t="s">
        <v>38</v>
      </c>
      <c r="M838" t="s">
        <v>27</v>
      </c>
      <c r="N838" s="2">
        <v>11</v>
      </c>
    </row>
    <row r="839" spans="1:14" x14ac:dyDescent="0.35">
      <c r="A839" t="s">
        <v>40</v>
      </c>
      <c r="B839">
        <f>IF(COUNTIF($A$2:A839, A839) =1,1,0)</f>
        <v>0</v>
      </c>
      <c r="C839">
        <v>2018</v>
      </c>
      <c r="D839" s="10">
        <v>43101</v>
      </c>
      <c r="E839" t="s">
        <v>11</v>
      </c>
      <c r="F839" t="s">
        <v>37</v>
      </c>
      <c r="G839">
        <f>IF(COUNTIF($F$2:F839, F839) =1,1,0)</f>
        <v>0</v>
      </c>
      <c r="H839" s="1">
        <v>39.94</v>
      </c>
      <c r="I839" s="2">
        <f t="shared" si="13"/>
        <v>39940000</v>
      </c>
      <c r="J839" s="2">
        <v>755469</v>
      </c>
      <c r="K839" t="s">
        <v>13</v>
      </c>
      <c r="L839" t="s">
        <v>26</v>
      </c>
      <c r="M839" t="s">
        <v>31</v>
      </c>
      <c r="N839" s="2">
        <v>58</v>
      </c>
    </row>
    <row r="840" spans="1:14" x14ac:dyDescent="0.35">
      <c r="A840" t="s">
        <v>19</v>
      </c>
      <c r="B840">
        <f>IF(COUNTIF($A$2:A840, A840) =1,1,0)</f>
        <v>0</v>
      </c>
      <c r="C840">
        <v>2022</v>
      </c>
      <c r="D840" s="10">
        <v>44562</v>
      </c>
      <c r="E840" t="s">
        <v>16</v>
      </c>
      <c r="F840" t="s">
        <v>17</v>
      </c>
      <c r="G840">
        <f>IF(COUNTIF($F$2:F840, F840) =1,1,0)</f>
        <v>0</v>
      </c>
      <c r="H840" s="1">
        <v>74.05</v>
      </c>
      <c r="I840" s="2">
        <f t="shared" si="13"/>
        <v>74050000</v>
      </c>
      <c r="J840" s="2">
        <v>205336</v>
      </c>
      <c r="K840" t="s">
        <v>13</v>
      </c>
      <c r="L840" t="s">
        <v>26</v>
      </c>
      <c r="M840" t="s">
        <v>27</v>
      </c>
      <c r="N840" s="2">
        <v>2</v>
      </c>
    </row>
    <row r="841" spans="1:14" x14ac:dyDescent="0.35">
      <c r="A841" t="s">
        <v>33</v>
      </c>
      <c r="B841">
        <f>IF(COUNTIF($A$2:A841, A841) =1,1,0)</f>
        <v>0</v>
      </c>
      <c r="C841">
        <v>2020</v>
      </c>
      <c r="D841" s="10">
        <v>43831</v>
      </c>
      <c r="E841" t="s">
        <v>32</v>
      </c>
      <c r="F841" t="s">
        <v>21</v>
      </c>
      <c r="G841">
        <f>IF(COUNTIF($F$2:F841, F841) =1,1,0)</f>
        <v>0</v>
      </c>
      <c r="H841" s="1">
        <v>7.52</v>
      </c>
      <c r="I841" s="2">
        <f t="shared" si="13"/>
        <v>7520000</v>
      </c>
      <c r="J841" s="2">
        <v>957779</v>
      </c>
      <c r="K841" t="s">
        <v>25</v>
      </c>
      <c r="L841" t="s">
        <v>26</v>
      </c>
      <c r="M841" t="s">
        <v>39</v>
      </c>
      <c r="N841" s="2">
        <v>17</v>
      </c>
    </row>
    <row r="842" spans="1:14" x14ac:dyDescent="0.35">
      <c r="A842" t="s">
        <v>23</v>
      </c>
      <c r="B842">
        <f>IF(COUNTIF($A$2:A842, A842) =1,1,0)</f>
        <v>0</v>
      </c>
      <c r="C842">
        <v>2017</v>
      </c>
      <c r="D842" s="10">
        <v>42736</v>
      </c>
      <c r="E842" t="s">
        <v>42</v>
      </c>
      <c r="F842" t="s">
        <v>12</v>
      </c>
      <c r="G842">
        <f>IF(COUNTIF($F$2:F842, F842) =1,1,0)</f>
        <v>0</v>
      </c>
      <c r="H842" s="1">
        <v>29.47</v>
      </c>
      <c r="I842" s="2">
        <f t="shared" si="13"/>
        <v>29470000</v>
      </c>
      <c r="J842" s="2">
        <v>85644</v>
      </c>
      <c r="K842" t="s">
        <v>13</v>
      </c>
      <c r="L842" t="s">
        <v>26</v>
      </c>
      <c r="M842" t="s">
        <v>27</v>
      </c>
      <c r="N842" s="2">
        <v>3</v>
      </c>
    </row>
    <row r="843" spans="1:14" x14ac:dyDescent="0.35">
      <c r="A843" t="s">
        <v>33</v>
      </c>
      <c r="B843">
        <f>IF(COUNTIF($A$2:A843, A843) =1,1,0)</f>
        <v>0</v>
      </c>
      <c r="C843">
        <v>2019</v>
      </c>
      <c r="D843" s="10">
        <v>43466</v>
      </c>
      <c r="E843" t="s">
        <v>20</v>
      </c>
      <c r="F843" t="s">
        <v>24</v>
      </c>
      <c r="G843">
        <f>IF(COUNTIF($F$2:F843, F843) =1,1,0)</f>
        <v>0</v>
      </c>
      <c r="H843" s="1">
        <v>75.989999999999995</v>
      </c>
      <c r="I843" s="2">
        <f t="shared" si="13"/>
        <v>75990000</v>
      </c>
      <c r="J843" s="2">
        <v>561713</v>
      </c>
      <c r="K843" t="s">
        <v>29</v>
      </c>
      <c r="L843" t="s">
        <v>14</v>
      </c>
      <c r="M843" t="s">
        <v>18</v>
      </c>
      <c r="N843" s="2">
        <v>31</v>
      </c>
    </row>
    <row r="844" spans="1:14" x14ac:dyDescent="0.35">
      <c r="A844" t="s">
        <v>28</v>
      </c>
      <c r="B844">
        <f>IF(COUNTIF($A$2:A844, A844) =1,1,0)</f>
        <v>0</v>
      </c>
      <c r="C844">
        <v>2017</v>
      </c>
      <c r="D844" s="10">
        <v>42736</v>
      </c>
      <c r="E844" t="s">
        <v>11</v>
      </c>
      <c r="F844" t="s">
        <v>37</v>
      </c>
      <c r="G844">
        <f>IF(COUNTIF($F$2:F844, F844) =1,1,0)</f>
        <v>0</v>
      </c>
      <c r="H844" s="1">
        <v>53.57</v>
      </c>
      <c r="I844" s="2">
        <f t="shared" si="13"/>
        <v>53570000</v>
      </c>
      <c r="J844" s="2">
        <v>287762</v>
      </c>
      <c r="K844" t="s">
        <v>29</v>
      </c>
      <c r="L844" t="s">
        <v>22</v>
      </c>
      <c r="M844" t="s">
        <v>39</v>
      </c>
      <c r="N844" s="2">
        <v>13</v>
      </c>
    </row>
    <row r="845" spans="1:14" x14ac:dyDescent="0.35">
      <c r="A845" t="s">
        <v>19</v>
      </c>
      <c r="B845">
        <f>IF(COUNTIF($A$2:A845, A845) =1,1,0)</f>
        <v>0</v>
      </c>
      <c r="C845">
        <v>2015</v>
      </c>
      <c r="D845" s="10">
        <v>42005</v>
      </c>
      <c r="E845" t="s">
        <v>11</v>
      </c>
      <c r="F845" t="s">
        <v>37</v>
      </c>
      <c r="G845">
        <f>IF(COUNTIF($F$2:F845, F845) =1,1,0)</f>
        <v>0</v>
      </c>
      <c r="H845" s="1">
        <v>76.08</v>
      </c>
      <c r="I845" s="2">
        <f t="shared" si="13"/>
        <v>76080000</v>
      </c>
      <c r="J845" s="2">
        <v>471550</v>
      </c>
      <c r="K845" t="s">
        <v>30</v>
      </c>
      <c r="L845" t="s">
        <v>38</v>
      </c>
      <c r="M845" t="s">
        <v>15</v>
      </c>
      <c r="N845" s="2">
        <v>5</v>
      </c>
    </row>
    <row r="846" spans="1:14" x14ac:dyDescent="0.35">
      <c r="A846" t="s">
        <v>44</v>
      </c>
      <c r="B846">
        <f>IF(COUNTIF($A$2:A846, A846) =1,1,0)</f>
        <v>0</v>
      </c>
      <c r="C846">
        <v>2018</v>
      </c>
      <c r="D846" s="10">
        <v>43101</v>
      </c>
      <c r="E846" t="s">
        <v>34</v>
      </c>
      <c r="F846" t="s">
        <v>21</v>
      </c>
      <c r="G846">
        <f>IF(COUNTIF($F$2:F846, F846) =1,1,0)</f>
        <v>0</v>
      </c>
      <c r="H846" s="1">
        <v>69.19</v>
      </c>
      <c r="I846" s="2">
        <f t="shared" si="13"/>
        <v>69190000</v>
      </c>
      <c r="J846" s="2">
        <v>33209</v>
      </c>
      <c r="K846" t="s">
        <v>29</v>
      </c>
      <c r="L846" t="s">
        <v>14</v>
      </c>
      <c r="M846" t="s">
        <v>27</v>
      </c>
      <c r="N846" s="2">
        <v>66</v>
      </c>
    </row>
    <row r="847" spans="1:14" x14ac:dyDescent="0.35">
      <c r="A847" t="s">
        <v>10</v>
      </c>
      <c r="B847">
        <f>IF(COUNTIF($A$2:A847, A847) =1,1,0)</f>
        <v>0</v>
      </c>
      <c r="C847">
        <v>2017</v>
      </c>
      <c r="D847" s="10">
        <v>42736</v>
      </c>
      <c r="E847" t="s">
        <v>11</v>
      </c>
      <c r="F847" t="s">
        <v>17</v>
      </c>
      <c r="G847">
        <f>IF(COUNTIF($F$2:F847, F847) =1,1,0)</f>
        <v>0</v>
      </c>
      <c r="H847" s="1">
        <v>45.83</v>
      </c>
      <c r="I847" s="2">
        <f t="shared" si="13"/>
        <v>45830000</v>
      </c>
      <c r="J847" s="2">
        <v>395251</v>
      </c>
      <c r="K847" t="s">
        <v>30</v>
      </c>
      <c r="L847" t="s">
        <v>14</v>
      </c>
      <c r="M847" t="s">
        <v>39</v>
      </c>
      <c r="N847" s="2">
        <v>33</v>
      </c>
    </row>
    <row r="848" spans="1:14" x14ac:dyDescent="0.35">
      <c r="A848" t="s">
        <v>28</v>
      </c>
      <c r="B848">
        <f>IF(COUNTIF($A$2:A848, A848) =1,1,0)</f>
        <v>0</v>
      </c>
      <c r="C848">
        <v>2019</v>
      </c>
      <c r="D848" s="10">
        <v>43466</v>
      </c>
      <c r="E848" t="s">
        <v>32</v>
      </c>
      <c r="F848" t="s">
        <v>21</v>
      </c>
      <c r="G848">
        <f>IF(COUNTIF($F$2:F848, F848) =1,1,0)</f>
        <v>0</v>
      </c>
      <c r="H848" s="1">
        <v>14.77</v>
      </c>
      <c r="I848" s="2">
        <f t="shared" si="13"/>
        <v>14770000</v>
      </c>
      <c r="J848" s="2">
        <v>491791</v>
      </c>
      <c r="K848" t="s">
        <v>13</v>
      </c>
      <c r="L848" t="s">
        <v>38</v>
      </c>
      <c r="M848" t="s">
        <v>39</v>
      </c>
      <c r="N848" s="2">
        <v>66</v>
      </c>
    </row>
    <row r="849" spans="1:14" x14ac:dyDescent="0.35">
      <c r="A849" t="s">
        <v>40</v>
      </c>
      <c r="B849">
        <f>IF(COUNTIF($A$2:A849, A849) =1,1,0)</f>
        <v>0</v>
      </c>
      <c r="C849">
        <v>2016</v>
      </c>
      <c r="D849" s="10">
        <v>42370</v>
      </c>
      <c r="E849" t="s">
        <v>11</v>
      </c>
      <c r="F849" t="s">
        <v>37</v>
      </c>
      <c r="G849">
        <f>IF(COUNTIF($F$2:F849, F849) =1,1,0)</f>
        <v>0</v>
      </c>
      <c r="H849" s="1">
        <v>53.81</v>
      </c>
      <c r="I849" s="2">
        <f t="shared" si="13"/>
        <v>53810000</v>
      </c>
      <c r="J849" s="2">
        <v>279874</v>
      </c>
      <c r="K849" t="s">
        <v>13</v>
      </c>
      <c r="L849" t="s">
        <v>14</v>
      </c>
      <c r="M849" t="s">
        <v>27</v>
      </c>
      <c r="N849" s="2">
        <v>66</v>
      </c>
    </row>
    <row r="850" spans="1:14" x14ac:dyDescent="0.35">
      <c r="A850" t="s">
        <v>33</v>
      </c>
      <c r="B850">
        <f>IF(COUNTIF($A$2:A850, A850) =1,1,0)</f>
        <v>0</v>
      </c>
      <c r="C850">
        <v>2019</v>
      </c>
      <c r="D850" s="10">
        <v>43466</v>
      </c>
      <c r="E850" t="s">
        <v>42</v>
      </c>
      <c r="F850" t="s">
        <v>21</v>
      </c>
      <c r="G850">
        <f>IF(COUNTIF($F$2:F850, F850) =1,1,0)</f>
        <v>0</v>
      </c>
      <c r="H850" s="1">
        <v>71.94</v>
      </c>
      <c r="I850" s="2">
        <f t="shared" si="13"/>
        <v>71940000</v>
      </c>
      <c r="J850" s="2">
        <v>881326</v>
      </c>
      <c r="K850" t="s">
        <v>29</v>
      </c>
      <c r="L850" t="s">
        <v>14</v>
      </c>
      <c r="M850" t="s">
        <v>18</v>
      </c>
      <c r="N850" s="2">
        <v>43</v>
      </c>
    </row>
    <row r="851" spans="1:14" x14ac:dyDescent="0.35">
      <c r="A851" t="s">
        <v>23</v>
      </c>
      <c r="B851">
        <f>IF(COUNTIF($A$2:A851, A851) =1,1,0)</f>
        <v>0</v>
      </c>
      <c r="C851">
        <v>2023</v>
      </c>
      <c r="D851" s="10">
        <v>44927</v>
      </c>
      <c r="E851" t="s">
        <v>32</v>
      </c>
      <c r="F851" t="s">
        <v>21</v>
      </c>
      <c r="G851">
        <f>IF(COUNTIF($F$2:F851, F851) =1,1,0)</f>
        <v>0</v>
      </c>
      <c r="H851" s="1">
        <v>68.86</v>
      </c>
      <c r="I851" s="2">
        <f t="shared" si="13"/>
        <v>68860000</v>
      </c>
      <c r="J851" s="2">
        <v>749700</v>
      </c>
      <c r="K851" t="s">
        <v>25</v>
      </c>
      <c r="L851" t="s">
        <v>38</v>
      </c>
      <c r="M851" t="s">
        <v>27</v>
      </c>
      <c r="N851" s="2">
        <v>35</v>
      </c>
    </row>
    <row r="852" spans="1:14" x14ac:dyDescent="0.35">
      <c r="A852" t="s">
        <v>23</v>
      </c>
      <c r="B852">
        <f>IF(COUNTIF($A$2:A852, A852) =1,1,0)</f>
        <v>0</v>
      </c>
      <c r="C852">
        <v>2022</v>
      </c>
      <c r="D852" s="10">
        <v>44562</v>
      </c>
      <c r="E852" t="s">
        <v>11</v>
      </c>
      <c r="F852" t="s">
        <v>35</v>
      </c>
      <c r="G852">
        <f>IF(COUNTIF($F$2:F852, F852) =1,1,0)</f>
        <v>0</v>
      </c>
      <c r="H852" s="1">
        <v>97.56</v>
      </c>
      <c r="I852" s="2">
        <f t="shared" si="13"/>
        <v>97560000</v>
      </c>
      <c r="J852" s="2">
        <v>722445</v>
      </c>
      <c r="K852" t="s">
        <v>25</v>
      </c>
      <c r="L852" t="s">
        <v>22</v>
      </c>
      <c r="M852" t="s">
        <v>18</v>
      </c>
      <c r="N852" s="2">
        <v>10</v>
      </c>
    </row>
    <row r="853" spans="1:14" x14ac:dyDescent="0.35">
      <c r="A853" t="s">
        <v>45</v>
      </c>
      <c r="B853">
        <f>IF(COUNTIF($A$2:A853, A853) =1,1,0)</f>
        <v>0</v>
      </c>
      <c r="C853">
        <v>2023</v>
      </c>
      <c r="D853" s="10">
        <v>44927</v>
      </c>
      <c r="E853" t="s">
        <v>16</v>
      </c>
      <c r="F853" t="s">
        <v>35</v>
      </c>
      <c r="G853">
        <f>IF(COUNTIF($F$2:F853, F853) =1,1,0)</f>
        <v>0</v>
      </c>
      <c r="H853" s="1">
        <v>84.13</v>
      </c>
      <c r="I853" s="2">
        <f t="shared" si="13"/>
        <v>84130000</v>
      </c>
      <c r="J853" s="2">
        <v>695841</v>
      </c>
      <c r="K853" t="s">
        <v>25</v>
      </c>
      <c r="L853" t="s">
        <v>38</v>
      </c>
      <c r="M853" t="s">
        <v>27</v>
      </c>
      <c r="N853" s="2">
        <v>21</v>
      </c>
    </row>
    <row r="854" spans="1:14" x14ac:dyDescent="0.35">
      <c r="A854" t="s">
        <v>45</v>
      </c>
      <c r="B854">
        <f>IF(COUNTIF($A$2:A854, A854) =1,1,0)</f>
        <v>0</v>
      </c>
      <c r="C854">
        <v>2020</v>
      </c>
      <c r="D854" s="10">
        <v>43831</v>
      </c>
      <c r="E854" t="s">
        <v>34</v>
      </c>
      <c r="F854" t="s">
        <v>35</v>
      </c>
      <c r="G854">
        <f>IF(COUNTIF($F$2:F854, F854) =1,1,0)</f>
        <v>0</v>
      </c>
      <c r="H854" s="1">
        <v>40.950000000000003</v>
      </c>
      <c r="I854" s="2">
        <f t="shared" si="13"/>
        <v>40950000</v>
      </c>
      <c r="J854" s="2">
        <v>803757</v>
      </c>
      <c r="K854" t="s">
        <v>13</v>
      </c>
      <c r="L854" t="s">
        <v>26</v>
      </c>
      <c r="M854" t="s">
        <v>18</v>
      </c>
      <c r="N854" s="2">
        <v>33</v>
      </c>
    </row>
    <row r="855" spans="1:14" x14ac:dyDescent="0.35">
      <c r="A855" t="s">
        <v>44</v>
      </c>
      <c r="B855">
        <f>IF(COUNTIF($A$2:A855, A855) =1,1,0)</f>
        <v>0</v>
      </c>
      <c r="C855">
        <v>2022</v>
      </c>
      <c r="D855" s="10">
        <v>44562</v>
      </c>
      <c r="E855" t="s">
        <v>32</v>
      </c>
      <c r="F855" t="s">
        <v>21</v>
      </c>
      <c r="G855">
        <f>IF(COUNTIF($F$2:F855, F855) =1,1,0)</f>
        <v>0</v>
      </c>
      <c r="H855" s="1">
        <v>20.16</v>
      </c>
      <c r="I855" s="2">
        <f t="shared" si="13"/>
        <v>20160000</v>
      </c>
      <c r="J855" s="2">
        <v>174510</v>
      </c>
      <c r="K855" t="s">
        <v>29</v>
      </c>
      <c r="L855" t="s">
        <v>38</v>
      </c>
      <c r="M855" t="s">
        <v>27</v>
      </c>
      <c r="N855" s="2">
        <v>60</v>
      </c>
    </row>
    <row r="856" spans="1:14" x14ac:dyDescent="0.35">
      <c r="A856" t="s">
        <v>28</v>
      </c>
      <c r="B856">
        <f>IF(COUNTIF($A$2:A856, A856) =1,1,0)</f>
        <v>0</v>
      </c>
      <c r="C856">
        <v>2022</v>
      </c>
      <c r="D856" s="10">
        <v>44562</v>
      </c>
      <c r="E856" t="s">
        <v>34</v>
      </c>
      <c r="F856" t="s">
        <v>17</v>
      </c>
      <c r="G856">
        <f>IF(COUNTIF($F$2:F856, F856) =1,1,0)</f>
        <v>0</v>
      </c>
      <c r="H856" s="1">
        <v>11.51</v>
      </c>
      <c r="I856" s="2">
        <f t="shared" si="13"/>
        <v>11510000</v>
      </c>
      <c r="J856" s="2">
        <v>857660</v>
      </c>
      <c r="K856" t="s">
        <v>13</v>
      </c>
      <c r="L856" t="s">
        <v>38</v>
      </c>
      <c r="M856" t="s">
        <v>15</v>
      </c>
      <c r="N856" s="2">
        <v>37</v>
      </c>
    </row>
    <row r="857" spans="1:14" x14ac:dyDescent="0.35">
      <c r="A857" t="s">
        <v>23</v>
      </c>
      <c r="B857">
        <f>IF(COUNTIF($A$2:A857, A857) =1,1,0)</f>
        <v>0</v>
      </c>
      <c r="C857">
        <v>2020</v>
      </c>
      <c r="D857" s="10">
        <v>43831</v>
      </c>
      <c r="E857" t="s">
        <v>34</v>
      </c>
      <c r="F857" t="s">
        <v>36</v>
      </c>
      <c r="G857">
        <f>IF(COUNTIF($F$2:F857, F857) =1,1,0)</f>
        <v>0</v>
      </c>
      <c r="H857" s="1">
        <v>47.67</v>
      </c>
      <c r="I857" s="2">
        <f t="shared" si="13"/>
        <v>47670000</v>
      </c>
      <c r="J857" s="2">
        <v>729265</v>
      </c>
      <c r="K857" t="s">
        <v>30</v>
      </c>
      <c r="L857" t="s">
        <v>38</v>
      </c>
      <c r="M857" t="s">
        <v>18</v>
      </c>
      <c r="N857" s="2">
        <v>42</v>
      </c>
    </row>
    <row r="858" spans="1:14" x14ac:dyDescent="0.35">
      <c r="A858" t="s">
        <v>19</v>
      </c>
      <c r="B858">
        <f>IF(COUNTIF($A$2:A858, A858) =1,1,0)</f>
        <v>0</v>
      </c>
      <c r="C858">
        <v>2023</v>
      </c>
      <c r="D858" s="10">
        <v>44927</v>
      </c>
      <c r="E858" t="s">
        <v>11</v>
      </c>
      <c r="F858" t="s">
        <v>17</v>
      </c>
      <c r="G858">
        <f>IF(COUNTIF($F$2:F858, F858) =1,1,0)</f>
        <v>0</v>
      </c>
      <c r="H858" s="1">
        <v>38.89</v>
      </c>
      <c r="I858" s="2">
        <f t="shared" si="13"/>
        <v>38890000</v>
      </c>
      <c r="J858" s="2">
        <v>836604</v>
      </c>
      <c r="K858" t="s">
        <v>13</v>
      </c>
      <c r="L858" t="s">
        <v>14</v>
      </c>
      <c r="M858" t="s">
        <v>27</v>
      </c>
      <c r="N858" s="2">
        <v>44</v>
      </c>
    </row>
    <row r="859" spans="1:14" x14ac:dyDescent="0.35">
      <c r="A859" t="s">
        <v>10</v>
      </c>
      <c r="B859">
        <f>IF(COUNTIF($A$2:A859, A859) =1,1,0)</f>
        <v>0</v>
      </c>
      <c r="C859">
        <v>2016</v>
      </c>
      <c r="D859" s="10">
        <v>42370</v>
      </c>
      <c r="E859" t="s">
        <v>42</v>
      </c>
      <c r="F859" t="s">
        <v>35</v>
      </c>
      <c r="G859">
        <f>IF(COUNTIF($F$2:F859, F859) =1,1,0)</f>
        <v>0</v>
      </c>
      <c r="H859" s="1">
        <v>91.69</v>
      </c>
      <c r="I859" s="2">
        <f t="shared" si="13"/>
        <v>91690000</v>
      </c>
      <c r="J859" s="2">
        <v>885843</v>
      </c>
      <c r="K859" t="s">
        <v>29</v>
      </c>
      <c r="L859" t="s">
        <v>14</v>
      </c>
      <c r="M859" t="s">
        <v>27</v>
      </c>
      <c r="N859" s="2">
        <v>46</v>
      </c>
    </row>
    <row r="860" spans="1:14" x14ac:dyDescent="0.35">
      <c r="A860" t="s">
        <v>33</v>
      </c>
      <c r="B860">
        <f>IF(COUNTIF($A$2:A860, A860) =1,1,0)</f>
        <v>0</v>
      </c>
      <c r="C860">
        <v>2015</v>
      </c>
      <c r="D860" s="10">
        <v>42005</v>
      </c>
      <c r="E860" t="s">
        <v>20</v>
      </c>
      <c r="F860" t="s">
        <v>12</v>
      </c>
      <c r="G860">
        <f>IF(COUNTIF($F$2:F860, F860) =1,1,0)</f>
        <v>0</v>
      </c>
      <c r="H860" s="1">
        <v>17.940000000000001</v>
      </c>
      <c r="I860" s="2">
        <f t="shared" si="13"/>
        <v>17940000</v>
      </c>
      <c r="J860" s="2">
        <v>808798</v>
      </c>
      <c r="K860" t="s">
        <v>30</v>
      </c>
      <c r="L860" t="s">
        <v>26</v>
      </c>
      <c r="M860" t="s">
        <v>39</v>
      </c>
      <c r="N860" s="2">
        <v>60</v>
      </c>
    </row>
    <row r="861" spans="1:14" x14ac:dyDescent="0.35">
      <c r="A861" t="s">
        <v>41</v>
      </c>
      <c r="B861">
        <f>IF(COUNTIF($A$2:A861, A861) =1,1,0)</f>
        <v>0</v>
      </c>
      <c r="C861">
        <v>2018</v>
      </c>
      <c r="D861" s="10">
        <v>43101</v>
      </c>
      <c r="E861" t="s">
        <v>20</v>
      </c>
      <c r="F861" t="s">
        <v>24</v>
      </c>
      <c r="G861">
        <f>IF(COUNTIF($F$2:F861, F861) =1,1,0)</f>
        <v>0</v>
      </c>
      <c r="H861" s="1">
        <v>30.5</v>
      </c>
      <c r="I861" s="2">
        <f t="shared" si="13"/>
        <v>30500000</v>
      </c>
      <c r="J861" s="2">
        <v>401208</v>
      </c>
      <c r="K861" t="s">
        <v>13</v>
      </c>
      <c r="L861" t="s">
        <v>14</v>
      </c>
      <c r="M861" t="s">
        <v>15</v>
      </c>
      <c r="N861" s="2">
        <v>10</v>
      </c>
    </row>
    <row r="862" spans="1:14" x14ac:dyDescent="0.35">
      <c r="A862" t="s">
        <v>44</v>
      </c>
      <c r="B862">
        <f>IF(COUNTIF($A$2:A862, A862) =1,1,0)</f>
        <v>0</v>
      </c>
      <c r="C862">
        <v>2021</v>
      </c>
      <c r="D862" s="10">
        <v>44197</v>
      </c>
      <c r="E862" t="s">
        <v>16</v>
      </c>
      <c r="F862" t="s">
        <v>37</v>
      </c>
      <c r="G862">
        <f>IF(COUNTIF($F$2:F862, F862) =1,1,0)</f>
        <v>0</v>
      </c>
      <c r="H862" s="1">
        <v>77.33</v>
      </c>
      <c r="I862" s="2">
        <f t="shared" si="13"/>
        <v>77330000</v>
      </c>
      <c r="J862" s="2">
        <v>380970</v>
      </c>
      <c r="K862" t="s">
        <v>25</v>
      </c>
      <c r="L862" t="s">
        <v>22</v>
      </c>
      <c r="M862" t="s">
        <v>39</v>
      </c>
      <c r="N862" s="2">
        <v>44</v>
      </c>
    </row>
    <row r="863" spans="1:14" x14ac:dyDescent="0.35">
      <c r="A863" t="s">
        <v>45</v>
      </c>
      <c r="B863">
        <f>IF(COUNTIF($A$2:A863, A863) =1,1,0)</f>
        <v>0</v>
      </c>
      <c r="C863">
        <v>2021</v>
      </c>
      <c r="D863" s="10">
        <v>44197</v>
      </c>
      <c r="E863" t="s">
        <v>11</v>
      </c>
      <c r="F863" t="s">
        <v>37</v>
      </c>
      <c r="G863">
        <f>IF(COUNTIF($F$2:F863, F863) =1,1,0)</f>
        <v>0</v>
      </c>
      <c r="H863" s="1">
        <v>70.03</v>
      </c>
      <c r="I863" s="2">
        <f t="shared" si="13"/>
        <v>70030000</v>
      </c>
      <c r="J863" s="2">
        <v>248437</v>
      </c>
      <c r="K863" t="s">
        <v>13</v>
      </c>
      <c r="L863" t="s">
        <v>26</v>
      </c>
      <c r="M863" t="s">
        <v>39</v>
      </c>
      <c r="N863" s="2">
        <v>70</v>
      </c>
    </row>
    <row r="864" spans="1:14" x14ac:dyDescent="0.35">
      <c r="A864" t="s">
        <v>40</v>
      </c>
      <c r="B864">
        <f>IF(COUNTIF($A$2:A864, A864) =1,1,0)</f>
        <v>0</v>
      </c>
      <c r="C864">
        <v>2024</v>
      </c>
      <c r="D864" s="10">
        <v>45292</v>
      </c>
      <c r="E864" t="s">
        <v>34</v>
      </c>
      <c r="F864" t="s">
        <v>17</v>
      </c>
      <c r="G864">
        <f>IF(COUNTIF($F$2:F864, F864) =1,1,0)</f>
        <v>0</v>
      </c>
      <c r="H864" s="1">
        <v>66.489999999999995</v>
      </c>
      <c r="I864" s="2">
        <f t="shared" si="13"/>
        <v>66489999.999999993</v>
      </c>
      <c r="J864" s="2">
        <v>709125</v>
      </c>
      <c r="K864" t="s">
        <v>13</v>
      </c>
      <c r="L864" t="s">
        <v>22</v>
      </c>
      <c r="M864" t="s">
        <v>27</v>
      </c>
      <c r="N864" s="2">
        <v>37</v>
      </c>
    </row>
    <row r="865" spans="1:14" x14ac:dyDescent="0.35">
      <c r="A865" t="s">
        <v>44</v>
      </c>
      <c r="B865">
        <f>IF(COUNTIF($A$2:A865, A865) =1,1,0)</f>
        <v>0</v>
      </c>
      <c r="C865">
        <v>2018</v>
      </c>
      <c r="D865" s="10">
        <v>43101</v>
      </c>
      <c r="E865" t="s">
        <v>42</v>
      </c>
      <c r="F865" t="s">
        <v>12</v>
      </c>
      <c r="G865">
        <f>IF(COUNTIF($F$2:F865, F865) =1,1,0)</f>
        <v>0</v>
      </c>
      <c r="H865" s="1">
        <v>5.33</v>
      </c>
      <c r="I865" s="2">
        <f t="shared" si="13"/>
        <v>5330000</v>
      </c>
      <c r="J865" s="2">
        <v>656250</v>
      </c>
      <c r="K865" t="s">
        <v>13</v>
      </c>
      <c r="L865" t="s">
        <v>26</v>
      </c>
      <c r="M865" t="s">
        <v>18</v>
      </c>
      <c r="N865" s="2">
        <v>67</v>
      </c>
    </row>
    <row r="866" spans="1:14" x14ac:dyDescent="0.35">
      <c r="A866" t="s">
        <v>19</v>
      </c>
      <c r="B866">
        <f>IF(COUNTIF($A$2:A866, A866) =1,1,0)</f>
        <v>0</v>
      </c>
      <c r="C866">
        <v>2020</v>
      </c>
      <c r="D866" s="10">
        <v>43831</v>
      </c>
      <c r="E866" t="s">
        <v>16</v>
      </c>
      <c r="F866" t="s">
        <v>37</v>
      </c>
      <c r="G866">
        <f>IF(COUNTIF($F$2:F866, F866) =1,1,0)</f>
        <v>0</v>
      </c>
      <c r="H866" s="1">
        <v>10.46</v>
      </c>
      <c r="I866" s="2">
        <f t="shared" si="13"/>
        <v>10460000</v>
      </c>
      <c r="J866" s="2">
        <v>32616</v>
      </c>
      <c r="K866" t="s">
        <v>30</v>
      </c>
      <c r="L866" t="s">
        <v>14</v>
      </c>
      <c r="M866" t="s">
        <v>18</v>
      </c>
      <c r="N866" s="2">
        <v>63</v>
      </c>
    </row>
    <row r="867" spans="1:14" x14ac:dyDescent="0.35">
      <c r="A867" t="s">
        <v>40</v>
      </c>
      <c r="B867">
        <f>IF(COUNTIF($A$2:A867, A867) =1,1,0)</f>
        <v>0</v>
      </c>
      <c r="C867">
        <v>2017</v>
      </c>
      <c r="D867" s="10">
        <v>42736</v>
      </c>
      <c r="E867" t="s">
        <v>11</v>
      </c>
      <c r="F867" t="s">
        <v>37</v>
      </c>
      <c r="G867">
        <f>IF(COUNTIF($F$2:F867, F867) =1,1,0)</f>
        <v>0</v>
      </c>
      <c r="H867" s="1">
        <v>39.299999999999997</v>
      </c>
      <c r="I867" s="2">
        <f t="shared" si="13"/>
        <v>39300000</v>
      </c>
      <c r="J867" s="2">
        <v>290846</v>
      </c>
      <c r="K867" t="s">
        <v>30</v>
      </c>
      <c r="L867" t="s">
        <v>22</v>
      </c>
      <c r="M867" t="s">
        <v>18</v>
      </c>
      <c r="N867" s="2">
        <v>3</v>
      </c>
    </row>
    <row r="868" spans="1:14" x14ac:dyDescent="0.35">
      <c r="A868" t="s">
        <v>19</v>
      </c>
      <c r="B868">
        <f>IF(COUNTIF($A$2:A868, A868) =1,1,0)</f>
        <v>0</v>
      </c>
      <c r="C868">
        <v>2023</v>
      </c>
      <c r="D868" s="10">
        <v>44927</v>
      </c>
      <c r="E868" t="s">
        <v>32</v>
      </c>
      <c r="F868" t="s">
        <v>36</v>
      </c>
      <c r="G868">
        <f>IF(COUNTIF($F$2:F868, F868) =1,1,0)</f>
        <v>0</v>
      </c>
      <c r="H868" s="1">
        <v>23.83</v>
      </c>
      <c r="I868" s="2">
        <f t="shared" si="13"/>
        <v>23830000</v>
      </c>
      <c r="J868" s="2">
        <v>557428</v>
      </c>
      <c r="K868" t="s">
        <v>29</v>
      </c>
      <c r="L868" t="s">
        <v>14</v>
      </c>
      <c r="M868" t="s">
        <v>15</v>
      </c>
      <c r="N868" s="2">
        <v>38</v>
      </c>
    </row>
    <row r="869" spans="1:14" x14ac:dyDescent="0.35">
      <c r="A869" t="s">
        <v>44</v>
      </c>
      <c r="B869">
        <f>IF(COUNTIF($A$2:A869, A869) =1,1,0)</f>
        <v>0</v>
      </c>
      <c r="C869">
        <v>2015</v>
      </c>
      <c r="D869" s="10">
        <v>42005</v>
      </c>
      <c r="E869" t="s">
        <v>32</v>
      </c>
      <c r="F869" t="s">
        <v>36</v>
      </c>
      <c r="G869">
        <f>IF(COUNTIF($F$2:F869, F869) =1,1,0)</f>
        <v>0</v>
      </c>
      <c r="H869" s="1">
        <v>59.13</v>
      </c>
      <c r="I869" s="2">
        <f t="shared" si="13"/>
        <v>59130000</v>
      </c>
      <c r="J869" s="2">
        <v>182440</v>
      </c>
      <c r="K869" t="s">
        <v>29</v>
      </c>
      <c r="L869" t="s">
        <v>38</v>
      </c>
      <c r="M869" t="s">
        <v>18</v>
      </c>
      <c r="N869" s="2">
        <v>8</v>
      </c>
    </row>
    <row r="870" spans="1:14" x14ac:dyDescent="0.35">
      <c r="A870" t="s">
        <v>40</v>
      </c>
      <c r="B870">
        <f>IF(COUNTIF($A$2:A870, A870) =1,1,0)</f>
        <v>0</v>
      </c>
      <c r="C870">
        <v>2021</v>
      </c>
      <c r="D870" s="10">
        <v>44197</v>
      </c>
      <c r="E870" t="s">
        <v>32</v>
      </c>
      <c r="F870" t="s">
        <v>35</v>
      </c>
      <c r="G870">
        <f>IF(COUNTIF($F$2:F870, F870) =1,1,0)</f>
        <v>0</v>
      </c>
      <c r="H870" s="1">
        <v>30.24</v>
      </c>
      <c r="I870" s="2">
        <f t="shared" si="13"/>
        <v>30240000</v>
      </c>
      <c r="J870" s="2">
        <v>292383</v>
      </c>
      <c r="K870" t="s">
        <v>29</v>
      </c>
      <c r="L870" t="s">
        <v>26</v>
      </c>
      <c r="M870" t="s">
        <v>39</v>
      </c>
      <c r="N870" s="2">
        <v>71</v>
      </c>
    </row>
    <row r="871" spans="1:14" x14ac:dyDescent="0.35">
      <c r="A871" t="s">
        <v>33</v>
      </c>
      <c r="B871">
        <f>IF(COUNTIF($A$2:A871, A871) =1,1,0)</f>
        <v>0</v>
      </c>
      <c r="C871">
        <v>2017</v>
      </c>
      <c r="D871" s="10">
        <v>42736</v>
      </c>
      <c r="E871" t="s">
        <v>32</v>
      </c>
      <c r="F871" t="s">
        <v>35</v>
      </c>
      <c r="G871">
        <f>IF(COUNTIF($F$2:F871, F871) =1,1,0)</f>
        <v>0</v>
      </c>
      <c r="H871" s="1">
        <v>86.82</v>
      </c>
      <c r="I871" s="2">
        <f t="shared" si="13"/>
        <v>86820000</v>
      </c>
      <c r="J871" s="2">
        <v>99728</v>
      </c>
      <c r="K871" t="s">
        <v>25</v>
      </c>
      <c r="L871" t="s">
        <v>14</v>
      </c>
      <c r="M871" t="s">
        <v>15</v>
      </c>
      <c r="N871" s="2">
        <v>44</v>
      </c>
    </row>
    <row r="872" spans="1:14" x14ac:dyDescent="0.35">
      <c r="A872" t="s">
        <v>45</v>
      </c>
      <c r="B872">
        <f>IF(COUNTIF($A$2:A872, A872) =1,1,0)</f>
        <v>0</v>
      </c>
      <c r="C872">
        <v>2015</v>
      </c>
      <c r="D872" s="10">
        <v>42005</v>
      </c>
      <c r="E872" t="s">
        <v>32</v>
      </c>
      <c r="F872" t="s">
        <v>21</v>
      </c>
      <c r="G872">
        <f>IF(COUNTIF($F$2:F872, F872) =1,1,0)</f>
        <v>0</v>
      </c>
      <c r="H872" s="1">
        <v>66.39</v>
      </c>
      <c r="I872" s="2">
        <f t="shared" si="13"/>
        <v>66390000</v>
      </c>
      <c r="J872" s="2">
        <v>365006</v>
      </c>
      <c r="K872" t="s">
        <v>29</v>
      </c>
      <c r="L872" t="s">
        <v>22</v>
      </c>
      <c r="M872" t="s">
        <v>15</v>
      </c>
      <c r="N872" s="2">
        <v>47</v>
      </c>
    </row>
    <row r="873" spans="1:14" x14ac:dyDescent="0.35">
      <c r="A873" t="s">
        <v>41</v>
      </c>
      <c r="B873">
        <f>IF(COUNTIF($A$2:A873, A873) =1,1,0)</f>
        <v>0</v>
      </c>
      <c r="C873">
        <v>2019</v>
      </c>
      <c r="D873" s="10">
        <v>43466</v>
      </c>
      <c r="E873" t="s">
        <v>16</v>
      </c>
      <c r="F873" t="s">
        <v>24</v>
      </c>
      <c r="G873">
        <f>IF(COUNTIF($F$2:F873, F873) =1,1,0)</f>
        <v>0</v>
      </c>
      <c r="H873" s="1">
        <v>61.11</v>
      </c>
      <c r="I873" s="2">
        <f t="shared" si="13"/>
        <v>61110000</v>
      </c>
      <c r="J873" s="2">
        <v>605427</v>
      </c>
      <c r="K873" t="s">
        <v>25</v>
      </c>
      <c r="L873" t="s">
        <v>38</v>
      </c>
      <c r="M873" t="s">
        <v>39</v>
      </c>
      <c r="N873" s="2">
        <v>33</v>
      </c>
    </row>
    <row r="874" spans="1:14" x14ac:dyDescent="0.35">
      <c r="A874" t="s">
        <v>45</v>
      </c>
      <c r="B874">
        <f>IF(COUNTIF($A$2:A874, A874) =1,1,0)</f>
        <v>0</v>
      </c>
      <c r="C874">
        <v>2022</v>
      </c>
      <c r="D874" s="10">
        <v>44562</v>
      </c>
      <c r="E874" t="s">
        <v>42</v>
      </c>
      <c r="F874" t="s">
        <v>17</v>
      </c>
      <c r="G874">
        <f>IF(COUNTIF($F$2:F874, F874) =1,1,0)</f>
        <v>0</v>
      </c>
      <c r="H874" s="1">
        <v>7.65</v>
      </c>
      <c r="I874" s="2">
        <f t="shared" si="13"/>
        <v>7650000</v>
      </c>
      <c r="J874" s="2">
        <v>864358</v>
      </c>
      <c r="K874" t="s">
        <v>13</v>
      </c>
      <c r="L874" t="s">
        <v>14</v>
      </c>
      <c r="M874" t="s">
        <v>15</v>
      </c>
      <c r="N874" s="2">
        <v>11</v>
      </c>
    </row>
    <row r="875" spans="1:14" x14ac:dyDescent="0.35">
      <c r="A875" t="s">
        <v>45</v>
      </c>
      <c r="B875">
        <f>IF(COUNTIF($A$2:A875, A875) =1,1,0)</f>
        <v>0</v>
      </c>
      <c r="C875">
        <v>2016</v>
      </c>
      <c r="D875" s="10">
        <v>42370</v>
      </c>
      <c r="E875" t="s">
        <v>16</v>
      </c>
      <c r="F875" t="s">
        <v>17</v>
      </c>
      <c r="G875">
        <f>IF(COUNTIF($F$2:F875, F875) =1,1,0)</f>
        <v>0</v>
      </c>
      <c r="H875" s="1">
        <v>9.82</v>
      </c>
      <c r="I875" s="2">
        <f t="shared" si="13"/>
        <v>9820000</v>
      </c>
      <c r="J875" s="2">
        <v>610968</v>
      </c>
      <c r="K875" t="s">
        <v>30</v>
      </c>
      <c r="L875" t="s">
        <v>14</v>
      </c>
      <c r="M875" t="s">
        <v>31</v>
      </c>
      <c r="N875" s="2">
        <v>26</v>
      </c>
    </row>
    <row r="876" spans="1:14" x14ac:dyDescent="0.35">
      <c r="A876" t="s">
        <v>10</v>
      </c>
      <c r="B876">
        <f>IF(COUNTIF($A$2:A876, A876) =1,1,0)</f>
        <v>0</v>
      </c>
      <c r="C876">
        <v>2016</v>
      </c>
      <c r="D876" s="10">
        <v>42370</v>
      </c>
      <c r="E876" t="s">
        <v>32</v>
      </c>
      <c r="F876" t="s">
        <v>21</v>
      </c>
      <c r="G876">
        <f>IF(COUNTIF($F$2:F876, F876) =1,1,0)</f>
        <v>0</v>
      </c>
      <c r="H876" s="1">
        <v>67.28</v>
      </c>
      <c r="I876" s="2">
        <f t="shared" si="13"/>
        <v>67280000</v>
      </c>
      <c r="J876" s="2">
        <v>413150</v>
      </c>
      <c r="K876" t="s">
        <v>13</v>
      </c>
      <c r="L876" t="s">
        <v>26</v>
      </c>
      <c r="M876" t="s">
        <v>18</v>
      </c>
      <c r="N876" s="2">
        <v>27</v>
      </c>
    </row>
    <row r="877" spans="1:14" x14ac:dyDescent="0.35">
      <c r="A877" t="s">
        <v>45</v>
      </c>
      <c r="B877">
        <f>IF(COUNTIF($A$2:A877, A877) =1,1,0)</f>
        <v>0</v>
      </c>
      <c r="C877">
        <v>2017</v>
      </c>
      <c r="D877" s="10">
        <v>42736</v>
      </c>
      <c r="E877" t="s">
        <v>42</v>
      </c>
      <c r="F877" t="s">
        <v>12</v>
      </c>
      <c r="G877">
        <f>IF(COUNTIF($F$2:F877, F877) =1,1,0)</f>
        <v>0</v>
      </c>
      <c r="H877" s="1">
        <v>13.14</v>
      </c>
      <c r="I877" s="2">
        <f t="shared" si="13"/>
        <v>13140000</v>
      </c>
      <c r="J877" s="2">
        <v>681956</v>
      </c>
      <c r="K877" t="s">
        <v>25</v>
      </c>
      <c r="L877" t="s">
        <v>26</v>
      </c>
      <c r="M877" t="s">
        <v>31</v>
      </c>
      <c r="N877" s="2">
        <v>35</v>
      </c>
    </row>
    <row r="878" spans="1:14" x14ac:dyDescent="0.35">
      <c r="A878" t="s">
        <v>40</v>
      </c>
      <c r="B878">
        <f>IF(COUNTIF($A$2:A878, A878) =1,1,0)</f>
        <v>0</v>
      </c>
      <c r="C878">
        <v>2016</v>
      </c>
      <c r="D878" s="10">
        <v>42370</v>
      </c>
      <c r="E878" t="s">
        <v>20</v>
      </c>
      <c r="F878" t="s">
        <v>21</v>
      </c>
      <c r="G878">
        <f>IF(COUNTIF($F$2:F878, F878) =1,1,0)</f>
        <v>0</v>
      </c>
      <c r="H878" s="1">
        <v>84.46</v>
      </c>
      <c r="I878" s="2">
        <f t="shared" si="13"/>
        <v>84460000</v>
      </c>
      <c r="J878" s="2">
        <v>94162</v>
      </c>
      <c r="K878" t="s">
        <v>30</v>
      </c>
      <c r="L878" t="s">
        <v>22</v>
      </c>
      <c r="M878" t="s">
        <v>18</v>
      </c>
      <c r="N878" s="2">
        <v>15</v>
      </c>
    </row>
    <row r="879" spans="1:14" x14ac:dyDescent="0.35">
      <c r="A879" t="s">
        <v>33</v>
      </c>
      <c r="B879">
        <f>IF(COUNTIF($A$2:A879, A879) =1,1,0)</f>
        <v>0</v>
      </c>
      <c r="C879">
        <v>2023</v>
      </c>
      <c r="D879" s="10">
        <v>44927</v>
      </c>
      <c r="E879" t="s">
        <v>20</v>
      </c>
      <c r="F879" t="s">
        <v>17</v>
      </c>
      <c r="G879">
        <f>IF(COUNTIF($F$2:F879, F879) =1,1,0)</f>
        <v>0</v>
      </c>
      <c r="H879" s="1">
        <v>9.43</v>
      </c>
      <c r="I879" s="2">
        <f t="shared" si="13"/>
        <v>9430000</v>
      </c>
      <c r="J879" s="2">
        <v>565002</v>
      </c>
      <c r="K879" t="s">
        <v>13</v>
      </c>
      <c r="L879" t="s">
        <v>14</v>
      </c>
      <c r="M879" t="s">
        <v>18</v>
      </c>
      <c r="N879" s="2">
        <v>72</v>
      </c>
    </row>
    <row r="880" spans="1:14" x14ac:dyDescent="0.35">
      <c r="A880" t="s">
        <v>33</v>
      </c>
      <c r="B880">
        <f>IF(COUNTIF($A$2:A880, A880) =1,1,0)</f>
        <v>0</v>
      </c>
      <c r="C880">
        <v>2017</v>
      </c>
      <c r="D880" s="10">
        <v>42736</v>
      </c>
      <c r="E880" t="s">
        <v>11</v>
      </c>
      <c r="F880" t="s">
        <v>17</v>
      </c>
      <c r="G880">
        <f>IF(COUNTIF($F$2:F880, F880) =1,1,0)</f>
        <v>0</v>
      </c>
      <c r="H880" s="1">
        <v>90.69</v>
      </c>
      <c r="I880" s="2">
        <f t="shared" si="13"/>
        <v>90690000</v>
      </c>
      <c r="J880" s="2">
        <v>275185</v>
      </c>
      <c r="K880" t="s">
        <v>25</v>
      </c>
      <c r="L880" t="s">
        <v>38</v>
      </c>
      <c r="M880" t="s">
        <v>39</v>
      </c>
      <c r="N880" s="2">
        <v>20</v>
      </c>
    </row>
    <row r="881" spans="1:14" x14ac:dyDescent="0.35">
      <c r="A881" t="s">
        <v>41</v>
      </c>
      <c r="B881">
        <f>IF(COUNTIF($A$2:A881, A881) =1,1,0)</f>
        <v>0</v>
      </c>
      <c r="C881">
        <v>2021</v>
      </c>
      <c r="D881" s="10">
        <v>44197</v>
      </c>
      <c r="E881" t="s">
        <v>32</v>
      </c>
      <c r="F881" t="s">
        <v>17</v>
      </c>
      <c r="G881">
        <f>IF(COUNTIF($F$2:F881, F881) =1,1,0)</f>
        <v>0</v>
      </c>
      <c r="H881" s="1">
        <v>37.47</v>
      </c>
      <c r="I881" s="2">
        <f t="shared" si="13"/>
        <v>37470000</v>
      </c>
      <c r="J881" s="2">
        <v>476758</v>
      </c>
      <c r="K881" t="s">
        <v>13</v>
      </c>
      <c r="L881" t="s">
        <v>14</v>
      </c>
      <c r="M881" t="s">
        <v>27</v>
      </c>
      <c r="N881" s="2">
        <v>19</v>
      </c>
    </row>
    <row r="882" spans="1:14" x14ac:dyDescent="0.35">
      <c r="A882" t="s">
        <v>45</v>
      </c>
      <c r="B882">
        <f>IF(COUNTIF($A$2:A882, A882) =1,1,0)</f>
        <v>0</v>
      </c>
      <c r="C882">
        <v>2024</v>
      </c>
      <c r="D882" s="10">
        <v>45292</v>
      </c>
      <c r="E882" t="s">
        <v>34</v>
      </c>
      <c r="F882" t="s">
        <v>36</v>
      </c>
      <c r="G882">
        <f>IF(COUNTIF($F$2:F882, F882) =1,1,0)</f>
        <v>0</v>
      </c>
      <c r="H882" s="1">
        <v>7.2</v>
      </c>
      <c r="I882" s="2">
        <f t="shared" si="13"/>
        <v>7200000</v>
      </c>
      <c r="J882" s="2">
        <v>312607</v>
      </c>
      <c r="K882" t="s">
        <v>13</v>
      </c>
      <c r="L882" t="s">
        <v>22</v>
      </c>
      <c r="M882" t="s">
        <v>31</v>
      </c>
      <c r="N882" s="2">
        <v>24</v>
      </c>
    </row>
    <row r="883" spans="1:14" x14ac:dyDescent="0.35">
      <c r="A883" t="s">
        <v>41</v>
      </c>
      <c r="B883">
        <f>IF(COUNTIF($A$2:A883, A883) =1,1,0)</f>
        <v>0</v>
      </c>
      <c r="C883">
        <v>2017</v>
      </c>
      <c r="D883" s="10">
        <v>42736</v>
      </c>
      <c r="E883" t="s">
        <v>11</v>
      </c>
      <c r="F883" t="s">
        <v>36</v>
      </c>
      <c r="G883">
        <f>IF(COUNTIF($F$2:F883, F883) =1,1,0)</f>
        <v>0</v>
      </c>
      <c r="H883" s="1">
        <v>94.15</v>
      </c>
      <c r="I883" s="2">
        <f t="shared" si="13"/>
        <v>94150000</v>
      </c>
      <c r="J883" s="2">
        <v>963192</v>
      </c>
      <c r="K883" t="s">
        <v>13</v>
      </c>
      <c r="L883" t="s">
        <v>22</v>
      </c>
      <c r="M883" t="s">
        <v>15</v>
      </c>
      <c r="N883" s="2">
        <v>7</v>
      </c>
    </row>
    <row r="884" spans="1:14" x14ac:dyDescent="0.35">
      <c r="A884" t="s">
        <v>40</v>
      </c>
      <c r="B884">
        <f>IF(COUNTIF($A$2:A884, A884) =1,1,0)</f>
        <v>0</v>
      </c>
      <c r="C884">
        <v>2015</v>
      </c>
      <c r="D884" s="10">
        <v>42005</v>
      </c>
      <c r="E884" t="s">
        <v>42</v>
      </c>
      <c r="F884" t="s">
        <v>37</v>
      </c>
      <c r="G884">
        <f>IF(COUNTIF($F$2:F884, F884) =1,1,0)</f>
        <v>0</v>
      </c>
      <c r="H884" s="1">
        <v>42.15</v>
      </c>
      <c r="I884" s="2">
        <f t="shared" si="13"/>
        <v>42150000</v>
      </c>
      <c r="J884" s="2">
        <v>680874</v>
      </c>
      <c r="K884" t="s">
        <v>30</v>
      </c>
      <c r="L884" t="s">
        <v>38</v>
      </c>
      <c r="M884" t="s">
        <v>31</v>
      </c>
      <c r="N884" s="2">
        <v>8</v>
      </c>
    </row>
    <row r="885" spans="1:14" x14ac:dyDescent="0.35">
      <c r="A885" t="s">
        <v>33</v>
      </c>
      <c r="B885">
        <f>IF(COUNTIF($A$2:A885, A885) =1,1,0)</f>
        <v>0</v>
      </c>
      <c r="C885">
        <v>2018</v>
      </c>
      <c r="D885" s="10">
        <v>43101</v>
      </c>
      <c r="E885" t="s">
        <v>32</v>
      </c>
      <c r="F885" t="s">
        <v>35</v>
      </c>
      <c r="G885">
        <f>IF(COUNTIF($F$2:F885, F885) =1,1,0)</f>
        <v>0</v>
      </c>
      <c r="H885" s="1">
        <v>15.71</v>
      </c>
      <c r="I885" s="2">
        <f t="shared" si="13"/>
        <v>15710000</v>
      </c>
      <c r="J885" s="2">
        <v>904770</v>
      </c>
      <c r="K885" t="s">
        <v>13</v>
      </c>
      <c r="L885" t="s">
        <v>26</v>
      </c>
      <c r="M885" t="s">
        <v>31</v>
      </c>
      <c r="N885" s="2">
        <v>4</v>
      </c>
    </row>
    <row r="886" spans="1:14" x14ac:dyDescent="0.35">
      <c r="A886" t="s">
        <v>45</v>
      </c>
      <c r="B886">
        <f>IF(COUNTIF($A$2:A886, A886) =1,1,0)</f>
        <v>0</v>
      </c>
      <c r="C886">
        <v>2022</v>
      </c>
      <c r="D886" s="10">
        <v>44562</v>
      </c>
      <c r="E886" t="s">
        <v>34</v>
      </c>
      <c r="F886" t="s">
        <v>35</v>
      </c>
      <c r="G886">
        <f>IF(COUNTIF($F$2:F886, F886) =1,1,0)</f>
        <v>0</v>
      </c>
      <c r="H886" s="1">
        <v>98.46</v>
      </c>
      <c r="I886" s="2">
        <f t="shared" si="13"/>
        <v>98460000</v>
      </c>
      <c r="J886" s="2">
        <v>429452</v>
      </c>
      <c r="K886" t="s">
        <v>13</v>
      </c>
      <c r="L886" t="s">
        <v>22</v>
      </c>
      <c r="M886" t="s">
        <v>31</v>
      </c>
      <c r="N886" s="2">
        <v>6</v>
      </c>
    </row>
    <row r="887" spans="1:14" x14ac:dyDescent="0.35">
      <c r="A887" t="s">
        <v>45</v>
      </c>
      <c r="B887">
        <f>IF(COUNTIF($A$2:A887, A887) =1,1,0)</f>
        <v>0</v>
      </c>
      <c r="C887">
        <v>2018</v>
      </c>
      <c r="D887" s="10">
        <v>43101</v>
      </c>
      <c r="E887" t="s">
        <v>16</v>
      </c>
      <c r="F887" t="s">
        <v>37</v>
      </c>
      <c r="G887">
        <f>IF(COUNTIF($F$2:F887, F887) =1,1,0)</f>
        <v>0</v>
      </c>
      <c r="H887" s="1">
        <v>51.71</v>
      </c>
      <c r="I887" s="2">
        <f t="shared" si="13"/>
        <v>51710000</v>
      </c>
      <c r="J887" s="2">
        <v>858128</v>
      </c>
      <c r="K887" t="s">
        <v>13</v>
      </c>
      <c r="L887" t="s">
        <v>26</v>
      </c>
      <c r="M887" t="s">
        <v>31</v>
      </c>
      <c r="N887" s="2">
        <v>35</v>
      </c>
    </row>
    <row r="888" spans="1:14" x14ac:dyDescent="0.35">
      <c r="A888" t="s">
        <v>10</v>
      </c>
      <c r="B888">
        <f>IF(COUNTIF($A$2:A888, A888) =1,1,0)</f>
        <v>0</v>
      </c>
      <c r="C888">
        <v>2021</v>
      </c>
      <c r="D888" s="10">
        <v>44197</v>
      </c>
      <c r="E888" t="s">
        <v>42</v>
      </c>
      <c r="F888" t="s">
        <v>12</v>
      </c>
      <c r="G888">
        <f>IF(COUNTIF($F$2:F888, F888) =1,1,0)</f>
        <v>0</v>
      </c>
      <c r="H888" s="1">
        <v>42.26</v>
      </c>
      <c r="I888" s="2">
        <f t="shared" si="13"/>
        <v>42260000</v>
      </c>
      <c r="J888" s="2">
        <v>615849</v>
      </c>
      <c r="K888" t="s">
        <v>25</v>
      </c>
      <c r="L888" t="s">
        <v>14</v>
      </c>
      <c r="M888" t="s">
        <v>39</v>
      </c>
      <c r="N888" s="2">
        <v>44</v>
      </c>
    </row>
    <row r="889" spans="1:14" x14ac:dyDescent="0.35">
      <c r="A889" t="s">
        <v>23</v>
      </c>
      <c r="B889">
        <f>IF(COUNTIF($A$2:A889, A889) =1,1,0)</f>
        <v>0</v>
      </c>
      <c r="C889">
        <v>2019</v>
      </c>
      <c r="D889" s="10">
        <v>43466</v>
      </c>
      <c r="E889" t="s">
        <v>11</v>
      </c>
      <c r="F889" t="s">
        <v>12</v>
      </c>
      <c r="G889">
        <f>IF(COUNTIF($F$2:F889, F889) =1,1,0)</f>
        <v>0</v>
      </c>
      <c r="H889" s="1">
        <v>99.45</v>
      </c>
      <c r="I889" s="2">
        <f t="shared" si="13"/>
        <v>99450000</v>
      </c>
      <c r="J889" s="2">
        <v>467349</v>
      </c>
      <c r="K889" t="s">
        <v>25</v>
      </c>
      <c r="L889" t="s">
        <v>38</v>
      </c>
      <c r="M889" t="s">
        <v>18</v>
      </c>
      <c r="N889" s="2">
        <v>44</v>
      </c>
    </row>
    <row r="890" spans="1:14" x14ac:dyDescent="0.35">
      <c r="A890" t="s">
        <v>33</v>
      </c>
      <c r="B890">
        <f>IF(COUNTIF($A$2:A890, A890) =1,1,0)</f>
        <v>0</v>
      </c>
      <c r="C890">
        <v>2021</v>
      </c>
      <c r="D890" s="10">
        <v>44197</v>
      </c>
      <c r="E890" t="s">
        <v>34</v>
      </c>
      <c r="F890" t="s">
        <v>17</v>
      </c>
      <c r="G890">
        <f>IF(COUNTIF($F$2:F890, F890) =1,1,0)</f>
        <v>0</v>
      </c>
      <c r="H890" s="1">
        <v>63.74</v>
      </c>
      <c r="I890" s="2">
        <f t="shared" si="13"/>
        <v>63740000</v>
      </c>
      <c r="J890" s="2">
        <v>235418</v>
      </c>
      <c r="K890" t="s">
        <v>25</v>
      </c>
      <c r="L890" t="s">
        <v>22</v>
      </c>
      <c r="M890" t="s">
        <v>39</v>
      </c>
      <c r="N890" s="2">
        <v>28</v>
      </c>
    </row>
    <row r="891" spans="1:14" x14ac:dyDescent="0.35">
      <c r="A891" t="s">
        <v>40</v>
      </c>
      <c r="B891">
        <f>IF(COUNTIF($A$2:A891, A891) =1,1,0)</f>
        <v>0</v>
      </c>
      <c r="C891">
        <v>2017</v>
      </c>
      <c r="D891" s="10">
        <v>42736</v>
      </c>
      <c r="E891" t="s">
        <v>34</v>
      </c>
      <c r="F891" t="s">
        <v>21</v>
      </c>
      <c r="G891">
        <f>IF(COUNTIF($F$2:F891, F891) =1,1,0)</f>
        <v>0</v>
      </c>
      <c r="H891" s="1">
        <v>5.05</v>
      </c>
      <c r="I891" s="2">
        <f t="shared" si="13"/>
        <v>5050000</v>
      </c>
      <c r="J891" s="2">
        <v>823606</v>
      </c>
      <c r="K891" t="s">
        <v>29</v>
      </c>
      <c r="L891" t="s">
        <v>22</v>
      </c>
      <c r="M891" t="s">
        <v>39</v>
      </c>
      <c r="N891" s="2">
        <v>25</v>
      </c>
    </row>
    <row r="892" spans="1:14" x14ac:dyDescent="0.35">
      <c r="A892" t="s">
        <v>10</v>
      </c>
      <c r="B892">
        <f>IF(COUNTIF($A$2:A892, A892) =1,1,0)</f>
        <v>0</v>
      </c>
      <c r="C892">
        <v>2020</v>
      </c>
      <c r="D892" s="10">
        <v>43831</v>
      </c>
      <c r="E892" t="s">
        <v>34</v>
      </c>
      <c r="F892" t="s">
        <v>21</v>
      </c>
      <c r="G892">
        <f>IF(COUNTIF($F$2:F892, F892) =1,1,0)</f>
        <v>0</v>
      </c>
      <c r="H892" s="1">
        <v>89.38</v>
      </c>
      <c r="I892" s="2">
        <f t="shared" si="13"/>
        <v>89380000</v>
      </c>
      <c r="J892" s="2">
        <v>923489</v>
      </c>
      <c r="K892" t="s">
        <v>25</v>
      </c>
      <c r="L892" t="s">
        <v>14</v>
      </c>
      <c r="M892" t="s">
        <v>18</v>
      </c>
      <c r="N892" s="2">
        <v>66</v>
      </c>
    </row>
    <row r="893" spans="1:14" x14ac:dyDescent="0.35">
      <c r="A893" t="s">
        <v>45</v>
      </c>
      <c r="B893">
        <f>IF(COUNTIF($A$2:A893, A893) =1,1,0)</f>
        <v>0</v>
      </c>
      <c r="C893">
        <v>2024</v>
      </c>
      <c r="D893" s="10">
        <v>45292</v>
      </c>
      <c r="E893" t="s">
        <v>11</v>
      </c>
      <c r="F893" t="s">
        <v>21</v>
      </c>
      <c r="G893">
        <f>IF(COUNTIF($F$2:F893, F893) =1,1,0)</f>
        <v>0</v>
      </c>
      <c r="H893" s="1">
        <v>58.57</v>
      </c>
      <c r="I893" s="2">
        <f t="shared" si="13"/>
        <v>58570000</v>
      </c>
      <c r="J893" s="2">
        <v>630793</v>
      </c>
      <c r="K893" t="s">
        <v>13</v>
      </c>
      <c r="L893" t="s">
        <v>26</v>
      </c>
      <c r="M893" t="s">
        <v>27</v>
      </c>
      <c r="N893" s="2">
        <v>64</v>
      </c>
    </row>
    <row r="894" spans="1:14" x14ac:dyDescent="0.35">
      <c r="A894" t="s">
        <v>33</v>
      </c>
      <c r="B894">
        <f>IF(COUNTIF($A$2:A894, A894) =1,1,0)</f>
        <v>0</v>
      </c>
      <c r="C894">
        <v>2015</v>
      </c>
      <c r="D894" s="10">
        <v>42005</v>
      </c>
      <c r="E894" t="s">
        <v>34</v>
      </c>
      <c r="F894" t="s">
        <v>12</v>
      </c>
      <c r="G894">
        <f>IF(COUNTIF($F$2:F894, F894) =1,1,0)</f>
        <v>0</v>
      </c>
      <c r="H894" s="1">
        <v>65.83</v>
      </c>
      <c r="I894" s="2">
        <f t="shared" si="13"/>
        <v>65830000</v>
      </c>
      <c r="J894" s="2">
        <v>691903</v>
      </c>
      <c r="K894" t="s">
        <v>30</v>
      </c>
      <c r="L894" t="s">
        <v>38</v>
      </c>
      <c r="M894" t="s">
        <v>15</v>
      </c>
      <c r="N894" s="2">
        <v>54</v>
      </c>
    </row>
    <row r="895" spans="1:14" x14ac:dyDescent="0.35">
      <c r="A895" t="s">
        <v>23</v>
      </c>
      <c r="B895">
        <f>IF(COUNTIF($A$2:A895, A895) =1,1,0)</f>
        <v>0</v>
      </c>
      <c r="C895">
        <v>2019</v>
      </c>
      <c r="D895" s="10">
        <v>43466</v>
      </c>
      <c r="E895" t="s">
        <v>11</v>
      </c>
      <c r="F895" t="s">
        <v>35</v>
      </c>
      <c r="G895">
        <f>IF(COUNTIF($F$2:F895, F895) =1,1,0)</f>
        <v>0</v>
      </c>
      <c r="H895" s="1">
        <v>79.790000000000006</v>
      </c>
      <c r="I895" s="2">
        <f t="shared" si="13"/>
        <v>79790000</v>
      </c>
      <c r="J895" s="2">
        <v>133632</v>
      </c>
      <c r="K895" t="s">
        <v>13</v>
      </c>
      <c r="L895" t="s">
        <v>22</v>
      </c>
      <c r="M895" t="s">
        <v>18</v>
      </c>
      <c r="N895" s="2">
        <v>8</v>
      </c>
    </row>
    <row r="896" spans="1:14" x14ac:dyDescent="0.35">
      <c r="A896" t="s">
        <v>40</v>
      </c>
      <c r="B896">
        <f>IF(COUNTIF($A$2:A896, A896) =1,1,0)</f>
        <v>0</v>
      </c>
      <c r="C896">
        <v>2017</v>
      </c>
      <c r="D896" s="10">
        <v>42736</v>
      </c>
      <c r="E896" t="s">
        <v>11</v>
      </c>
      <c r="F896" t="s">
        <v>36</v>
      </c>
      <c r="G896">
        <f>IF(COUNTIF($F$2:F896, F896) =1,1,0)</f>
        <v>0</v>
      </c>
      <c r="H896" s="1">
        <v>90.5</v>
      </c>
      <c r="I896" s="2">
        <f t="shared" si="13"/>
        <v>90500000</v>
      </c>
      <c r="J896" s="2">
        <v>42278</v>
      </c>
      <c r="K896" t="s">
        <v>29</v>
      </c>
      <c r="L896" t="s">
        <v>22</v>
      </c>
      <c r="M896" t="s">
        <v>27</v>
      </c>
      <c r="N896" s="2">
        <v>45</v>
      </c>
    </row>
    <row r="897" spans="1:14" x14ac:dyDescent="0.35">
      <c r="A897" t="s">
        <v>28</v>
      </c>
      <c r="B897">
        <f>IF(COUNTIF($A$2:A897, A897) =1,1,0)</f>
        <v>0</v>
      </c>
      <c r="C897">
        <v>2016</v>
      </c>
      <c r="D897" s="10">
        <v>42370</v>
      </c>
      <c r="E897" t="s">
        <v>11</v>
      </c>
      <c r="F897" t="s">
        <v>21</v>
      </c>
      <c r="G897">
        <f>IF(COUNTIF($F$2:F897, F897) =1,1,0)</f>
        <v>0</v>
      </c>
      <c r="H897" s="1">
        <v>2.1</v>
      </c>
      <c r="I897" s="2">
        <f t="shared" si="13"/>
        <v>2100000</v>
      </c>
      <c r="J897" s="2">
        <v>176471</v>
      </c>
      <c r="K897" t="s">
        <v>30</v>
      </c>
      <c r="L897" t="s">
        <v>38</v>
      </c>
      <c r="M897" t="s">
        <v>15</v>
      </c>
      <c r="N897" s="2">
        <v>9</v>
      </c>
    </row>
    <row r="898" spans="1:14" x14ac:dyDescent="0.35">
      <c r="A898" t="s">
        <v>19</v>
      </c>
      <c r="B898">
        <f>IF(COUNTIF($A$2:A898, A898) =1,1,0)</f>
        <v>0</v>
      </c>
      <c r="C898">
        <v>2015</v>
      </c>
      <c r="D898" s="10">
        <v>42005</v>
      </c>
      <c r="E898" t="s">
        <v>34</v>
      </c>
      <c r="F898" t="s">
        <v>24</v>
      </c>
      <c r="G898">
        <f>IF(COUNTIF($F$2:F898, F898) =1,1,0)</f>
        <v>0</v>
      </c>
      <c r="H898" s="1">
        <v>63.72</v>
      </c>
      <c r="I898" s="2">
        <f t="shared" si="13"/>
        <v>63720000</v>
      </c>
      <c r="J898" s="2">
        <v>916516</v>
      </c>
      <c r="K898" t="s">
        <v>13</v>
      </c>
      <c r="L898" t="s">
        <v>26</v>
      </c>
      <c r="M898" t="s">
        <v>39</v>
      </c>
      <c r="N898" s="2">
        <v>68</v>
      </c>
    </row>
    <row r="899" spans="1:14" x14ac:dyDescent="0.35">
      <c r="A899" t="s">
        <v>44</v>
      </c>
      <c r="B899">
        <f>IF(COUNTIF($A$2:A899, A899) =1,1,0)</f>
        <v>0</v>
      </c>
      <c r="C899">
        <v>2023</v>
      </c>
      <c r="D899" s="10">
        <v>44927</v>
      </c>
      <c r="E899" t="s">
        <v>34</v>
      </c>
      <c r="F899" t="s">
        <v>35</v>
      </c>
      <c r="G899">
        <f>IF(COUNTIF($F$2:F899, F899) =1,1,0)</f>
        <v>0</v>
      </c>
      <c r="H899" s="1">
        <v>87.8</v>
      </c>
      <c r="I899" s="2">
        <f t="shared" ref="I899:I962" si="14">H899*1000000</f>
        <v>87800000</v>
      </c>
      <c r="J899" s="2">
        <v>510002</v>
      </c>
      <c r="K899" t="s">
        <v>13</v>
      </c>
      <c r="L899" t="s">
        <v>26</v>
      </c>
      <c r="M899" t="s">
        <v>18</v>
      </c>
      <c r="N899" s="2">
        <v>62</v>
      </c>
    </row>
    <row r="900" spans="1:14" x14ac:dyDescent="0.35">
      <c r="A900" t="s">
        <v>23</v>
      </c>
      <c r="B900">
        <f>IF(COUNTIF($A$2:A900, A900) =1,1,0)</f>
        <v>0</v>
      </c>
      <c r="C900">
        <v>2015</v>
      </c>
      <c r="D900" s="10">
        <v>42005</v>
      </c>
      <c r="E900" t="s">
        <v>42</v>
      </c>
      <c r="F900" t="s">
        <v>21</v>
      </c>
      <c r="G900">
        <f>IF(COUNTIF($F$2:F900, F900) =1,1,0)</f>
        <v>0</v>
      </c>
      <c r="H900" s="1">
        <v>82.45</v>
      </c>
      <c r="I900" s="2">
        <f t="shared" si="14"/>
        <v>82450000</v>
      </c>
      <c r="J900" s="2">
        <v>435994</v>
      </c>
      <c r="K900" t="s">
        <v>25</v>
      </c>
      <c r="L900" t="s">
        <v>14</v>
      </c>
      <c r="M900" t="s">
        <v>39</v>
      </c>
      <c r="N900" s="2">
        <v>51</v>
      </c>
    </row>
    <row r="901" spans="1:14" x14ac:dyDescent="0.35">
      <c r="A901" t="s">
        <v>19</v>
      </c>
      <c r="B901">
        <f>IF(COUNTIF($A$2:A901, A901) =1,1,0)</f>
        <v>0</v>
      </c>
      <c r="C901">
        <v>2016</v>
      </c>
      <c r="D901" s="10">
        <v>42370</v>
      </c>
      <c r="E901" t="s">
        <v>16</v>
      </c>
      <c r="F901" t="s">
        <v>21</v>
      </c>
      <c r="G901">
        <f>IF(COUNTIF($F$2:F901, F901) =1,1,0)</f>
        <v>0</v>
      </c>
      <c r="H901" s="1">
        <v>66.19</v>
      </c>
      <c r="I901" s="2">
        <f t="shared" si="14"/>
        <v>66190000</v>
      </c>
      <c r="J901" s="2">
        <v>537670</v>
      </c>
      <c r="K901" t="s">
        <v>13</v>
      </c>
      <c r="L901" t="s">
        <v>14</v>
      </c>
      <c r="M901" t="s">
        <v>39</v>
      </c>
      <c r="N901" s="2">
        <v>55</v>
      </c>
    </row>
    <row r="902" spans="1:14" x14ac:dyDescent="0.35">
      <c r="A902" t="s">
        <v>41</v>
      </c>
      <c r="B902">
        <f>IF(COUNTIF($A$2:A902, A902) =1,1,0)</f>
        <v>0</v>
      </c>
      <c r="C902">
        <v>2022</v>
      </c>
      <c r="D902" s="10">
        <v>44562</v>
      </c>
      <c r="E902" t="s">
        <v>42</v>
      </c>
      <c r="F902" t="s">
        <v>36</v>
      </c>
      <c r="G902">
        <f>IF(COUNTIF($F$2:F902, F902) =1,1,0)</f>
        <v>0</v>
      </c>
      <c r="H902" s="1">
        <v>39.619999999999997</v>
      </c>
      <c r="I902" s="2">
        <f t="shared" si="14"/>
        <v>39620000</v>
      </c>
      <c r="J902" s="2">
        <v>850339</v>
      </c>
      <c r="K902" t="s">
        <v>13</v>
      </c>
      <c r="L902" t="s">
        <v>26</v>
      </c>
      <c r="M902" t="s">
        <v>18</v>
      </c>
      <c r="N902" s="2">
        <v>50</v>
      </c>
    </row>
    <row r="903" spans="1:14" x14ac:dyDescent="0.35">
      <c r="A903" t="s">
        <v>44</v>
      </c>
      <c r="B903">
        <f>IF(COUNTIF($A$2:A903, A903) =1,1,0)</f>
        <v>0</v>
      </c>
      <c r="C903">
        <v>2021</v>
      </c>
      <c r="D903" s="10">
        <v>44197</v>
      </c>
      <c r="E903" t="s">
        <v>32</v>
      </c>
      <c r="F903" t="s">
        <v>35</v>
      </c>
      <c r="G903">
        <f>IF(COUNTIF($F$2:F903, F903) =1,1,0)</f>
        <v>0</v>
      </c>
      <c r="H903" s="1">
        <v>35.46</v>
      </c>
      <c r="I903" s="2">
        <f t="shared" si="14"/>
        <v>35460000</v>
      </c>
      <c r="J903" s="2">
        <v>937562</v>
      </c>
      <c r="K903" t="s">
        <v>30</v>
      </c>
      <c r="L903" t="s">
        <v>38</v>
      </c>
      <c r="M903" t="s">
        <v>18</v>
      </c>
      <c r="N903" s="2">
        <v>10</v>
      </c>
    </row>
    <row r="904" spans="1:14" x14ac:dyDescent="0.35">
      <c r="A904" t="s">
        <v>33</v>
      </c>
      <c r="B904">
        <f>IF(COUNTIF($A$2:A904, A904) =1,1,0)</f>
        <v>0</v>
      </c>
      <c r="C904">
        <v>2020</v>
      </c>
      <c r="D904" s="10">
        <v>43831</v>
      </c>
      <c r="E904" t="s">
        <v>42</v>
      </c>
      <c r="F904" t="s">
        <v>35</v>
      </c>
      <c r="G904">
        <f>IF(COUNTIF($F$2:F904, F904) =1,1,0)</f>
        <v>0</v>
      </c>
      <c r="H904" s="1">
        <v>10.62</v>
      </c>
      <c r="I904" s="2">
        <f t="shared" si="14"/>
        <v>10620000</v>
      </c>
      <c r="J904" s="2">
        <v>405267</v>
      </c>
      <c r="K904" t="s">
        <v>25</v>
      </c>
      <c r="L904" t="s">
        <v>14</v>
      </c>
      <c r="M904" t="s">
        <v>27</v>
      </c>
      <c r="N904" s="2">
        <v>5</v>
      </c>
    </row>
    <row r="905" spans="1:14" x14ac:dyDescent="0.35">
      <c r="A905" t="s">
        <v>10</v>
      </c>
      <c r="B905">
        <f>IF(COUNTIF($A$2:A905, A905) =1,1,0)</f>
        <v>0</v>
      </c>
      <c r="C905">
        <v>2022</v>
      </c>
      <c r="D905" s="10">
        <v>44562</v>
      </c>
      <c r="E905" t="s">
        <v>32</v>
      </c>
      <c r="F905" t="s">
        <v>35</v>
      </c>
      <c r="G905">
        <f>IF(COUNTIF($F$2:F905, F905) =1,1,0)</f>
        <v>0</v>
      </c>
      <c r="H905" s="1">
        <v>80.760000000000005</v>
      </c>
      <c r="I905" s="2">
        <f t="shared" si="14"/>
        <v>80760000</v>
      </c>
      <c r="J905" s="2">
        <v>346279</v>
      </c>
      <c r="K905" t="s">
        <v>30</v>
      </c>
      <c r="L905" t="s">
        <v>38</v>
      </c>
      <c r="M905" t="s">
        <v>39</v>
      </c>
      <c r="N905" s="2">
        <v>59</v>
      </c>
    </row>
    <row r="906" spans="1:14" x14ac:dyDescent="0.35">
      <c r="A906" t="s">
        <v>43</v>
      </c>
      <c r="B906">
        <f>IF(COUNTIF($A$2:A906, A906) =1,1,0)</f>
        <v>0</v>
      </c>
      <c r="C906">
        <v>2016</v>
      </c>
      <c r="D906" s="10">
        <v>42370</v>
      </c>
      <c r="E906" t="s">
        <v>32</v>
      </c>
      <c r="F906" t="s">
        <v>24</v>
      </c>
      <c r="G906">
        <f>IF(COUNTIF($F$2:F906, F906) =1,1,0)</f>
        <v>0</v>
      </c>
      <c r="H906" s="1">
        <v>10.45</v>
      </c>
      <c r="I906" s="2">
        <f t="shared" si="14"/>
        <v>10450000</v>
      </c>
      <c r="J906" s="2">
        <v>889928</v>
      </c>
      <c r="K906" t="s">
        <v>25</v>
      </c>
      <c r="L906" t="s">
        <v>38</v>
      </c>
      <c r="M906" t="s">
        <v>39</v>
      </c>
      <c r="N906" s="2">
        <v>63</v>
      </c>
    </row>
    <row r="907" spans="1:14" x14ac:dyDescent="0.35">
      <c r="A907" t="s">
        <v>33</v>
      </c>
      <c r="B907">
        <f>IF(COUNTIF($A$2:A907, A907) =1,1,0)</f>
        <v>0</v>
      </c>
      <c r="C907">
        <v>2018</v>
      </c>
      <c r="D907" s="10">
        <v>43101</v>
      </c>
      <c r="E907" t="s">
        <v>34</v>
      </c>
      <c r="F907" t="s">
        <v>37</v>
      </c>
      <c r="G907">
        <f>IF(COUNTIF($F$2:F907, F907) =1,1,0)</f>
        <v>0</v>
      </c>
      <c r="H907" s="1">
        <v>0.95</v>
      </c>
      <c r="I907" s="2">
        <f t="shared" si="14"/>
        <v>950000</v>
      </c>
      <c r="J907" s="2">
        <v>376206</v>
      </c>
      <c r="K907" t="s">
        <v>30</v>
      </c>
      <c r="L907" t="s">
        <v>14</v>
      </c>
      <c r="M907" t="s">
        <v>31</v>
      </c>
      <c r="N907" s="2">
        <v>44</v>
      </c>
    </row>
    <row r="908" spans="1:14" x14ac:dyDescent="0.35">
      <c r="A908" t="s">
        <v>19</v>
      </c>
      <c r="B908">
        <f>IF(COUNTIF($A$2:A908, A908) =1,1,0)</f>
        <v>0</v>
      </c>
      <c r="C908">
        <v>2018</v>
      </c>
      <c r="D908" s="10">
        <v>43101</v>
      </c>
      <c r="E908" t="s">
        <v>16</v>
      </c>
      <c r="F908" t="s">
        <v>21</v>
      </c>
      <c r="G908">
        <f>IF(COUNTIF($F$2:F908, F908) =1,1,0)</f>
        <v>0</v>
      </c>
      <c r="H908" s="1">
        <v>27.14</v>
      </c>
      <c r="I908" s="2">
        <f t="shared" si="14"/>
        <v>27140000</v>
      </c>
      <c r="J908" s="2">
        <v>227433</v>
      </c>
      <c r="K908" t="s">
        <v>30</v>
      </c>
      <c r="L908" t="s">
        <v>14</v>
      </c>
      <c r="M908" t="s">
        <v>31</v>
      </c>
      <c r="N908" s="2">
        <v>13</v>
      </c>
    </row>
    <row r="909" spans="1:14" x14ac:dyDescent="0.35">
      <c r="A909" t="s">
        <v>28</v>
      </c>
      <c r="B909">
        <f>IF(COUNTIF($A$2:A909, A909) =1,1,0)</f>
        <v>0</v>
      </c>
      <c r="C909">
        <v>2023</v>
      </c>
      <c r="D909" s="10">
        <v>44927</v>
      </c>
      <c r="E909" t="s">
        <v>16</v>
      </c>
      <c r="F909" t="s">
        <v>37</v>
      </c>
      <c r="G909">
        <f>IF(COUNTIF($F$2:F909, F909) =1,1,0)</f>
        <v>0</v>
      </c>
      <c r="H909" s="1">
        <v>54.79</v>
      </c>
      <c r="I909" s="2">
        <f t="shared" si="14"/>
        <v>54790000</v>
      </c>
      <c r="J909" s="2">
        <v>393779</v>
      </c>
      <c r="K909" t="s">
        <v>25</v>
      </c>
      <c r="L909" t="s">
        <v>22</v>
      </c>
      <c r="M909" t="s">
        <v>39</v>
      </c>
      <c r="N909" s="2">
        <v>39</v>
      </c>
    </row>
    <row r="910" spans="1:14" x14ac:dyDescent="0.35">
      <c r="A910" t="s">
        <v>41</v>
      </c>
      <c r="B910">
        <f>IF(COUNTIF($A$2:A910, A910) =1,1,0)</f>
        <v>0</v>
      </c>
      <c r="C910">
        <v>2022</v>
      </c>
      <c r="D910" s="10">
        <v>44562</v>
      </c>
      <c r="E910" t="s">
        <v>16</v>
      </c>
      <c r="F910" t="s">
        <v>21</v>
      </c>
      <c r="G910">
        <f>IF(COUNTIF($F$2:F910, F910) =1,1,0)</f>
        <v>0</v>
      </c>
      <c r="H910" s="1">
        <v>41.08</v>
      </c>
      <c r="I910" s="2">
        <f t="shared" si="14"/>
        <v>41080000</v>
      </c>
      <c r="J910" s="2">
        <v>529025</v>
      </c>
      <c r="K910" t="s">
        <v>29</v>
      </c>
      <c r="L910" t="s">
        <v>14</v>
      </c>
      <c r="M910" t="s">
        <v>27</v>
      </c>
      <c r="N910" s="2">
        <v>42</v>
      </c>
    </row>
    <row r="911" spans="1:14" x14ac:dyDescent="0.35">
      <c r="A911" t="s">
        <v>43</v>
      </c>
      <c r="B911">
        <f>IF(COUNTIF($A$2:A911, A911) =1,1,0)</f>
        <v>0</v>
      </c>
      <c r="C911">
        <v>2024</v>
      </c>
      <c r="D911" s="10">
        <v>45292</v>
      </c>
      <c r="E911" t="s">
        <v>20</v>
      </c>
      <c r="F911" t="s">
        <v>12</v>
      </c>
      <c r="G911">
        <f>IF(COUNTIF($F$2:F911, F911) =1,1,0)</f>
        <v>0</v>
      </c>
      <c r="H911" s="1">
        <v>8.94</v>
      </c>
      <c r="I911" s="2">
        <f t="shared" si="14"/>
        <v>8940000</v>
      </c>
      <c r="J911" s="2">
        <v>451311</v>
      </c>
      <c r="K911" t="s">
        <v>30</v>
      </c>
      <c r="L911" t="s">
        <v>22</v>
      </c>
      <c r="M911" t="s">
        <v>39</v>
      </c>
      <c r="N911" s="2">
        <v>14</v>
      </c>
    </row>
    <row r="912" spans="1:14" x14ac:dyDescent="0.35">
      <c r="A912" t="s">
        <v>19</v>
      </c>
      <c r="B912">
        <f>IF(COUNTIF($A$2:A912, A912) =1,1,0)</f>
        <v>0</v>
      </c>
      <c r="C912">
        <v>2017</v>
      </c>
      <c r="D912" s="10">
        <v>42736</v>
      </c>
      <c r="E912" t="s">
        <v>16</v>
      </c>
      <c r="F912" t="s">
        <v>12</v>
      </c>
      <c r="G912">
        <f>IF(COUNTIF($F$2:F912, F912) =1,1,0)</f>
        <v>0</v>
      </c>
      <c r="H912" s="1">
        <v>98.11</v>
      </c>
      <c r="I912" s="2">
        <f t="shared" si="14"/>
        <v>98110000</v>
      </c>
      <c r="J912" s="2">
        <v>677198</v>
      </c>
      <c r="K912" t="s">
        <v>30</v>
      </c>
      <c r="L912" t="s">
        <v>26</v>
      </c>
      <c r="M912" t="s">
        <v>15</v>
      </c>
      <c r="N912" s="2">
        <v>28</v>
      </c>
    </row>
    <row r="913" spans="1:14" x14ac:dyDescent="0.35">
      <c r="A913" t="s">
        <v>41</v>
      </c>
      <c r="B913">
        <f>IF(COUNTIF($A$2:A913, A913) =1,1,0)</f>
        <v>0</v>
      </c>
      <c r="C913">
        <v>2024</v>
      </c>
      <c r="D913" s="10">
        <v>45292</v>
      </c>
      <c r="E913" t="s">
        <v>20</v>
      </c>
      <c r="F913" t="s">
        <v>37</v>
      </c>
      <c r="G913">
        <f>IF(COUNTIF($F$2:F913, F913) =1,1,0)</f>
        <v>0</v>
      </c>
      <c r="H913" s="1">
        <v>9.4</v>
      </c>
      <c r="I913" s="2">
        <f t="shared" si="14"/>
        <v>9400000</v>
      </c>
      <c r="J913" s="2">
        <v>480988</v>
      </c>
      <c r="K913" t="s">
        <v>25</v>
      </c>
      <c r="L913" t="s">
        <v>14</v>
      </c>
      <c r="M913" t="s">
        <v>39</v>
      </c>
      <c r="N913" s="2">
        <v>59</v>
      </c>
    </row>
    <row r="914" spans="1:14" x14ac:dyDescent="0.35">
      <c r="A914" t="s">
        <v>40</v>
      </c>
      <c r="B914">
        <f>IF(COUNTIF($A$2:A914, A914) =1,1,0)</f>
        <v>0</v>
      </c>
      <c r="C914">
        <v>2015</v>
      </c>
      <c r="D914" s="10">
        <v>42005</v>
      </c>
      <c r="E914" t="s">
        <v>16</v>
      </c>
      <c r="F914" t="s">
        <v>24</v>
      </c>
      <c r="G914">
        <f>IF(COUNTIF($F$2:F914, F914) =1,1,0)</f>
        <v>0</v>
      </c>
      <c r="H914" s="1">
        <v>46.39</v>
      </c>
      <c r="I914" s="2">
        <f t="shared" si="14"/>
        <v>46390000</v>
      </c>
      <c r="J914" s="2">
        <v>605536</v>
      </c>
      <c r="K914" t="s">
        <v>25</v>
      </c>
      <c r="L914" t="s">
        <v>14</v>
      </c>
      <c r="M914" t="s">
        <v>15</v>
      </c>
      <c r="N914" s="2">
        <v>61</v>
      </c>
    </row>
    <row r="915" spans="1:14" x14ac:dyDescent="0.35">
      <c r="A915" t="s">
        <v>43</v>
      </c>
      <c r="B915">
        <f>IF(COUNTIF($A$2:A915, A915) =1,1,0)</f>
        <v>0</v>
      </c>
      <c r="C915">
        <v>2018</v>
      </c>
      <c r="D915" s="10">
        <v>43101</v>
      </c>
      <c r="E915" t="s">
        <v>16</v>
      </c>
      <c r="F915" t="s">
        <v>36</v>
      </c>
      <c r="G915">
        <f>IF(COUNTIF($F$2:F915, F915) =1,1,0)</f>
        <v>0</v>
      </c>
      <c r="H915" s="1">
        <v>30.61</v>
      </c>
      <c r="I915" s="2">
        <f t="shared" si="14"/>
        <v>30610000</v>
      </c>
      <c r="J915" s="2">
        <v>910960</v>
      </c>
      <c r="K915" t="s">
        <v>25</v>
      </c>
      <c r="L915" t="s">
        <v>26</v>
      </c>
      <c r="M915" t="s">
        <v>31</v>
      </c>
      <c r="N915" s="2">
        <v>31</v>
      </c>
    </row>
    <row r="916" spans="1:14" x14ac:dyDescent="0.35">
      <c r="A916" t="s">
        <v>10</v>
      </c>
      <c r="B916">
        <f>IF(COUNTIF($A$2:A916, A916) =1,1,0)</f>
        <v>0</v>
      </c>
      <c r="C916">
        <v>2018</v>
      </c>
      <c r="D916" s="10">
        <v>43101</v>
      </c>
      <c r="E916" t="s">
        <v>16</v>
      </c>
      <c r="F916" t="s">
        <v>36</v>
      </c>
      <c r="G916">
        <f>IF(COUNTIF($F$2:F916, F916) =1,1,0)</f>
        <v>0</v>
      </c>
      <c r="H916" s="1">
        <v>43.98</v>
      </c>
      <c r="I916" s="2">
        <f t="shared" si="14"/>
        <v>43980000</v>
      </c>
      <c r="J916" s="2">
        <v>386308</v>
      </c>
      <c r="K916" t="s">
        <v>25</v>
      </c>
      <c r="L916" t="s">
        <v>22</v>
      </c>
      <c r="M916" t="s">
        <v>31</v>
      </c>
      <c r="N916" s="2">
        <v>3</v>
      </c>
    </row>
    <row r="917" spans="1:14" x14ac:dyDescent="0.35">
      <c r="A917" t="s">
        <v>40</v>
      </c>
      <c r="B917">
        <f>IF(COUNTIF($A$2:A917, A917) =1,1,0)</f>
        <v>0</v>
      </c>
      <c r="C917">
        <v>2017</v>
      </c>
      <c r="D917" s="10">
        <v>42736</v>
      </c>
      <c r="E917" t="s">
        <v>20</v>
      </c>
      <c r="F917" t="s">
        <v>36</v>
      </c>
      <c r="G917">
        <f>IF(COUNTIF($F$2:F917, F917) =1,1,0)</f>
        <v>0</v>
      </c>
      <c r="H917" s="1">
        <v>54.38</v>
      </c>
      <c r="I917" s="2">
        <f t="shared" si="14"/>
        <v>54380000</v>
      </c>
      <c r="J917" s="2">
        <v>100855</v>
      </c>
      <c r="K917" t="s">
        <v>30</v>
      </c>
      <c r="L917" t="s">
        <v>26</v>
      </c>
      <c r="M917" t="s">
        <v>15</v>
      </c>
      <c r="N917" s="2">
        <v>2</v>
      </c>
    </row>
    <row r="918" spans="1:14" x14ac:dyDescent="0.35">
      <c r="A918" t="s">
        <v>10</v>
      </c>
      <c r="B918">
        <f>IF(COUNTIF($A$2:A918, A918) =1,1,0)</f>
        <v>0</v>
      </c>
      <c r="C918">
        <v>2023</v>
      </c>
      <c r="D918" s="10">
        <v>44927</v>
      </c>
      <c r="E918" t="s">
        <v>42</v>
      </c>
      <c r="F918" t="s">
        <v>12</v>
      </c>
      <c r="G918">
        <f>IF(COUNTIF($F$2:F918, F918) =1,1,0)</f>
        <v>0</v>
      </c>
      <c r="H918" s="1">
        <v>23.74</v>
      </c>
      <c r="I918" s="2">
        <f t="shared" si="14"/>
        <v>23740000</v>
      </c>
      <c r="J918" s="2">
        <v>317922</v>
      </c>
      <c r="K918" t="s">
        <v>29</v>
      </c>
      <c r="L918" t="s">
        <v>26</v>
      </c>
      <c r="M918" t="s">
        <v>31</v>
      </c>
      <c r="N918" s="2">
        <v>18</v>
      </c>
    </row>
    <row r="919" spans="1:14" x14ac:dyDescent="0.35">
      <c r="A919" t="s">
        <v>45</v>
      </c>
      <c r="B919">
        <f>IF(COUNTIF($A$2:A919, A919) =1,1,0)</f>
        <v>0</v>
      </c>
      <c r="C919">
        <v>2018</v>
      </c>
      <c r="D919" s="10">
        <v>43101</v>
      </c>
      <c r="E919" t="s">
        <v>32</v>
      </c>
      <c r="F919" t="s">
        <v>21</v>
      </c>
      <c r="G919">
        <f>IF(COUNTIF($F$2:F919, F919) =1,1,0)</f>
        <v>0</v>
      </c>
      <c r="H919" s="1">
        <v>82.13</v>
      </c>
      <c r="I919" s="2">
        <f t="shared" si="14"/>
        <v>82130000</v>
      </c>
      <c r="J919" s="2">
        <v>220618</v>
      </c>
      <c r="K919" t="s">
        <v>30</v>
      </c>
      <c r="L919" t="s">
        <v>22</v>
      </c>
      <c r="M919" t="s">
        <v>18</v>
      </c>
      <c r="N919" s="2">
        <v>59</v>
      </c>
    </row>
    <row r="920" spans="1:14" x14ac:dyDescent="0.35">
      <c r="A920" t="s">
        <v>19</v>
      </c>
      <c r="B920">
        <f>IF(COUNTIF($A$2:A920, A920) =1,1,0)</f>
        <v>0</v>
      </c>
      <c r="C920">
        <v>2015</v>
      </c>
      <c r="D920" s="10">
        <v>42005</v>
      </c>
      <c r="E920" t="s">
        <v>16</v>
      </c>
      <c r="F920" t="s">
        <v>24</v>
      </c>
      <c r="G920">
        <f>IF(COUNTIF($F$2:F920, F920) =1,1,0)</f>
        <v>0</v>
      </c>
      <c r="H920" s="1">
        <v>24.7</v>
      </c>
      <c r="I920" s="2">
        <f t="shared" si="14"/>
        <v>24700000</v>
      </c>
      <c r="J920" s="2">
        <v>825941</v>
      </c>
      <c r="K920" t="s">
        <v>13</v>
      </c>
      <c r="L920" t="s">
        <v>14</v>
      </c>
      <c r="M920" t="s">
        <v>15</v>
      </c>
      <c r="N920" s="2">
        <v>54</v>
      </c>
    </row>
    <row r="921" spans="1:14" x14ac:dyDescent="0.35">
      <c r="A921" t="s">
        <v>10</v>
      </c>
      <c r="B921">
        <f>IF(COUNTIF($A$2:A921, A921) =1,1,0)</f>
        <v>0</v>
      </c>
      <c r="C921">
        <v>2022</v>
      </c>
      <c r="D921" s="10">
        <v>44562</v>
      </c>
      <c r="E921" t="s">
        <v>42</v>
      </c>
      <c r="F921" t="s">
        <v>12</v>
      </c>
      <c r="G921">
        <f>IF(COUNTIF($F$2:F921, F921) =1,1,0)</f>
        <v>0</v>
      </c>
      <c r="H921" s="1">
        <v>60.9</v>
      </c>
      <c r="I921" s="2">
        <f t="shared" si="14"/>
        <v>60900000</v>
      </c>
      <c r="J921" s="2">
        <v>331234</v>
      </c>
      <c r="K921" t="s">
        <v>30</v>
      </c>
      <c r="L921" t="s">
        <v>26</v>
      </c>
      <c r="M921" t="s">
        <v>31</v>
      </c>
      <c r="N921" s="2">
        <v>3</v>
      </c>
    </row>
    <row r="922" spans="1:14" x14ac:dyDescent="0.35">
      <c r="A922" t="s">
        <v>10</v>
      </c>
      <c r="B922">
        <f>IF(COUNTIF($A$2:A922, A922) =1,1,0)</f>
        <v>0</v>
      </c>
      <c r="C922">
        <v>2020</v>
      </c>
      <c r="D922" s="10">
        <v>43831</v>
      </c>
      <c r="E922" t="s">
        <v>20</v>
      </c>
      <c r="F922" t="s">
        <v>24</v>
      </c>
      <c r="G922">
        <f>IF(COUNTIF($F$2:F922, F922) =1,1,0)</f>
        <v>0</v>
      </c>
      <c r="H922" s="1">
        <v>14.61</v>
      </c>
      <c r="I922" s="2">
        <f t="shared" si="14"/>
        <v>14610000</v>
      </c>
      <c r="J922" s="2">
        <v>855055</v>
      </c>
      <c r="K922" t="s">
        <v>13</v>
      </c>
      <c r="L922" t="s">
        <v>14</v>
      </c>
      <c r="M922" t="s">
        <v>31</v>
      </c>
      <c r="N922" s="2">
        <v>59</v>
      </c>
    </row>
    <row r="923" spans="1:14" x14ac:dyDescent="0.35">
      <c r="A923" t="s">
        <v>44</v>
      </c>
      <c r="B923">
        <f>IF(COUNTIF($A$2:A923, A923) =1,1,0)</f>
        <v>0</v>
      </c>
      <c r="C923">
        <v>2022</v>
      </c>
      <c r="D923" s="10">
        <v>44562</v>
      </c>
      <c r="E923" t="s">
        <v>32</v>
      </c>
      <c r="F923" t="s">
        <v>24</v>
      </c>
      <c r="G923">
        <f>IF(COUNTIF($F$2:F923, F923) =1,1,0)</f>
        <v>0</v>
      </c>
      <c r="H923" s="1">
        <v>34.31</v>
      </c>
      <c r="I923" s="2">
        <f t="shared" si="14"/>
        <v>34310000</v>
      </c>
      <c r="J923" s="2">
        <v>305329</v>
      </c>
      <c r="K923" t="s">
        <v>30</v>
      </c>
      <c r="L923" t="s">
        <v>14</v>
      </c>
      <c r="M923" t="s">
        <v>18</v>
      </c>
      <c r="N923" s="2">
        <v>40</v>
      </c>
    </row>
    <row r="924" spans="1:14" x14ac:dyDescent="0.35">
      <c r="A924" t="s">
        <v>44</v>
      </c>
      <c r="B924">
        <f>IF(COUNTIF($A$2:A924, A924) =1,1,0)</f>
        <v>0</v>
      </c>
      <c r="C924">
        <v>2020</v>
      </c>
      <c r="D924" s="10">
        <v>43831</v>
      </c>
      <c r="E924" t="s">
        <v>11</v>
      </c>
      <c r="F924" t="s">
        <v>35</v>
      </c>
      <c r="G924">
        <f>IF(COUNTIF($F$2:F924, F924) =1,1,0)</f>
        <v>0</v>
      </c>
      <c r="H924" s="1">
        <v>32.39</v>
      </c>
      <c r="I924" s="2">
        <f t="shared" si="14"/>
        <v>32390000</v>
      </c>
      <c r="J924" s="2">
        <v>442923</v>
      </c>
      <c r="K924" t="s">
        <v>25</v>
      </c>
      <c r="L924" t="s">
        <v>26</v>
      </c>
      <c r="M924" t="s">
        <v>39</v>
      </c>
      <c r="N924" s="2">
        <v>57</v>
      </c>
    </row>
    <row r="925" spans="1:14" x14ac:dyDescent="0.35">
      <c r="A925" t="s">
        <v>23</v>
      </c>
      <c r="B925">
        <f>IF(COUNTIF($A$2:A925, A925) =1,1,0)</f>
        <v>0</v>
      </c>
      <c r="C925">
        <v>2015</v>
      </c>
      <c r="D925" s="10">
        <v>42005</v>
      </c>
      <c r="E925" t="s">
        <v>16</v>
      </c>
      <c r="F925" t="s">
        <v>36</v>
      </c>
      <c r="G925">
        <f>IF(COUNTIF($F$2:F925, F925) =1,1,0)</f>
        <v>0</v>
      </c>
      <c r="H925" s="1">
        <v>79.3</v>
      </c>
      <c r="I925" s="2">
        <f t="shared" si="14"/>
        <v>79300000</v>
      </c>
      <c r="J925" s="2">
        <v>893277</v>
      </c>
      <c r="K925" t="s">
        <v>30</v>
      </c>
      <c r="L925" t="s">
        <v>26</v>
      </c>
      <c r="M925" t="s">
        <v>18</v>
      </c>
      <c r="N925" s="2">
        <v>15</v>
      </c>
    </row>
    <row r="926" spans="1:14" x14ac:dyDescent="0.35">
      <c r="A926" t="s">
        <v>10</v>
      </c>
      <c r="B926">
        <f>IF(COUNTIF($A$2:A926, A926) =1,1,0)</f>
        <v>0</v>
      </c>
      <c r="C926">
        <v>2020</v>
      </c>
      <c r="D926" s="10">
        <v>43831</v>
      </c>
      <c r="E926" t="s">
        <v>42</v>
      </c>
      <c r="F926" t="s">
        <v>37</v>
      </c>
      <c r="G926">
        <f>IF(COUNTIF($F$2:F926, F926) =1,1,0)</f>
        <v>0</v>
      </c>
      <c r="H926" s="1">
        <v>30.86</v>
      </c>
      <c r="I926" s="2">
        <f t="shared" si="14"/>
        <v>30860000</v>
      </c>
      <c r="J926" s="2">
        <v>240532</v>
      </c>
      <c r="K926" t="s">
        <v>29</v>
      </c>
      <c r="L926" t="s">
        <v>22</v>
      </c>
      <c r="M926" t="s">
        <v>39</v>
      </c>
      <c r="N926" s="2">
        <v>64</v>
      </c>
    </row>
    <row r="927" spans="1:14" x14ac:dyDescent="0.35">
      <c r="A927" t="s">
        <v>45</v>
      </c>
      <c r="B927">
        <f>IF(COUNTIF($A$2:A927, A927) =1,1,0)</f>
        <v>0</v>
      </c>
      <c r="C927">
        <v>2016</v>
      </c>
      <c r="D927" s="10">
        <v>42370</v>
      </c>
      <c r="E927" t="s">
        <v>32</v>
      </c>
      <c r="F927" t="s">
        <v>37</v>
      </c>
      <c r="G927">
        <f>IF(COUNTIF($F$2:F927, F927) =1,1,0)</f>
        <v>0</v>
      </c>
      <c r="H927" s="1">
        <v>93.14</v>
      </c>
      <c r="I927" s="2">
        <f t="shared" si="14"/>
        <v>93140000</v>
      </c>
      <c r="J927" s="2">
        <v>947960</v>
      </c>
      <c r="K927" t="s">
        <v>25</v>
      </c>
      <c r="L927" t="s">
        <v>22</v>
      </c>
      <c r="M927" t="s">
        <v>18</v>
      </c>
      <c r="N927" s="2">
        <v>55</v>
      </c>
    </row>
    <row r="928" spans="1:14" x14ac:dyDescent="0.35">
      <c r="A928" t="s">
        <v>43</v>
      </c>
      <c r="B928">
        <f>IF(COUNTIF($A$2:A928, A928) =1,1,0)</f>
        <v>0</v>
      </c>
      <c r="C928">
        <v>2018</v>
      </c>
      <c r="D928" s="10">
        <v>43101</v>
      </c>
      <c r="E928" t="s">
        <v>42</v>
      </c>
      <c r="F928" t="s">
        <v>37</v>
      </c>
      <c r="G928">
        <f>IF(COUNTIF($F$2:F928, F928) =1,1,0)</f>
        <v>0</v>
      </c>
      <c r="H928" s="1">
        <v>52.87</v>
      </c>
      <c r="I928" s="2">
        <f t="shared" si="14"/>
        <v>52870000</v>
      </c>
      <c r="J928" s="2">
        <v>437283</v>
      </c>
      <c r="K928" t="s">
        <v>29</v>
      </c>
      <c r="L928" t="s">
        <v>38</v>
      </c>
      <c r="M928" t="s">
        <v>31</v>
      </c>
      <c r="N928" s="2">
        <v>30</v>
      </c>
    </row>
    <row r="929" spans="1:14" x14ac:dyDescent="0.35">
      <c r="A929" t="s">
        <v>10</v>
      </c>
      <c r="B929">
        <f>IF(COUNTIF($A$2:A929, A929) =1,1,0)</f>
        <v>0</v>
      </c>
      <c r="C929">
        <v>2019</v>
      </c>
      <c r="D929" s="10">
        <v>43466</v>
      </c>
      <c r="E929" t="s">
        <v>42</v>
      </c>
      <c r="F929" t="s">
        <v>37</v>
      </c>
      <c r="G929">
        <f>IF(COUNTIF($F$2:F929, F929) =1,1,0)</f>
        <v>0</v>
      </c>
      <c r="H929" s="1">
        <v>29.61</v>
      </c>
      <c r="I929" s="2">
        <f t="shared" si="14"/>
        <v>29610000</v>
      </c>
      <c r="J929" s="2">
        <v>761390</v>
      </c>
      <c r="K929" t="s">
        <v>29</v>
      </c>
      <c r="L929" t="s">
        <v>22</v>
      </c>
      <c r="M929" t="s">
        <v>31</v>
      </c>
      <c r="N929" s="2">
        <v>7</v>
      </c>
    </row>
    <row r="930" spans="1:14" x14ac:dyDescent="0.35">
      <c r="A930" t="s">
        <v>33</v>
      </c>
      <c r="B930">
        <f>IF(COUNTIF($A$2:A930, A930) =1,1,0)</f>
        <v>0</v>
      </c>
      <c r="C930">
        <v>2019</v>
      </c>
      <c r="D930" s="10">
        <v>43466</v>
      </c>
      <c r="E930" t="s">
        <v>11</v>
      </c>
      <c r="F930" t="s">
        <v>17</v>
      </c>
      <c r="G930">
        <f>IF(COUNTIF($F$2:F930, F930) =1,1,0)</f>
        <v>0</v>
      </c>
      <c r="H930" s="1">
        <v>25.75</v>
      </c>
      <c r="I930" s="2">
        <f t="shared" si="14"/>
        <v>25750000</v>
      </c>
      <c r="J930" s="2">
        <v>998507</v>
      </c>
      <c r="K930" t="s">
        <v>29</v>
      </c>
      <c r="L930" t="s">
        <v>22</v>
      </c>
      <c r="M930" t="s">
        <v>27</v>
      </c>
      <c r="N930" s="2">
        <v>15</v>
      </c>
    </row>
    <row r="931" spans="1:14" x14ac:dyDescent="0.35">
      <c r="A931" t="s">
        <v>19</v>
      </c>
      <c r="B931">
        <f>IF(COUNTIF($A$2:A931, A931) =1,1,0)</f>
        <v>0</v>
      </c>
      <c r="C931">
        <v>2017</v>
      </c>
      <c r="D931" s="10">
        <v>42736</v>
      </c>
      <c r="E931" t="s">
        <v>32</v>
      </c>
      <c r="F931" t="s">
        <v>17</v>
      </c>
      <c r="G931">
        <f>IF(COUNTIF($F$2:F931, F931) =1,1,0)</f>
        <v>0</v>
      </c>
      <c r="H931" s="1">
        <v>82.17</v>
      </c>
      <c r="I931" s="2">
        <f t="shared" si="14"/>
        <v>82170000</v>
      </c>
      <c r="J931" s="2">
        <v>593329</v>
      </c>
      <c r="K931" t="s">
        <v>13</v>
      </c>
      <c r="L931" t="s">
        <v>14</v>
      </c>
      <c r="M931" t="s">
        <v>27</v>
      </c>
      <c r="N931" s="2">
        <v>62</v>
      </c>
    </row>
    <row r="932" spans="1:14" x14ac:dyDescent="0.35">
      <c r="A932" t="s">
        <v>23</v>
      </c>
      <c r="B932">
        <f>IF(COUNTIF($A$2:A932, A932) =1,1,0)</f>
        <v>0</v>
      </c>
      <c r="C932">
        <v>2019</v>
      </c>
      <c r="D932" s="10">
        <v>43466</v>
      </c>
      <c r="E932" t="s">
        <v>11</v>
      </c>
      <c r="F932" t="s">
        <v>36</v>
      </c>
      <c r="G932">
        <f>IF(COUNTIF($F$2:F932, F932) =1,1,0)</f>
        <v>0</v>
      </c>
      <c r="H932" s="1">
        <v>60.07</v>
      </c>
      <c r="I932" s="2">
        <f t="shared" si="14"/>
        <v>60070000</v>
      </c>
      <c r="J932" s="2">
        <v>197590</v>
      </c>
      <c r="K932" t="s">
        <v>29</v>
      </c>
      <c r="L932" t="s">
        <v>38</v>
      </c>
      <c r="M932" t="s">
        <v>39</v>
      </c>
      <c r="N932" s="2">
        <v>62</v>
      </c>
    </row>
    <row r="933" spans="1:14" x14ac:dyDescent="0.35">
      <c r="A933" t="s">
        <v>44</v>
      </c>
      <c r="B933">
        <f>IF(COUNTIF($A$2:A933, A933) =1,1,0)</f>
        <v>0</v>
      </c>
      <c r="C933">
        <v>2017</v>
      </c>
      <c r="D933" s="10">
        <v>42736</v>
      </c>
      <c r="E933" t="s">
        <v>16</v>
      </c>
      <c r="F933" t="s">
        <v>36</v>
      </c>
      <c r="G933">
        <f>IF(COUNTIF($F$2:F933, F933) =1,1,0)</f>
        <v>0</v>
      </c>
      <c r="H933" s="1">
        <v>50.75</v>
      </c>
      <c r="I933" s="2">
        <f t="shared" si="14"/>
        <v>50750000</v>
      </c>
      <c r="J933" s="2">
        <v>53111</v>
      </c>
      <c r="K933" t="s">
        <v>13</v>
      </c>
      <c r="L933" t="s">
        <v>26</v>
      </c>
      <c r="M933" t="s">
        <v>31</v>
      </c>
      <c r="N933" s="2">
        <v>15</v>
      </c>
    </row>
    <row r="934" spans="1:14" x14ac:dyDescent="0.35">
      <c r="A934" t="s">
        <v>40</v>
      </c>
      <c r="B934">
        <f>IF(COUNTIF($A$2:A934, A934) =1,1,0)</f>
        <v>0</v>
      </c>
      <c r="C934">
        <v>2017</v>
      </c>
      <c r="D934" s="10">
        <v>42736</v>
      </c>
      <c r="E934" t="s">
        <v>11</v>
      </c>
      <c r="F934" t="s">
        <v>17</v>
      </c>
      <c r="G934">
        <f>IF(COUNTIF($F$2:F934, F934) =1,1,0)</f>
        <v>0</v>
      </c>
      <c r="H934" s="1">
        <v>14.88</v>
      </c>
      <c r="I934" s="2">
        <f t="shared" si="14"/>
        <v>14880000</v>
      </c>
      <c r="J934" s="2">
        <v>69641</v>
      </c>
      <c r="K934" t="s">
        <v>13</v>
      </c>
      <c r="L934" t="s">
        <v>14</v>
      </c>
      <c r="M934" t="s">
        <v>18</v>
      </c>
      <c r="N934" s="2">
        <v>54</v>
      </c>
    </row>
    <row r="935" spans="1:14" x14ac:dyDescent="0.35">
      <c r="A935" t="s">
        <v>28</v>
      </c>
      <c r="B935">
        <f>IF(COUNTIF($A$2:A935, A935) =1,1,0)</f>
        <v>0</v>
      </c>
      <c r="C935">
        <v>2022</v>
      </c>
      <c r="D935" s="10">
        <v>44562</v>
      </c>
      <c r="E935" t="s">
        <v>32</v>
      </c>
      <c r="F935" t="s">
        <v>21</v>
      </c>
      <c r="G935">
        <f>IF(COUNTIF($F$2:F935, F935) =1,1,0)</f>
        <v>0</v>
      </c>
      <c r="H935" s="1">
        <v>73.98</v>
      </c>
      <c r="I935" s="2">
        <f t="shared" si="14"/>
        <v>73980000</v>
      </c>
      <c r="J935" s="2">
        <v>953770</v>
      </c>
      <c r="K935" t="s">
        <v>29</v>
      </c>
      <c r="L935" t="s">
        <v>22</v>
      </c>
      <c r="M935" t="s">
        <v>18</v>
      </c>
      <c r="N935" s="2">
        <v>54</v>
      </c>
    </row>
    <row r="936" spans="1:14" x14ac:dyDescent="0.35">
      <c r="A936" t="s">
        <v>44</v>
      </c>
      <c r="B936">
        <f>IF(COUNTIF($A$2:A936, A936) =1,1,0)</f>
        <v>0</v>
      </c>
      <c r="C936">
        <v>2023</v>
      </c>
      <c r="D936" s="10">
        <v>44927</v>
      </c>
      <c r="E936" t="s">
        <v>34</v>
      </c>
      <c r="F936" t="s">
        <v>17</v>
      </c>
      <c r="G936">
        <f>IF(COUNTIF($F$2:F936, F936) =1,1,0)</f>
        <v>0</v>
      </c>
      <c r="H936" s="1">
        <v>42.33</v>
      </c>
      <c r="I936" s="2">
        <f t="shared" si="14"/>
        <v>42330000</v>
      </c>
      <c r="J936" s="2">
        <v>643549</v>
      </c>
      <c r="K936" t="s">
        <v>25</v>
      </c>
      <c r="L936" t="s">
        <v>22</v>
      </c>
      <c r="M936" t="s">
        <v>15</v>
      </c>
      <c r="N936" s="2">
        <v>20</v>
      </c>
    </row>
    <row r="937" spans="1:14" x14ac:dyDescent="0.35">
      <c r="A937" t="s">
        <v>43</v>
      </c>
      <c r="B937">
        <f>IF(COUNTIF($A$2:A937, A937) =1,1,0)</f>
        <v>0</v>
      </c>
      <c r="C937">
        <v>2022</v>
      </c>
      <c r="D937" s="10">
        <v>44562</v>
      </c>
      <c r="E937" t="s">
        <v>20</v>
      </c>
      <c r="F937" t="s">
        <v>12</v>
      </c>
      <c r="G937">
        <f>IF(COUNTIF($F$2:F937, F937) =1,1,0)</f>
        <v>0</v>
      </c>
      <c r="H937" s="1">
        <v>77.98</v>
      </c>
      <c r="I937" s="2">
        <f t="shared" si="14"/>
        <v>77980000</v>
      </c>
      <c r="J937" s="2">
        <v>899279</v>
      </c>
      <c r="K937" t="s">
        <v>29</v>
      </c>
      <c r="L937" t="s">
        <v>38</v>
      </c>
      <c r="M937" t="s">
        <v>18</v>
      </c>
      <c r="N937" s="2">
        <v>39</v>
      </c>
    </row>
    <row r="938" spans="1:14" x14ac:dyDescent="0.35">
      <c r="A938" t="s">
        <v>19</v>
      </c>
      <c r="B938">
        <f>IF(COUNTIF($A$2:A938, A938) =1,1,0)</f>
        <v>0</v>
      </c>
      <c r="C938">
        <v>2016</v>
      </c>
      <c r="D938" s="10">
        <v>42370</v>
      </c>
      <c r="E938" t="s">
        <v>16</v>
      </c>
      <c r="F938" t="s">
        <v>12</v>
      </c>
      <c r="G938">
        <f>IF(COUNTIF($F$2:F938, F938) =1,1,0)</f>
        <v>0</v>
      </c>
      <c r="H938" s="1">
        <v>8.5500000000000007</v>
      </c>
      <c r="I938" s="2">
        <f t="shared" si="14"/>
        <v>8550000</v>
      </c>
      <c r="J938" s="2">
        <v>857887</v>
      </c>
      <c r="K938" t="s">
        <v>30</v>
      </c>
      <c r="L938" t="s">
        <v>26</v>
      </c>
      <c r="M938" t="s">
        <v>18</v>
      </c>
      <c r="N938" s="2">
        <v>44</v>
      </c>
    </row>
    <row r="939" spans="1:14" x14ac:dyDescent="0.35">
      <c r="A939" t="s">
        <v>41</v>
      </c>
      <c r="B939">
        <f>IF(COUNTIF($A$2:A939, A939) =1,1,0)</f>
        <v>0</v>
      </c>
      <c r="C939">
        <v>2016</v>
      </c>
      <c r="D939" s="10">
        <v>42370</v>
      </c>
      <c r="E939" t="s">
        <v>11</v>
      </c>
      <c r="F939" t="s">
        <v>35</v>
      </c>
      <c r="G939">
        <f>IF(COUNTIF($F$2:F939, F939) =1,1,0)</f>
        <v>0</v>
      </c>
      <c r="H939" s="1">
        <v>30.57</v>
      </c>
      <c r="I939" s="2">
        <f t="shared" si="14"/>
        <v>30570000</v>
      </c>
      <c r="J939" s="2">
        <v>503775</v>
      </c>
      <c r="K939" t="s">
        <v>30</v>
      </c>
      <c r="L939" t="s">
        <v>38</v>
      </c>
      <c r="M939" t="s">
        <v>15</v>
      </c>
      <c r="N939" s="2">
        <v>71</v>
      </c>
    </row>
    <row r="940" spans="1:14" x14ac:dyDescent="0.35">
      <c r="A940" t="s">
        <v>44</v>
      </c>
      <c r="B940">
        <f>IF(COUNTIF($A$2:A940, A940) =1,1,0)</f>
        <v>0</v>
      </c>
      <c r="C940">
        <v>2015</v>
      </c>
      <c r="D940" s="10">
        <v>42005</v>
      </c>
      <c r="E940" t="s">
        <v>34</v>
      </c>
      <c r="F940" t="s">
        <v>21</v>
      </c>
      <c r="G940">
        <f>IF(COUNTIF($F$2:F940, F940) =1,1,0)</f>
        <v>0</v>
      </c>
      <c r="H940" s="1">
        <v>36.979999999999997</v>
      </c>
      <c r="I940" s="2">
        <f t="shared" si="14"/>
        <v>36980000</v>
      </c>
      <c r="J940" s="2">
        <v>452892</v>
      </c>
      <c r="K940" t="s">
        <v>30</v>
      </c>
      <c r="L940" t="s">
        <v>22</v>
      </c>
      <c r="M940" t="s">
        <v>15</v>
      </c>
      <c r="N940" s="2">
        <v>17</v>
      </c>
    </row>
    <row r="941" spans="1:14" x14ac:dyDescent="0.35">
      <c r="A941" t="s">
        <v>41</v>
      </c>
      <c r="B941">
        <f>IF(COUNTIF($A$2:A941, A941) =1,1,0)</f>
        <v>0</v>
      </c>
      <c r="C941">
        <v>2018</v>
      </c>
      <c r="D941" s="10">
        <v>43101</v>
      </c>
      <c r="E941" t="s">
        <v>16</v>
      </c>
      <c r="F941" t="s">
        <v>37</v>
      </c>
      <c r="G941">
        <f>IF(COUNTIF($F$2:F941, F941) =1,1,0)</f>
        <v>0</v>
      </c>
      <c r="H941" s="1">
        <v>24.06</v>
      </c>
      <c r="I941" s="2">
        <f t="shared" si="14"/>
        <v>24060000</v>
      </c>
      <c r="J941" s="2">
        <v>327566</v>
      </c>
      <c r="K941" t="s">
        <v>30</v>
      </c>
      <c r="L941" t="s">
        <v>14</v>
      </c>
      <c r="M941" t="s">
        <v>27</v>
      </c>
      <c r="N941" s="2">
        <v>6</v>
      </c>
    </row>
    <row r="942" spans="1:14" x14ac:dyDescent="0.35">
      <c r="A942" t="s">
        <v>40</v>
      </c>
      <c r="B942">
        <f>IF(COUNTIF($A$2:A942, A942) =1,1,0)</f>
        <v>0</v>
      </c>
      <c r="C942">
        <v>2018</v>
      </c>
      <c r="D942" s="10">
        <v>43101</v>
      </c>
      <c r="E942" t="s">
        <v>16</v>
      </c>
      <c r="F942" t="s">
        <v>12</v>
      </c>
      <c r="G942">
        <f>IF(COUNTIF($F$2:F942, F942) =1,1,0)</f>
        <v>0</v>
      </c>
      <c r="H942" s="1">
        <v>50.66</v>
      </c>
      <c r="I942" s="2">
        <f t="shared" si="14"/>
        <v>50660000</v>
      </c>
      <c r="J942" s="2">
        <v>851204</v>
      </c>
      <c r="K942" t="s">
        <v>29</v>
      </c>
      <c r="L942" t="s">
        <v>38</v>
      </c>
      <c r="M942" t="s">
        <v>18</v>
      </c>
      <c r="N942" s="2">
        <v>3</v>
      </c>
    </row>
    <row r="943" spans="1:14" x14ac:dyDescent="0.35">
      <c r="A943" t="s">
        <v>23</v>
      </c>
      <c r="B943">
        <f>IF(COUNTIF($A$2:A943, A943) =1,1,0)</f>
        <v>0</v>
      </c>
      <c r="C943">
        <v>2017</v>
      </c>
      <c r="D943" s="10">
        <v>42736</v>
      </c>
      <c r="E943" t="s">
        <v>20</v>
      </c>
      <c r="F943" t="s">
        <v>35</v>
      </c>
      <c r="G943">
        <f>IF(COUNTIF($F$2:F943, F943) =1,1,0)</f>
        <v>0</v>
      </c>
      <c r="H943" s="1">
        <v>79.27</v>
      </c>
      <c r="I943" s="2">
        <f t="shared" si="14"/>
        <v>79270000</v>
      </c>
      <c r="J943" s="2">
        <v>923309</v>
      </c>
      <c r="K943" t="s">
        <v>13</v>
      </c>
      <c r="L943" t="s">
        <v>14</v>
      </c>
      <c r="M943" t="s">
        <v>18</v>
      </c>
      <c r="N943" s="2">
        <v>29</v>
      </c>
    </row>
    <row r="944" spans="1:14" x14ac:dyDescent="0.35">
      <c r="A944" t="s">
        <v>43</v>
      </c>
      <c r="B944">
        <f>IF(COUNTIF($A$2:A944, A944) =1,1,0)</f>
        <v>0</v>
      </c>
      <c r="C944">
        <v>2023</v>
      </c>
      <c r="D944" s="10">
        <v>44927</v>
      </c>
      <c r="E944" t="s">
        <v>11</v>
      </c>
      <c r="F944" t="s">
        <v>36</v>
      </c>
      <c r="G944">
        <f>IF(COUNTIF($F$2:F944, F944) =1,1,0)</f>
        <v>0</v>
      </c>
      <c r="H944" s="1">
        <v>71.86</v>
      </c>
      <c r="I944" s="2">
        <f t="shared" si="14"/>
        <v>71860000</v>
      </c>
      <c r="J944" s="2">
        <v>151590</v>
      </c>
      <c r="K944" t="s">
        <v>25</v>
      </c>
      <c r="L944" t="s">
        <v>38</v>
      </c>
      <c r="M944" t="s">
        <v>31</v>
      </c>
      <c r="N944" s="2">
        <v>30</v>
      </c>
    </row>
    <row r="945" spans="1:14" x14ac:dyDescent="0.35">
      <c r="A945" t="s">
        <v>23</v>
      </c>
      <c r="B945">
        <f>IF(COUNTIF($A$2:A945, A945) =1,1,0)</f>
        <v>0</v>
      </c>
      <c r="C945">
        <v>2022</v>
      </c>
      <c r="D945" s="10">
        <v>44562</v>
      </c>
      <c r="E945" t="s">
        <v>32</v>
      </c>
      <c r="F945" t="s">
        <v>12</v>
      </c>
      <c r="G945">
        <f>IF(COUNTIF($F$2:F945, F945) =1,1,0)</f>
        <v>0</v>
      </c>
      <c r="H945" s="1">
        <v>21.01</v>
      </c>
      <c r="I945" s="2">
        <f t="shared" si="14"/>
        <v>21010000</v>
      </c>
      <c r="J945" s="2">
        <v>452432</v>
      </c>
      <c r="K945" t="s">
        <v>25</v>
      </c>
      <c r="L945" t="s">
        <v>14</v>
      </c>
      <c r="M945" t="s">
        <v>18</v>
      </c>
      <c r="N945" s="2">
        <v>8</v>
      </c>
    </row>
    <row r="946" spans="1:14" x14ac:dyDescent="0.35">
      <c r="A946" t="s">
        <v>44</v>
      </c>
      <c r="B946">
        <f>IF(COUNTIF($A$2:A946, A946) =1,1,0)</f>
        <v>0</v>
      </c>
      <c r="C946">
        <v>2015</v>
      </c>
      <c r="D946" s="10">
        <v>42005</v>
      </c>
      <c r="E946" t="s">
        <v>16</v>
      </c>
      <c r="F946" t="s">
        <v>17</v>
      </c>
      <c r="G946">
        <f>IF(COUNTIF($F$2:F946, F946) =1,1,0)</f>
        <v>0</v>
      </c>
      <c r="H946" s="1">
        <v>95.38</v>
      </c>
      <c r="I946" s="2">
        <f t="shared" si="14"/>
        <v>95380000</v>
      </c>
      <c r="J946" s="2">
        <v>769596</v>
      </c>
      <c r="K946" t="s">
        <v>25</v>
      </c>
      <c r="L946" t="s">
        <v>22</v>
      </c>
      <c r="M946" t="s">
        <v>15</v>
      </c>
      <c r="N946" s="2">
        <v>65</v>
      </c>
    </row>
    <row r="947" spans="1:14" x14ac:dyDescent="0.35">
      <c r="A947" t="s">
        <v>28</v>
      </c>
      <c r="B947">
        <f>IF(COUNTIF($A$2:A947, A947) =1,1,0)</f>
        <v>0</v>
      </c>
      <c r="C947">
        <v>2022</v>
      </c>
      <c r="D947" s="10">
        <v>44562</v>
      </c>
      <c r="E947" t="s">
        <v>11</v>
      </c>
      <c r="F947" t="s">
        <v>36</v>
      </c>
      <c r="G947">
        <f>IF(COUNTIF($F$2:F947, F947) =1,1,0)</f>
        <v>0</v>
      </c>
      <c r="H947" s="1">
        <v>14.79</v>
      </c>
      <c r="I947" s="2">
        <f t="shared" si="14"/>
        <v>14790000</v>
      </c>
      <c r="J947" s="2">
        <v>407151</v>
      </c>
      <c r="K947" t="s">
        <v>30</v>
      </c>
      <c r="L947" t="s">
        <v>22</v>
      </c>
      <c r="M947" t="s">
        <v>31</v>
      </c>
      <c r="N947" s="2">
        <v>37</v>
      </c>
    </row>
    <row r="948" spans="1:14" x14ac:dyDescent="0.35">
      <c r="A948" t="s">
        <v>43</v>
      </c>
      <c r="B948">
        <f>IF(COUNTIF($A$2:A948, A948) =1,1,0)</f>
        <v>0</v>
      </c>
      <c r="C948">
        <v>2023</v>
      </c>
      <c r="D948" s="10">
        <v>44927</v>
      </c>
      <c r="E948" t="s">
        <v>32</v>
      </c>
      <c r="F948" t="s">
        <v>21</v>
      </c>
      <c r="G948">
        <f>IF(COUNTIF($F$2:F948, F948) =1,1,0)</f>
        <v>0</v>
      </c>
      <c r="H948" s="1">
        <v>45.97</v>
      </c>
      <c r="I948" s="2">
        <f t="shared" si="14"/>
        <v>45970000</v>
      </c>
      <c r="J948" s="2">
        <v>312555</v>
      </c>
      <c r="K948" t="s">
        <v>25</v>
      </c>
      <c r="L948" t="s">
        <v>26</v>
      </c>
      <c r="M948" t="s">
        <v>27</v>
      </c>
      <c r="N948" s="2">
        <v>67</v>
      </c>
    </row>
    <row r="949" spans="1:14" x14ac:dyDescent="0.35">
      <c r="A949" t="s">
        <v>43</v>
      </c>
      <c r="B949">
        <f>IF(COUNTIF($A$2:A949, A949) =1,1,0)</f>
        <v>0</v>
      </c>
      <c r="C949">
        <v>2019</v>
      </c>
      <c r="D949" s="10">
        <v>43466</v>
      </c>
      <c r="E949" t="s">
        <v>20</v>
      </c>
      <c r="F949" t="s">
        <v>35</v>
      </c>
      <c r="G949">
        <f>IF(COUNTIF($F$2:F949, F949) =1,1,0)</f>
        <v>0</v>
      </c>
      <c r="H949" s="1">
        <v>76.39</v>
      </c>
      <c r="I949" s="2">
        <f t="shared" si="14"/>
        <v>76390000</v>
      </c>
      <c r="J949" s="2">
        <v>311908</v>
      </c>
      <c r="K949" t="s">
        <v>30</v>
      </c>
      <c r="L949" t="s">
        <v>22</v>
      </c>
      <c r="M949" t="s">
        <v>39</v>
      </c>
      <c r="N949" s="2">
        <v>68</v>
      </c>
    </row>
    <row r="950" spans="1:14" x14ac:dyDescent="0.35">
      <c r="A950" t="s">
        <v>10</v>
      </c>
      <c r="B950">
        <f>IF(COUNTIF($A$2:A950, A950) =1,1,0)</f>
        <v>0</v>
      </c>
      <c r="C950">
        <v>2018</v>
      </c>
      <c r="D950" s="10">
        <v>43101</v>
      </c>
      <c r="E950" t="s">
        <v>42</v>
      </c>
      <c r="F950" t="s">
        <v>36</v>
      </c>
      <c r="G950">
        <f>IF(COUNTIF($F$2:F950, F950) =1,1,0)</f>
        <v>0</v>
      </c>
      <c r="H950" s="1">
        <v>68.55</v>
      </c>
      <c r="I950" s="2">
        <f t="shared" si="14"/>
        <v>68550000</v>
      </c>
      <c r="J950" s="2">
        <v>59979</v>
      </c>
      <c r="K950" t="s">
        <v>29</v>
      </c>
      <c r="L950" t="s">
        <v>38</v>
      </c>
      <c r="M950" t="s">
        <v>18</v>
      </c>
      <c r="N950" s="2">
        <v>41</v>
      </c>
    </row>
    <row r="951" spans="1:14" x14ac:dyDescent="0.35">
      <c r="A951" t="s">
        <v>44</v>
      </c>
      <c r="B951">
        <f>IF(COUNTIF($A$2:A951, A951) =1,1,0)</f>
        <v>0</v>
      </c>
      <c r="C951">
        <v>2019</v>
      </c>
      <c r="D951" s="10">
        <v>43466</v>
      </c>
      <c r="E951" t="s">
        <v>42</v>
      </c>
      <c r="F951" t="s">
        <v>21</v>
      </c>
      <c r="G951">
        <f>IF(COUNTIF($F$2:F951, F951) =1,1,0)</f>
        <v>0</v>
      </c>
      <c r="H951" s="1">
        <v>9.86</v>
      </c>
      <c r="I951" s="2">
        <f t="shared" si="14"/>
        <v>9860000</v>
      </c>
      <c r="J951" s="2">
        <v>233545</v>
      </c>
      <c r="K951" t="s">
        <v>30</v>
      </c>
      <c r="L951" t="s">
        <v>38</v>
      </c>
      <c r="M951" t="s">
        <v>31</v>
      </c>
      <c r="N951" s="2">
        <v>55</v>
      </c>
    </row>
    <row r="952" spans="1:14" x14ac:dyDescent="0.35">
      <c r="A952" t="s">
        <v>33</v>
      </c>
      <c r="B952">
        <f>IF(COUNTIF($A$2:A952, A952) =1,1,0)</f>
        <v>0</v>
      </c>
      <c r="C952">
        <v>2020</v>
      </c>
      <c r="D952" s="10">
        <v>43831</v>
      </c>
      <c r="E952" t="s">
        <v>20</v>
      </c>
      <c r="F952" t="s">
        <v>17</v>
      </c>
      <c r="G952">
        <f>IF(COUNTIF($F$2:F952, F952) =1,1,0)</f>
        <v>0</v>
      </c>
      <c r="H952" s="1">
        <v>89.85</v>
      </c>
      <c r="I952" s="2">
        <f t="shared" si="14"/>
        <v>89850000</v>
      </c>
      <c r="J952" s="2">
        <v>722081</v>
      </c>
      <c r="K952" t="s">
        <v>13</v>
      </c>
      <c r="L952" t="s">
        <v>38</v>
      </c>
      <c r="M952" t="s">
        <v>15</v>
      </c>
      <c r="N952" s="2">
        <v>33</v>
      </c>
    </row>
    <row r="953" spans="1:14" x14ac:dyDescent="0.35">
      <c r="A953" t="s">
        <v>41</v>
      </c>
      <c r="B953">
        <f>IF(COUNTIF($A$2:A953, A953) =1,1,0)</f>
        <v>0</v>
      </c>
      <c r="C953">
        <v>2024</v>
      </c>
      <c r="D953" s="10">
        <v>45292</v>
      </c>
      <c r="E953" t="s">
        <v>34</v>
      </c>
      <c r="F953" t="s">
        <v>37</v>
      </c>
      <c r="G953">
        <f>IF(COUNTIF($F$2:F953, F953) =1,1,0)</f>
        <v>0</v>
      </c>
      <c r="H953" s="1">
        <v>76.989999999999995</v>
      </c>
      <c r="I953" s="2">
        <f t="shared" si="14"/>
        <v>76990000</v>
      </c>
      <c r="J953" s="2">
        <v>873037</v>
      </c>
      <c r="K953" t="s">
        <v>25</v>
      </c>
      <c r="L953" t="s">
        <v>14</v>
      </c>
      <c r="M953" t="s">
        <v>31</v>
      </c>
      <c r="N953" s="2">
        <v>31</v>
      </c>
    </row>
    <row r="954" spans="1:14" x14ac:dyDescent="0.35">
      <c r="A954" t="s">
        <v>19</v>
      </c>
      <c r="B954">
        <f>IF(COUNTIF($A$2:A954, A954) =1,1,0)</f>
        <v>0</v>
      </c>
      <c r="C954">
        <v>2022</v>
      </c>
      <c r="D954" s="10">
        <v>44562</v>
      </c>
      <c r="E954" t="s">
        <v>42</v>
      </c>
      <c r="F954" t="s">
        <v>21</v>
      </c>
      <c r="G954">
        <f>IF(COUNTIF($F$2:F954, F954) =1,1,0)</f>
        <v>0</v>
      </c>
      <c r="H954" s="1">
        <v>12.08</v>
      </c>
      <c r="I954" s="2">
        <f t="shared" si="14"/>
        <v>12080000</v>
      </c>
      <c r="J954" s="2">
        <v>482213</v>
      </c>
      <c r="K954" t="s">
        <v>25</v>
      </c>
      <c r="L954" t="s">
        <v>26</v>
      </c>
      <c r="M954" t="s">
        <v>27</v>
      </c>
      <c r="N954" s="2">
        <v>3</v>
      </c>
    </row>
    <row r="955" spans="1:14" x14ac:dyDescent="0.35">
      <c r="A955" t="s">
        <v>19</v>
      </c>
      <c r="B955">
        <f>IF(COUNTIF($A$2:A955, A955) =1,1,0)</f>
        <v>0</v>
      </c>
      <c r="C955">
        <v>2020</v>
      </c>
      <c r="D955" s="10">
        <v>43831</v>
      </c>
      <c r="E955" t="s">
        <v>11</v>
      </c>
      <c r="F955" t="s">
        <v>12</v>
      </c>
      <c r="G955">
        <f>IF(COUNTIF($F$2:F955, F955) =1,1,0)</f>
        <v>0</v>
      </c>
      <c r="H955" s="1">
        <v>39.72</v>
      </c>
      <c r="I955" s="2">
        <f t="shared" si="14"/>
        <v>39720000</v>
      </c>
      <c r="J955" s="2">
        <v>512850</v>
      </c>
      <c r="K955" t="s">
        <v>13</v>
      </c>
      <c r="L955" t="s">
        <v>38</v>
      </c>
      <c r="M955" t="s">
        <v>31</v>
      </c>
      <c r="N955" s="2">
        <v>15</v>
      </c>
    </row>
    <row r="956" spans="1:14" x14ac:dyDescent="0.35">
      <c r="A956" t="s">
        <v>10</v>
      </c>
      <c r="B956">
        <f>IF(COUNTIF($A$2:A956, A956) =1,1,0)</f>
        <v>0</v>
      </c>
      <c r="C956">
        <v>2023</v>
      </c>
      <c r="D956" s="10">
        <v>44927</v>
      </c>
      <c r="E956" t="s">
        <v>20</v>
      </c>
      <c r="F956" t="s">
        <v>24</v>
      </c>
      <c r="G956">
        <f>IF(COUNTIF($F$2:F956, F956) =1,1,0)</f>
        <v>0</v>
      </c>
      <c r="H956" s="1">
        <v>37.729999999999997</v>
      </c>
      <c r="I956" s="2">
        <f t="shared" si="14"/>
        <v>37730000</v>
      </c>
      <c r="J956" s="2">
        <v>849834</v>
      </c>
      <c r="K956" t="s">
        <v>13</v>
      </c>
      <c r="L956" t="s">
        <v>38</v>
      </c>
      <c r="M956" t="s">
        <v>27</v>
      </c>
      <c r="N956" s="2">
        <v>56</v>
      </c>
    </row>
    <row r="957" spans="1:14" x14ac:dyDescent="0.35">
      <c r="A957" t="s">
        <v>43</v>
      </c>
      <c r="B957">
        <f>IF(COUNTIF($A$2:A957, A957) =1,1,0)</f>
        <v>0</v>
      </c>
      <c r="C957">
        <v>2022</v>
      </c>
      <c r="D957" s="10">
        <v>44562</v>
      </c>
      <c r="E957" t="s">
        <v>42</v>
      </c>
      <c r="F957" t="s">
        <v>17</v>
      </c>
      <c r="G957">
        <f>IF(COUNTIF($F$2:F957, F957) =1,1,0)</f>
        <v>0</v>
      </c>
      <c r="H957" s="1">
        <v>78.03</v>
      </c>
      <c r="I957" s="2">
        <f t="shared" si="14"/>
        <v>78030000</v>
      </c>
      <c r="J957" s="2">
        <v>660707</v>
      </c>
      <c r="K957" t="s">
        <v>29</v>
      </c>
      <c r="L957" t="s">
        <v>14</v>
      </c>
      <c r="M957" t="s">
        <v>18</v>
      </c>
      <c r="N957" s="2">
        <v>11</v>
      </c>
    </row>
    <row r="958" spans="1:14" x14ac:dyDescent="0.35">
      <c r="A958" t="s">
        <v>45</v>
      </c>
      <c r="B958">
        <f>IF(COUNTIF($A$2:A958, A958) =1,1,0)</f>
        <v>0</v>
      </c>
      <c r="C958">
        <v>2021</v>
      </c>
      <c r="D958" s="10">
        <v>44197</v>
      </c>
      <c r="E958" t="s">
        <v>16</v>
      </c>
      <c r="F958" t="s">
        <v>12</v>
      </c>
      <c r="G958">
        <f>IF(COUNTIF($F$2:F958, F958) =1,1,0)</f>
        <v>0</v>
      </c>
      <c r="H958" s="1">
        <v>6.77</v>
      </c>
      <c r="I958" s="2">
        <f t="shared" si="14"/>
        <v>6770000</v>
      </c>
      <c r="J958" s="2">
        <v>697935</v>
      </c>
      <c r="K958" t="s">
        <v>30</v>
      </c>
      <c r="L958" t="s">
        <v>26</v>
      </c>
      <c r="M958" t="s">
        <v>27</v>
      </c>
      <c r="N958" s="2">
        <v>16</v>
      </c>
    </row>
    <row r="959" spans="1:14" x14ac:dyDescent="0.35">
      <c r="A959" t="s">
        <v>41</v>
      </c>
      <c r="B959">
        <f>IF(COUNTIF($A$2:A959, A959) =1,1,0)</f>
        <v>0</v>
      </c>
      <c r="C959">
        <v>2019</v>
      </c>
      <c r="D959" s="10">
        <v>43466</v>
      </c>
      <c r="E959" t="s">
        <v>42</v>
      </c>
      <c r="F959" t="s">
        <v>21</v>
      </c>
      <c r="G959">
        <f>IF(COUNTIF($F$2:F959, F959) =1,1,0)</f>
        <v>0</v>
      </c>
      <c r="H959" s="1">
        <v>71.92</v>
      </c>
      <c r="I959" s="2">
        <f t="shared" si="14"/>
        <v>71920000</v>
      </c>
      <c r="J959" s="2">
        <v>500655</v>
      </c>
      <c r="K959" t="s">
        <v>25</v>
      </c>
      <c r="L959" t="s">
        <v>38</v>
      </c>
      <c r="M959" t="s">
        <v>27</v>
      </c>
      <c r="N959" s="2">
        <v>8</v>
      </c>
    </row>
    <row r="960" spans="1:14" x14ac:dyDescent="0.35">
      <c r="A960" t="s">
        <v>45</v>
      </c>
      <c r="B960">
        <f>IF(COUNTIF($A$2:A960, A960) =1,1,0)</f>
        <v>0</v>
      </c>
      <c r="C960">
        <v>2020</v>
      </c>
      <c r="D960" s="10">
        <v>43831</v>
      </c>
      <c r="E960" t="s">
        <v>16</v>
      </c>
      <c r="F960" t="s">
        <v>21</v>
      </c>
      <c r="G960">
        <f>IF(COUNTIF($F$2:F960, F960) =1,1,0)</f>
        <v>0</v>
      </c>
      <c r="H960" s="1">
        <v>95.79</v>
      </c>
      <c r="I960" s="2">
        <f t="shared" si="14"/>
        <v>95790000</v>
      </c>
      <c r="J960" s="2">
        <v>239343</v>
      </c>
      <c r="K960" t="s">
        <v>25</v>
      </c>
      <c r="L960" t="s">
        <v>38</v>
      </c>
      <c r="M960" t="s">
        <v>15</v>
      </c>
      <c r="N960" s="2">
        <v>63</v>
      </c>
    </row>
    <row r="961" spans="1:14" x14ac:dyDescent="0.35">
      <c r="A961" t="s">
        <v>10</v>
      </c>
      <c r="B961">
        <f>IF(COUNTIF($A$2:A961, A961) =1,1,0)</f>
        <v>0</v>
      </c>
      <c r="C961">
        <v>2023</v>
      </c>
      <c r="D961" s="10">
        <v>44927</v>
      </c>
      <c r="E961" t="s">
        <v>11</v>
      </c>
      <c r="F961" t="s">
        <v>17</v>
      </c>
      <c r="G961">
        <f>IF(COUNTIF($F$2:F961, F961) =1,1,0)</f>
        <v>0</v>
      </c>
      <c r="H961" s="1">
        <v>90.04</v>
      </c>
      <c r="I961" s="2">
        <f t="shared" si="14"/>
        <v>90040000</v>
      </c>
      <c r="J961" s="2">
        <v>143728</v>
      </c>
      <c r="K961" t="s">
        <v>30</v>
      </c>
      <c r="L961" t="s">
        <v>38</v>
      </c>
      <c r="M961" t="s">
        <v>27</v>
      </c>
      <c r="N961" s="2">
        <v>57</v>
      </c>
    </row>
    <row r="962" spans="1:14" x14ac:dyDescent="0.35">
      <c r="A962" t="s">
        <v>45</v>
      </c>
      <c r="B962">
        <f>IF(COUNTIF($A$2:A962, A962) =1,1,0)</f>
        <v>0</v>
      </c>
      <c r="C962">
        <v>2020</v>
      </c>
      <c r="D962" s="10">
        <v>43831</v>
      </c>
      <c r="E962" t="s">
        <v>11</v>
      </c>
      <c r="F962" t="s">
        <v>17</v>
      </c>
      <c r="G962">
        <f>IF(COUNTIF($F$2:F962, F962) =1,1,0)</f>
        <v>0</v>
      </c>
      <c r="H962" s="1">
        <v>99.64</v>
      </c>
      <c r="I962" s="2">
        <f t="shared" si="14"/>
        <v>99640000</v>
      </c>
      <c r="J962" s="2">
        <v>464717</v>
      </c>
      <c r="K962" t="s">
        <v>29</v>
      </c>
      <c r="L962" t="s">
        <v>22</v>
      </c>
      <c r="M962" t="s">
        <v>15</v>
      </c>
      <c r="N962" s="2">
        <v>27</v>
      </c>
    </row>
    <row r="963" spans="1:14" x14ac:dyDescent="0.35">
      <c r="A963" t="s">
        <v>41</v>
      </c>
      <c r="B963">
        <f>IF(COUNTIF($A$2:A963, A963) =1,1,0)</f>
        <v>0</v>
      </c>
      <c r="C963">
        <v>2018</v>
      </c>
      <c r="D963" s="10">
        <v>43101</v>
      </c>
      <c r="E963" t="s">
        <v>34</v>
      </c>
      <c r="F963" t="s">
        <v>12</v>
      </c>
      <c r="G963">
        <f>IF(COUNTIF($F$2:F963, F963) =1,1,0)</f>
        <v>0</v>
      </c>
      <c r="H963" s="1">
        <v>1.25</v>
      </c>
      <c r="I963" s="2">
        <f t="shared" ref="I963:I1026" si="15">H963*1000000</f>
        <v>1250000</v>
      </c>
      <c r="J963" s="2">
        <v>351063</v>
      </c>
      <c r="K963" t="s">
        <v>25</v>
      </c>
      <c r="L963" t="s">
        <v>22</v>
      </c>
      <c r="M963" t="s">
        <v>18</v>
      </c>
      <c r="N963" s="2">
        <v>56</v>
      </c>
    </row>
    <row r="964" spans="1:14" x14ac:dyDescent="0.35">
      <c r="A964" t="s">
        <v>40</v>
      </c>
      <c r="B964">
        <f>IF(COUNTIF($A$2:A964, A964) =1,1,0)</f>
        <v>0</v>
      </c>
      <c r="C964">
        <v>2015</v>
      </c>
      <c r="D964" s="10">
        <v>42005</v>
      </c>
      <c r="E964" t="s">
        <v>32</v>
      </c>
      <c r="F964" t="s">
        <v>35</v>
      </c>
      <c r="G964">
        <f>IF(COUNTIF($F$2:F964, F964) =1,1,0)</f>
        <v>0</v>
      </c>
      <c r="H964" s="1">
        <v>13.96</v>
      </c>
      <c r="I964" s="2">
        <f t="shared" si="15"/>
        <v>13960000</v>
      </c>
      <c r="J964" s="2">
        <v>479025</v>
      </c>
      <c r="K964" t="s">
        <v>25</v>
      </c>
      <c r="L964" t="s">
        <v>38</v>
      </c>
      <c r="M964" t="s">
        <v>31</v>
      </c>
      <c r="N964" s="2">
        <v>54</v>
      </c>
    </row>
    <row r="965" spans="1:14" x14ac:dyDescent="0.35">
      <c r="A965" t="s">
        <v>28</v>
      </c>
      <c r="B965">
        <f>IF(COUNTIF($A$2:A965, A965) =1,1,0)</f>
        <v>0</v>
      </c>
      <c r="C965">
        <v>2021</v>
      </c>
      <c r="D965" s="10">
        <v>44197</v>
      </c>
      <c r="E965" t="s">
        <v>32</v>
      </c>
      <c r="F965" t="s">
        <v>36</v>
      </c>
      <c r="G965">
        <f>IF(COUNTIF($F$2:F965, F965) =1,1,0)</f>
        <v>0</v>
      </c>
      <c r="H965" s="1">
        <v>1.62</v>
      </c>
      <c r="I965" s="2">
        <f t="shared" si="15"/>
        <v>1620000</v>
      </c>
      <c r="J965" s="2">
        <v>823004</v>
      </c>
      <c r="K965" t="s">
        <v>25</v>
      </c>
      <c r="L965" t="s">
        <v>38</v>
      </c>
      <c r="M965" t="s">
        <v>39</v>
      </c>
      <c r="N965" s="2">
        <v>22</v>
      </c>
    </row>
    <row r="966" spans="1:14" x14ac:dyDescent="0.35">
      <c r="A966" t="s">
        <v>41</v>
      </c>
      <c r="B966">
        <f>IF(COUNTIF($A$2:A966, A966) =1,1,0)</f>
        <v>0</v>
      </c>
      <c r="C966">
        <v>2021</v>
      </c>
      <c r="D966" s="10">
        <v>44197</v>
      </c>
      <c r="E966" t="s">
        <v>32</v>
      </c>
      <c r="F966" t="s">
        <v>12</v>
      </c>
      <c r="G966">
        <f>IF(COUNTIF($F$2:F966, F966) =1,1,0)</f>
        <v>0</v>
      </c>
      <c r="H966" s="1">
        <v>18.47</v>
      </c>
      <c r="I966" s="2">
        <f t="shared" si="15"/>
        <v>18470000</v>
      </c>
      <c r="J966" s="2">
        <v>394957</v>
      </c>
      <c r="K966" t="s">
        <v>13</v>
      </c>
      <c r="L966" t="s">
        <v>22</v>
      </c>
      <c r="M966" t="s">
        <v>31</v>
      </c>
      <c r="N966" s="2">
        <v>27</v>
      </c>
    </row>
    <row r="967" spans="1:14" x14ac:dyDescent="0.35">
      <c r="A967" t="s">
        <v>33</v>
      </c>
      <c r="B967">
        <f>IF(COUNTIF($A$2:A967, A967) =1,1,0)</f>
        <v>0</v>
      </c>
      <c r="C967">
        <v>2019</v>
      </c>
      <c r="D967" s="10">
        <v>43466</v>
      </c>
      <c r="E967" t="s">
        <v>11</v>
      </c>
      <c r="F967" t="s">
        <v>24</v>
      </c>
      <c r="G967">
        <f>IF(COUNTIF($F$2:F967, F967) =1,1,0)</f>
        <v>0</v>
      </c>
      <c r="H967" s="1">
        <v>28.88</v>
      </c>
      <c r="I967" s="2">
        <f t="shared" si="15"/>
        <v>28880000</v>
      </c>
      <c r="J967" s="2">
        <v>96640</v>
      </c>
      <c r="K967" t="s">
        <v>30</v>
      </c>
      <c r="L967" t="s">
        <v>26</v>
      </c>
      <c r="M967" t="s">
        <v>31</v>
      </c>
      <c r="N967" s="2">
        <v>60</v>
      </c>
    </row>
    <row r="968" spans="1:14" x14ac:dyDescent="0.35">
      <c r="A968" t="s">
        <v>41</v>
      </c>
      <c r="B968">
        <f>IF(COUNTIF($A$2:A968, A968) =1,1,0)</f>
        <v>0</v>
      </c>
      <c r="C968">
        <v>2024</v>
      </c>
      <c r="D968" s="10">
        <v>45292</v>
      </c>
      <c r="E968" t="s">
        <v>32</v>
      </c>
      <c r="F968" t="s">
        <v>12</v>
      </c>
      <c r="G968">
        <f>IF(COUNTIF($F$2:F968, F968) =1,1,0)</f>
        <v>0</v>
      </c>
      <c r="H968" s="1">
        <v>19.5</v>
      </c>
      <c r="I968" s="2">
        <f t="shared" si="15"/>
        <v>19500000</v>
      </c>
      <c r="J968" s="2">
        <v>325634</v>
      </c>
      <c r="K968" t="s">
        <v>29</v>
      </c>
      <c r="L968" t="s">
        <v>22</v>
      </c>
      <c r="M968" t="s">
        <v>18</v>
      </c>
      <c r="N968" s="2">
        <v>5</v>
      </c>
    </row>
    <row r="969" spans="1:14" x14ac:dyDescent="0.35">
      <c r="A969" t="s">
        <v>33</v>
      </c>
      <c r="B969">
        <f>IF(COUNTIF($A$2:A969, A969) =1,1,0)</f>
        <v>0</v>
      </c>
      <c r="C969">
        <v>2023</v>
      </c>
      <c r="D969" s="10">
        <v>44927</v>
      </c>
      <c r="E969" t="s">
        <v>34</v>
      </c>
      <c r="F969" t="s">
        <v>35</v>
      </c>
      <c r="G969">
        <f>IF(COUNTIF($F$2:F969, F969) =1,1,0)</f>
        <v>0</v>
      </c>
      <c r="H969" s="1">
        <v>29.63</v>
      </c>
      <c r="I969" s="2">
        <f t="shared" si="15"/>
        <v>29630000</v>
      </c>
      <c r="J969" s="2">
        <v>662667</v>
      </c>
      <c r="K969" t="s">
        <v>13</v>
      </c>
      <c r="L969" t="s">
        <v>38</v>
      </c>
      <c r="M969" t="s">
        <v>15</v>
      </c>
      <c r="N969" s="2">
        <v>30</v>
      </c>
    </row>
    <row r="970" spans="1:14" x14ac:dyDescent="0.35">
      <c r="A970" t="s">
        <v>45</v>
      </c>
      <c r="B970">
        <f>IF(COUNTIF($A$2:A970, A970) =1,1,0)</f>
        <v>0</v>
      </c>
      <c r="C970">
        <v>2024</v>
      </c>
      <c r="D970" s="10">
        <v>45292</v>
      </c>
      <c r="E970" t="s">
        <v>11</v>
      </c>
      <c r="F970" t="s">
        <v>21</v>
      </c>
      <c r="G970">
        <f>IF(COUNTIF($F$2:F970, F970) =1,1,0)</f>
        <v>0</v>
      </c>
      <c r="H970" s="1">
        <v>57.24</v>
      </c>
      <c r="I970" s="2">
        <f t="shared" si="15"/>
        <v>57240000</v>
      </c>
      <c r="J970" s="2">
        <v>107681</v>
      </c>
      <c r="K970" t="s">
        <v>30</v>
      </c>
      <c r="L970" t="s">
        <v>38</v>
      </c>
      <c r="M970" t="s">
        <v>15</v>
      </c>
      <c r="N970" s="2">
        <v>18</v>
      </c>
    </row>
    <row r="971" spans="1:14" x14ac:dyDescent="0.35">
      <c r="A971" t="s">
        <v>41</v>
      </c>
      <c r="B971">
        <f>IF(COUNTIF($A$2:A971, A971) =1,1,0)</f>
        <v>0</v>
      </c>
      <c r="C971">
        <v>2017</v>
      </c>
      <c r="D971" s="10">
        <v>42736</v>
      </c>
      <c r="E971" t="s">
        <v>11</v>
      </c>
      <c r="F971" t="s">
        <v>36</v>
      </c>
      <c r="G971">
        <f>IF(COUNTIF($F$2:F971, F971) =1,1,0)</f>
        <v>0</v>
      </c>
      <c r="H971" s="1">
        <v>3.2</v>
      </c>
      <c r="I971" s="2">
        <f t="shared" si="15"/>
        <v>3200000</v>
      </c>
      <c r="J971" s="2">
        <v>982243</v>
      </c>
      <c r="K971" t="s">
        <v>29</v>
      </c>
      <c r="L971" t="s">
        <v>38</v>
      </c>
      <c r="M971" t="s">
        <v>39</v>
      </c>
      <c r="N971" s="2">
        <v>6</v>
      </c>
    </row>
    <row r="972" spans="1:14" x14ac:dyDescent="0.35">
      <c r="A972" t="s">
        <v>44</v>
      </c>
      <c r="B972">
        <f>IF(COUNTIF($A$2:A972, A972) =1,1,0)</f>
        <v>0</v>
      </c>
      <c r="C972">
        <v>2022</v>
      </c>
      <c r="D972" s="10">
        <v>44562</v>
      </c>
      <c r="E972" t="s">
        <v>34</v>
      </c>
      <c r="F972" t="s">
        <v>35</v>
      </c>
      <c r="G972">
        <f>IF(COUNTIF($F$2:F972, F972) =1,1,0)</f>
        <v>0</v>
      </c>
      <c r="H972" s="1">
        <v>79.19</v>
      </c>
      <c r="I972" s="2">
        <f t="shared" si="15"/>
        <v>79190000</v>
      </c>
      <c r="J972" s="2">
        <v>950425</v>
      </c>
      <c r="K972" t="s">
        <v>30</v>
      </c>
      <c r="L972" t="s">
        <v>26</v>
      </c>
      <c r="M972" t="s">
        <v>31</v>
      </c>
      <c r="N972" s="2">
        <v>54</v>
      </c>
    </row>
    <row r="973" spans="1:14" x14ac:dyDescent="0.35">
      <c r="A973" t="s">
        <v>43</v>
      </c>
      <c r="B973">
        <f>IF(COUNTIF($A$2:A973, A973) =1,1,0)</f>
        <v>0</v>
      </c>
      <c r="C973">
        <v>2017</v>
      </c>
      <c r="D973" s="10">
        <v>42736</v>
      </c>
      <c r="E973" t="s">
        <v>16</v>
      </c>
      <c r="F973" t="s">
        <v>12</v>
      </c>
      <c r="G973">
        <f>IF(COUNTIF($F$2:F973, F973) =1,1,0)</f>
        <v>0</v>
      </c>
      <c r="H973" s="1">
        <v>80.5</v>
      </c>
      <c r="I973" s="2">
        <f t="shared" si="15"/>
        <v>80500000</v>
      </c>
      <c r="J973" s="2">
        <v>279808</v>
      </c>
      <c r="K973" t="s">
        <v>29</v>
      </c>
      <c r="L973" t="s">
        <v>26</v>
      </c>
      <c r="M973" t="s">
        <v>31</v>
      </c>
      <c r="N973" s="2">
        <v>60</v>
      </c>
    </row>
    <row r="974" spans="1:14" x14ac:dyDescent="0.35">
      <c r="A974" t="s">
        <v>19</v>
      </c>
      <c r="B974">
        <f>IF(COUNTIF($A$2:A974, A974) =1,1,0)</f>
        <v>0</v>
      </c>
      <c r="C974">
        <v>2024</v>
      </c>
      <c r="D974" s="10">
        <v>45292</v>
      </c>
      <c r="E974" t="s">
        <v>34</v>
      </c>
      <c r="F974" t="s">
        <v>24</v>
      </c>
      <c r="G974">
        <f>IF(COUNTIF($F$2:F974, F974) =1,1,0)</f>
        <v>0</v>
      </c>
      <c r="H974" s="1">
        <v>71.2</v>
      </c>
      <c r="I974" s="2">
        <f t="shared" si="15"/>
        <v>71200000</v>
      </c>
      <c r="J974" s="2">
        <v>190099</v>
      </c>
      <c r="K974" t="s">
        <v>30</v>
      </c>
      <c r="L974" t="s">
        <v>38</v>
      </c>
      <c r="M974" t="s">
        <v>27</v>
      </c>
      <c r="N974" s="2">
        <v>15</v>
      </c>
    </row>
    <row r="975" spans="1:14" x14ac:dyDescent="0.35">
      <c r="A975" t="s">
        <v>43</v>
      </c>
      <c r="B975">
        <f>IF(COUNTIF($A$2:A975, A975) =1,1,0)</f>
        <v>0</v>
      </c>
      <c r="C975">
        <v>2019</v>
      </c>
      <c r="D975" s="10">
        <v>43466</v>
      </c>
      <c r="E975" t="s">
        <v>42</v>
      </c>
      <c r="F975" t="s">
        <v>35</v>
      </c>
      <c r="G975">
        <f>IF(COUNTIF($F$2:F975, F975) =1,1,0)</f>
        <v>0</v>
      </c>
      <c r="H975" s="1">
        <v>12.04</v>
      </c>
      <c r="I975" s="2">
        <f t="shared" si="15"/>
        <v>12040000</v>
      </c>
      <c r="J975" s="2">
        <v>713035</v>
      </c>
      <c r="K975" t="s">
        <v>25</v>
      </c>
      <c r="L975" t="s">
        <v>26</v>
      </c>
      <c r="M975" t="s">
        <v>27</v>
      </c>
      <c r="N975" s="2">
        <v>59</v>
      </c>
    </row>
    <row r="976" spans="1:14" x14ac:dyDescent="0.35">
      <c r="A976" t="s">
        <v>40</v>
      </c>
      <c r="B976">
        <f>IF(COUNTIF($A$2:A976, A976) =1,1,0)</f>
        <v>0</v>
      </c>
      <c r="C976">
        <v>2016</v>
      </c>
      <c r="D976" s="10">
        <v>42370</v>
      </c>
      <c r="E976" t="s">
        <v>42</v>
      </c>
      <c r="F976" t="s">
        <v>17</v>
      </c>
      <c r="G976">
        <f>IF(COUNTIF($F$2:F976, F976) =1,1,0)</f>
        <v>0</v>
      </c>
      <c r="H976" s="1">
        <v>29.05</v>
      </c>
      <c r="I976" s="2">
        <f t="shared" si="15"/>
        <v>29050000</v>
      </c>
      <c r="J976" s="2">
        <v>817347</v>
      </c>
      <c r="K976" t="s">
        <v>25</v>
      </c>
      <c r="L976" t="s">
        <v>22</v>
      </c>
      <c r="M976" t="s">
        <v>31</v>
      </c>
      <c r="N976" s="2">
        <v>68</v>
      </c>
    </row>
    <row r="977" spans="1:14" x14ac:dyDescent="0.35">
      <c r="A977" t="s">
        <v>28</v>
      </c>
      <c r="B977">
        <f>IF(COUNTIF($A$2:A977, A977) =1,1,0)</f>
        <v>0</v>
      </c>
      <c r="C977">
        <v>2023</v>
      </c>
      <c r="D977" s="10">
        <v>44927</v>
      </c>
      <c r="E977" t="s">
        <v>16</v>
      </c>
      <c r="F977" t="s">
        <v>37</v>
      </c>
      <c r="G977">
        <f>IF(COUNTIF($F$2:F977, F977) =1,1,0)</f>
        <v>0</v>
      </c>
      <c r="H977" s="1">
        <v>28.18</v>
      </c>
      <c r="I977" s="2">
        <f t="shared" si="15"/>
        <v>28180000</v>
      </c>
      <c r="J977" s="2">
        <v>707214</v>
      </c>
      <c r="K977" t="s">
        <v>30</v>
      </c>
      <c r="L977" t="s">
        <v>22</v>
      </c>
      <c r="M977" t="s">
        <v>27</v>
      </c>
      <c r="N977" s="2">
        <v>11</v>
      </c>
    </row>
    <row r="978" spans="1:14" x14ac:dyDescent="0.35">
      <c r="A978" t="s">
        <v>23</v>
      </c>
      <c r="B978">
        <f>IF(COUNTIF($A$2:A978, A978) =1,1,0)</f>
        <v>0</v>
      </c>
      <c r="C978">
        <v>2016</v>
      </c>
      <c r="D978" s="10">
        <v>42370</v>
      </c>
      <c r="E978" t="s">
        <v>32</v>
      </c>
      <c r="F978" t="s">
        <v>17</v>
      </c>
      <c r="G978">
        <f>IF(COUNTIF($F$2:F978, F978) =1,1,0)</f>
        <v>0</v>
      </c>
      <c r="H978" s="1">
        <v>39.26</v>
      </c>
      <c r="I978" s="2">
        <f t="shared" si="15"/>
        <v>39260000</v>
      </c>
      <c r="J978" s="2">
        <v>668780</v>
      </c>
      <c r="K978" t="s">
        <v>13</v>
      </c>
      <c r="L978" t="s">
        <v>38</v>
      </c>
      <c r="M978" t="s">
        <v>18</v>
      </c>
      <c r="N978" s="2">
        <v>33</v>
      </c>
    </row>
    <row r="979" spans="1:14" x14ac:dyDescent="0.35">
      <c r="A979" t="s">
        <v>41</v>
      </c>
      <c r="B979">
        <f>IF(COUNTIF($A$2:A979, A979) =1,1,0)</f>
        <v>0</v>
      </c>
      <c r="C979">
        <v>2015</v>
      </c>
      <c r="D979" s="10">
        <v>42005</v>
      </c>
      <c r="E979" t="s">
        <v>32</v>
      </c>
      <c r="F979" t="s">
        <v>24</v>
      </c>
      <c r="G979">
        <f>IF(COUNTIF($F$2:F979, F979) =1,1,0)</f>
        <v>0</v>
      </c>
      <c r="H979" s="1">
        <v>57.21</v>
      </c>
      <c r="I979" s="2">
        <f t="shared" si="15"/>
        <v>57210000</v>
      </c>
      <c r="J979" s="2">
        <v>609196</v>
      </c>
      <c r="K979" t="s">
        <v>30</v>
      </c>
      <c r="L979" t="s">
        <v>26</v>
      </c>
      <c r="M979" t="s">
        <v>15</v>
      </c>
      <c r="N979" s="2">
        <v>4</v>
      </c>
    </row>
    <row r="980" spans="1:14" x14ac:dyDescent="0.35">
      <c r="A980" t="s">
        <v>45</v>
      </c>
      <c r="B980">
        <f>IF(COUNTIF($A$2:A980, A980) =1,1,0)</f>
        <v>0</v>
      </c>
      <c r="C980">
        <v>2021</v>
      </c>
      <c r="D980" s="10">
        <v>44197</v>
      </c>
      <c r="E980" t="s">
        <v>20</v>
      </c>
      <c r="F980" t="s">
        <v>24</v>
      </c>
      <c r="G980">
        <f>IF(COUNTIF($F$2:F980, F980) =1,1,0)</f>
        <v>0</v>
      </c>
      <c r="H980" s="1">
        <v>83.88</v>
      </c>
      <c r="I980" s="2">
        <f t="shared" si="15"/>
        <v>83880000</v>
      </c>
      <c r="J980" s="2">
        <v>980367</v>
      </c>
      <c r="K980" t="s">
        <v>25</v>
      </c>
      <c r="L980" t="s">
        <v>14</v>
      </c>
      <c r="M980" t="s">
        <v>18</v>
      </c>
      <c r="N980" s="2">
        <v>3</v>
      </c>
    </row>
    <row r="981" spans="1:14" x14ac:dyDescent="0.35">
      <c r="A981" t="s">
        <v>41</v>
      </c>
      <c r="B981">
        <f>IF(COUNTIF($A$2:A981, A981) =1,1,0)</f>
        <v>0</v>
      </c>
      <c r="C981">
        <v>2022</v>
      </c>
      <c r="D981" s="10">
        <v>44562</v>
      </c>
      <c r="E981" t="s">
        <v>20</v>
      </c>
      <c r="F981" t="s">
        <v>21</v>
      </c>
      <c r="G981">
        <f>IF(COUNTIF($F$2:F981, F981) =1,1,0)</f>
        <v>0</v>
      </c>
      <c r="H981" s="1">
        <v>84.1</v>
      </c>
      <c r="I981" s="2">
        <f t="shared" si="15"/>
        <v>84100000</v>
      </c>
      <c r="J981" s="2">
        <v>919858</v>
      </c>
      <c r="K981" t="s">
        <v>25</v>
      </c>
      <c r="L981" t="s">
        <v>14</v>
      </c>
      <c r="M981" t="s">
        <v>39</v>
      </c>
      <c r="N981" s="2">
        <v>47</v>
      </c>
    </row>
    <row r="982" spans="1:14" x14ac:dyDescent="0.35">
      <c r="A982" t="s">
        <v>33</v>
      </c>
      <c r="B982">
        <f>IF(COUNTIF($A$2:A982, A982) =1,1,0)</f>
        <v>0</v>
      </c>
      <c r="C982">
        <v>2017</v>
      </c>
      <c r="D982" s="10">
        <v>42736</v>
      </c>
      <c r="E982" t="s">
        <v>32</v>
      </c>
      <c r="F982" t="s">
        <v>37</v>
      </c>
      <c r="G982">
        <f>IF(COUNTIF($F$2:F982, F982) =1,1,0)</f>
        <v>0</v>
      </c>
      <c r="H982" s="1">
        <v>39.49</v>
      </c>
      <c r="I982" s="2">
        <f t="shared" si="15"/>
        <v>39490000</v>
      </c>
      <c r="J982" s="2">
        <v>195459</v>
      </c>
      <c r="K982" t="s">
        <v>13</v>
      </c>
      <c r="L982" t="s">
        <v>22</v>
      </c>
      <c r="M982" t="s">
        <v>39</v>
      </c>
      <c r="N982" s="2">
        <v>14</v>
      </c>
    </row>
    <row r="983" spans="1:14" x14ac:dyDescent="0.35">
      <c r="A983" t="s">
        <v>41</v>
      </c>
      <c r="B983">
        <f>IF(COUNTIF($A$2:A983, A983) =1,1,0)</f>
        <v>0</v>
      </c>
      <c r="C983">
        <v>2015</v>
      </c>
      <c r="D983" s="10">
        <v>42005</v>
      </c>
      <c r="E983" t="s">
        <v>20</v>
      </c>
      <c r="F983" t="s">
        <v>35</v>
      </c>
      <c r="G983">
        <f>IF(COUNTIF($F$2:F983, F983) =1,1,0)</f>
        <v>0</v>
      </c>
      <c r="H983" s="1">
        <v>46.76</v>
      </c>
      <c r="I983" s="2">
        <f t="shared" si="15"/>
        <v>46760000</v>
      </c>
      <c r="J983" s="2">
        <v>713342</v>
      </c>
      <c r="K983" t="s">
        <v>30</v>
      </c>
      <c r="L983" t="s">
        <v>22</v>
      </c>
      <c r="M983" t="s">
        <v>39</v>
      </c>
      <c r="N983" s="2">
        <v>36</v>
      </c>
    </row>
    <row r="984" spans="1:14" x14ac:dyDescent="0.35">
      <c r="A984" t="s">
        <v>23</v>
      </c>
      <c r="B984">
        <f>IF(COUNTIF($A$2:A984, A984) =1,1,0)</f>
        <v>0</v>
      </c>
      <c r="C984">
        <v>2019</v>
      </c>
      <c r="D984" s="10">
        <v>43466</v>
      </c>
      <c r="E984" t="s">
        <v>32</v>
      </c>
      <c r="F984" t="s">
        <v>36</v>
      </c>
      <c r="G984">
        <f>IF(COUNTIF($F$2:F984, F984) =1,1,0)</f>
        <v>0</v>
      </c>
      <c r="H984" s="1">
        <v>80.680000000000007</v>
      </c>
      <c r="I984" s="2">
        <f t="shared" si="15"/>
        <v>80680000</v>
      </c>
      <c r="J984" s="2">
        <v>19007</v>
      </c>
      <c r="K984" t="s">
        <v>25</v>
      </c>
      <c r="L984" t="s">
        <v>14</v>
      </c>
      <c r="M984" t="s">
        <v>15</v>
      </c>
      <c r="N984" s="2">
        <v>29</v>
      </c>
    </row>
    <row r="985" spans="1:14" x14ac:dyDescent="0.35">
      <c r="A985" t="s">
        <v>10</v>
      </c>
      <c r="B985">
        <f>IF(COUNTIF($A$2:A985, A985) =1,1,0)</f>
        <v>0</v>
      </c>
      <c r="C985">
        <v>2022</v>
      </c>
      <c r="D985" s="10">
        <v>44562</v>
      </c>
      <c r="E985" t="s">
        <v>16</v>
      </c>
      <c r="F985" t="s">
        <v>35</v>
      </c>
      <c r="G985">
        <f>IF(COUNTIF($F$2:F985, F985) =1,1,0)</f>
        <v>0</v>
      </c>
      <c r="H985" s="1">
        <v>86.56</v>
      </c>
      <c r="I985" s="2">
        <f t="shared" si="15"/>
        <v>86560000</v>
      </c>
      <c r="J985" s="2">
        <v>963091</v>
      </c>
      <c r="K985" t="s">
        <v>29</v>
      </c>
      <c r="L985" t="s">
        <v>38</v>
      </c>
      <c r="M985" t="s">
        <v>15</v>
      </c>
      <c r="N985" s="2">
        <v>37</v>
      </c>
    </row>
    <row r="986" spans="1:14" x14ac:dyDescent="0.35">
      <c r="A986" t="s">
        <v>23</v>
      </c>
      <c r="B986">
        <f>IF(COUNTIF($A$2:A986, A986) =1,1,0)</f>
        <v>0</v>
      </c>
      <c r="C986">
        <v>2017</v>
      </c>
      <c r="D986" s="10">
        <v>42736</v>
      </c>
      <c r="E986" t="s">
        <v>42</v>
      </c>
      <c r="F986" t="s">
        <v>35</v>
      </c>
      <c r="G986">
        <f>IF(COUNTIF($F$2:F986, F986) =1,1,0)</f>
        <v>0</v>
      </c>
      <c r="H986" s="1">
        <v>66.25</v>
      </c>
      <c r="I986" s="2">
        <f t="shared" si="15"/>
        <v>66250000</v>
      </c>
      <c r="J986" s="2">
        <v>726887</v>
      </c>
      <c r="K986" t="s">
        <v>13</v>
      </c>
      <c r="L986" t="s">
        <v>26</v>
      </c>
      <c r="M986" t="s">
        <v>18</v>
      </c>
      <c r="N986" s="2">
        <v>13</v>
      </c>
    </row>
    <row r="987" spans="1:14" x14ac:dyDescent="0.35">
      <c r="A987" t="s">
        <v>41</v>
      </c>
      <c r="B987">
        <f>IF(COUNTIF($A$2:A987, A987) =1,1,0)</f>
        <v>0</v>
      </c>
      <c r="C987">
        <v>2021</v>
      </c>
      <c r="D987" s="10">
        <v>44197</v>
      </c>
      <c r="E987" t="s">
        <v>32</v>
      </c>
      <c r="F987" t="s">
        <v>21</v>
      </c>
      <c r="G987">
        <f>IF(COUNTIF($F$2:F987, F987) =1,1,0)</f>
        <v>0</v>
      </c>
      <c r="H987" s="1">
        <v>78.760000000000005</v>
      </c>
      <c r="I987" s="2">
        <f t="shared" si="15"/>
        <v>78760000</v>
      </c>
      <c r="J987" s="2">
        <v>130413</v>
      </c>
      <c r="K987" t="s">
        <v>30</v>
      </c>
      <c r="L987" t="s">
        <v>26</v>
      </c>
      <c r="M987" t="s">
        <v>39</v>
      </c>
      <c r="N987" s="2">
        <v>66</v>
      </c>
    </row>
    <row r="988" spans="1:14" x14ac:dyDescent="0.35">
      <c r="A988" t="s">
        <v>28</v>
      </c>
      <c r="B988">
        <f>IF(COUNTIF($A$2:A988, A988) =1,1,0)</f>
        <v>0</v>
      </c>
      <c r="C988">
        <v>2017</v>
      </c>
      <c r="D988" s="10">
        <v>42736</v>
      </c>
      <c r="E988" t="s">
        <v>42</v>
      </c>
      <c r="F988" t="s">
        <v>36</v>
      </c>
      <c r="G988">
        <f>IF(COUNTIF($F$2:F988, F988) =1,1,0)</f>
        <v>0</v>
      </c>
      <c r="H988" s="1">
        <v>97.68</v>
      </c>
      <c r="I988" s="2">
        <f t="shared" si="15"/>
        <v>97680000</v>
      </c>
      <c r="J988" s="2">
        <v>906914</v>
      </c>
      <c r="K988" t="s">
        <v>13</v>
      </c>
      <c r="L988" t="s">
        <v>38</v>
      </c>
      <c r="M988" t="s">
        <v>27</v>
      </c>
      <c r="N988" s="2">
        <v>15</v>
      </c>
    </row>
    <row r="989" spans="1:14" x14ac:dyDescent="0.35">
      <c r="A989" t="s">
        <v>10</v>
      </c>
      <c r="B989">
        <f>IF(COUNTIF($A$2:A989, A989) =1,1,0)</f>
        <v>0</v>
      </c>
      <c r="C989">
        <v>2020</v>
      </c>
      <c r="D989" s="10">
        <v>43831</v>
      </c>
      <c r="E989" t="s">
        <v>16</v>
      </c>
      <c r="F989" t="s">
        <v>21</v>
      </c>
      <c r="G989">
        <f>IF(COUNTIF($F$2:F989, F989) =1,1,0)</f>
        <v>0</v>
      </c>
      <c r="H989" s="1">
        <v>14.94</v>
      </c>
      <c r="I989" s="2">
        <f t="shared" si="15"/>
        <v>14940000</v>
      </c>
      <c r="J989" s="2">
        <v>557218</v>
      </c>
      <c r="K989" t="s">
        <v>25</v>
      </c>
      <c r="L989" t="s">
        <v>38</v>
      </c>
      <c r="M989" t="s">
        <v>18</v>
      </c>
      <c r="N989" s="2">
        <v>70</v>
      </c>
    </row>
    <row r="990" spans="1:14" x14ac:dyDescent="0.35">
      <c r="A990" t="s">
        <v>41</v>
      </c>
      <c r="B990">
        <f>IF(COUNTIF($A$2:A990, A990) =1,1,0)</f>
        <v>0</v>
      </c>
      <c r="C990">
        <v>2018</v>
      </c>
      <c r="D990" s="10">
        <v>43101</v>
      </c>
      <c r="E990" t="s">
        <v>34</v>
      </c>
      <c r="F990" t="s">
        <v>36</v>
      </c>
      <c r="G990">
        <f>IF(COUNTIF($F$2:F990, F990) =1,1,0)</f>
        <v>0</v>
      </c>
      <c r="H990" s="1">
        <v>59.29</v>
      </c>
      <c r="I990" s="2">
        <f t="shared" si="15"/>
        <v>59290000</v>
      </c>
      <c r="J990" s="2">
        <v>380543</v>
      </c>
      <c r="K990" t="s">
        <v>30</v>
      </c>
      <c r="L990" t="s">
        <v>22</v>
      </c>
      <c r="M990" t="s">
        <v>15</v>
      </c>
      <c r="N990" s="2">
        <v>26</v>
      </c>
    </row>
    <row r="991" spans="1:14" x14ac:dyDescent="0.35">
      <c r="A991" t="s">
        <v>23</v>
      </c>
      <c r="B991">
        <f>IF(COUNTIF($A$2:A991, A991) =1,1,0)</f>
        <v>0</v>
      </c>
      <c r="C991">
        <v>2022</v>
      </c>
      <c r="D991" s="10">
        <v>44562</v>
      </c>
      <c r="E991" t="s">
        <v>42</v>
      </c>
      <c r="F991" t="s">
        <v>17</v>
      </c>
      <c r="G991">
        <f>IF(COUNTIF($F$2:F991, F991) =1,1,0)</f>
        <v>0</v>
      </c>
      <c r="H991" s="1">
        <v>39.549999999999997</v>
      </c>
      <c r="I991" s="2">
        <f t="shared" si="15"/>
        <v>39550000</v>
      </c>
      <c r="J991" s="2">
        <v>337363</v>
      </c>
      <c r="K991" t="s">
        <v>29</v>
      </c>
      <c r="L991" t="s">
        <v>26</v>
      </c>
      <c r="M991" t="s">
        <v>15</v>
      </c>
      <c r="N991" s="2">
        <v>2</v>
      </c>
    </row>
    <row r="992" spans="1:14" x14ac:dyDescent="0.35">
      <c r="A992" t="s">
        <v>10</v>
      </c>
      <c r="B992">
        <f>IF(COUNTIF($A$2:A992, A992) =1,1,0)</f>
        <v>0</v>
      </c>
      <c r="C992">
        <v>2018</v>
      </c>
      <c r="D992" s="10">
        <v>43101</v>
      </c>
      <c r="E992" t="s">
        <v>32</v>
      </c>
      <c r="F992" t="s">
        <v>21</v>
      </c>
      <c r="G992">
        <f>IF(COUNTIF($F$2:F992, F992) =1,1,0)</f>
        <v>0</v>
      </c>
      <c r="H992" s="1">
        <v>14.04</v>
      </c>
      <c r="I992" s="2">
        <f t="shared" si="15"/>
        <v>14040000</v>
      </c>
      <c r="J992" s="2">
        <v>803086</v>
      </c>
      <c r="K992" t="s">
        <v>25</v>
      </c>
      <c r="L992" t="s">
        <v>26</v>
      </c>
      <c r="M992" t="s">
        <v>15</v>
      </c>
      <c r="N992" s="2">
        <v>23</v>
      </c>
    </row>
    <row r="993" spans="1:14" x14ac:dyDescent="0.35">
      <c r="A993" t="s">
        <v>10</v>
      </c>
      <c r="B993">
        <f>IF(COUNTIF($A$2:A993, A993) =1,1,0)</f>
        <v>0</v>
      </c>
      <c r="C993">
        <v>2024</v>
      </c>
      <c r="D993" s="10">
        <v>45292</v>
      </c>
      <c r="E993" t="s">
        <v>20</v>
      </c>
      <c r="F993" t="s">
        <v>21</v>
      </c>
      <c r="G993">
        <f>IF(COUNTIF($F$2:F993, F993) =1,1,0)</f>
        <v>0</v>
      </c>
      <c r="H993" s="1">
        <v>63.79</v>
      </c>
      <c r="I993" s="2">
        <f t="shared" si="15"/>
        <v>63790000</v>
      </c>
      <c r="J993" s="2">
        <v>195858</v>
      </c>
      <c r="K993" t="s">
        <v>13</v>
      </c>
      <c r="L993" t="s">
        <v>38</v>
      </c>
      <c r="M993" t="s">
        <v>39</v>
      </c>
      <c r="N993" s="2">
        <v>1</v>
      </c>
    </row>
    <row r="994" spans="1:14" x14ac:dyDescent="0.35">
      <c r="A994" t="s">
        <v>19</v>
      </c>
      <c r="B994">
        <f>IF(COUNTIF($A$2:A994, A994) =1,1,0)</f>
        <v>0</v>
      </c>
      <c r="C994">
        <v>2019</v>
      </c>
      <c r="D994" s="10">
        <v>43466</v>
      </c>
      <c r="E994" t="s">
        <v>42</v>
      </c>
      <c r="F994" t="s">
        <v>36</v>
      </c>
      <c r="G994">
        <f>IF(COUNTIF($F$2:F994, F994) =1,1,0)</f>
        <v>0</v>
      </c>
      <c r="H994" s="1">
        <v>37.03</v>
      </c>
      <c r="I994" s="2">
        <f t="shared" si="15"/>
        <v>37030000</v>
      </c>
      <c r="J994" s="2">
        <v>358371</v>
      </c>
      <c r="K994" t="s">
        <v>29</v>
      </c>
      <c r="L994" t="s">
        <v>22</v>
      </c>
      <c r="M994" t="s">
        <v>27</v>
      </c>
      <c r="N994" s="2">
        <v>30</v>
      </c>
    </row>
    <row r="995" spans="1:14" x14ac:dyDescent="0.35">
      <c r="A995" t="s">
        <v>40</v>
      </c>
      <c r="B995">
        <f>IF(COUNTIF($A$2:A995, A995) =1,1,0)</f>
        <v>0</v>
      </c>
      <c r="C995">
        <v>2019</v>
      </c>
      <c r="D995" s="10">
        <v>43466</v>
      </c>
      <c r="E995" t="s">
        <v>11</v>
      </c>
      <c r="F995" t="s">
        <v>17</v>
      </c>
      <c r="G995">
        <f>IF(COUNTIF($F$2:F995, F995) =1,1,0)</f>
        <v>0</v>
      </c>
      <c r="H995" s="1">
        <v>9.1199999999999992</v>
      </c>
      <c r="I995" s="2">
        <f t="shared" si="15"/>
        <v>9120000</v>
      </c>
      <c r="J995" s="2">
        <v>212267</v>
      </c>
      <c r="K995" t="s">
        <v>29</v>
      </c>
      <c r="L995" t="s">
        <v>38</v>
      </c>
      <c r="M995" t="s">
        <v>31</v>
      </c>
      <c r="N995" s="2">
        <v>14</v>
      </c>
    </row>
    <row r="996" spans="1:14" x14ac:dyDescent="0.35">
      <c r="A996" t="s">
        <v>33</v>
      </c>
      <c r="B996">
        <f>IF(COUNTIF($A$2:A996, A996) =1,1,0)</f>
        <v>0</v>
      </c>
      <c r="C996">
        <v>2021</v>
      </c>
      <c r="D996" s="10">
        <v>44197</v>
      </c>
      <c r="E996" t="s">
        <v>20</v>
      </c>
      <c r="F996" t="s">
        <v>37</v>
      </c>
      <c r="G996">
        <f>IF(COUNTIF($F$2:F996, F996) =1,1,0)</f>
        <v>0</v>
      </c>
      <c r="H996" s="1">
        <v>52.04</v>
      </c>
      <c r="I996" s="2">
        <f t="shared" si="15"/>
        <v>52040000</v>
      </c>
      <c r="J996" s="2">
        <v>757744</v>
      </c>
      <c r="K996" t="s">
        <v>25</v>
      </c>
      <c r="L996" t="s">
        <v>38</v>
      </c>
      <c r="M996" t="s">
        <v>31</v>
      </c>
      <c r="N996" s="2">
        <v>43</v>
      </c>
    </row>
    <row r="997" spans="1:14" x14ac:dyDescent="0.35">
      <c r="A997" t="s">
        <v>44</v>
      </c>
      <c r="B997">
        <f>IF(COUNTIF($A$2:A997, A997) =1,1,0)</f>
        <v>0</v>
      </c>
      <c r="C997">
        <v>2017</v>
      </c>
      <c r="D997" s="10">
        <v>42736</v>
      </c>
      <c r="E997" t="s">
        <v>16</v>
      </c>
      <c r="F997" t="s">
        <v>17</v>
      </c>
      <c r="G997">
        <f>IF(COUNTIF($F$2:F997, F997) =1,1,0)</f>
        <v>0</v>
      </c>
      <c r="H997" s="1">
        <v>59.13</v>
      </c>
      <c r="I997" s="2">
        <f t="shared" si="15"/>
        <v>59130000</v>
      </c>
      <c r="J997" s="2">
        <v>747705</v>
      </c>
      <c r="K997" t="s">
        <v>29</v>
      </c>
      <c r="L997" t="s">
        <v>14</v>
      </c>
      <c r="M997" t="s">
        <v>15</v>
      </c>
      <c r="N997" s="2">
        <v>47</v>
      </c>
    </row>
    <row r="998" spans="1:14" x14ac:dyDescent="0.35">
      <c r="A998" t="s">
        <v>45</v>
      </c>
      <c r="B998">
        <f>IF(COUNTIF($A$2:A998, A998) =1,1,0)</f>
        <v>0</v>
      </c>
      <c r="C998">
        <v>2024</v>
      </c>
      <c r="D998" s="10">
        <v>45292</v>
      </c>
      <c r="E998" t="s">
        <v>11</v>
      </c>
      <c r="F998" t="s">
        <v>24</v>
      </c>
      <c r="G998">
        <f>IF(COUNTIF($F$2:F998, F998) =1,1,0)</f>
        <v>0</v>
      </c>
      <c r="H998" s="1">
        <v>64.67</v>
      </c>
      <c r="I998" s="2">
        <f t="shared" si="15"/>
        <v>64670000</v>
      </c>
      <c r="J998" s="2">
        <v>996651</v>
      </c>
      <c r="K998" t="s">
        <v>13</v>
      </c>
      <c r="L998" t="s">
        <v>22</v>
      </c>
      <c r="M998" t="s">
        <v>39</v>
      </c>
      <c r="N998" s="2">
        <v>69</v>
      </c>
    </row>
    <row r="999" spans="1:14" x14ac:dyDescent="0.35">
      <c r="A999" t="s">
        <v>23</v>
      </c>
      <c r="B999">
        <f>IF(COUNTIF($A$2:A999, A999) =1,1,0)</f>
        <v>0</v>
      </c>
      <c r="C999">
        <v>2015</v>
      </c>
      <c r="D999" s="10">
        <v>42005</v>
      </c>
      <c r="E999" t="s">
        <v>16</v>
      </c>
      <c r="F999" t="s">
        <v>35</v>
      </c>
      <c r="G999">
        <f>IF(COUNTIF($F$2:F999, F999) =1,1,0)</f>
        <v>0</v>
      </c>
      <c r="H999" s="1">
        <v>52.78</v>
      </c>
      <c r="I999" s="2">
        <f t="shared" si="15"/>
        <v>52780000</v>
      </c>
      <c r="J999" s="2">
        <v>281905</v>
      </c>
      <c r="K999" t="s">
        <v>29</v>
      </c>
      <c r="L999" t="s">
        <v>26</v>
      </c>
      <c r="M999" t="s">
        <v>15</v>
      </c>
      <c r="N999" s="2">
        <v>32</v>
      </c>
    </row>
    <row r="1000" spans="1:14" x14ac:dyDescent="0.35">
      <c r="A1000" t="s">
        <v>43</v>
      </c>
      <c r="B1000">
        <f>IF(COUNTIF($A$2:A1000, A1000) =1,1,0)</f>
        <v>0</v>
      </c>
      <c r="C1000">
        <v>2019</v>
      </c>
      <c r="D1000" s="10">
        <v>43466</v>
      </c>
      <c r="E1000" t="s">
        <v>20</v>
      </c>
      <c r="F1000" t="s">
        <v>37</v>
      </c>
      <c r="G1000">
        <f>IF(COUNTIF($F$2:F1000, F1000) =1,1,0)</f>
        <v>0</v>
      </c>
      <c r="H1000" s="1">
        <v>7.44</v>
      </c>
      <c r="I1000" s="2">
        <f t="shared" si="15"/>
        <v>7440000</v>
      </c>
      <c r="J1000" s="2">
        <v>739981</v>
      </c>
      <c r="K1000" t="s">
        <v>30</v>
      </c>
      <c r="L1000" t="s">
        <v>26</v>
      </c>
      <c r="M1000" t="s">
        <v>31</v>
      </c>
      <c r="N1000" s="2">
        <v>54</v>
      </c>
    </row>
    <row r="1001" spans="1:14" x14ac:dyDescent="0.35">
      <c r="A1001" t="s">
        <v>33</v>
      </c>
      <c r="B1001">
        <f>IF(COUNTIF($A$2:A1001, A1001) =1,1,0)</f>
        <v>0</v>
      </c>
      <c r="C1001">
        <v>2016</v>
      </c>
      <c r="D1001" s="10">
        <v>42370</v>
      </c>
      <c r="E1001" t="s">
        <v>34</v>
      </c>
      <c r="F1001" t="s">
        <v>24</v>
      </c>
      <c r="G1001">
        <f>IF(COUNTIF($F$2:F1001, F1001) =1,1,0)</f>
        <v>0</v>
      </c>
      <c r="H1001" s="1">
        <v>47.19</v>
      </c>
      <c r="I1001" s="2">
        <f t="shared" si="15"/>
        <v>47190000</v>
      </c>
      <c r="J1001" s="2">
        <v>554448</v>
      </c>
      <c r="K1001" t="s">
        <v>13</v>
      </c>
      <c r="L1001" t="s">
        <v>26</v>
      </c>
      <c r="M1001" t="s">
        <v>31</v>
      </c>
      <c r="N1001" s="2">
        <v>31</v>
      </c>
    </row>
    <row r="1002" spans="1:14" x14ac:dyDescent="0.35">
      <c r="A1002" t="s">
        <v>45</v>
      </c>
      <c r="B1002">
        <f>IF(COUNTIF($A$2:A1002, A1002) =1,1,0)</f>
        <v>0</v>
      </c>
      <c r="C1002">
        <v>2016</v>
      </c>
      <c r="D1002" s="10">
        <v>42370</v>
      </c>
      <c r="E1002" t="s">
        <v>16</v>
      </c>
      <c r="F1002" t="s">
        <v>37</v>
      </c>
      <c r="G1002">
        <f>IF(COUNTIF($F$2:F1002, F1002) =1,1,0)</f>
        <v>0</v>
      </c>
      <c r="H1002" s="1">
        <v>99.19</v>
      </c>
      <c r="I1002" s="2">
        <f t="shared" si="15"/>
        <v>99190000</v>
      </c>
      <c r="J1002" s="2">
        <v>745103</v>
      </c>
      <c r="K1002" t="s">
        <v>29</v>
      </c>
      <c r="L1002" t="s">
        <v>14</v>
      </c>
      <c r="M1002" t="s">
        <v>39</v>
      </c>
      <c r="N1002" s="2">
        <v>8</v>
      </c>
    </row>
    <row r="1003" spans="1:14" x14ac:dyDescent="0.35">
      <c r="A1003" t="s">
        <v>19</v>
      </c>
      <c r="B1003">
        <f>IF(COUNTIF($A$2:A1003, A1003) =1,1,0)</f>
        <v>0</v>
      </c>
      <c r="C1003">
        <v>2015</v>
      </c>
      <c r="D1003" s="10">
        <v>42005</v>
      </c>
      <c r="E1003" t="s">
        <v>32</v>
      </c>
      <c r="F1003" t="s">
        <v>37</v>
      </c>
      <c r="G1003">
        <f>IF(COUNTIF($F$2:F1003, F1003) =1,1,0)</f>
        <v>0</v>
      </c>
      <c r="H1003" s="1">
        <v>10.94</v>
      </c>
      <c r="I1003" s="2">
        <f t="shared" si="15"/>
        <v>10940000</v>
      </c>
      <c r="J1003" s="2">
        <v>600279</v>
      </c>
      <c r="K1003" t="s">
        <v>29</v>
      </c>
      <c r="L1003" t="s">
        <v>14</v>
      </c>
      <c r="M1003" t="s">
        <v>27</v>
      </c>
      <c r="N1003" s="2">
        <v>16</v>
      </c>
    </row>
    <row r="1004" spans="1:14" x14ac:dyDescent="0.35">
      <c r="A1004" t="s">
        <v>41</v>
      </c>
      <c r="B1004">
        <f>IF(COUNTIF($A$2:A1004, A1004) =1,1,0)</f>
        <v>0</v>
      </c>
      <c r="C1004">
        <v>2016</v>
      </c>
      <c r="D1004" s="10">
        <v>42370</v>
      </c>
      <c r="E1004" t="s">
        <v>20</v>
      </c>
      <c r="F1004" t="s">
        <v>21</v>
      </c>
      <c r="G1004">
        <f>IF(COUNTIF($F$2:F1004, F1004) =1,1,0)</f>
        <v>0</v>
      </c>
      <c r="H1004" s="1">
        <v>48.86</v>
      </c>
      <c r="I1004" s="2">
        <f t="shared" si="15"/>
        <v>48860000</v>
      </c>
      <c r="J1004" s="2">
        <v>973654</v>
      </c>
      <c r="K1004" t="s">
        <v>30</v>
      </c>
      <c r="L1004" t="s">
        <v>14</v>
      </c>
      <c r="M1004" t="s">
        <v>39</v>
      </c>
      <c r="N1004" s="2">
        <v>23</v>
      </c>
    </row>
    <row r="1005" spans="1:14" x14ac:dyDescent="0.35">
      <c r="A1005" t="s">
        <v>10</v>
      </c>
      <c r="B1005">
        <f>IF(COUNTIF($A$2:A1005, A1005) =1,1,0)</f>
        <v>0</v>
      </c>
      <c r="C1005">
        <v>2016</v>
      </c>
      <c r="D1005" s="10">
        <v>42370</v>
      </c>
      <c r="E1005" t="s">
        <v>32</v>
      </c>
      <c r="F1005" t="s">
        <v>24</v>
      </c>
      <c r="G1005">
        <f>IF(COUNTIF($F$2:F1005, F1005) =1,1,0)</f>
        <v>0</v>
      </c>
      <c r="H1005" s="1">
        <v>80.48</v>
      </c>
      <c r="I1005" s="2">
        <f t="shared" si="15"/>
        <v>80480000</v>
      </c>
      <c r="J1005" s="2">
        <v>78123</v>
      </c>
      <c r="K1005" t="s">
        <v>13</v>
      </c>
      <c r="L1005" t="s">
        <v>26</v>
      </c>
      <c r="M1005" t="s">
        <v>31</v>
      </c>
      <c r="N1005" s="2">
        <v>50</v>
      </c>
    </row>
    <row r="1006" spans="1:14" x14ac:dyDescent="0.35">
      <c r="A1006" t="s">
        <v>23</v>
      </c>
      <c r="B1006">
        <f>IF(COUNTIF($A$2:A1006, A1006) =1,1,0)</f>
        <v>0</v>
      </c>
      <c r="C1006">
        <v>2015</v>
      </c>
      <c r="D1006" s="10">
        <v>42005</v>
      </c>
      <c r="E1006" t="s">
        <v>20</v>
      </c>
      <c r="F1006" t="s">
        <v>35</v>
      </c>
      <c r="G1006">
        <f>IF(COUNTIF($F$2:F1006, F1006) =1,1,0)</f>
        <v>0</v>
      </c>
      <c r="H1006" s="1">
        <v>69.959999999999994</v>
      </c>
      <c r="I1006" s="2">
        <f t="shared" si="15"/>
        <v>69960000</v>
      </c>
      <c r="J1006" s="2">
        <v>675955</v>
      </c>
      <c r="K1006" t="s">
        <v>29</v>
      </c>
      <c r="L1006" t="s">
        <v>38</v>
      </c>
      <c r="M1006" t="s">
        <v>31</v>
      </c>
      <c r="N1006" s="2">
        <v>60</v>
      </c>
    </row>
    <row r="1007" spans="1:14" x14ac:dyDescent="0.35">
      <c r="A1007" t="s">
        <v>10</v>
      </c>
      <c r="B1007">
        <f>IF(COUNTIF($A$2:A1007, A1007) =1,1,0)</f>
        <v>0</v>
      </c>
      <c r="C1007">
        <v>2016</v>
      </c>
      <c r="D1007" s="10">
        <v>42370</v>
      </c>
      <c r="E1007" t="s">
        <v>32</v>
      </c>
      <c r="F1007" t="s">
        <v>21</v>
      </c>
      <c r="G1007">
        <f>IF(COUNTIF($F$2:F1007, F1007) =1,1,0)</f>
        <v>0</v>
      </c>
      <c r="H1007" s="1">
        <v>18.96</v>
      </c>
      <c r="I1007" s="2">
        <f t="shared" si="15"/>
        <v>18960000</v>
      </c>
      <c r="J1007" s="2">
        <v>122866</v>
      </c>
      <c r="K1007" t="s">
        <v>29</v>
      </c>
      <c r="L1007" t="s">
        <v>14</v>
      </c>
      <c r="M1007" t="s">
        <v>15</v>
      </c>
      <c r="N1007" s="2">
        <v>46</v>
      </c>
    </row>
    <row r="1008" spans="1:14" x14ac:dyDescent="0.35">
      <c r="A1008" t="s">
        <v>41</v>
      </c>
      <c r="B1008">
        <f>IF(COUNTIF($A$2:A1008, A1008) =1,1,0)</f>
        <v>0</v>
      </c>
      <c r="C1008">
        <v>2018</v>
      </c>
      <c r="D1008" s="10">
        <v>43101</v>
      </c>
      <c r="E1008" t="s">
        <v>16</v>
      </c>
      <c r="F1008" t="s">
        <v>12</v>
      </c>
      <c r="G1008">
        <f>IF(COUNTIF($F$2:F1008, F1008) =1,1,0)</f>
        <v>0</v>
      </c>
      <c r="H1008" s="1">
        <v>66.33</v>
      </c>
      <c r="I1008" s="2">
        <f t="shared" si="15"/>
        <v>66330000</v>
      </c>
      <c r="J1008" s="2">
        <v>177570</v>
      </c>
      <c r="K1008" t="s">
        <v>25</v>
      </c>
      <c r="L1008" t="s">
        <v>26</v>
      </c>
      <c r="M1008" t="s">
        <v>39</v>
      </c>
      <c r="N1008" s="2">
        <v>72</v>
      </c>
    </row>
    <row r="1009" spans="1:14" x14ac:dyDescent="0.35">
      <c r="A1009" t="s">
        <v>33</v>
      </c>
      <c r="B1009">
        <f>IF(COUNTIF($A$2:A1009, A1009) =1,1,0)</f>
        <v>0</v>
      </c>
      <c r="C1009">
        <v>2024</v>
      </c>
      <c r="D1009" s="10">
        <v>45292</v>
      </c>
      <c r="E1009" t="s">
        <v>20</v>
      </c>
      <c r="F1009" t="s">
        <v>17</v>
      </c>
      <c r="G1009">
        <f>IF(COUNTIF($F$2:F1009, F1009) =1,1,0)</f>
        <v>0</v>
      </c>
      <c r="H1009" s="1">
        <v>60.4</v>
      </c>
      <c r="I1009" s="2">
        <f t="shared" si="15"/>
        <v>60400000</v>
      </c>
      <c r="J1009" s="2">
        <v>774913</v>
      </c>
      <c r="K1009" t="s">
        <v>30</v>
      </c>
      <c r="L1009" t="s">
        <v>14</v>
      </c>
      <c r="M1009" t="s">
        <v>31</v>
      </c>
      <c r="N1009" s="2">
        <v>43</v>
      </c>
    </row>
    <row r="1010" spans="1:14" x14ac:dyDescent="0.35">
      <c r="A1010" t="s">
        <v>10</v>
      </c>
      <c r="B1010">
        <f>IF(COUNTIF($A$2:A1010, A1010) =1,1,0)</f>
        <v>0</v>
      </c>
      <c r="C1010">
        <v>2024</v>
      </c>
      <c r="D1010" s="10">
        <v>45292</v>
      </c>
      <c r="E1010" t="s">
        <v>11</v>
      </c>
      <c r="F1010" t="s">
        <v>21</v>
      </c>
      <c r="G1010">
        <f>IF(COUNTIF($F$2:F1010, F1010) =1,1,0)</f>
        <v>0</v>
      </c>
      <c r="H1010" s="1">
        <v>24.92</v>
      </c>
      <c r="I1010" s="2">
        <f t="shared" si="15"/>
        <v>24920000</v>
      </c>
      <c r="J1010" s="2">
        <v>852327</v>
      </c>
      <c r="K1010" t="s">
        <v>30</v>
      </c>
      <c r="L1010" t="s">
        <v>38</v>
      </c>
      <c r="M1010" t="s">
        <v>15</v>
      </c>
      <c r="N1010" s="2">
        <v>44</v>
      </c>
    </row>
    <row r="1011" spans="1:14" x14ac:dyDescent="0.35">
      <c r="A1011" t="s">
        <v>40</v>
      </c>
      <c r="B1011">
        <f>IF(COUNTIF($A$2:A1011, A1011) =1,1,0)</f>
        <v>0</v>
      </c>
      <c r="C1011">
        <v>2019</v>
      </c>
      <c r="D1011" s="10">
        <v>43466</v>
      </c>
      <c r="E1011" t="s">
        <v>32</v>
      </c>
      <c r="F1011" t="s">
        <v>21</v>
      </c>
      <c r="G1011">
        <f>IF(COUNTIF($F$2:F1011, F1011) =1,1,0)</f>
        <v>0</v>
      </c>
      <c r="H1011" s="1">
        <v>32.06</v>
      </c>
      <c r="I1011" s="2">
        <f t="shared" si="15"/>
        <v>32060000.000000004</v>
      </c>
      <c r="J1011" s="2">
        <v>775033</v>
      </c>
      <c r="K1011" t="s">
        <v>13</v>
      </c>
      <c r="L1011" t="s">
        <v>38</v>
      </c>
      <c r="M1011" t="s">
        <v>31</v>
      </c>
      <c r="N1011" s="2">
        <v>8</v>
      </c>
    </row>
    <row r="1012" spans="1:14" x14ac:dyDescent="0.35">
      <c r="A1012" t="s">
        <v>10</v>
      </c>
      <c r="B1012">
        <f>IF(COUNTIF($A$2:A1012, A1012) =1,1,0)</f>
        <v>0</v>
      </c>
      <c r="C1012">
        <v>2022</v>
      </c>
      <c r="D1012" s="10">
        <v>44562</v>
      </c>
      <c r="E1012" t="s">
        <v>11</v>
      </c>
      <c r="F1012" t="s">
        <v>24</v>
      </c>
      <c r="G1012">
        <f>IF(COUNTIF($F$2:F1012, F1012) =1,1,0)</f>
        <v>0</v>
      </c>
      <c r="H1012" s="1">
        <v>71.77</v>
      </c>
      <c r="I1012" s="2">
        <f t="shared" si="15"/>
        <v>71770000</v>
      </c>
      <c r="J1012" s="2">
        <v>823093</v>
      </c>
      <c r="K1012" t="s">
        <v>29</v>
      </c>
      <c r="L1012" t="s">
        <v>38</v>
      </c>
      <c r="M1012" t="s">
        <v>18</v>
      </c>
      <c r="N1012" s="2">
        <v>36</v>
      </c>
    </row>
    <row r="1013" spans="1:14" x14ac:dyDescent="0.35">
      <c r="A1013" t="s">
        <v>33</v>
      </c>
      <c r="B1013">
        <f>IF(COUNTIF($A$2:A1013, A1013) =1,1,0)</f>
        <v>0</v>
      </c>
      <c r="C1013">
        <v>2018</v>
      </c>
      <c r="D1013" s="10">
        <v>43101</v>
      </c>
      <c r="E1013" t="s">
        <v>11</v>
      </c>
      <c r="F1013" t="s">
        <v>35</v>
      </c>
      <c r="G1013">
        <f>IF(COUNTIF($F$2:F1013, F1013) =1,1,0)</f>
        <v>0</v>
      </c>
      <c r="H1013" s="1">
        <v>70.59</v>
      </c>
      <c r="I1013" s="2">
        <f t="shared" si="15"/>
        <v>70590000</v>
      </c>
      <c r="J1013" s="2">
        <v>947445</v>
      </c>
      <c r="K1013" t="s">
        <v>29</v>
      </c>
      <c r="L1013" t="s">
        <v>26</v>
      </c>
      <c r="M1013" t="s">
        <v>39</v>
      </c>
      <c r="N1013" s="2">
        <v>59</v>
      </c>
    </row>
    <row r="1014" spans="1:14" x14ac:dyDescent="0.35">
      <c r="A1014" t="s">
        <v>44</v>
      </c>
      <c r="B1014">
        <f>IF(COUNTIF($A$2:A1014, A1014) =1,1,0)</f>
        <v>0</v>
      </c>
      <c r="C1014">
        <v>2018</v>
      </c>
      <c r="D1014" s="10">
        <v>43101</v>
      </c>
      <c r="E1014" t="s">
        <v>32</v>
      </c>
      <c r="F1014" t="s">
        <v>21</v>
      </c>
      <c r="G1014">
        <f>IF(COUNTIF($F$2:F1014, F1014) =1,1,0)</f>
        <v>0</v>
      </c>
      <c r="H1014" s="1">
        <v>75.34</v>
      </c>
      <c r="I1014" s="2">
        <f t="shared" si="15"/>
        <v>75340000</v>
      </c>
      <c r="J1014" s="2">
        <v>972713</v>
      </c>
      <c r="K1014" t="s">
        <v>30</v>
      </c>
      <c r="L1014" t="s">
        <v>14</v>
      </c>
      <c r="M1014" t="s">
        <v>39</v>
      </c>
      <c r="N1014" s="2">
        <v>71</v>
      </c>
    </row>
    <row r="1015" spans="1:14" x14ac:dyDescent="0.35">
      <c r="A1015" t="s">
        <v>33</v>
      </c>
      <c r="B1015">
        <f>IF(COUNTIF($A$2:A1015, A1015) =1,1,0)</f>
        <v>0</v>
      </c>
      <c r="C1015">
        <v>2023</v>
      </c>
      <c r="D1015" s="10">
        <v>44927</v>
      </c>
      <c r="E1015" t="s">
        <v>42</v>
      </c>
      <c r="F1015" t="s">
        <v>36</v>
      </c>
      <c r="G1015">
        <f>IF(COUNTIF($F$2:F1015, F1015) =1,1,0)</f>
        <v>0</v>
      </c>
      <c r="H1015" s="1">
        <v>9.99</v>
      </c>
      <c r="I1015" s="2">
        <f t="shared" si="15"/>
        <v>9990000</v>
      </c>
      <c r="J1015" s="2">
        <v>116840</v>
      </c>
      <c r="K1015" t="s">
        <v>30</v>
      </c>
      <c r="L1015" t="s">
        <v>38</v>
      </c>
      <c r="M1015" t="s">
        <v>18</v>
      </c>
      <c r="N1015" s="2">
        <v>51</v>
      </c>
    </row>
    <row r="1016" spans="1:14" x14ac:dyDescent="0.35">
      <c r="A1016" t="s">
        <v>45</v>
      </c>
      <c r="B1016">
        <f>IF(COUNTIF($A$2:A1016, A1016) =1,1,0)</f>
        <v>0</v>
      </c>
      <c r="C1016">
        <v>2021</v>
      </c>
      <c r="D1016" s="10">
        <v>44197</v>
      </c>
      <c r="E1016" t="s">
        <v>16</v>
      </c>
      <c r="F1016" t="s">
        <v>24</v>
      </c>
      <c r="G1016">
        <f>IF(COUNTIF($F$2:F1016, F1016) =1,1,0)</f>
        <v>0</v>
      </c>
      <c r="H1016" s="1">
        <v>91.94</v>
      </c>
      <c r="I1016" s="2">
        <f t="shared" si="15"/>
        <v>91940000</v>
      </c>
      <c r="J1016" s="2">
        <v>710953</v>
      </c>
      <c r="K1016" t="s">
        <v>30</v>
      </c>
      <c r="L1016" t="s">
        <v>38</v>
      </c>
      <c r="M1016" t="s">
        <v>18</v>
      </c>
      <c r="N1016" s="2">
        <v>9</v>
      </c>
    </row>
    <row r="1017" spans="1:14" x14ac:dyDescent="0.35">
      <c r="A1017" t="s">
        <v>41</v>
      </c>
      <c r="B1017">
        <f>IF(COUNTIF($A$2:A1017, A1017) =1,1,0)</f>
        <v>0</v>
      </c>
      <c r="C1017">
        <v>2015</v>
      </c>
      <c r="D1017" s="10">
        <v>42005</v>
      </c>
      <c r="E1017" t="s">
        <v>32</v>
      </c>
      <c r="F1017" t="s">
        <v>21</v>
      </c>
      <c r="G1017">
        <f>IF(COUNTIF($F$2:F1017, F1017) =1,1,0)</f>
        <v>0</v>
      </c>
      <c r="H1017" s="1">
        <v>66.09</v>
      </c>
      <c r="I1017" s="2">
        <f t="shared" si="15"/>
        <v>66090000</v>
      </c>
      <c r="J1017" s="2">
        <v>467190</v>
      </c>
      <c r="K1017" t="s">
        <v>25</v>
      </c>
      <c r="L1017" t="s">
        <v>26</v>
      </c>
      <c r="M1017" t="s">
        <v>27</v>
      </c>
      <c r="N1017" s="2">
        <v>25</v>
      </c>
    </row>
    <row r="1018" spans="1:14" x14ac:dyDescent="0.35">
      <c r="A1018" t="s">
        <v>28</v>
      </c>
      <c r="B1018">
        <f>IF(COUNTIF($A$2:A1018, A1018) =1,1,0)</f>
        <v>0</v>
      </c>
      <c r="C1018">
        <v>2024</v>
      </c>
      <c r="D1018" s="10">
        <v>45292</v>
      </c>
      <c r="E1018" t="s">
        <v>11</v>
      </c>
      <c r="F1018" t="s">
        <v>37</v>
      </c>
      <c r="G1018">
        <f>IF(COUNTIF($F$2:F1018, F1018) =1,1,0)</f>
        <v>0</v>
      </c>
      <c r="H1018" s="1">
        <v>66.73</v>
      </c>
      <c r="I1018" s="2">
        <f t="shared" si="15"/>
        <v>66730000.000000007</v>
      </c>
      <c r="J1018" s="2">
        <v>540773</v>
      </c>
      <c r="K1018" t="s">
        <v>30</v>
      </c>
      <c r="L1018" t="s">
        <v>14</v>
      </c>
      <c r="M1018" t="s">
        <v>15</v>
      </c>
      <c r="N1018" s="2">
        <v>15</v>
      </c>
    </row>
    <row r="1019" spans="1:14" x14ac:dyDescent="0.35">
      <c r="A1019" t="s">
        <v>40</v>
      </c>
      <c r="B1019">
        <f>IF(COUNTIF($A$2:A1019, A1019) =1,1,0)</f>
        <v>0</v>
      </c>
      <c r="C1019">
        <v>2018</v>
      </c>
      <c r="D1019" s="10">
        <v>43101</v>
      </c>
      <c r="E1019" t="s">
        <v>34</v>
      </c>
      <c r="F1019" t="s">
        <v>36</v>
      </c>
      <c r="G1019">
        <f>IF(COUNTIF($F$2:F1019, F1019) =1,1,0)</f>
        <v>0</v>
      </c>
      <c r="H1019" s="1">
        <v>40.11</v>
      </c>
      <c r="I1019" s="2">
        <f t="shared" si="15"/>
        <v>40110000</v>
      </c>
      <c r="J1019" s="2">
        <v>874040</v>
      </c>
      <c r="K1019" t="s">
        <v>30</v>
      </c>
      <c r="L1019" t="s">
        <v>26</v>
      </c>
      <c r="M1019" t="s">
        <v>18</v>
      </c>
      <c r="N1019" s="2">
        <v>6</v>
      </c>
    </row>
    <row r="1020" spans="1:14" x14ac:dyDescent="0.35">
      <c r="A1020" t="s">
        <v>40</v>
      </c>
      <c r="B1020">
        <f>IF(COUNTIF($A$2:A1020, A1020) =1,1,0)</f>
        <v>0</v>
      </c>
      <c r="C1020">
        <v>2022</v>
      </c>
      <c r="D1020" s="10">
        <v>44562</v>
      </c>
      <c r="E1020" t="s">
        <v>34</v>
      </c>
      <c r="F1020" t="s">
        <v>37</v>
      </c>
      <c r="G1020">
        <f>IF(COUNTIF($F$2:F1020, F1020) =1,1,0)</f>
        <v>0</v>
      </c>
      <c r="H1020" s="1">
        <v>60.71</v>
      </c>
      <c r="I1020" s="2">
        <f t="shared" si="15"/>
        <v>60710000</v>
      </c>
      <c r="J1020" s="2">
        <v>8498</v>
      </c>
      <c r="K1020" t="s">
        <v>25</v>
      </c>
      <c r="L1020" t="s">
        <v>22</v>
      </c>
      <c r="M1020" t="s">
        <v>15</v>
      </c>
      <c r="N1020" s="2">
        <v>17</v>
      </c>
    </row>
    <row r="1021" spans="1:14" x14ac:dyDescent="0.35">
      <c r="A1021" t="s">
        <v>45</v>
      </c>
      <c r="B1021">
        <f>IF(COUNTIF($A$2:A1021, A1021) =1,1,0)</f>
        <v>0</v>
      </c>
      <c r="C1021">
        <v>2016</v>
      </c>
      <c r="D1021" s="10">
        <v>42370</v>
      </c>
      <c r="E1021" t="s">
        <v>32</v>
      </c>
      <c r="F1021" t="s">
        <v>21</v>
      </c>
      <c r="G1021">
        <f>IF(COUNTIF($F$2:F1021, F1021) =1,1,0)</f>
        <v>0</v>
      </c>
      <c r="H1021" s="1">
        <v>18.48</v>
      </c>
      <c r="I1021" s="2">
        <f t="shared" si="15"/>
        <v>18480000</v>
      </c>
      <c r="J1021" s="2">
        <v>112881</v>
      </c>
      <c r="K1021" t="s">
        <v>13</v>
      </c>
      <c r="L1021" t="s">
        <v>26</v>
      </c>
      <c r="M1021" t="s">
        <v>15</v>
      </c>
      <c r="N1021" s="2">
        <v>32</v>
      </c>
    </row>
    <row r="1022" spans="1:14" x14ac:dyDescent="0.35">
      <c r="A1022" t="s">
        <v>44</v>
      </c>
      <c r="B1022">
        <f>IF(COUNTIF($A$2:A1022, A1022) =1,1,0)</f>
        <v>0</v>
      </c>
      <c r="C1022">
        <v>2018</v>
      </c>
      <c r="D1022" s="10">
        <v>43101</v>
      </c>
      <c r="E1022" t="s">
        <v>32</v>
      </c>
      <c r="F1022" t="s">
        <v>21</v>
      </c>
      <c r="G1022">
        <f>IF(COUNTIF($F$2:F1022, F1022) =1,1,0)</f>
        <v>0</v>
      </c>
      <c r="H1022" s="1">
        <v>9.9</v>
      </c>
      <c r="I1022" s="2">
        <f t="shared" si="15"/>
        <v>9900000</v>
      </c>
      <c r="J1022" s="2">
        <v>942725</v>
      </c>
      <c r="K1022" t="s">
        <v>29</v>
      </c>
      <c r="L1022" t="s">
        <v>38</v>
      </c>
      <c r="M1022" t="s">
        <v>15</v>
      </c>
      <c r="N1022" s="2">
        <v>56</v>
      </c>
    </row>
    <row r="1023" spans="1:14" x14ac:dyDescent="0.35">
      <c r="A1023" t="s">
        <v>33</v>
      </c>
      <c r="B1023">
        <f>IF(COUNTIF($A$2:A1023, A1023) =1,1,0)</f>
        <v>0</v>
      </c>
      <c r="C1023">
        <v>2024</v>
      </c>
      <c r="D1023" s="10">
        <v>45292</v>
      </c>
      <c r="E1023" t="s">
        <v>11</v>
      </c>
      <c r="F1023" t="s">
        <v>12</v>
      </c>
      <c r="G1023">
        <f>IF(COUNTIF($F$2:F1023, F1023) =1,1,0)</f>
        <v>0</v>
      </c>
      <c r="H1023" s="1">
        <v>52.03</v>
      </c>
      <c r="I1023" s="2">
        <f t="shared" si="15"/>
        <v>52030000</v>
      </c>
      <c r="J1023" s="2">
        <v>168684</v>
      </c>
      <c r="K1023" t="s">
        <v>25</v>
      </c>
      <c r="L1023" t="s">
        <v>14</v>
      </c>
      <c r="M1023" t="s">
        <v>15</v>
      </c>
      <c r="N1023" s="2">
        <v>27</v>
      </c>
    </row>
    <row r="1024" spans="1:14" x14ac:dyDescent="0.35">
      <c r="A1024" t="s">
        <v>44</v>
      </c>
      <c r="B1024">
        <f>IF(COUNTIF($A$2:A1024, A1024) =1,1,0)</f>
        <v>0</v>
      </c>
      <c r="C1024">
        <v>2018</v>
      </c>
      <c r="D1024" s="10">
        <v>43101</v>
      </c>
      <c r="E1024" t="s">
        <v>32</v>
      </c>
      <c r="F1024" t="s">
        <v>24</v>
      </c>
      <c r="G1024">
        <f>IF(COUNTIF($F$2:F1024, F1024) =1,1,0)</f>
        <v>0</v>
      </c>
      <c r="H1024" s="1">
        <v>25.06</v>
      </c>
      <c r="I1024" s="2">
        <f t="shared" si="15"/>
        <v>25060000</v>
      </c>
      <c r="J1024" s="2">
        <v>559274</v>
      </c>
      <c r="K1024" t="s">
        <v>13</v>
      </c>
      <c r="L1024" t="s">
        <v>26</v>
      </c>
      <c r="M1024" t="s">
        <v>18</v>
      </c>
      <c r="N1024" s="2">
        <v>27</v>
      </c>
    </row>
    <row r="1025" spans="1:14" x14ac:dyDescent="0.35">
      <c r="A1025" t="s">
        <v>23</v>
      </c>
      <c r="B1025">
        <f>IF(COUNTIF($A$2:A1025, A1025) =1,1,0)</f>
        <v>0</v>
      </c>
      <c r="C1025">
        <v>2016</v>
      </c>
      <c r="D1025" s="10">
        <v>42370</v>
      </c>
      <c r="E1025" t="s">
        <v>11</v>
      </c>
      <c r="F1025" t="s">
        <v>17</v>
      </c>
      <c r="G1025">
        <f>IF(COUNTIF($F$2:F1025, F1025) =1,1,0)</f>
        <v>0</v>
      </c>
      <c r="H1025" s="1">
        <v>13.68</v>
      </c>
      <c r="I1025" s="2">
        <f t="shared" si="15"/>
        <v>13680000</v>
      </c>
      <c r="J1025" s="2">
        <v>144856</v>
      </c>
      <c r="K1025" t="s">
        <v>30</v>
      </c>
      <c r="L1025" t="s">
        <v>14</v>
      </c>
      <c r="M1025" t="s">
        <v>31</v>
      </c>
      <c r="N1025" s="2">
        <v>13</v>
      </c>
    </row>
    <row r="1026" spans="1:14" x14ac:dyDescent="0.35">
      <c r="A1026" t="s">
        <v>44</v>
      </c>
      <c r="B1026">
        <f>IF(COUNTIF($A$2:A1026, A1026) =1,1,0)</f>
        <v>0</v>
      </c>
      <c r="C1026">
        <v>2015</v>
      </c>
      <c r="D1026" s="10">
        <v>42005</v>
      </c>
      <c r="E1026" t="s">
        <v>42</v>
      </c>
      <c r="F1026" t="s">
        <v>36</v>
      </c>
      <c r="G1026">
        <f>IF(COUNTIF($F$2:F1026, F1026) =1,1,0)</f>
        <v>0</v>
      </c>
      <c r="H1026" s="1">
        <v>2.63</v>
      </c>
      <c r="I1026" s="2">
        <f t="shared" si="15"/>
        <v>2630000</v>
      </c>
      <c r="J1026" s="2">
        <v>418914</v>
      </c>
      <c r="K1026" t="s">
        <v>25</v>
      </c>
      <c r="L1026" t="s">
        <v>14</v>
      </c>
      <c r="M1026" t="s">
        <v>18</v>
      </c>
      <c r="N1026" s="2">
        <v>53</v>
      </c>
    </row>
    <row r="1027" spans="1:14" x14ac:dyDescent="0.35">
      <c r="A1027" t="s">
        <v>43</v>
      </c>
      <c r="B1027">
        <f>IF(COUNTIF($A$2:A1027, A1027) =1,1,0)</f>
        <v>0</v>
      </c>
      <c r="C1027">
        <v>2024</v>
      </c>
      <c r="D1027" s="10">
        <v>45292</v>
      </c>
      <c r="E1027" t="s">
        <v>11</v>
      </c>
      <c r="F1027" t="s">
        <v>17</v>
      </c>
      <c r="G1027">
        <f>IF(COUNTIF($F$2:F1027, F1027) =1,1,0)</f>
        <v>0</v>
      </c>
      <c r="H1027" s="1">
        <v>88.47</v>
      </c>
      <c r="I1027" s="2">
        <f t="shared" ref="I1027:I1090" si="16">H1027*1000000</f>
        <v>88470000</v>
      </c>
      <c r="J1027" s="2">
        <v>842945</v>
      </c>
      <c r="K1027" t="s">
        <v>13</v>
      </c>
      <c r="L1027" t="s">
        <v>22</v>
      </c>
      <c r="M1027" t="s">
        <v>18</v>
      </c>
      <c r="N1027" s="2">
        <v>67</v>
      </c>
    </row>
    <row r="1028" spans="1:14" x14ac:dyDescent="0.35">
      <c r="A1028" t="s">
        <v>23</v>
      </c>
      <c r="B1028">
        <f>IF(COUNTIF($A$2:A1028, A1028) =1,1,0)</f>
        <v>0</v>
      </c>
      <c r="C1028">
        <v>2022</v>
      </c>
      <c r="D1028" s="10">
        <v>44562</v>
      </c>
      <c r="E1028" t="s">
        <v>32</v>
      </c>
      <c r="F1028" t="s">
        <v>35</v>
      </c>
      <c r="G1028">
        <f>IF(COUNTIF($F$2:F1028, F1028) =1,1,0)</f>
        <v>0</v>
      </c>
      <c r="H1028" s="1">
        <v>50.04</v>
      </c>
      <c r="I1028" s="2">
        <f t="shared" si="16"/>
        <v>50040000</v>
      </c>
      <c r="J1028" s="2">
        <v>841198</v>
      </c>
      <c r="K1028" t="s">
        <v>30</v>
      </c>
      <c r="L1028" t="s">
        <v>38</v>
      </c>
      <c r="M1028" t="s">
        <v>15</v>
      </c>
      <c r="N1028" s="2">
        <v>41</v>
      </c>
    </row>
    <row r="1029" spans="1:14" x14ac:dyDescent="0.35">
      <c r="A1029" t="s">
        <v>28</v>
      </c>
      <c r="B1029">
        <f>IF(COUNTIF($A$2:A1029, A1029) =1,1,0)</f>
        <v>0</v>
      </c>
      <c r="C1029">
        <v>2024</v>
      </c>
      <c r="D1029" s="10">
        <v>45292</v>
      </c>
      <c r="E1029" t="s">
        <v>11</v>
      </c>
      <c r="F1029" t="s">
        <v>35</v>
      </c>
      <c r="G1029">
        <f>IF(COUNTIF($F$2:F1029, F1029) =1,1,0)</f>
        <v>0</v>
      </c>
      <c r="H1029" s="1">
        <v>19.52</v>
      </c>
      <c r="I1029" s="2">
        <f t="shared" si="16"/>
        <v>19520000</v>
      </c>
      <c r="J1029" s="2">
        <v>50054</v>
      </c>
      <c r="K1029" t="s">
        <v>29</v>
      </c>
      <c r="L1029" t="s">
        <v>14</v>
      </c>
      <c r="M1029" t="s">
        <v>31</v>
      </c>
      <c r="N1029" s="2">
        <v>24</v>
      </c>
    </row>
    <row r="1030" spans="1:14" x14ac:dyDescent="0.35">
      <c r="A1030" t="s">
        <v>43</v>
      </c>
      <c r="B1030">
        <f>IF(COUNTIF($A$2:A1030, A1030) =1,1,0)</f>
        <v>0</v>
      </c>
      <c r="C1030">
        <v>2020</v>
      </c>
      <c r="D1030" s="10">
        <v>43831</v>
      </c>
      <c r="E1030" t="s">
        <v>32</v>
      </c>
      <c r="F1030" t="s">
        <v>24</v>
      </c>
      <c r="G1030">
        <f>IF(COUNTIF($F$2:F1030, F1030) =1,1,0)</f>
        <v>0</v>
      </c>
      <c r="H1030" s="1">
        <v>4.5199999999999996</v>
      </c>
      <c r="I1030" s="2">
        <f t="shared" si="16"/>
        <v>4520000</v>
      </c>
      <c r="J1030" s="2">
        <v>52302</v>
      </c>
      <c r="K1030" t="s">
        <v>30</v>
      </c>
      <c r="L1030" t="s">
        <v>26</v>
      </c>
      <c r="M1030" t="s">
        <v>15</v>
      </c>
      <c r="N1030" s="2">
        <v>58</v>
      </c>
    </row>
    <row r="1031" spans="1:14" x14ac:dyDescent="0.35">
      <c r="A1031" t="s">
        <v>19</v>
      </c>
      <c r="B1031">
        <f>IF(COUNTIF($A$2:A1031, A1031) =1,1,0)</f>
        <v>0</v>
      </c>
      <c r="C1031">
        <v>2015</v>
      </c>
      <c r="D1031" s="10">
        <v>42005</v>
      </c>
      <c r="E1031" t="s">
        <v>20</v>
      </c>
      <c r="F1031" t="s">
        <v>36</v>
      </c>
      <c r="G1031">
        <f>IF(COUNTIF($F$2:F1031, F1031) =1,1,0)</f>
        <v>0</v>
      </c>
      <c r="H1031" s="1">
        <v>97.28</v>
      </c>
      <c r="I1031" s="2">
        <f t="shared" si="16"/>
        <v>97280000</v>
      </c>
      <c r="J1031" s="2">
        <v>694308</v>
      </c>
      <c r="K1031" t="s">
        <v>25</v>
      </c>
      <c r="L1031" t="s">
        <v>22</v>
      </c>
      <c r="M1031" t="s">
        <v>15</v>
      </c>
      <c r="N1031" s="2">
        <v>66</v>
      </c>
    </row>
    <row r="1032" spans="1:14" x14ac:dyDescent="0.35">
      <c r="A1032" t="s">
        <v>10</v>
      </c>
      <c r="B1032">
        <f>IF(COUNTIF($A$2:A1032, A1032) =1,1,0)</f>
        <v>0</v>
      </c>
      <c r="C1032">
        <v>2019</v>
      </c>
      <c r="D1032" s="10">
        <v>43466</v>
      </c>
      <c r="E1032" t="s">
        <v>42</v>
      </c>
      <c r="F1032" t="s">
        <v>24</v>
      </c>
      <c r="G1032">
        <f>IF(COUNTIF($F$2:F1032, F1032) =1,1,0)</f>
        <v>0</v>
      </c>
      <c r="H1032" s="1">
        <v>62.67</v>
      </c>
      <c r="I1032" s="2">
        <f t="shared" si="16"/>
        <v>62670000</v>
      </c>
      <c r="J1032" s="2">
        <v>520232</v>
      </c>
      <c r="K1032" t="s">
        <v>25</v>
      </c>
      <c r="L1032" t="s">
        <v>22</v>
      </c>
      <c r="M1032" t="s">
        <v>39</v>
      </c>
      <c r="N1032" s="2">
        <v>53</v>
      </c>
    </row>
    <row r="1033" spans="1:14" x14ac:dyDescent="0.35">
      <c r="A1033" t="s">
        <v>28</v>
      </c>
      <c r="B1033">
        <f>IF(COUNTIF($A$2:A1033, A1033) =1,1,0)</f>
        <v>0</v>
      </c>
      <c r="C1033">
        <v>2018</v>
      </c>
      <c r="D1033" s="10">
        <v>43101</v>
      </c>
      <c r="E1033" t="s">
        <v>34</v>
      </c>
      <c r="F1033" t="s">
        <v>17</v>
      </c>
      <c r="G1033">
        <f>IF(COUNTIF($F$2:F1033, F1033) =1,1,0)</f>
        <v>0</v>
      </c>
      <c r="H1033" s="1">
        <v>46.34</v>
      </c>
      <c r="I1033" s="2">
        <f t="shared" si="16"/>
        <v>46340000</v>
      </c>
      <c r="J1033" s="2">
        <v>575379</v>
      </c>
      <c r="K1033" t="s">
        <v>30</v>
      </c>
      <c r="L1033" t="s">
        <v>38</v>
      </c>
      <c r="M1033" t="s">
        <v>27</v>
      </c>
      <c r="N1033" s="2">
        <v>35</v>
      </c>
    </row>
    <row r="1034" spans="1:14" x14ac:dyDescent="0.35">
      <c r="A1034" t="s">
        <v>41</v>
      </c>
      <c r="B1034">
        <f>IF(COUNTIF($A$2:A1034, A1034) =1,1,0)</f>
        <v>0</v>
      </c>
      <c r="C1034">
        <v>2023</v>
      </c>
      <c r="D1034" s="10">
        <v>44927</v>
      </c>
      <c r="E1034" t="s">
        <v>20</v>
      </c>
      <c r="F1034" t="s">
        <v>21</v>
      </c>
      <c r="G1034">
        <f>IF(COUNTIF($F$2:F1034, F1034) =1,1,0)</f>
        <v>0</v>
      </c>
      <c r="H1034" s="1">
        <v>26.45</v>
      </c>
      <c r="I1034" s="2">
        <f t="shared" si="16"/>
        <v>26450000</v>
      </c>
      <c r="J1034" s="2">
        <v>850714</v>
      </c>
      <c r="K1034" t="s">
        <v>13</v>
      </c>
      <c r="L1034" t="s">
        <v>14</v>
      </c>
      <c r="M1034" t="s">
        <v>39</v>
      </c>
      <c r="N1034" s="2">
        <v>6</v>
      </c>
    </row>
    <row r="1035" spans="1:14" x14ac:dyDescent="0.35">
      <c r="A1035" t="s">
        <v>28</v>
      </c>
      <c r="B1035">
        <f>IF(COUNTIF($A$2:A1035, A1035) =1,1,0)</f>
        <v>0</v>
      </c>
      <c r="C1035">
        <v>2023</v>
      </c>
      <c r="D1035" s="10">
        <v>44927</v>
      </c>
      <c r="E1035" t="s">
        <v>34</v>
      </c>
      <c r="F1035" t="s">
        <v>37</v>
      </c>
      <c r="G1035">
        <f>IF(COUNTIF($F$2:F1035, F1035) =1,1,0)</f>
        <v>0</v>
      </c>
      <c r="H1035" s="1">
        <v>14.12</v>
      </c>
      <c r="I1035" s="2">
        <f t="shared" si="16"/>
        <v>14120000</v>
      </c>
      <c r="J1035" s="2">
        <v>403325</v>
      </c>
      <c r="K1035" t="s">
        <v>13</v>
      </c>
      <c r="L1035" t="s">
        <v>22</v>
      </c>
      <c r="M1035" t="s">
        <v>27</v>
      </c>
      <c r="N1035" s="2">
        <v>35</v>
      </c>
    </row>
    <row r="1036" spans="1:14" x14ac:dyDescent="0.35">
      <c r="A1036" t="s">
        <v>43</v>
      </c>
      <c r="B1036">
        <f>IF(COUNTIF($A$2:A1036, A1036) =1,1,0)</f>
        <v>0</v>
      </c>
      <c r="C1036">
        <v>2022</v>
      </c>
      <c r="D1036" s="10">
        <v>44562</v>
      </c>
      <c r="E1036" t="s">
        <v>11</v>
      </c>
      <c r="F1036" t="s">
        <v>12</v>
      </c>
      <c r="G1036">
        <f>IF(COUNTIF($F$2:F1036, F1036) =1,1,0)</f>
        <v>0</v>
      </c>
      <c r="H1036" s="1">
        <v>80.989999999999995</v>
      </c>
      <c r="I1036" s="2">
        <f t="shared" si="16"/>
        <v>80990000</v>
      </c>
      <c r="J1036" s="2">
        <v>345577</v>
      </c>
      <c r="K1036" t="s">
        <v>29</v>
      </c>
      <c r="L1036" t="s">
        <v>14</v>
      </c>
      <c r="M1036" t="s">
        <v>39</v>
      </c>
      <c r="N1036" s="2">
        <v>4</v>
      </c>
    </row>
    <row r="1037" spans="1:14" x14ac:dyDescent="0.35">
      <c r="A1037" t="s">
        <v>40</v>
      </c>
      <c r="B1037">
        <f>IF(COUNTIF($A$2:A1037, A1037) =1,1,0)</f>
        <v>0</v>
      </c>
      <c r="C1037">
        <v>2017</v>
      </c>
      <c r="D1037" s="10">
        <v>42736</v>
      </c>
      <c r="E1037" t="s">
        <v>20</v>
      </c>
      <c r="F1037" t="s">
        <v>21</v>
      </c>
      <c r="G1037">
        <f>IF(COUNTIF($F$2:F1037, F1037) =1,1,0)</f>
        <v>0</v>
      </c>
      <c r="H1037" s="1">
        <v>30.51</v>
      </c>
      <c r="I1037" s="2">
        <f t="shared" si="16"/>
        <v>30510000</v>
      </c>
      <c r="J1037" s="2">
        <v>428352</v>
      </c>
      <c r="K1037" t="s">
        <v>13</v>
      </c>
      <c r="L1037" t="s">
        <v>14</v>
      </c>
      <c r="M1037" t="s">
        <v>18</v>
      </c>
      <c r="N1037" s="2">
        <v>41</v>
      </c>
    </row>
    <row r="1038" spans="1:14" x14ac:dyDescent="0.35">
      <c r="A1038" t="s">
        <v>43</v>
      </c>
      <c r="B1038">
        <f>IF(COUNTIF($A$2:A1038, A1038) =1,1,0)</f>
        <v>0</v>
      </c>
      <c r="C1038">
        <v>2023</v>
      </c>
      <c r="D1038" s="10">
        <v>44927</v>
      </c>
      <c r="E1038" t="s">
        <v>11</v>
      </c>
      <c r="F1038" t="s">
        <v>36</v>
      </c>
      <c r="G1038">
        <f>IF(COUNTIF($F$2:F1038, F1038) =1,1,0)</f>
        <v>0</v>
      </c>
      <c r="H1038" s="1">
        <v>69.45</v>
      </c>
      <c r="I1038" s="2">
        <f t="shared" si="16"/>
        <v>69450000</v>
      </c>
      <c r="J1038" s="2">
        <v>852592</v>
      </c>
      <c r="K1038" t="s">
        <v>25</v>
      </c>
      <c r="L1038" t="s">
        <v>38</v>
      </c>
      <c r="M1038" t="s">
        <v>27</v>
      </c>
      <c r="N1038" s="2">
        <v>12</v>
      </c>
    </row>
    <row r="1039" spans="1:14" x14ac:dyDescent="0.35">
      <c r="A1039" t="s">
        <v>45</v>
      </c>
      <c r="B1039">
        <f>IF(COUNTIF($A$2:A1039, A1039) =1,1,0)</f>
        <v>0</v>
      </c>
      <c r="C1039">
        <v>2019</v>
      </c>
      <c r="D1039" s="10">
        <v>43466</v>
      </c>
      <c r="E1039" t="s">
        <v>34</v>
      </c>
      <c r="F1039" t="s">
        <v>12</v>
      </c>
      <c r="G1039">
        <f>IF(COUNTIF($F$2:F1039, F1039) =1,1,0)</f>
        <v>0</v>
      </c>
      <c r="H1039" s="1">
        <v>78.12</v>
      </c>
      <c r="I1039" s="2">
        <f t="shared" si="16"/>
        <v>78120000</v>
      </c>
      <c r="J1039" s="2">
        <v>36804</v>
      </c>
      <c r="K1039" t="s">
        <v>30</v>
      </c>
      <c r="L1039" t="s">
        <v>22</v>
      </c>
      <c r="M1039" t="s">
        <v>15</v>
      </c>
      <c r="N1039" s="2">
        <v>30</v>
      </c>
    </row>
    <row r="1040" spans="1:14" x14ac:dyDescent="0.35">
      <c r="A1040" t="s">
        <v>43</v>
      </c>
      <c r="B1040">
        <f>IF(COUNTIF($A$2:A1040, A1040) =1,1,0)</f>
        <v>0</v>
      </c>
      <c r="C1040">
        <v>2020</v>
      </c>
      <c r="D1040" s="10">
        <v>43831</v>
      </c>
      <c r="E1040" t="s">
        <v>11</v>
      </c>
      <c r="F1040" t="s">
        <v>24</v>
      </c>
      <c r="G1040">
        <f>IF(COUNTIF($F$2:F1040, F1040) =1,1,0)</f>
        <v>0</v>
      </c>
      <c r="H1040" s="1">
        <v>92.63</v>
      </c>
      <c r="I1040" s="2">
        <f t="shared" si="16"/>
        <v>92630000</v>
      </c>
      <c r="J1040" s="2">
        <v>725707</v>
      </c>
      <c r="K1040" t="s">
        <v>13</v>
      </c>
      <c r="L1040" t="s">
        <v>22</v>
      </c>
      <c r="M1040" t="s">
        <v>27</v>
      </c>
      <c r="N1040" s="2">
        <v>9</v>
      </c>
    </row>
    <row r="1041" spans="1:14" x14ac:dyDescent="0.35">
      <c r="A1041" t="s">
        <v>40</v>
      </c>
      <c r="B1041">
        <f>IF(COUNTIF($A$2:A1041, A1041) =1,1,0)</f>
        <v>0</v>
      </c>
      <c r="C1041">
        <v>2017</v>
      </c>
      <c r="D1041" s="10">
        <v>42736</v>
      </c>
      <c r="E1041" t="s">
        <v>20</v>
      </c>
      <c r="F1041" t="s">
        <v>24</v>
      </c>
      <c r="G1041">
        <f>IF(COUNTIF($F$2:F1041, F1041) =1,1,0)</f>
        <v>0</v>
      </c>
      <c r="H1041" s="1">
        <v>35.270000000000003</v>
      </c>
      <c r="I1041" s="2">
        <f t="shared" si="16"/>
        <v>35270000</v>
      </c>
      <c r="J1041" s="2">
        <v>765929</v>
      </c>
      <c r="K1041" t="s">
        <v>25</v>
      </c>
      <c r="L1041" t="s">
        <v>22</v>
      </c>
      <c r="M1041" t="s">
        <v>18</v>
      </c>
      <c r="N1041" s="2">
        <v>16</v>
      </c>
    </row>
    <row r="1042" spans="1:14" x14ac:dyDescent="0.35">
      <c r="A1042" t="s">
        <v>41</v>
      </c>
      <c r="B1042">
        <f>IF(COUNTIF($A$2:A1042, A1042) =1,1,0)</f>
        <v>0</v>
      </c>
      <c r="C1042">
        <v>2017</v>
      </c>
      <c r="D1042" s="10">
        <v>42736</v>
      </c>
      <c r="E1042" t="s">
        <v>20</v>
      </c>
      <c r="F1042" t="s">
        <v>17</v>
      </c>
      <c r="G1042">
        <f>IF(COUNTIF($F$2:F1042, F1042) =1,1,0)</f>
        <v>0</v>
      </c>
      <c r="H1042" s="1">
        <v>17.22</v>
      </c>
      <c r="I1042" s="2">
        <f t="shared" si="16"/>
        <v>17220000</v>
      </c>
      <c r="J1042" s="2">
        <v>242574</v>
      </c>
      <c r="K1042" t="s">
        <v>25</v>
      </c>
      <c r="L1042" t="s">
        <v>26</v>
      </c>
      <c r="M1042" t="s">
        <v>39</v>
      </c>
      <c r="N1042" s="2">
        <v>59</v>
      </c>
    </row>
    <row r="1043" spans="1:14" x14ac:dyDescent="0.35">
      <c r="A1043" t="s">
        <v>45</v>
      </c>
      <c r="B1043">
        <f>IF(COUNTIF($A$2:A1043, A1043) =1,1,0)</f>
        <v>0</v>
      </c>
      <c r="C1043">
        <v>2021</v>
      </c>
      <c r="D1043" s="10">
        <v>44197</v>
      </c>
      <c r="E1043" t="s">
        <v>34</v>
      </c>
      <c r="F1043" t="s">
        <v>12</v>
      </c>
      <c r="G1043">
        <f>IF(COUNTIF($F$2:F1043, F1043) =1,1,0)</f>
        <v>0</v>
      </c>
      <c r="H1043" s="1">
        <v>45.52</v>
      </c>
      <c r="I1043" s="2">
        <f t="shared" si="16"/>
        <v>45520000</v>
      </c>
      <c r="J1043" s="2">
        <v>838652</v>
      </c>
      <c r="K1043" t="s">
        <v>30</v>
      </c>
      <c r="L1043" t="s">
        <v>26</v>
      </c>
      <c r="M1043" t="s">
        <v>39</v>
      </c>
      <c r="N1043" s="2">
        <v>20</v>
      </c>
    </row>
    <row r="1044" spans="1:14" x14ac:dyDescent="0.35">
      <c r="A1044" t="s">
        <v>44</v>
      </c>
      <c r="B1044">
        <f>IF(COUNTIF($A$2:A1044, A1044) =1,1,0)</f>
        <v>0</v>
      </c>
      <c r="C1044">
        <v>2018</v>
      </c>
      <c r="D1044" s="10">
        <v>43101</v>
      </c>
      <c r="E1044" t="s">
        <v>32</v>
      </c>
      <c r="F1044" t="s">
        <v>24</v>
      </c>
      <c r="G1044">
        <f>IF(COUNTIF($F$2:F1044, F1044) =1,1,0)</f>
        <v>0</v>
      </c>
      <c r="H1044" s="1">
        <v>99.04</v>
      </c>
      <c r="I1044" s="2">
        <f t="shared" si="16"/>
        <v>99040000</v>
      </c>
      <c r="J1044" s="2">
        <v>389405</v>
      </c>
      <c r="K1044" t="s">
        <v>25</v>
      </c>
      <c r="L1044" t="s">
        <v>22</v>
      </c>
      <c r="M1044" t="s">
        <v>31</v>
      </c>
      <c r="N1044" s="2">
        <v>53</v>
      </c>
    </row>
    <row r="1045" spans="1:14" x14ac:dyDescent="0.35">
      <c r="A1045" t="s">
        <v>41</v>
      </c>
      <c r="B1045">
        <f>IF(COUNTIF($A$2:A1045, A1045) =1,1,0)</f>
        <v>0</v>
      </c>
      <c r="C1045">
        <v>2022</v>
      </c>
      <c r="D1045" s="10">
        <v>44562</v>
      </c>
      <c r="E1045" t="s">
        <v>11</v>
      </c>
      <c r="F1045" t="s">
        <v>24</v>
      </c>
      <c r="G1045">
        <f>IF(COUNTIF($F$2:F1045, F1045) =1,1,0)</f>
        <v>0</v>
      </c>
      <c r="H1045" s="1">
        <v>56.44</v>
      </c>
      <c r="I1045" s="2">
        <f t="shared" si="16"/>
        <v>56440000</v>
      </c>
      <c r="J1045" s="2">
        <v>359577</v>
      </c>
      <c r="K1045" t="s">
        <v>30</v>
      </c>
      <c r="L1045" t="s">
        <v>38</v>
      </c>
      <c r="M1045" t="s">
        <v>39</v>
      </c>
      <c r="N1045" s="2">
        <v>38</v>
      </c>
    </row>
    <row r="1046" spans="1:14" x14ac:dyDescent="0.35">
      <c r="A1046" t="s">
        <v>19</v>
      </c>
      <c r="B1046">
        <f>IF(COUNTIF($A$2:A1046, A1046) =1,1,0)</f>
        <v>0</v>
      </c>
      <c r="C1046">
        <v>2022</v>
      </c>
      <c r="D1046" s="10">
        <v>44562</v>
      </c>
      <c r="E1046" t="s">
        <v>20</v>
      </c>
      <c r="F1046" t="s">
        <v>24</v>
      </c>
      <c r="G1046">
        <f>IF(COUNTIF($F$2:F1046, F1046) =1,1,0)</f>
        <v>0</v>
      </c>
      <c r="H1046" s="1">
        <v>73.239999999999995</v>
      </c>
      <c r="I1046" s="2">
        <f t="shared" si="16"/>
        <v>73240000</v>
      </c>
      <c r="J1046" s="2">
        <v>943689</v>
      </c>
      <c r="K1046" t="s">
        <v>29</v>
      </c>
      <c r="L1046" t="s">
        <v>38</v>
      </c>
      <c r="M1046" t="s">
        <v>18</v>
      </c>
      <c r="N1046" s="2">
        <v>32</v>
      </c>
    </row>
    <row r="1047" spans="1:14" x14ac:dyDescent="0.35">
      <c r="A1047" t="s">
        <v>43</v>
      </c>
      <c r="B1047">
        <f>IF(COUNTIF($A$2:A1047, A1047) =1,1,0)</f>
        <v>0</v>
      </c>
      <c r="C1047">
        <v>2024</v>
      </c>
      <c r="D1047" s="10">
        <v>45292</v>
      </c>
      <c r="E1047" t="s">
        <v>34</v>
      </c>
      <c r="F1047" t="s">
        <v>12</v>
      </c>
      <c r="G1047">
        <f>IF(COUNTIF($F$2:F1047, F1047) =1,1,0)</f>
        <v>0</v>
      </c>
      <c r="H1047" s="1">
        <v>14.69</v>
      </c>
      <c r="I1047" s="2">
        <f t="shared" si="16"/>
        <v>14690000</v>
      </c>
      <c r="J1047" s="2">
        <v>783795</v>
      </c>
      <c r="K1047" t="s">
        <v>29</v>
      </c>
      <c r="L1047" t="s">
        <v>22</v>
      </c>
      <c r="M1047" t="s">
        <v>27</v>
      </c>
      <c r="N1047" s="2">
        <v>43</v>
      </c>
    </row>
    <row r="1048" spans="1:14" x14ac:dyDescent="0.35">
      <c r="A1048" t="s">
        <v>28</v>
      </c>
      <c r="B1048">
        <f>IF(COUNTIF($A$2:A1048, A1048) =1,1,0)</f>
        <v>0</v>
      </c>
      <c r="C1048">
        <v>2017</v>
      </c>
      <c r="D1048" s="10">
        <v>42736</v>
      </c>
      <c r="E1048" t="s">
        <v>32</v>
      </c>
      <c r="F1048" t="s">
        <v>37</v>
      </c>
      <c r="G1048">
        <f>IF(COUNTIF($F$2:F1048, F1048) =1,1,0)</f>
        <v>0</v>
      </c>
      <c r="H1048" s="1">
        <v>72.05</v>
      </c>
      <c r="I1048" s="2">
        <f t="shared" si="16"/>
        <v>72050000</v>
      </c>
      <c r="J1048" s="2">
        <v>263506</v>
      </c>
      <c r="K1048" t="s">
        <v>29</v>
      </c>
      <c r="L1048" t="s">
        <v>38</v>
      </c>
      <c r="M1048" t="s">
        <v>39</v>
      </c>
      <c r="N1048" s="2">
        <v>49</v>
      </c>
    </row>
    <row r="1049" spans="1:14" x14ac:dyDescent="0.35">
      <c r="A1049" t="s">
        <v>40</v>
      </c>
      <c r="B1049">
        <f>IF(COUNTIF($A$2:A1049, A1049) =1,1,0)</f>
        <v>0</v>
      </c>
      <c r="C1049">
        <v>2020</v>
      </c>
      <c r="D1049" s="10">
        <v>43831</v>
      </c>
      <c r="E1049" t="s">
        <v>32</v>
      </c>
      <c r="F1049" t="s">
        <v>24</v>
      </c>
      <c r="G1049">
        <f>IF(COUNTIF($F$2:F1049, F1049) =1,1,0)</f>
        <v>0</v>
      </c>
      <c r="H1049" s="1">
        <v>20.59</v>
      </c>
      <c r="I1049" s="2">
        <f t="shared" si="16"/>
        <v>20590000</v>
      </c>
      <c r="J1049" s="2">
        <v>457184</v>
      </c>
      <c r="K1049" t="s">
        <v>29</v>
      </c>
      <c r="L1049" t="s">
        <v>26</v>
      </c>
      <c r="M1049" t="s">
        <v>15</v>
      </c>
      <c r="N1049" s="2">
        <v>11</v>
      </c>
    </row>
    <row r="1050" spans="1:14" x14ac:dyDescent="0.35">
      <c r="A1050" t="s">
        <v>19</v>
      </c>
      <c r="B1050">
        <f>IF(COUNTIF($A$2:A1050, A1050) =1,1,0)</f>
        <v>0</v>
      </c>
      <c r="C1050">
        <v>2019</v>
      </c>
      <c r="D1050" s="10">
        <v>43466</v>
      </c>
      <c r="E1050" t="s">
        <v>34</v>
      </c>
      <c r="F1050" t="s">
        <v>36</v>
      </c>
      <c r="G1050">
        <f>IF(COUNTIF($F$2:F1050, F1050) =1,1,0)</f>
        <v>0</v>
      </c>
      <c r="H1050" s="1">
        <v>68.44</v>
      </c>
      <c r="I1050" s="2">
        <f t="shared" si="16"/>
        <v>68440000</v>
      </c>
      <c r="J1050" s="2">
        <v>186842</v>
      </c>
      <c r="K1050" t="s">
        <v>25</v>
      </c>
      <c r="L1050" t="s">
        <v>38</v>
      </c>
      <c r="M1050" t="s">
        <v>15</v>
      </c>
      <c r="N1050" s="2">
        <v>40</v>
      </c>
    </row>
    <row r="1051" spans="1:14" x14ac:dyDescent="0.35">
      <c r="A1051" t="s">
        <v>23</v>
      </c>
      <c r="B1051">
        <f>IF(COUNTIF($A$2:A1051, A1051) =1,1,0)</f>
        <v>0</v>
      </c>
      <c r="C1051">
        <v>2018</v>
      </c>
      <c r="D1051" s="10">
        <v>43101</v>
      </c>
      <c r="E1051" t="s">
        <v>32</v>
      </c>
      <c r="F1051" t="s">
        <v>36</v>
      </c>
      <c r="G1051">
        <f>IF(COUNTIF($F$2:F1051, F1051) =1,1,0)</f>
        <v>0</v>
      </c>
      <c r="H1051" s="1">
        <v>8.81</v>
      </c>
      <c r="I1051" s="2">
        <f t="shared" si="16"/>
        <v>8810000</v>
      </c>
      <c r="J1051" s="2">
        <v>198929</v>
      </c>
      <c r="K1051" t="s">
        <v>25</v>
      </c>
      <c r="L1051" t="s">
        <v>22</v>
      </c>
      <c r="M1051" t="s">
        <v>27</v>
      </c>
      <c r="N1051" s="2">
        <v>41</v>
      </c>
    </row>
    <row r="1052" spans="1:14" x14ac:dyDescent="0.35">
      <c r="A1052" t="s">
        <v>44</v>
      </c>
      <c r="B1052">
        <f>IF(COUNTIF($A$2:A1052, A1052) =1,1,0)</f>
        <v>0</v>
      </c>
      <c r="C1052">
        <v>2018</v>
      </c>
      <c r="D1052" s="10">
        <v>43101</v>
      </c>
      <c r="E1052" t="s">
        <v>34</v>
      </c>
      <c r="F1052" t="s">
        <v>17</v>
      </c>
      <c r="G1052">
        <f>IF(COUNTIF($F$2:F1052, F1052) =1,1,0)</f>
        <v>0</v>
      </c>
      <c r="H1052" s="1">
        <v>51.58</v>
      </c>
      <c r="I1052" s="2">
        <f t="shared" si="16"/>
        <v>51580000</v>
      </c>
      <c r="J1052" s="2">
        <v>65700</v>
      </c>
      <c r="K1052" t="s">
        <v>13</v>
      </c>
      <c r="L1052" t="s">
        <v>38</v>
      </c>
      <c r="M1052" t="s">
        <v>39</v>
      </c>
      <c r="N1052" s="2">
        <v>28</v>
      </c>
    </row>
    <row r="1053" spans="1:14" x14ac:dyDescent="0.35">
      <c r="A1053" t="s">
        <v>43</v>
      </c>
      <c r="B1053">
        <f>IF(COUNTIF($A$2:A1053, A1053) =1,1,0)</f>
        <v>0</v>
      </c>
      <c r="C1053">
        <v>2021</v>
      </c>
      <c r="D1053" s="10">
        <v>44197</v>
      </c>
      <c r="E1053" t="s">
        <v>11</v>
      </c>
      <c r="F1053" t="s">
        <v>24</v>
      </c>
      <c r="G1053">
        <f>IF(COUNTIF($F$2:F1053, F1053) =1,1,0)</f>
        <v>0</v>
      </c>
      <c r="H1053" s="1">
        <v>83.79</v>
      </c>
      <c r="I1053" s="2">
        <f t="shared" si="16"/>
        <v>83790000</v>
      </c>
      <c r="J1053" s="2">
        <v>90156</v>
      </c>
      <c r="K1053" t="s">
        <v>13</v>
      </c>
      <c r="L1053" t="s">
        <v>14</v>
      </c>
      <c r="M1053" t="s">
        <v>31</v>
      </c>
      <c r="N1053" s="2">
        <v>65</v>
      </c>
    </row>
    <row r="1054" spans="1:14" x14ac:dyDescent="0.35">
      <c r="A1054" t="s">
        <v>40</v>
      </c>
      <c r="B1054">
        <f>IF(COUNTIF($A$2:A1054, A1054) =1,1,0)</f>
        <v>0</v>
      </c>
      <c r="C1054">
        <v>2015</v>
      </c>
      <c r="D1054" s="10">
        <v>42005</v>
      </c>
      <c r="E1054" t="s">
        <v>32</v>
      </c>
      <c r="F1054" t="s">
        <v>24</v>
      </c>
      <c r="G1054">
        <f>IF(COUNTIF($F$2:F1054, F1054) =1,1,0)</f>
        <v>0</v>
      </c>
      <c r="H1054" s="1">
        <v>14.55</v>
      </c>
      <c r="I1054" s="2">
        <f t="shared" si="16"/>
        <v>14550000</v>
      </c>
      <c r="J1054" s="2">
        <v>470471</v>
      </c>
      <c r="K1054" t="s">
        <v>25</v>
      </c>
      <c r="L1054" t="s">
        <v>14</v>
      </c>
      <c r="M1054" t="s">
        <v>15</v>
      </c>
      <c r="N1054" s="2">
        <v>53</v>
      </c>
    </row>
    <row r="1055" spans="1:14" x14ac:dyDescent="0.35">
      <c r="A1055" t="s">
        <v>10</v>
      </c>
      <c r="B1055">
        <f>IF(COUNTIF($A$2:A1055, A1055) =1,1,0)</f>
        <v>0</v>
      </c>
      <c r="C1055">
        <v>2021</v>
      </c>
      <c r="D1055" s="10">
        <v>44197</v>
      </c>
      <c r="E1055" t="s">
        <v>42</v>
      </c>
      <c r="F1055" t="s">
        <v>17</v>
      </c>
      <c r="G1055">
        <f>IF(COUNTIF($F$2:F1055, F1055) =1,1,0)</f>
        <v>0</v>
      </c>
      <c r="H1055" s="1">
        <v>20.52</v>
      </c>
      <c r="I1055" s="2">
        <f t="shared" si="16"/>
        <v>20520000</v>
      </c>
      <c r="J1055" s="2">
        <v>33426</v>
      </c>
      <c r="K1055" t="s">
        <v>30</v>
      </c>
      <c r="L1055" t="s">
        <v>26</v>
      </c>
      <c r="M1055" t="s">
        <v>31</v>
      </c>
      <c r="N1055" s="2">
        <v>16</v>
      </c>
    </row>
    <row r="1056" spans="1:14" x14ac:dyDescent="0.35">
      <c r="A1056" t="s">
        <v>41</v>
      </c>
      <c r="B1056">
        <f>IF(COUNTIF($A$2:A1056, A1056) =1,1,0)</f>
        <v>0</v>
      </c>
      <c r="C1056">
        <v>2024</v>
      </c>
      <c r="D1056" s="10">
        <v>45292</v>
      </c>
      <c r="E1056" t="s">
        <v>42</v>
      </c>
      <c r="F1056" t="s">
        <v>12</v>
      </c>
      <c r="G1056">
        <f>IF(COUNTIF($F$2:F1056, F1056) =1,1,0)</f>
        <v>0</v>
      </c>
      <c r="H1056" s="1">
        <v>83.29</v>
      </c>
      <c r="I1056" s="2">
        <f t="shared" si="16"/>
        <v>83290000</v>
      </c>
      <c r="J1056" s="2">
        <v>143037</v>
      </c>
      <c r="K1056" t="s">
        <v>29</v>
      </c>
      <c r="L1056" t="s">
        <v>14</v>
      </c>
      <c r="M1056" t="s">
        <v>18</v>
      </c>
      <c r="N1056" s="2">
        <v>47</v>
      </c>
    </row>
    <row r="1057" spans="1:14" x14ac:dyDescent="0.35">
      <c r="A1057" t="s">
        <v>28</v>
      </c>
      <c r="B1057">
        <f>IF(COUNTIF($A$2:A1057, A1057) =1,1,0)</f>
        <v>0</v>
      </c>
      <c r="C1057">
        <v>2022</v>
      </c>
      <c r="D1057" s="10">
        <v>44562</v>
      </c>
      <c r="E1057" t="s">
        <v>16</v>
      </c>
      <c r="F1057" t="s">
        <v>24</v>
      </c>
      <c r="G1057">
        <f>IF(COUNTIF($F$2:F1057, F1057) =1,1,0)</f>
        <v>0</v>
      </c>
      <c r="H1057" s="1">
        <v>79.77</v>
      </c>
      <c r="I1057" s="2">
        <f t="shared" si="16"/>
        <v>79770000</v>
      </c>
      <c r="J1057" s="2">
        <v>151930</v>
      </c>
      <c r="K1057" t="s">
        <v>30</v>
      </c>
      <c r="L1057" t="s">
        <v>38</v>
      </c>
      <c r="M1057" t="s">
        <v>39</v>
      </c>
      <c r="N1057" s="2">
        <v>4</v>
      </c>
    </row>
    <row r="1058" spans="1:14" x14ac:dyDescent="0.35">
      <c r="A1058" t="s">
        <v>10</v>
      </c>
      <c r="B1058">
        <f>IF(COUNTIF($A$2:A1058, A1058) =1,1,0)</f>
        <v>0</v>
      </c>
      <c r="C1058">
        <v>2018</v>
      </c>
      <c r="D1058" s="10">
        <v>43101</v>
      </c>
      <c r="E1058" t="s">
        <v>42</v>
      </c>
      <c r="F1058" t="s">
        <v>12</v>
      </c>
      <c r="G1058">
        <f>IF(COUNTIF($F$2:F1058, F1058) =1,1,0)</f>
        <v>0</v>
      </c>
      <c r="H1058" s="1">
        <v>97.2</v>
      </c>
      <c r="I1058" s="2">
        <f t="shared" si="16"/>
        <v>97200000</v>
      </c>
      <c r="J1058" s="2">
        <v>499651</v>
      </c>
      <c r="K1058" t="s">
        <v>25</v>
      </c>
      <c r="L1058" t="s">
        <v>38</v>
      </c>
      <c r="M1058" t="s">
        <v>39</v>
      </c>
      <c r="N1058" s="2">
        <v>50</v>
      </c>
    </row>
    <row r="1059" spans="1:14" x14ac:dyDescent="0.35">
      <c r="A1059" t="s">
        <v>43</v>
      </c>
      <c r="B1059">
        <f>IF(COUNTIF($A$2:A1059, A1059) =1,1,0)</f>
        <v>0</v>
      </c>
      <c r="C1059">
        <v>2017</v>
      </c>
      <c r="D1059" s="10">
        <v>42736</v>
      </c>
      <c r="E1059" t="s">
        <v>32</v>
      </c>
      <c r="F1059" t="s">
        <v>12</v>
      </c>
      <c r="G1059">
        <f>IF(COUNTIF($F$2:F1059, F1059) =1,1,0)</f>
        <v>0</v>
      </c>
      <c r="H1059" s="1">
        <v>41.63</v>
      </c>
      <c r="I1059" s="2">
        <f t="shared" si="16"/>
        <v>41630000</v>
      </c>
      <c r="J1059" s="2">
        <v>249211</v>
      </c>
      <c r="K1059" t="s">
        <v>29</v>
      </c>
      <c r="L1059" t="s">
        <v>38</v>
      </c>
      <c r="M1059" t="s">
        <v>27</v>
      </c>
      <c r="N1059" s="2">
        <v>59</v>
      </c>
    </row>
    <row r="1060" spans="1:14" x14ac:dyDescent="0.35">
      <c r="A1060" t="s">
        <v>28</v>
      </c>
      <c r="B1060">
        <f>IF(COUNTIF($A$2:A1060, A1060) =1,1,0)</f>
        <v>0</v>
      </c>
      <c r="C1060">
        <v>2024</v>
      </c>
      <c r="D1060" s="10">
        <v>45292</v>
      </c>
      <c r="E1060" t="s">
        <v>34</v>
      </c>
      <c r="F1060" t="s">
        <v>21</v>
      </c>
      <c r="G1060">
        <f>IF(COUNTIF($F$2:F1060, F1060) =1,1,0)</f>
        <v>0</v>
      </c>
      <c r="H1060" s="1">
        <v>1.01</v>
      </c>
      <c r="I1060" s="2">
        <f t="shared" si="16"/>
        <v>1010000</v>
      </c>
      <c r="J1060" s="2">
        <v>470074</v>
      </c>
      <c r="K1060" t="s">
        <v>29</v>
      </c>
      <c r="L1060" t="s">
        <v>22</v>
      </c>
      <c r="M1060" t="s">
        <v>39</v>
      </c>
      <c r="N1060" s="2">
        <v>9</v>
      </c>
    </row>
    <row r="1061" spans="1:14" x14ac:dyDescent="0.35">
      <c r="A1061" t="s">
        <v>44</v>
      </c>
      <c r="B1061">
        <f>IF(COUNTIF($A$2:A1061, A1061) =1,1,0)</f>
        <v>0</v>
      </c>
      <c r="C1061">
        <v>2015</v>
      </c>
      <c r="D1061" s="10">
        <v>42005</v>
      </c>
      <c r="E1061" t="s">
        <v>11</v>
      </c>
      <c r="F1061" t="s">
        <v>36</v>
      </c>
      <c r="G1061">
        <f>IF(COUNTIF($F$2:F1061, F1061) =1,1,0)</f>
        <v>0</v>
      </c>
      <c r="H1061" s="1">
        <v>87.5</v>
      </c>
      <c r="I1061" s="2">
        <f t="shared" si="16"/>
        <v>87500000</v>
      </c>
      <c r="J1061" s="2">
        <v>429920</v>
      </c>
      <c r="K1061" t="s">
        <v>25</v>
      </c>
      <c r="L1061" t="s">
        <v>38</v>
      </c>
      <c r="M1061" t="s">
        <v>39</v>
      </c>
      <c r="N1061" s="2">
        <v>37</v>
      </c>
    </row>
    <row r="1062" spans="1:14" x14ac:dyDescent="0.35">
      <c r="A1062" t="s">
        <v>40</v>
      </c>
      <c r="B1062">
        <f>IF(COUNTIF($A$2:A1062, A1062) =1,1,0)</f>
        <v>0</v>
      </c>
      <c r="C1062">
        <v>2019</v>
      </c>
      <c r="D1062" s="10">
        <v>43466</v>
      </c>
      <c r="E1062" t="s">
        <v>34</v>
      </c>
      <c r="F1062" t="s">
        <v>37</v>
      </c>
      <c r="G1062">
        <f>IF(COUNTIF($F$2:F1062, F1062) =1,1,0)</f>
        <v>0</v>
      </c>
      <c r="H1062" s="1">
        <v>0.75</v>
      </c>
      <c r="I1062" s="2">
        <f t="shared" si="16"/>
        <v>750000</v>
      </c>
      <c r="J1062" s="2">
        <v>269314</v>
      </c>
      <c r="K1062" t="s">
        <v>30</v>
      </c>
      <c r="L1062" t="s">
        <v>26</v>
      </c>
      <c r="M1062" t="s">
        <v>15</v>
      </c>
      <c r="N1062" s="2">
        <v>64</v>
      </c>
    </row>
    <row r="1063" spans="1:14" x14ac:dyDescent="0.35">
      <c r="A1063" t="s">
        <v>23</v>
      </c>
      <c r="B1063">
        <f>IF(COUNTIF($A$2:A1063, A1063) =1,1,0)</f>
        <v>0</v>
      </c>
      <c r="C1063">
        <v>2019</v>
      </c>
      <c r="D1063" s="10">
        <v>43466</v>
      </c>
      <c r="E1063" t="s">
        <v>20</v>
      </c>
      <c r="F1063" t="s">
        <v>37</v>
      </c>
      <c r="G1063">
        <f>IF(COUNTIF($F$2:F1063, F1063) =1,1,0)</f>
        <v>0</v>
      </c>
      <c r="H1063" s="1">
        <v>37.159999999999997</v>
      </c>
      <c r="I1063" s="2">
        <f t="shared" si="16"/>
        <v>37160000</v>
      </c>
      <c r="J1063" s="2">
        <v>696199</v>
      </c>
      <c r="K1063" t="s">
        <v>25</v>
      </c>
      <c r="L1063" t="s">
        <v>22</v>
      </c>
      <c r="M1063" t="s">
        <v>39</v>
      </c>
      <c r="N1063" s="2">
        <v>42</v>
      </c>
    </row>
    <row r="1064" spans="1:14" x14ac:dyDescent="0.35">
      <c r="A1064" t="s">
        <v>41</v>
      </c>
      <c r="B1064">
        <f>IF(COUNTIF($A$2:A1064, A1064) =1,1,0)</f>
        <v>0</v>
      </c>
      <c r="C1064">
        <v>2020</v>
      </c>
      <c r="D1064" s="10">
        <v>43831</v>
      </c>
      <c r="E1064" t="s">
        <v>11</v>
      </c>
      <c r="F1064" t="s">
        <v>36</v>
      </c>
      <c r="G1064">
        <f>IF(COUNTIF($F$2:F1064, F1064) =1,1,0)</f>
        <v>0</v>
      </c>
      <c r="H1064" s="1">
        <v>98.38</v>
      </c>
      <c r="I1064" s="2">
        <f t="shared" si="16"/>
        <v>98380000</v>
      </c>
      <c r="J1064" s="2">
        <v>355505</v>
      </c>
      <c r="K1064" t="s">
        <v>25</v>
      </c>
      <c r="L1064" t="s">
        <v>14</v>
      </c>
      <c r="M1064" t="s">
        <v>27</v>
      </c>
      <c r="N1064" s="2">
        <v>35</v>
      </c>
    </row>
    <row r="1065" spans="1:14" x14ac:dyDescent="0.35">
      <c r="A1065" t="s">
        <v>40</v>
      </c>
      <c r="B1065">
        <f>IF(COUNTIF($A$2:A1065, A1065) =1,1,0)</f>
        <v>0</v>
      </c>
      <c r="C1065">
        <v>2023</v>
      </c>
      <c r="D1065" s="10">
        <v>44927</v>
      </c>
      <c r="E1065" t="s">
        <v>32</v>
      </c>
      <c r="F1065" t="s">
        <v>21</v>
      </c>
      <c r="G1065">
        <f>IF(COUNTIF($F$2:F1065, F1065) =1,1,0)</f>
        <v>0</v>
      </c>
      <c r="H1065" s="1">
        <v>55.94</v>
      </c>
      <c r="I1065" s="2">
        <f t="shared" si="16"/>
        <v>55940000</v>
      </c>
      <c r="J1065" s="2">
        <v>890234</v>
      </c>
      <c r="K1065" t="s">
        <v>25</v>
      </c>
      <c r="L1065" t="s">
        <v>14</v>
      </c>
      <c r="M1065" t="s">
        <v>15</v>
      </c>
      <c r="N1065" s="2">
        <v>53</v>
      </c>
    </row>
    <row r="1066" spans="1:14" x14ac:dyDescent="0.35">
      <c r="A1066" t="s">
        <v>43</v>
      </c>
      <c r="B1066">
        <f>IF(COUNTIF($A$2:A1066, A1066) =1,1,0)</f>
        <v>0</v>
      </c>
      <c r="C1066">
        <v>2019</v>
      </c>
      <c r="D1066" s="10">
        <v>43466</v>
      </c>
      <c r="E1066" t="s">
        <v>16</v>
      </c>
      <c r="F1066" t="s">
        <v>24</v>
      </c>
      <c r="G1066">
        <f>IF(COUNTIF($F$2:F1066, F1066) =1,1,0)</f>
        <v>0</v>
      </c>
      <c r="H1066" s="1">
        <v>23.63</v>
      </c>
      <c r="I1066" s="2">
        <f t="shared" si="16"/>
        <v>23630000</v>
      </c>
      <c r="J1066" s="2">
        <v>581616</v>
      </c>
      <c r="K1066" t="s">
        <v>29</v>
      </c>
      <c r="L1066" t="s">
        <v>26</v>
      </c>
      <c r="M1066" t="s">
        <v>39</v>
      </c>
      <c r="N1066" s="2">
        <v>1</v>
      </c>
    </row>
    <row r="1067" spans="1:14" x14ac:dyDescent="0.35">
      <c r="A1067" t="s">
        <v>10</v>
      </c>
      <c r="B1067">
        <f>IF(COUNTIF($A$2:A1067, A1067) =1,1,0)</f>
        <v>0</v>
      </c>
      <c r="C1067">
        <v>2021</v>
      </c>
      <c r="D1067" s="10">
        <v>44197</v>
      </c>
      <c r="E1067" t="s">
        <v>34</v>
      </c>
      <c r="F1067" t="s">
        <v>21</v>
      </c>
      <c r="G1067">
        <f>IF(COUNTIF($F$2:F1067, F1067) =1,1,0)</f>
        <v>0</v>
      </c>
      <c r="H1067" s="1">
        <v>39.44</v>
      </c>
      <c r="I1067" s="2">
        <f t="shared" si="16"/>
        <v>39440000</v>
      </c>
      <c r="J1067" s="2">
        <v>155768</v>
      </c>
      <c r="K1067" t="s">
        <v>25</v>
      </c>
      <c r="L1067" t="s">
        <v>26</v>
      </c>
      <c r="M1067" t="s">
        <v>27</v>
      </c>
      <c r="N1067" s="2">
        <v>19</v>
      </c>
    </row>
    <row r="1068" spans="1:14" x14ac:dyDescent="0.35">
      <c r="A1068" t="s">
        <v>40</v>
      </c>
      <c r="B1068">
        <f>IF(COUNTIF($A$2:A1068, A1068) =1,1,0)</f>
        <v>0</v>
      </c>
      <c r="C1068">
        <v>2024</v>
      </c>
      <c r="D1068" s="10">
        <v>45292</v>
      </c>
      <c r="E1068" t="s">
        <v>42</v>
      </c>
      <c r="F1068" t="s">
        <v>24</v>
      </c>
      <c r="G1068">
        <f>IF(COUNTIF($F$2:F1068, F1068) =1,1,0)</f>
        <v>0</v>
      </c>
      <c r="H1068" s="1">
        <v>83.69</v>
      </c>
      <c r="I1068" s="2">
        <f t="shared" si="16"/>
        <v>83690000</v>
      </c>
      <c r="J1068" s="2">
        <v>824298</v>
      </c>
      <c r="K1068" t="s">
        <v>25</v>
      </c>
      <c r="L1068" t="s">
        <v>14</v>
      </c>
      <c r="M1068" t="s">
        <v>18</v>
      </c>
      <c r="N1068" s="2">
        <v>4</v>
      </c>
    </row>
    <row r="1069" spans="1:14" x14ac:dyDescent="0.35">
      <c r="A1069" t="s">
        <v>23</v>
      </c>
      <c r="B1069">
        <f>IF(COUNTIF($A$2:A1069, A1069) =1,1,0)</f>
        <v>0</v>
      </c>
      <c r="C1069">
        <v>2018</v>
      </c>
      <c r="D1069" s="10">
        <v>43101</v>
      </c>
      <c r="E1069" t="s">
        <v>42</v>
      </c>
      <c r="F1069" t="s">
        <v>35</v>
      </c>
      <c r="G1069">
        <f>IF(COUNTIF($F$2:F1069, F1069) =1,1,0)</f>
        <v>0</v>
      </c>
      <c r="H1069" s="1">
        <v>28.88</v>
      </c>
      <c r="I1069" s="2">
        <f t="shared" si="16"/>
        <v>28880000</v>
      </c>
      <c r="J1069" s="2">
        <v>212533</v>
      </c>
      <c r="K1069" t="s">
        <v>29</v>
      </c>
      <c r="L1069" t="s">
        <v>14</v>
      </c>
      <c r="M1069" t="s">
        <v>31</v>
      </c>
      <c r="N1069" s="2">
        <v>71</v>
      </c>
    </row>
    <row r="1070" spans="1:14" x14ac:dyDescent="0.35">
      <c r="A1070" t="s">
        <v>43</v>
      </c>
      <c r="B1070">
        <f>IF(COUNTIF($A$2:A1070, A1070) =1,1,0)</f>
        <v>0</v>
      </c>
      <c r="C1070">
        <v>2019</v>
      </c>
      <c r="D1070" s="10">
        <v>43466</v>
      </c>
      <c r="E1070" t="s">
        <v>16</v>
      </c>
      <c r="F1070" t="s">
        <v>36</v>
      </c>
      <c r="G1070">
        <f>IF(COUNTIF($F$2:F1070, F1070) =1,1,0)</f>
        <v>0</v>
      </c>
      <c r="H1070" s="1">
        <v>10.1</v>
      </c>
      <c r="I1070" s="2">
        <f t="shared" si="16"/>
        <v>10100000</v>
      </c>
      <c r="J1070" s="2">
        <v>47737</v>
      </c>
      <c r="K1070" t="s">
        <v>13</v>
      </c>
      <c r="L1070" t="s">
        <v>26</v>
      </c>
      <c r="M1070" t="s">
        <v>39</v>
      </c>
      <c r="N1070" s="2">
        <v>69</v>
      </c>
    </row>
    <row r="1071" spans="1:14" x14ac:dyDescent="0.35">
      <c r="A1071" t="s">
        <v>43</v>
      </c>
      <c r="B1071">
        <f>IF(COUNTIF($A$2:A1071, A1071) =1,1,0)</f>
        <v>0</v>
      </c>
      <c r="C1071">
        <v>2018</v>
      </c>
      <c r="D1071" s="10">
        <v>43101</v>
      </c>
      <c r="E1071" t="s">
        <v>20</v>
      </c>
      <c r="F1071" t="s">
        <v>21</v>
      </c>
      <c r="G1071">
        <f>IF(COUNTIF($F$2:F1071, F1071) =1,1,0)</f>
        <v>0</v>
      </c>
      <c r="H1071" s="1">
        <v>47.01</v>
      </c>
      <c r="I1071" s="2">
        <f t="shared" si="16"/>
        <v>47010000</v>
      </c>
      <c r="J1071" s="2">
        <v>940513</v>
      </c>
      <c r="K1071" t="s">
        <v>30</v>
      </c>
      <c r="L1071" t="s">
        <v>14</v>
      </c>
      <c r="M1071" t="s">
        <v>39</v>
      </c>
      <c r="N1071" s="2">
        <v>10</v>
      </c>
    </row>
    <row r="1072" spans="1:14" x14ac:dyDescent="0.35">
      <c r="A1072" t="s">
        <v>41</v>
      </c>
      <c r="B1072">
        <f>IF(COUNTIF($A$2:A1072, A1072) =1,1,0)</f>
        <v>0</v>
      </c>
      <c r="C1072">
        <v>2021</v>
      </c>
      <c r="D1072" s="10">
        <v>44197</v>
      </c>
      <c r="E1072" t="s">
        <v>20</v>
      </c>
      <c r="F1072" t="s">
        <v>36</v>
      </c>
      <c r="G1072">
        <f>IF(COUNTIF($F$2:F1072, F1072) =1,1,0)</f>
        <v>0</v>
      </c>
      <c r="H1072" s="1">
        <v>18.66</v>
      </c>
      <c r="I1072" s="2">
        <f t="shared" si="16"/>
        <v>18660000</v>
      </c>
      <c r="J1072" s="2">
        <v>292992</v>
      </c>
      <c r="K1072" t="s">
        <v>29</v>
      </c>
      <c r="L1072" t="s">
        <v>38</v>
      </c>
      <c r="M1072" t="s">
        <v>39</v>
      </c>
      <c r="N1072" s="2">
        <v>15</v>
      </c>
    </row>
    <row r="1073" spans="1:14" x14ac:dyDescent="0.35">
      <c r="A1073" t="s">
        <v>28</v>
      </c>
      <c r="B1073">
        <f>IF(COUNTIF($A$2:A1073, A1073) =1,1,0)</f>
        <v>0</v>
      </c>
      <c r="C1073">
        <v>2024</v>
      </c>
      <c r="D1073" s="10">
        <v>45292</v>
      </c>
      <c r="E1073" t="s">
        <v>42</v>
      </c>
      <c r="F1073" t="s">
        <v>24</v>
      </c>
      <c r="G1073">
        <f>IF(COUNTIF($F$2:F1073, F1073) =1,1,0)</f>
        <v>0</v>
      </c>
      <c r="H1073" s="1">
        <v>79.72</v>
      </c>
      <c r="I1073" s="2">
        <f t="shared" si="16"/>
        <v>79720000</v>
      </c>
      <c r="J1073" s="2">
        <v>639779</v>
      </c>
      <c r="K1073" t="s">
        <v>25</v>
      </c>
      <c r="L1073" t="s">
        <v>38</v>
      </c>
      <c r="M1073" t="s">
        <v>31</v>
      </c>
      <c r="N1073" s="2">
        <v>6</v>
      </c>
    </row>
    <row r="1074" spans="1:14" x14ac:dyDescent="0.35">
      <c r="A1074" t="s">
        <v>40</v>
      </c>
      <c r="B1074">
        <f>IF(COUNTIF($A$2:A1074, A1074) =1,1,0)</f>
        <v>0</v>
      </c>
      <c r="C1074">
        <v>2019</v>
      </c>
      <c r="D1074" s="10">
        <v>43466</v>
      </c>
      <c r="E1074" t="s">
        <v>32</v>
      </c>
      <c r="F1074" t="s">
        <v>36</v>
      </c>
      <c r="G1074">
        <f>IF(COUNTIF($F$2:F1074, F1074) =1,1,0)</f>
        <v>0</v>
      </c>
      <c r="H1074" s="1">
        <v>29.85</v>
      </c>
      <c r="I1074" s="2">
        <f t="shared" si="16"/>
        <v>29850000</v>
      </c>
      <c r="J1074" s="2">
        <v>949862</v>
      </c>
      <c r="K1074" t="s">
        <v>13</v>
      </c>
      <c r="L1074" t="s">
        <v>22</v>
      </c>
      <c r="M1074" t="s">
        <v>18</v>
      </c>
      <c r="N1074" s="2">
        <v>25</v>
      </c>
    </row>
    <row r="1075" spans="1:14" x14ac:dyDescent="0.35">
      <c r="A1075" t="s">
        <v>45</v>
      </c>
      <c r="B1075">
        <f>IF(COUNTIF($A$2:A1075, A1075) =1,1,0)</f>
        <v>0</v>
      </c>
      <c r="C1075">
        <v>2021</v>
      </c>
      <c r="D1075" s="10">
        <v>44197</v>
      </c>
      <c r="E1075" t="s">
        <v>11</v>
      </c>
      <c r="F1075" t="s">
        <v>37</v>
      </c>
      <c r="G1075">
        <f>IF(COUNTIF($F$2:F1075, F1075) =1,1,0)</f>
        <v>0</v>
      </c>
      <c r="H1075" s="1">
        <v>0.92</v>
      </c>
      <c r="I1075" s="2">
        <f t="shared" si="16"/>
        <v>920000</v>
      </c>
      <c r="J1075" s="2">
        <v>260396</v>
      </c>
      <c r="K1075" t="s">
        <v>13</v>
      </c>
      <c r="L1075" t="s">
        <v>38</v>
      </c>
      <c r="M1075" t="s">
        <v>31</v>
      </c>
      <c r="N1075" s="2">
        <v>16</v>
      </c>
    </row>
    <row r="1076" spans="1:14" x14ac:dyDescent="0.35">
      <c r="A1076" t="s">
        <v>40</v>
      </c>
      <c r="B1076">
        <f>IF(COUNTIF($A$2:A1076, A1076) =1,1,0)</f>
        <v>0</v>
      </c>
      <c r="C1076">
        <v>2024</v>
      </c>
      <c r="D1076" s="10">
        <v>45292</v>
      </c>
      <c r="E1076" t="s">
        <v>11</v>
      </c>
      <c r="F1076" t="s">
        <v>21</v>
      </c>
      <c r="G1076">
        <f>IF(COUNTIF($F$2:F1076, F1076) =1,1,0)</f>
        <v>0</v>
      </c>
      <c r="H1076" s="1">
        <v>92.48</v>
      </c>
      <c r="I1076" s="2">
        <f t="shared" si="16"/>
        <v>92480000</v>
      </c>
      <c r="J1076" s="2">
        <v>215376</v>
      </c>
      <c r="K1076" t="s">
        <v>25</v>
      </c>
      <c r="L1076" t="s">
        <v>26</v>
      </c>
      <c r="M1076" t="s">
        <v>18</v>
      </c>
      <c r="N1076" s="2">
        <v>18</v>
      </c>
    </row>
    <row r="1077" spans="1:14" x14ac:dyDescent="0.35">
      <c r="A1077" t="s">
        <v>33</v>
      </c>
      <c r="B1077">
        <f>IF(COUNTIF($A$2:A1077, A1077) =1,1,0)</f>
        <v>0</v>
      </c>
      <c r="C1077">
        <v>2016</v>
      </c>
      <c r="D1077" s="10">
        <v>42370</v>
      </c>
      <c r="E1077" t="s">
        <v>32</v>
      </c>
      <c r="F1077" t="s">
        <v>24</v>
      </c>
      <c r="G1077">
        <f>IF(COUNTIF($F$2:F1077, F1077) =1,1,0)</f>
        <v>0</v>
      </c>
      <c r="H1077" s="1">
        <v>20.09</v>
      </c>
      <c r="I1077" s="2">
        <f t="shared" si="16"/>
        <v>20090000</v>
      </c>
      <c r="J1077" s="2">
        <v>689397</v>
      </c>
      <c r="K1077" t="s">
        <v>29</v>
      </c>
      <c r="L1077" t="s">
        <v>26</v>
      </c>
      <c r="M1077" t="s">
        <v>27</v>
      </c>
      <c r="N1077" s="2">
        <v>68</v>
      </c>
    </row>
    <row r="1078" spans="1:14" x14ac:dyDescent="0.35">
      <c r="A1078" t="s">
        <v>43</v>
      </c>
      <c r="B1078">
        <f>IF(COUNTIF($A$2:A1078, A1078) =1,1,0)</f>
        <v>0</v>
      </c>
      <c r="C1078">
        <v>2016</v>
      </c>
      <c r="D1078" s="10">
        <v>42370</v>
      </c>
      <c r="E1078" t="s">
        <v>34</v>
      </c>
      <c r="F1078" t="s">
        <v>12</v>
      </c>
      <c r="G1078">
        <f>IF(COUNTIF($F$2:F1078, F1078) =1,1,0)</f>
        <v>0</v>
      </c>
      <c r="H1078" s="1">
        <v>16.239999999999998</v>
      </c>
      <c r="I1078" s="2">
        <f t="shared" si="16"/>
        <v>16239999.999999998</v>
      </c>
      <c r="J1078" s="2">
        <v>238092</v>
      </c>
      <c r="K1078" t="s">
        <v>25</v>
      </c>
      <c r="L1078" t="s">
        <v>38</v>
      </c>
      <c r="M1078" t="s">
        <v>27</v>
      </c>
      <c r="N1078" s="2">
        <v>32</v>
      </c>
    </row>
    <row r="1079" spans="1:14" x14ac:dyDescent="0.35">
      <c r="A1079" t="s">
        <v>19</v>
      </c>
      <c r="B1079">
        <f>IF(COUNTIF($A$2:A1079, A1079) =1,1,0)</f>
        <v>0</v>
      </c>
      <c r="C1079">
        <v>2019</v>
      </c>
      <c r="D1079" s="10">
        <v>43466</v>
      </c>
      <c r="E1079" t="s">
        <v>11</v>
      </c>
      <c r="F1079" t="s">
        <v>36</v>
      </c>
      <c r="G1079">
        <f>IF(COUNTIF($F$2:F1079, F1079) =1,1,0)</f>
        <v>0</v>
      </c>
      <c r="H1079" s="1">
        <v>18.420000000000002</v>
      </c>
      <c r="I1079" s="2">
        <f t="shared" si="16"/>
        <v>18420000</v>
      </c>
      <c r="J1079" s="2">
        <v>289539</v>
      </c>
      <c r="K1079" t="s">
        <v>25</v>
      </c>
      <c r="L1079" t="s">
        <v>14</v>
      </c>
      <c r="M1079" t="s">
        <v>31</v>
      </c>
      <c r="N1079" s="2">
        <v>27</v>
      </c>
    </row>
    <row r="1080" spans="1:14" x14ac:dyDescent="0.35">
      <c r="A1080" t="s">
        <v>41</v>
      </c>
      <c r="B1080">
        <f>IF(COUNTIF($A$2:A1080, A1080) =1,1,0)</f>
        <v>0</v>
      </c>
      <c r="C1080">
        <v>2020</v>
      </c>
      <c r="D1080" s="10">
        <v>43831</v>
      </c>
      <c r="E1080" t="s">
        <v>32</v>
      </c>
      <c r="F1080" t="s">
        <v>37</v>
      </c>
      <c r="G1080">
        <f>IF(COUNTIF($F$2:F1080, F1080) =1,1,0)</f>
        <v>0</v>
      </c>
      <c r="H1080" s="1">
        <v>49.02</v>
      </c>
      <c r="I1080" s="2">
        <f t="shared" si="16"/>
        <v>49020000</v>
      </c>
      <c r="J1080" s="2">
        <v>382327</v>
      </c>
      <c r="K1080" t="s">
        <v>29</v>
      </c>
      <c r="L1080" t="s">
        <v>38</v>
      </c>
      <c r="M1080" t="s">
        <v>15</v>
      </c>
      <c r="N1080" s="2">
        <v>30</v>
      </c>
    </row>
    <row r="1081" spans="1:14" x14ac:dyDescent="0.35">
      <c r="A1081" t="s">
        <v>40</v>
      </c>
      <c r="B1081">
        <f>IF(COUNTIF($A$2:A1081, A1081) =1,1,0)</f>
        <v>0</v>
      </c>
      <c r="C1081">
        <v>2018</v>
      </c>
      <c r="D1081" s="10">
        <v>43101</v>
      </c>
      <c r="E1081" t="s">
        <v>11</v>
      </c>
      <c r="F1081" t="s">
        <v>35</v>
      </c>
      <c r="G1081">
        <f>IF(COUNTIF($F$2:F1081, F1081) =1,1,0)</f>
        <v>0</v>
      </c>
      <c r="H1081" s="1">
        <v>12.43</v>
      </c>
      <c r="I1081" s="2">
        <f t="shared" si="16"/>
        <v>12430000</v>
      </c>
      <c r="J1081" s="2">
        <v>605810</v>
      </c>
      <c r="K1081" t="s">
        <v>30</v>
      </c>
      <c r="L1081" t="s">
        <v>38</v>
      </c>
      <c r="M1081" t="s">
        <v>18</v>
      </c>
      <c r="N1081" s="2">
        <v>41</v>
      </c>
    </row>
    <row r="1082" spans="1:14" x14ac:dyDescent="0.35">
      <c r="A1082" t="s">
        <v>40</v>
      </c>
      <c r="B1082">
        <f>IF(COUNTIF($A$2:A1082, A1082) =1,1,0)</f>
        <v>0</v>
      </c>
      <c r="C1082">
        <v>2019</v>
      </c>
      <c r="D1082" s="10">
        <v>43466</v>
      </c>
      <c r="E1082" t="s">
        <v>32</v>
      </c>
      <c r="F1082" t="s">
        <v>36</v>
      </c>
      <c r="G1082">
        <f>IF(COUNTIF($F$2:F1082, F1082) =1,1,0)</f>
        <v>0</v>
      </c>
      <c r="H1082" s="1">
        <v>1.27</v>
      </c>
      <c r="I1082" s="2">
        <f t="shared" si="16"/>
        <v>1270000</v>
      </c>
      <c r="J1082" s="2">
        <v>588345</v>
      </c>
      <c r="K1082" t="s">
        <v>29</v>
      </c>
      <c r="L1082" t="s">
        <v>14</v>
      </c>
      <c r="M1082" t="s">
        <v>18</v>
      </c>
      <c r="N1082" s="2">
        <v>49</v>
      </c>
    </row>
    <row r="1083" spans="1:14" x14ac:dyDescent="0.35">
      <c r="A1083" t="s">
        <v>23</v>
      </c>
      <c r="B1083">
        <f>IF(COUNTIF($A$2:A1083, A1083) =1,1,0)</f>
        <v>0</v>
      </c>
      <c r="C1083">
        <v>2019</v>
      </c>
      <c r="D1083" s="10">
        <v>43466</v>
      </c>
      <c r="E1083" t="s">
        <v>11</v>
      </c>
      <c r="F1083" t="s">
        <v>35</v>
      </c>
      <c r="G1083">
        <f>IF(COUNTIF($F$2:F1083, F1083) =1,1,0)</f>
        <v>0</v>
      </c>
      <c r="H1083" s="1">
        <v>21.58</v>
      </c>
      <c r="I1083" s="2">
        <f t="shared" si="16"/>
        <v>21580000</v>
      </c>
      <c r="J1083" s="2">
        <v>831367</v>
      </c>
      <c r="K1083" t="s">
        <v>29</v>
      </c>
      <c r="L1083" t="s">
        <v>26</v>
      </c>
      <c r="M1083" t="s">
        <v>31</v>
      </c>
      <c r="N1083" s="2">
        <v>55</v>
      </c>
    </row>
    <row r="1084" spans="1:14" x14ac:dyDescent="0.35">
      <c r="A1084" t="s">
        <v>43</v>
      </c>
      <c r="B1084">
        <f>IF(COUNTIF($A$2:A1084, A1084) =1,1,0)</f>
        <v>0</v>
      </c>
      <c r="C1084">
        <v>2019</v>
      </c>
      <c r="D1084" s="10">
        <v>43466</v>
      </c>
      <c r="E1084" t="s">
        <v>20</v>
      </c>
      <c r="F1084" t="s">
        <v>36</v>
      </c>
      <c r="G1084">
        <f>IF(COUNTIF($F$2:F1084, F1084) =1,1,0)</f>
        <v>0</v>
      </c>
      <c r="H1084" s="1">
        <v>14.64</v>
      </c>
      <c r="I1084" s="2">
        <f t="shared" si="16"/>
        <v>14640000</v>
      </c>
      <c r="J1084" s="2">
        <v>880671</v>
      </c>
      <c r="K1084" t="s">
        <v>13</v>
      </c>
      <c r="L1084" t="s">
        <v>26</v>
      </c>
      <c r="M1084" t="s">
        <v>18</v>
      </c>
      <c r="N1084" s="2">
        <v>66</v>
      </c>
    </row>
    <row r="1085" spans="1:14" x14ac:dyDescent="0.35">
      <c r="A1085" t="s">
        <v>33</v>
      </c>
      <c r="B1085">
        <f>IF(COUNTIF($A$2:A1085, A1085) =1,1,0)</f>
        <v>0</v>
      </c>
      <c r="C1085">
        <v>2023</v>
      </c>
      <c r="D1085" s="10">
        <v>44927</v>
      </c>
      <c r="E1085" t="s">
        <v>32</v>
      </c>
      <c r="F1085" t="s">
        <v>17</v>
      </c>
      <c r="G1085">
        <f>IF(COUNTIF($F$2:F1085, F1085) =1,1,0)</f>
        <v>0</v>
      </c>
      <c r="H1085" s="1">
        <v>92.32</v>
      </c>
      <c r="I1085" s="2">
        <f t="shared" si="16"/>
        <v>92320000</v>
      </c>
      <c r="J1085" s="2">
        <v>418211</v>
      </c>
      <c r="K1085" t="s">
        <v>29</v>
      </c>
      <c r="L1085" t="s">
        <v>14</v>
      </c>
      <c r="M1085" t="s">
        <v>39</v>
      </c>
      <c r="N1085" s="2">
        <v>39</v>
      </c>
    </row>
    <row r="1086" spans="1:14" x14ac:dyDescent="0.35">
      <c r="A1086" t="s">
        <v>33</v>
      </c>
      <c r="B1086">
        <f>IF(COUNTIF($A$2:A1086, A1086) =1,1,0)</f>
        <v>0</v>
      </c>
      <c r="C1086">
        <v>2022</v>
      </c>
      <c r="D1086" s="10">
        <v>44562</v>
      </c>
      <c r="E1086" t="s">
        <v>20</v>
      </c>
      <c r="F1086" t="s">
        <v>17</v>
      </c>
      <c r="G1086">
        <f>IF(COUNTIF($F$2:F1086, F1086) =1,1,0)</f>
        <v>0</v>
      </c>
      <c r="H1086" s="1">
        <v>31.4</v>
      </c>
      <c r="I1086" s="2">
        <f t="shared" si="16"/>
        <v>31400000</v>
      </c>
      <c r="J1086" s="2">
        <v>264380</v>
      </c>
      <c r="K1086" t="s">
        <v>29</v>
      </c>
      <c r="L1086" t="s">
        <v>38</v>
      </c>
      <c r="M1086" t="s">
        <v>15</v>
      </c>
      <c r="N1086" s="2">
        <v>37</v>
      </c>
    </row>
    <row r="1087" spans="1:14" x14ac:dyDescent="0.35">
      <c r="A1087" t="s">
        <v>43</v>
      </c>
      <c r="B1087">
        <f>IF(COUNTIF($A$2:A1087, A1087) =1,1,0)</f>
        <v>0</v>
      </c>
      <c r="C1087">
        <v>2017</v>
      </c>
      <c r="D1087" s="10">
        <v>42736</v>
      </c>
      <c r="E1087" t="s">
        <v>11</v>
      </c>
      <c r="F1087" t="s">
        <v>36</v>
      </c>
      <c r="G1087">
        <f>IF(COUNTIF($F$2:F1087, F1087) =1,1,0)</f>
        <v>0</v>
      </c>
      <c r="H1087" s="1">
        <v>9.25</v>
      </c>
      <c r="I1087" s="2">
        <f t="shared" si="16"/>
        <v>9250000</v>
      </c>
      <c r="J1087" s="2">
        <v>437974</v>
      </c>
      <c r="K1087" t="s">
        <v>13</v>
      </c>
      <c r="L1087" t="s">
        <v>38</v>
      </c>
      <c r="M1087" t="s">
        <v>39</v>
      </c>
      <c r="N1087" s="2">
        <v>20</v>
      </c>
    </row>
    <row r="1088" spans="1:14" x14ac:dyDescent="0.35">
      <c r="A1088" t="s">
        <v>19</v>
      </c>
      <c r="B1088">
        <f>IF(COUNTIF($A$2:A1088, A1088) =1,1,0)</f>
        <v>0</v>
      </c>
      <c r="C1088">
        <v>2021</v>
      </c>
      <c r="D1088" s="10">
        <v>44197</v>
      </c>
      <c r="E1088" t="s">
        <v>11</v>
      </c>
      <c r="F1088" t="s">
        <v>21</v>
      </c>
      <c r="G1088">
        <f>IF(COUNTIF($F$2:F1088, F1088) =1,1,0)</f>
        <v>0</v>
      </c>
      <c r="H1088" s="1">
        <v>37.1</v>
      </c>
      <c r="I1088" s="2">
        <f t="shared" si="16"/>
        <v>37100000</v>
      </c>
      <c r="J1088" s="2">
        <v>713949</v>
      </c>
      <c r="K1088" t="s">
        <v>13</v>
      </c>
      <c r="L1088" t="s">
        <v>14</v>
      </c>
      <c r="M1088" t="s">
        <v>31</v>
      </c>
      <c r="N1088" s="2">
        <v>71</v>
      </c>
    </row>
    <row r="1089" spans="1:14" x14ac:dyDescent="0.35">
      <c r="A1089" t="s">
        <v>45</v>
      </c>
      <c r="B1089">
        <f>IF(COUNTIF($A$2:A1089, A1089) =1,1,0)</f>
        <v>0</v>
      </c>
      <c r="C1089">
        <v>2022</v>
      </c>
      <c r="D1089" s="10">
        <v>44562</v>
      </c>
      <c r="E1089" t="s">
        <v>34</v>
      </c>
      <c r="F1089" t="s">
        <v>21</v>
      </c>
      <c r="G1089">
        <f>IF(COUNTIF($F$2:F1089, F1089) =1,1,0)</f>
        <v>0</v>
      </c>
      <c r="H1089" s="1">
        <v>8.5</v>
      </c>
      <c r="I1089" s="2">
        <f t="shared" si="16"/>
        <v>8500000</v>
      </c>
      <c r="J1089" s="2">
        <v>523164</v>
      </c>
      <c r="K1089" t="s">
        <v>13</v>
      </c>
      <c r="L1089" t="s">
        <v>22</v>
      </c>
      <c r="M1089" t="s">
        <v>27</v>
      </c>
      <c r="N1089" s="2">
        <v>30</v>
      </c>
    </row>
    <row r="1090" spans="1:14" x14ac:dyDescent="0.35">
      <c r="A1090" t="s">
        <v>23</v>
      </c>
      <c r="B1090">
        <f>IF(COUNTIF($A$2:A1090, A1090) =1,1,0)</f>
        <v>0</v>
      </c>
      <c r="C1090">
        <v>2015</v>
      </c>
      <c r="D1090" s="10">
        <v>42005</v>
      </c>
      <c r="E1090" t="s">
        <v>32</v>
      </c>
      <c r="F1090" t="s">
        <v>24</v>
      </c>
      <c r="G1090">
        <f>IF(COUNTIF($F$2:F1090, F1090) =1,1,0)</f>
        <v>0</v>
      </c>
      <c r="H1090" s="1">
        <v>85.23</v>
      </c>
      <c r="I1090" s="2">
        <f t="shared" si="16"/>
        <v>85230000</v>
      </c>
      <c r="J1090" s="2">
        <v>193852</v>
      </c>
      <c r="K1090" t="s">
        <v>29</v>
      </c>
      <c r="L1090" t="s">
        <v>38</v>
      </c>
      <c r="M1090" t="s">
        <v>15</v>
      </c>
      <c r="N1090" s="2">
        <v>54</v>
      </c>
    </row>
    <row r="1091" spans="1:14" x14ac:dyDescent="0.35">
      <c r="A1091" t="s">
        <v>23</v>
      </c>
      <c r="B1091">
        <f>IF(COUNTIF($A$2:A1091, A1091) =1,1,0)</f>
        <v>0</v>
      </c>
      <c r="C1091">
        <v>2024</v>
      </c>
      <c r="D1091" s="10">
        <v>45292</v>
      </c>
      <c r="E1091" t="s">
        <v>32</v>
      </c>
      <c r="F1091" t="s">
        <v>17</v>
      </c>
      <c r="G1091">
        <f>IF(COUNTIF($F$2:F1091, F1091) =1,1,0)</f>
        <v>0</v>
      </c>
      <c r="H1091" s="1">
        <v>14.09</v>
      </c>
      <c r="I1091" s="2">
        <f t="shared" ref="I1091:I1154" si="17">H1091*1000000</f>
        <v>14090000</v>
      </c>
      <c r="J1091" s="2">
        <v>655640</v>
      </c>
      <c r="K1091" t="s">
        <v>25</v>
      </c>
      <c r="L1091" t="s">
        <v>38</v>
      </c>
      <c r="M1091" t="s">
        <v>18</v>
      </c>
      <c r="N1091" s="2">
        <v>61</v>
      </c>
    </row>
    <row r="1092" spans="1:14" x14ac:dyDescent="0.35">
      <c r="A1092" t="s">
        <v>33</v>
      </c>
      <c r="B1092">
        <f>IF(COUNTIF($A$2:A1092, A1092) =1,1,0)</f>
        <v>0</v>
      </c>
      <c r="C1092">
        <v>2021</v>
      </c>
      <c r="D1092" s="10">
        <v>44197</v>
      </c>
      <c r="E1092" t="s">
        <v>11</v>
      </c>
      <c r="F1092" t="s">
        <v>21</v>
      </c>
      <c r="G1092">
        <f>IF(COUNTIF($F$2:F1092, F1092) =1,1,0)</f>
        <v>0</v>
      </c>
      <c r="H1092" s="1">
        <v>76.02</v>
      </c>
      <c r="I1092" s="2">
        <f t="shared" si="17"/>
        <v>76020000</v>
      </c>
      <c r="J1092" s="2">
        <v>573328</v>
      </c>
      <c r="K1092" t="s">
        <v>29</v>
      </c>
      <c r="L1092" t="s">
        <v>38</v>
      </c>
      <c r="M1092" t="s">
        <v>27</v>
      </c>
      <c r="N1092" s="2">
        <v>10</v>
      </c>
    </row>
    <row r="1093" spans="1:14" x14ac:dyDescent="0.35">
      <c r="A1093" t="s">
        <v>23</v>
      </c>
      <c r="B1093">
        <f>IF(COUNTIF($A$2:A1093, A1093) =1,1,0)</f>
        <v>0</v>
      </c>
      <c r="C1093">
        <v>2019</v>
      </c>
      <c r="D1093" s="10">
        <v>43466</v>
      </c>
      <c r="E1093" t="s">
        <v>42</v>
      </c>
      <c r="F1093" t="s">
        <v>35</v>
      </c>
      <c r="G1093">
        <f>IF(COUNTIF($F$2:F1093, F1093) =1,1,0)</f>
        <v>0</v>
      </c>
      <c r="H1093" s="1">
        <v>46.27</v>
      </c>
      <c r="I1093" s="2">
        <f t="shared" si="17"/>
        <v>46270000</v>
      </c>
      <c r="J1093" s="2">
        <v>798717</v>
      </c>
      <c r="K1093" t="s">
        <v>13</v>
      </c>
      <c r="L1093" t="s">
        <v>26</v>
      </c>
      <c r="M1093" t="s">
        <v>39</v>
      </c>
      <c r="N1093" s="2">
        <v>10</v>
      </c>
    </row>
    <row r="1094" spans="1:14" x14ac:dyDescent="0.35">
      <c r="A1094" t="s">
        <v>43</v>
      </c>
      <c r="B1094">
        <f>IF(COUNTIF($A$2:A1094, A1094) =1,1,0)</f>
        <v>0</v>
      </c>
      <c r="C1094">
        <v>2019</v>
      </c>
      <c r="D1094" s="10">
        <v>43466</v>
      </c>
      <c r="E1094" t="s">
        <v>32</v>
      </c>
      <c r="F1094" t="s">
        <v>24</v>
      </c>
      <c r="G1094">
        <f>IF(COUNTIF($F$2:F1094, F1094) =1,1,0)</f>
        <v>0</v>
      </c>
      <c r="H1094" s="1">
        <v>59.86</v>
      </c>
      <c r="I1094" s="2">
        <f t="shared" si="17"/>
        <v>59860000</v>
      </c>
      <c r="J1094" s="2">
        <v>899413</v>
      </c>
      <c r="K1094" t="s">
        <v>25</v>
      </c>
      <c r="L1094" t="s">
        <v>22</v>
      </c>
      <c r="M1094" t="s">
        <v>39</v>
      </c>
      <c r="N1094" s="2">
        <v>11</v>
      </c>
    </row>
    <row r="1095" spans="1:14" x14ac:dyDescent="0.35">
      <c r="A1095" t="s">
        <v>33</v>
      </c>
      <c r="B1095">
        <f>IF(COUNTIF($A$2:A1095, A1095) =1,1,0)</f>
        <v>0</v>
      </c>
      <c r="C1095">
        <v>2017</v>
      </c>
      <c r="D1095" s="10">
        <v>42736</v>
      </c>
      <c r="E1095" t="s">
        <v>34</v>
      </c>
      <c r="F1095" t="s">
        <v>37</v>
      </c>
      <c r="G1095">
        <f>IF(COUNTIF($F$2:F1095, F1095) =1,1,0)</f>
        <v>0</v>
      </c>
      <c r="H1095" s="1">
        <v>18.75</v>
      </c>
      <c r="I1095" s="2">
        <f t="shared" si="17"/>
        <v>18750000</v>
      </c>
      <c r="J1095" s="2">
        <v>436009</v>
      </c>
      <c r="K1095" t="s">
        <v>25</v>
      </c>
      <c r="L1095" t="s">
        <v>26</v>
      </c>
      <c r="M1095" t="s">
        <v>27</v>
      </c>
      <c r="N1095" s="2">
        <v>44</v>
      </c>
    </row>
    <row r="1096" spans="1:14" x14ac:dyDescent="0.35">
      <c r="A1096" t="s">
        <v>23</v>
      </c>
      <c r="B1096">
        <f>IF(COUNTIF($A$2:A1096, A1096) =1,1,0)</f>
        <v>0</v>
      </c>
      <c r="C1096">
        <v>2020</v>
      </c>
      <c r="D1096" s="10">
        <v>43831</v>
      </c>
      <c r="E1096" t="s">
        <v>34</v>
      </c>
      <c r="F1096" t="s">
        <v>17</v>
      </c>
      <c r="G1096">
        <f>IF(COUNTIF($F$2:F1096, F1096) =1,1,0)</f>
        <v>0</v>
      </c>
      <c r="H1096" s="1">
        <v>56.3</v>
      </c>
      <c r="I1096" s="2">
        <f t="shared" si="17"/>
        <v>56300000</v>
      </c>
      <c r="J1096" s="2">
        <v>142291</v>
      </c>
      <c r="K1096" t="s">
        <v>25</v>
      </c>
      <c r="L1096" t="s">
        <v>22</v>
      </c>
      <c r="M1096" t="s">
        <v>15</v>
      </c>
      <c r="N1096" s="2">
        <v>29</v>
      </c>
    </row>
    <row r="1097" spans="1:14" x14ac:dyDescent="0.35">
      <c r="A1097" t="s">
        <v>28</v>
      </c>
      <c r="B1097">
        <f>IF(COUNTIF($A$2:A1097, A1097) =1,1,0)</f>
        <v>0</v>
      </c>
      <c r="C1097">
        <v>2019</v>
      </c>
      <c r="D1097" s="10">
        <v>43466</v>
      </c>
      <c r="E1097" t="s">
        <v>20</v>
      </c>
      <c r="F1097" t="s">
        <v>35</v>
      </c>
      <c r="G1097">
        <f>IF(COUNTIF($F$2:F1097, F1097) =1,1,0)</f>
        <v>0</v>
      </c>
      <c r="H1097" s="1">
        <v>64.8</v>
      </c>
      <c r="I1097" s="2">
        <f t="shared" si="17"/>
        <v>64800000</v>
      </c>
      <c r="J1097" s="2">
        <v>276197</v>
      </c>
      <c r="K1097" t="s">
        <v>30</v>
      </c>
      <c r="L1097" t="s">
        <v>38</v>
      </c>
      <c r="M1097" t="s">
        <v>18</v>
      </c>
      <c r="N1097" s="2">
        <v>2</v>
      </c>
    </row>
    <row r="1098" spans="1:14" x14ac:dyDescent="0.35">
      <c r="A1098" t="s">
        <v>41</v>
      </c>
      <c r="B1098">
        <f>IF(COUNTIF($A$2:A1098, A1098) =1,1,0)</f>
        <v>0</v>
      </c>
      <c r="C1098">
        <v>2020</v>
      </c>
      <c r="D1098" s="10">
        <v>43831</v>
      </c>
      <c r="E1098" t="s">
        <v>16</v>
      </c>
      <c r="F1098" t="s">
        <v>21</v>
      </c>
      <c r="G1098">
        <f>IF(COUNTIF($F$2:F1098, F1098) =1,1,0)</f>
        <v>0</v>
      </c>
      <c r="H1098" s="1">
        <v>33.61</v>
      </c>
      <c r="I1098" s="2">
        <f t="shared" si="17"/>
        <v>33610000</v>
      </c>
      <c r="J1098" s="2">
        <v>807918</v>
      </c>
      <c r="K1098" t="s">
        <v>13</v>
      </c>
      <c r="L1098" t="s">
        <v>26</v>
      </c>
      <c r="M1098" t="s">
        <v>31</v>
      </c>
      <c r="N1098" s="2">
        <v>37</v>
      </c>
    </row>
    <row r="1099" spans="1:14" x14ac:dyDescent="0.35">
      <c r="A1099" t="s">
        <v>33</v>
      </c>
      <c r="B1099">
        <f>IF(COUNTIF($A$2:A1099, A1099) =1,1,0)</f>
        <v>0</v>
      </c>
      <c r="C1099">
        <v>2021</v>
      </c>
      <c r="D1099" s="10">
        <v>44197</v>
      </c>
      <c r="E1099" t="s">
        <v>20</v>
      </c>
      <c r="F1099" t="s">
        <v>24</v>
      </c>
      <c r="G1099">
        <f>IF(COUNTIF($F$2:F1099, F1099) =1,1,0)</f>
        <v>0</v>
      </c>
      <c r="H1099" s="1">
        <v>90.99</v>
      </c>
      <c r="I1099" s="2">
        <f t="shared" si="17"/>
        <v>90990000</v>
      </c>
      <c r="J1099" s="2">
        <v>483484</v>
      </c>
      <c r="K1099" t="s">
        <v>13</v>
      </c>
      <c r="L1099" t="s">
        <v>14</v>
      </c>
      <c r="M1099" t="s">
        <v>15</v>
      </c>
      <c r="N1099" s="2">
        <v>2</v>
      </c>
    </row>
    <row r="1100" spans="1:14" x14ac:dyDescent="0.35">
      <c r="A1100" t="s">
        <v>41</v>
      </c>
      <c r="B1100">
        <f>IF(COUNTIF($A$2:A1100, A1100) =1,1,0)</f>
        <v>0</v>
      </c>
      <c r="C1100">
        <v>2015</v>
      </c>
      <c r="D1100" s="10">
        <v>42005</v>
      </c>
      <c r="E1100" t="s">
        <v>16</v>
      </c>
      <c r="F1100" t="s">
        <v>21</v>
      </c>
      <c r="G1100">
        <f>IF(COUNTIF($F$2:F1100, F1100) =1,1,0)</f>
        <v>0</v>
      </c>
      <c r="H1100" s="1">
        <v>41.79</v>
      </c>
      <c r="I1100" s="2">
        <f t="shared" si="17"/>
        <v>41790000</v>
      </c>
      <c r="J1100" s="2">
        <v>7290</v>
      </c>
      <c r="K1100" t="s">
        <v>29</v>
      </c>
      <c r="L1100" t="s">
        <v>22</v>
      </c>
      <c r="M1100" t="s">
        <v>27</v>
      </c>
      <c r="N1100" s="2">
        <v>32</v>
      </c>
    </row>
    <row r="1101" spans="1:14" x14ac:dyDescent="0.35">
      <c r="A1101" t="s">
        <v>19</v>
      </c>
      <c r="B1101">
        <f>IF(COUNTIF($A$2:A1101, A1101) =1,1,0)</f>
        <v>0</v>
      </c>
      <c r="C1101">
        <v>2022</v>
      </c>
      <c r="D1101" s="10">
        <v>44562</v>
      </c>
      <c r="E1101" t="s">
        <v>32</v>
      </c>
      <c r="F1101" t="s">
        <v>21</v>
      </c>
      <c r="G1101">
        <f>IF(COUNTIF($F$2:F1101, F1101) =1,1,0)</f>
        <v>0</v>
      </c>
      <c r="H1101" s="1">
        <v>38.69</v>
      </c>
      <c r="I1101" s="2">
        <f t="shared" si="17"/>
        <v>38690000</v>
      </c>
      <c r="J1101" s="2">
        <v>333967</v>
      </c>
      <c r="K1101" t="s">
        <v>29</v>
      </c>
      <c r="L1101" t="s">
        <v>38</v>
      </c>
      <c r="M1101" t="s">
        <v>18</v>
      </c>
      <c r="N1101" s="2">
        <v>26</v>
      </c>
    </row>
    <row r="1102" spans="1:14" x14ac:dyDescent="0.35">
      <c r="A1102" t="s">
        <v>10</v>
      </c>
      <c r="B1102">
        <f>IF(COUNTIF($A$2:A1102, A1102) =1,1,0)</f>
        <v>0</v>
      </c>
      <c r="C1102">
        <v>2020</v>
      </c>
      <c r="D1102" s="10">
        <v>43831</v>
      </c>
      <c r="E1102" t="s">
        <v>20</v>
      </c>
      <c r="F1102" t="s">
        <v>12</v>
      </c>
      <c r="G1102">
        <f>IF(COUNTIF($F$2:F1102, F1102) =1,1,0)</f>
        <v>0</v>
      </c>
      <c r="H1102" s="1">
        <v>84.4</v>
      </c>
      <c r="I1102" s="2">
        <f t="shared" si="17"/>
        <v>84400000</v>
      </c>
      <c r="J1102" s="2">
        <v>840118</v>
      </c>
      <c r="K1102" t="s">
        <v>13</v>
      </c>
      <c r="L1102" t="s">
        <v>38</v>
      </c>
      <c r="M1102" t="s">
        <v>39</v>
      </c>
      <c r="N1102" s="2">
        <v>58</v>
      </c>
    </row>
    <row r="1103" spans="1:14" x14ac:dyDescent="0.35">
      <c r="A1103" t="s">
        <v>45</v>
      </c>
      <c r="B1103">
        <f>IF(COUNTIF($A$2:A1103, A1103) =1,1,0)</f>
        <v>0</v>
      </c>
      <c r="C1103">
        <v>2024</v>
      </c>
      <c r="D1103" s="10">
        <v>45292</v>
      </c>
      <c r="E1103" t="s">
        <v>42</v>
      </c>
      <c r="F1103" t="s">
        <v>37</v>
      </c>
      <c r="G1103">
        <f>IF(COUNTIF($F$2:F1103, F1103) =1,1,0)</f>
        <v>0</v>
      </c>
      <c r="H1103" s="1">
        <v>69.459999999999994</v>
      </c>
      <c r="I1103" s="2">
        <f t="shared" si="17"/>
        <v>69460000</v>
      </c>
      <c r="J1103" s="2">
        <v>187312</v>
      </c>
      <c r="K1103" t="s">
        <v>25</v>
      </c>
      <c r="L1103" t="s">
        <v>38</v>
      </c>
      <c r="M1103" t="s">
        <v>15</v>
      </c>
      <c r="N1103" s="2">
        <v>58</v>
      </c>
    </row>
    <row r="1104" spans="1:14" x14ac:dyDescent="0.35">
      <c r="A1104" t="s">
        <v>43</v>
      </c>
      <c r="B1104">
        <f>IF(COUNTIF($A$2:A1104, A1104) =1,1,0)</f>
        <v>0</v>
      </c>
      <c r="C1104">
        <v>2024</v>
      </c>
      <c r="D1104" s="10">
        <v>45292</v>
      </c>
      <c r="E1104" t="s">
        <v>32</v>
      </c>
      <c r="F1104" t="s">
        <v>21</v>
      </c>
      <c r="G1104">
        <f>IF(COUNTIF($F$2:F1104, F1104) =1,1,0)</f>
        <v>0</v>
      </c>
      <c r="H1104" s="1">
        <v>34.46</v>
      </c>
      <c r="I1104" s="2">
        <f t="shared" si="17"/>
        <v>34460000</v>
      </c>
      <c r="J1104" s="2">
        <v>470727</v>
      </c>
      <c r="K1104" t="s">
        <v>30</v>
      </c>
      <c r="L1104" t="s">
        <v>22</v>
      </c>
      <c r="M1104" t="s">
        <v>18</v>
      </c>
      <c r="N1104" s="2">
        <v>8</v>
      </c>
    </row>
    <row r="1105" spans="1:14" x14ac:dyDescent="0.35">
      <c r="A1105" t="s">
        <v>19</v>
      </c>
      <c r="B1105">
        <f>IF(COUNTIF($A$2:A1105, A1105) =1,1,0)</f>
        <v>0</v>
      </c>
      <c r="C1105">
        <v>2023</v>
      </c>
      <c r="D1105" s="10">
        <v>44927</v>
      </c>
      <c r="E1105" t="s">
        <v>42</v>
      </c>
      <c r="F1105" t="s">
        <v>12</v>
      </c>
      <c r="G1105">
        <f>IF(COUNTIF($F$2:F1105, F1105) =1,1,0)</f>
        <v>0</v>
      </c>
      <c r="H1105" s="1">
        <v>95.97</v>
      </c>
      <c r="I1105" s="2">
        <f t="shared" si="17"/>
        <v>95970000</v>
      </c>
      <c r="J1105" s="2">
        <v>629490</v>
      </c>
      <c r="K1105" t="s">
        <v>13</v>
      </c>
      <c r="L1105" t="s">
        <v>38</v>
      </c>
      <c r="M1105" t="s">
        <v>15</v>
      </c>
      <c r="N1105" s="2">
        <v>38</v>
      </c>
    </row>
    <row r="1106" spans="1:14" x14ac:dyDescent="0.35">
      <c r="A1106" t="s">
        <v>33</v>
      </c>
      <c r="B1106">
        <f>IF(COUNTIF($A$2:A1106, A1106) =1,1,0)</f>
        <v>0</v>
      </c>
      <c r="C1106">
        <v>2021</v>
      </c>
      <c r="D1106" s="10">
        <v>44197</v>
      </c>
      <c r="E1106" t="s">
        <v>34</v>
      </c>
      <c r="F1106" t="s">
        <v>35</v>
      </c>
      <c r="G1106">
        <f>IF(COUNTIF($F$2:F1106, F1106) =1,1,0)</f>
        <v>0</v>
      </c>
      <c r="H1106" s="1">
        <v>98.76</v>
      </c>
      <c r="I1106" s="2">
        <f t="shared" si="17"/>
        <v>98760000</v>
      </c>
      <c r="J1106" s="2">
        <v>904598</v>
      </c>
      <c r="K1106" t="s">
        <v>13</v>
      </c>
      <c r="L1106" t="s">
        <v>26</v>
      </c>
      <c r="M1106" t="s">
        <v>27</v>
      </c>
      <c r="N1106" s="2">
        <v>11</v>
      </c>
    </row>
    <row r="1107" spans="1:14" x14ac:dyDescent="0.35">
      <c r="A1107" t="s">
        <v>45</v>
      </c>
      <c r="B1107">
        <f>IF(COUNTIF($A$2:A1107, A1107) =1,1,0)</f>
        <v>0</v>
      </c>
      <c r="C1107">
        <v>2017</v>
      </c>
      <c r="D1107" s="10">
        <v>42736</v>
      </c>
      <c r="E1107" t="s">
        <v>16</v>
      </c>
      <c r="F1107" t="s">
        <v>12</v>
      </c>
      <c r="G1107">
        <f>IF(COUNTIF($F$2:F1107, F1107) =1,1,0)</f>
        <v>0</v>
      </c>
      <c r="H1107" s="1">
        <v>12.59</v>
      </c>
      <c r="I1107" s="2">
        <f t="shared" si="17"/>
        <v>12590000</v>
      </c>
      <c r="J1107" s="2">
        <v>820632</v>
      </c>
      <c r="K1107" t="s">
        <v>30</v>
      </c>
      <c r="L1107" t="s">
        <v>26</v>
      </c>
      <c r="M1107" t="s">
        <v>27</v>
      </c>
      <c r="N1107" s="2">
        <v>65</v>
      </c>
    </row>
    <row r="1108" spans="1:14" x14ac:dyDescent="0.35">
      <c r="A1108" t="s">
        <v>44</v>
      </c>
      <c r="B1108">
        <f>IF(COUNTIF($A$2:A1108, A1108) =1,1,0)</f>
        <v>0</v>
      </c>
      <c r="C1108">
        <v>2019</v>
      </c>
      <c r="D1108" s="10">
        <v>43466</v>
      </c>
      <c r="E1108" t="s">
        <v>32</v>
      </c>
      <c r="F1108" t="s">
        <v>17</v>
      </c>
      <c r="G1108">
        <f>IF(COUNTIF($F$2:F1108, F1108) =1,1,0)</f>
        <v>0</v>
      </c>
      <c r="H1108" s="1">
        <v>78.78</v>
      </c>
      <c r="I1108" s="2">
        <f t="shared" si="17"/>
        <v>78780000</v>
      </c>
      <c r="J1108" s="2">
        <v>214152</v>
      </c>
      <c r="K1108" t="s">
        <v>29</v>
      </c>
      <c r="L1108" t="s">
        <v>22</v>
      </c>
      <c r="M1108" t="s">
        <v>18</v>
      </c>
      <c r="N1108" s="2">
        <v>7</v>
      </c>
    </row>
    <row r="1109" spans="1:14" x14ac:dyDescent="0.35">
      <c r="A1109" t="s">
        <v>40</v>
      </c>
      <c r="B1109">
        <f>IF(COUNTIF($A$2:A1109, A1109) =1,1,0)</f>
        <v>0</v>
      </c>
      <c r="C1109">
        <v>2024</v>
      </c>
      <c r="D1109" s="10">
        <v>45292</v>
      </c>
      <c r="E1109" t="s">
        <v>32</v>
      </c>
      <c r="F1109" t="s">
        <v>36</v>
      </c>
      <c r="G1109">
        <f>IF(COUNTIF($F$2:F1109, F1109) =1,1,0)</f>
        <v>0</v>
      </c>
      <c r="H1109" s="1">
        <v>21.11</v>
      </c>
      <c r="I1109" s="2">
        <f t="shared" si="17"/>
        <v>21110000</v>
      </c>
      <c r="J1109" s="2">
        <v>18766</v>
      </c>
      <c r="K1109" t="s">
        <v>29</v>
      </c>
      <c r="L1109" t="s">
        <v>22</v>
      </c>
      <c r="M1109" t="s">
        <v>18</v>
      </c>
      <c r="N1109" s="2">
        <v>43</v>
      </c>
    </row>
    <row r="1110" spans="1:14" x14ac:dyDescent="0.35">
      <c r="A1110" t="s">
        <v>33</v>
      </c>
      <c r="B1110">
        <f>IF(COUNTIF($A$2:A1110, A1110) =1,1,0)</f>
        <v>0</v>
      </c>
      <c r="C1110">
        <v>2020</v>
      </c>
      <c r="D1110" s="10">
        <v>43831</v>
      </c>
      <c r="E1110" t="s">
        <v>42</v>
      </c>
      <c r="F1110" t="s">
        <v>36</v>
      </c>
      <c r="G1110">
        <f>IF(COUNTIF($F$2:F1110, F1110) =1,1,0)</f>
        <v>0</v>
      </c>
      <c r="H1110" s="1">
        <v>50.19</v>
      </c>
      <c r="I1110" s="2">
        <f t="shared" si="17"/>
        <v>50190000</v>
      </c>
      <c r="J1110" s="2">
        <v>760230</v>
      </c>
      <c r="K1110" t="s">
        <v>25</v>
      </c>
      <c r="L1110" t="s">
        <v>38</v>
      </c>
      <c r="M1110" t="s">
        <v>15</v>
      </c>
      <c r="N1110" s="2">
        <v>56</v>
      </c>
    </row>
    <row r="1111" spans="1:14" x14ac:dyDescent="0.35">
      <c r="A1111" t="s">
        <v>19</v>
      </c>
      <c r="B1111">
        <f>IF(COUNTIF($A$2:A1111, A1111) =1,1,0)</f>
        <v>0</v>
      </c>
      <c r="C1111">
        <v>2021</v>
      </c>
      <c r="D1111" s="10">
        <v>44197</v>
      </c>
      <c r="E1111" t="s">
        <v>16</v>
      </c>
      <c r="F1111" t="s">
        <v>37</v>
      </c>
      <c r="G1111">
        <f>IF(COUNTIF($F$2:F1111, F1111) =1,1,0)</f>
        <v>0</v>
      </c>
      <c r="H1111" s="1">
        <v>76.83</v>
      </c>
      <c r="I1111" s="2">
        <f t="shared" si="17"/>
        <v>76830000</v>
      </c>
      <c r="J1111" s="2">
        <v>603402</v>
      </c>
      <c r="K1111" t="s">
        <v>29</v>
      </c>
      <c r="L1111" t="s">
        <v>38</v>
      </c>
      <c r="M1111" t="s">
        <v>27</v>
      </c>
      <c r="N1111" s="2">
        <v>57</v>
      </c>
    </row>
    <row r="1112" spans="1:14" x14ac:dyDescent="0.35">
      <c r="A1112" t="s">
        <v>33</v>
      </c>
      <c r="B1112">
        <f>IF(COUNTIF($A$2:A1112, A1112) =1,1,0)</f>
        <v>0</v>
      </c>
      <c r="C1112">
        <v>2020</v>
      </c>
      <c r="D1112" s="10">
        <v>43831</v>
      </c>
      <c r="E1112" t="s">
        <v>20</v>
      </c>
      <c r="F1112" t="s">
        <v>37</v>
      </c>
      <c r="G1112">
        <f>IF(COUNTIF($F$2:F1112, F1112) =1,1,0)</f>
        <v>0</v>
      </c>
      <c r="H1112" s="1">
        <v>17.489999999999998</v>
      </c>
      <c r="I1112" s="2">
        <f t="shared" si="17"/>
        <v>17490000</v>
      </c>
      <c r="J1112" s="2">
        <v>693907</v>
      </c>
      <c r="K1112" t="s">
        <v>13</v>
      </c>
      <c r="L1112" t="s">
        <v>38</v>
      </c>
      <c r="M1112" t="s">
        <v>27</v>
      </c>
      <c r="N1112" s="2">
        <v>54</v>
      </c>
    </row>
    <row r="1113" spans="1:14" x14ac:dyDescent="0.35">
      <c r="A1113" t="s">
        <v>43</v>
      </c>
      <c r="B1113">
        <f>IF(COUNTIF($A$2:A1113, A1113) =1,1,0)</f>
        <v>0</v>
      </c>
      <c r="C1113">
        <v>2017</v>
      </c>
      <c r="D1113" s="10">
        <v>42736</v>
      </c>
      <c r="E1113" t="s">
        <v>34</v>
      </c>
      <c r="F1113" t="s">
        <v>36</v>
      </c>
      <c r="G1113">
        <f>IF(COUNTIF($F$2:F1113, F1113) =1,1,0)</f>
        <v>0</v>
      </c>
      <c r="H1113" s="1">
        <v>66.78</v>
      </c>
      <c r="I1113" s="2">
        <f t="shared" si="17"/>
        <v>66780000</v>
      </c>
      <c r="J1113" s="2">
        <v>698892</v>
      </c>
      <c r="K1113" t="s">
        <v>30</v>
      </c>
      <c r="L1113" t="s">
        <v>38</v>
      </c>
      <c r="M1113" t="s">
        <v>27</v>
      </c>
      <c r="N1113" s="2">
        <v>24</v>
      </c>
    </row>
    <row r="1114" spans="1:14" x14ac:dyDescent="0.35">
      <c r="A1114" t="s">
        <v>23</v>
      </c>
      <c r="B1114">
        <f>IF(COUNTIF($A$2:A1114, A1114) =1,1,0)</f>
        <v>0</v>
      </c>
      <c r="C1114">
        <v>2015</v>
      </c>
      <c r="D1114" s="10">
        <v>42005</v>
      </c>
      <c r="E1114" t="s">
        <v>11</v>
      </c>
      <c r="F1114" t="s">
        <v>21</v>
      </c>
      <c r="G1114">
        <f>IF(COUNTIF($F$2:F1114, F1114) =1,1,0)</f>
        <v>0</v>
      </c>
      <c r="H1114" s="1">
        <v>24.17</v>
      </c>
      <c r="I1114" s="2">
        <f t="shared" si="17"/>
        <v>24170000</v>
      </c>
      <c r="J1114" s="2">
        <v>64082</v>
      </c>
      <c r="K1114" t="s">
        <v>30</v>
      </c>
      <c r="L1114" t="s">
        <v>26</v>
      </c>
      <c r="M1114" t="s">
        <v>31</v>
      </c>
      <c r="N1114" s="2">
        <v>16</v>
      </c>
    </row>
    <row r="1115" spans="1:14" x14ac:dyDescent="0.35">
      <c r="A1115" t="s">
        <v>45</v>
      </c>
      <c r="B1115">
        <f>IF(COUNTIF($A$2:A1115, A1115) =1,1,0)</f>
        <v>0</v>
      </c>
      <c r="C1115">
        <v>2022</v>
      </c>
      <c r="D1115" s="10">
        <v>44562</v>
      </c>
      <c r="E1115" t="s">
        <v>16</v>
      </c>
      <c r="F1115" t="s">
        <v>21</v>
      </c>
      <c r="G1115">
        <f>IF(COUNTIF($F$2:F1115, F1115) =1,1,0)</f>
        <v>0</v>
      </c>
      <c r="H1115" s="1">
        <v>38.840000000000003</v>
      </c>
      <c r="I1115" s="2">
        <f t="shared" si="17"/>
        <v>38840000</v>
      </c>
      <c r="J1115" s="2">
        <v>687052</v>
      </c>
      <c r="K1115" t="s">
        <v>25</v>
      </c>
      <c r="L1115" t="s">
        <v>14</v>
      </c>
      <c r="M1115" t="s">
        <v>39</v>
      </c>
      <c r="N1115" s="2">
        <v>34</v>
      </c>
    </row>
    <row r="1116" spans="1:14" x14ac:dyDescent="0.35">
      <c r="A1116" t="s">
        <v>41</v>
      </c>
      <c r="B1116">
        <f>IF(COUNTIF($A$2:A1116, A1116) =1,1,0)</f>
        <v>0</v>
      </c>
      <c r="C1116">
        <v>2018</v>
      </c>
      <c r="D1116" s="10">
        <v>43101</v>
      </c>
      <c r="E1116" t="s">
        <v>11</v>
      </c>
      <c r="F1116" t="s">
        <v>35</v>
      </c>
      <c r="G1116">
        <f>IF(COUNTIF($F$2:F1116, F1116) =1,1,0)</f>
        <v>0</v>
      </c>
      <c r="H1116" s="1">
        <v>14.98</v>
      </c>
      <c r="I1116" s="2">
        <f t="shared" si="17"/>
        <v>14980000</v>
      </c>
      <c r="J1116" s="2">
        <v>417488</v>
      </c>
      <c r="K1116" t="s">
        <v>13</v>
      </c>
      <c r="L1116" t="s">
        <v>22</v>
      </c>
      <c r="M1116" t="s">
        <v>39</v>
      </c>
      <c r="N1116" s="2">
        <v>23</v>
      </c>
    </row>
    <row r="1117" spans="1:14" x14ac:dyDescent="0.35">
      <c r="A1117" t="s">
        <v>28</v>
      </c>
      <c r="B1117">
        <f>IF(COUNTIF($A$2:A1117, A1117) =1,1,0)</f>
        <v>0</v>
      </c>
      <c r="C1117">
        <v>2020</v>
      </c>
      <c r="D1117" s="10">
        <v>43831</v>
      </c>
      <c r="E1117" t="s">
        <v>16</v>
      </c>
      <c r="F1117" t="s">
        <v>24</v>
      </c>
      <c r="G1117">
        <f>IF(COUNTIF($F$2:F1117, F1117) =1,1,0)</f>
        <v>0</v>
      </c>
      <c r="H1117" s="1">
        <v>15.14</v>
      </c>
      <c r="I1117" s="2">
        <f t="shared" si="17"/>
        <v>15140000</v>
      </c>
      <c r="J1117" s="2">
        <v>970038</v>
      </c>
      <c r="K1117" t="s">
        <v>25</v>
      </c>
      <c r="L1117" t="s">
        <v>38</v>
      </c>
      <c r="M1117" t="s">
        <v>18</v>
      </c>
      <c r="N1117" s="2">
        <v>47</v>
      </c>
    </row>
    <row r="1118" spans="1:14" x14ac:dyDescent="0.35">
      <c r="A1118" t="s">
        <v>44</v>
      </c>
      <c r="B1118">
        <f>IF(COUNTIF($A$2:A1118, A1118) =1,1,0)</f>
        <v>0</v>
      </c>
      <c r="C1118">
        <v>2016</v>
      </c>
      <c r="D1118" s="10">
        <v>42370</v>
      </c>
      <c r="E1118" t="s">
        <v>34</v>
      </c>
      <c r="F1118" t="s">
        <v>35</v>
      </c>
      <c r="G1118">
        <f>IF(COUNTIF($F$2:F1118, F1118) =1,1,0)</f>
        <v>0</v>
      </c>
      <c r="H1118" s="1">
        <v>10.4</v>
      </c>
      <c r="I1118" s="2">
        <f t="shared" si="17"/>
        <v>10400000</v>
      </c>
      <c r="J1118" s="2">
        <v>240441</v>
      </c>
      <c r="K1118" t="s">
        <v>30</v>
      </c>
      <c r="L1118" t="s">
        <v>38</v>
      </c>
      <c r="M1118" t="s">
        <v>31</v>
      </c>
      <c r="N1118" s="2">
        <v>17</v>
      </c>
    </row>
    <row r="1119" spans="1:14" x14ac:dyDescent="0.35">
      <c r="A1119" t="s">
        <v>19</v>
      </c>
      <c r="B1119">
        <f>IF(COUNTIF($A$2:A1119, A1119) =1,1,0)</f>
        <v>0</v>
      </c>
      <c r="C1119">
        <v>2020</v>
      </c>
      <c r="D1119" s="10">
        <v>43831</v>
      </c>
      <c r="E1119" t="s">
        <v>20</v>
      </c>
      <c r="F1119" t="s">
        <v>36</v>
      </c>
      <c r="G1119">
        <f>IF(COUNTIF($F$2:F1119, F1119) =1,1,0)</f>
        <v>0</v>
      </c>
      <c r="H1119" s="1">
        <v>59.67</v>
      </c>
      <c r="I1119" s="2">
        <f t="shared" si="17"/>
        <v>59670000</v>
      </c>
      <c r="J1119" s="2">
        <v>747418</v>
      </c>
      <c r="K1119" t="s">
        <v>29</v>
      </c>
      <c r="L1119" t="s">
        <v>14</v>
      </c>
      <c r="M1119" t="s">
        <v>15</v>
      </c>
      <c r="N1119" s="2">
        <v>20</v>
      </c>
    </row>
    <row r="1120" spans="1:14" x14ac:dyDescent="0.35">
      <c r="A1120" t="s">
        <v>44</v>
      </c>
      <c r="B1120">
        <f>IF(COUNTIF($A$2:A1120, A1120) =1,1,0)</f>
        <v>0</v>
      </c>
      <c r="C1120">
        <v>2019</v>
      </c>
      <c r="D1120" s="10">
        <v>43466</v>
      </c>
      <c r="E1120" t="s">
        <v>42</v>
      </c>
      <c r="F1120" t="s">
        <v>17</v>
      </c>
      <c r="G1120">
        <f>IF(COUNTIF($F$2:F1120, F1120) =1,1,0)</f>
        <v>0</v>
      </c>
      <c r="H1120" s="1">
        <v>36.659999999999997</v>
      </c>
      <c r="I1120" s="2">
        <f t="shared" si="17"/>
        <v>36660000</v>
      </c>
      <c r="J1120" s="2">
        <v>977185</v>
      </c>
      <c r="K1120" t="s">
        <v>29</v>
      </c>
      <c r="L1120" t="s">
        <v>26</v>
      </c>
      <c r="M1120" t="s">
        <v>31</v>
      </c>
      <c r="N1120" s="2">
        <v>71</v>
      </c>
    </row>
    <row r="1121" spans="1:14" x14ac:dyDescent="0.35">
      <c r="A1121" t="s">
        <v>19</v>
      </c>
      <c r="B1121">
        <f>IF(COUNTIF($A$2:A1121, A1121) =1,1,0)</f>
        <v>0</v>
      </c>
      <c r="C1121">
        <v>2019</v>
      </c>
      <c r="D1121" s="10">
        <v>43466</v>
      </c>
      <c r="E1121" t="s">
        <v>42</v>
      </c>
      <c r="F1121" t="s">
        <v>17</v>
      </c>
      <c r="G1121">
        <f>IF(COUNTIF($F$2:F1121, F1121) =1,1,0)</f>
        <v>0</v>
      </c>
      <c r="H1121" s="1">
        <v>58.98</v>
      </c>
      <c r="I1121" s="2">
        <f t="shared" si="17"/>
        <v>58980000</v>
      </c>
      <c r="J1121" s="2">
        <v>267401</v>
      </c>
      <c r="K1121" t="s">
        <v>30</v>
      </c>
      <c r="L1121" t="s">
        <v>38</v>
      </c>
      <c r="M1121" t="s">
        <v>18</v>
      </c>
      <c r="N1121" s="2">
        <v>20</v>
      </c>
    </row>
    <row r="1122" spans="1:14" x14ac:dyDescent="0.35">
      <c r="A1122" t="s">
        <v>28</v>
      </c>
      <c r="B1122">
        <f>IF(COUNTIF($A$2:A1122, A1122) =1,1,0)</f>
        <v>0</v>
      </c>
      <c r="C1122">
        <v>2022</v>
      </c>
      <c r="D1122" s="10">
        <v>44562</v>
      </c>
      <c r="E1122" t="s">
        <v>16</v>
      </c>
      <c r="F1122" t="s">
        <v>17</v>
      </c>
      <c r="G1122">
        <f>IF(COUNTIF($F$2:F1122, F1122) =1,1,0)</f>
        <v>0</v>
      </c>
      <c r="H1122" s="1">
        <v>19.47</v>
      </c>
      <c r="I1122" s="2">
        <f t="shared" si="17"/>
        <v>19470000</v>
      </c>
      <c r="J1122" s="2">
        <v>496271</v>
      </c>
      <c r="K1122" t="s">
        <v>13</v>
      </c>
      <c r="L1122" t="s">
        <v>14</v>
      </c>
      <c r="M1122" t="s">
        <v>27</v>
      </c>
      <c r="N1122" s="2">
        <v>20</v>
      </c>
    </row>
    <row r="1123" spans="1:14" x14ac:dyDescent="0.35">
      <c r="A1123" t="s">
        <v>33</v>
      </c>
      <c r="B1123">
        <f>IF(COUNTIF($A$2:A1123, A1123) =1,1,0)</f>
        <v>0</v>
      </c>
      <c r="C1123">
        <v>2015</v>
      </c>
      <c r="D1123" s="10">
        <v>42005</v>
      </c>
      <c r="E1123" t="s">
        <v>11</v>
      </c>
      <c r="F1123" t="s">
        <v>36</v>
      </c>
      <c r="G1123">
        <f>IF(COUNTIF($F$2:F1123, F1123) =1,1,0)</f>
        <v>0</v>
      </c>
      <c r="H1123" s="1">
        <v>64.62</v>
      </c>
      <c r="I1123" s="2">
        <f t="shared" si="17"/>
        <v>64620000.000000007</v>
      </c>
      <c r="J1123" s="2">
        <v>104619</v>
      </c>
      <c r="K1123" t="s">
        <v>29</v>
      </c>
      <c r="L1123" t="s">
        <v>14</v>
      </c>
      <c r="M1123" t="s">
        <v>31</v>
      </c>
      <c r="N1123" s="2">
        <v>68</v>
      </c>
    </row>
    <row r="1124" spans="1:14" x14ac:dyDescent="0.35">
      <c r="A1124" t="s">
        <v>41</v>
      </c>
      <c r="B1124">
        <f>IF(COUNTIF($A$2:A1124, A1124) =1,1,0)</f>
        <v>0</v>
      </c>
      <c r="C1124">
        <v>2024</v>
      </c>
      <c r="D1124" s="10">
        <v>45292</v>
      </c>
      <c r="E1124" t="s">
        <v>16</v>
      </c>
      <c r="F1124" t="s">
        <v>37</v>
      </c>
      <c r="G1124">
        <f>IF(COUNTIF($F$2:F1124, F1124) =1,1,0)</f>
        <v>0</v>
      </c>
      <c r="H1124" s="1">
        <v>98.25</v>
      </c>
      <c r="I1124" s="2">
        <f t="shared" si="17"/>
        <v>98250000</v>
      </c>
      <c r="J1124" s="2">
        <v>877571</v>
      </c>
      <c r="K1124" t="s">
        <v>29</v>
      </c>
      <c r="L1124" t="s">
        <v>22</v>
      </c>
      <c r="M1124" t="s">
        <v>31</v>
      </c>
      <c r="N1124" s="2">
        <v>19</v>
      </c>
    </row>
    <row r="1125" spans="1:14" x14ac:dyDescent="0.35">
      <c r="A1125" t="s">
        <v>44</v>
      </c>
      <c r="B1125">
        <f>IF(COUNTIF($A$2:A1125, A1125) =1,1,0)</f>
        <v>0</v>
      </c>
      <c r="C1125">
        <v>2020</v>
      </c>
      <c r="D1125" s="10">
        <v>43831</v>
      </c>
      <c r="E1125" t="s">
        <v>16</v>
      </c>
      <c r="F1125" t="s">
        <v>37</v>
      </c>
      <c r="G1125">
        <f>IF(COUNTIF($F$2:F1125, F1125) =1,1,0)</f>
        <v>0</v>
      </c>
      <c r="H1125" s="1">
        <v>41.88</v>
      </c>
      <c r="I1125" s="2">
        <f t="shared" si="17"/>
        <v>41880000</v>
      </c>
      <c r="J1125" s="2">
        <v>93314</v>
      </c>
      <c r="K1125" t="s">
        <v>13</v>
      </c>
      <c r="L1125" t="s">
        <v>14</v>
      </c>
      <c r="M1125" t="s">
        <v>15</v>
      </c>
      <c r="N1125" s="2">
        <v>24</v>
      </c>
    </row>
    <row r="1126" spans="1:14" x14ac:dyDescent="0.35">
      <c r="A1126" t="s">
        <v>43</v>
      </c>
      <c r="B1126">
        <f>IF(COUNTIF($A$2:A1126, A1126) =1,1,0)</f>
        <v>0</v>
      </c>
      <c r="C1126">
        <v>2020</v>
      </c>
      <c r="D1126" s="10">
        <v>43831</v>
      </c>
      <c r="E1126" t="s">
        <v>32</v>
      </c>
      <c r="F1126" t="s">
        <v>35</v>
      </c>
      <c r="G1126">
        <f>IF(COUNTIF($F$2:F1126, F1126) =1,1,0)</f>
        <v>0</v>
      </c>
      <c r="H1126" s="1">
        <v>13.22</v>
      </c>
      <c r="I1126" s="2">
        <f t="shared" si="17"/>
        <v>13220000</v>
      </c>
      <c r="J1126" s="2">
        <v>790415</v>
      </c>
      <c r="K1126" t="s">
        <v>13</v>
      </c>
      <c r="L1126" t="s">
        <v>38</v>
      </c>
      <c r="M1126" t="s">
        <v>39</v>
      </c>
      <c r="N1126" s="2">
        <v>52</v>
      </c>
    </row>
    <row r="1127" spans="1:14" x14ac:dyDescent="0.35">
      <c r="A1127" t="s">
        <v>28</v>
      </c>
      <c r="B1127">
        <f>IF(COUNTIF($A$2:A1127, A1127) =1,1,0)</f>
        <v>0</v>
      </c>
      <c r="C1127">
        <v>2020</v>
      </c>
      <c r="D1127" s="10">
        <v>43831</v>
      </c>
      <c r="E1127" t="s">
        <v>16</v>
      </c>
      <c r="F1127" t="s">
        <v>21</v>
      </c>
      <c r="G1127">
        <f>IF(COUNTIF($F$2:F1127, F1127) =1,1,0)</f>
        <v>0</v>
      </c>
      <c r="H1127" s="1">
        <v>54.65</v>
      </c>
      <c r="I1127" s="2">
        <f t="shared" si="17"/>
        <v>54650000</v>
      </c>
      <c r="J1127" s="2">
        <v>107180</v>
      </c>
      <c r="K1127" t="s">
        <v>25</v>
      </c>
      <c r="L1127" t="s">
        <v>38</v>
      </c>
      <c r="M1127" t="s">
        <v>31</v>
      </c>
      <c r="N1127" s="2">
        <v>68</v>
      </c>
    </row>
    <row r="1128" spans="1:14" x14ac:dyDescent="0.35">
      <c r="A1128" t="s">
        <v>44</v>
      </c>
      <c r="B1128">
        <f>IF(COUNTIF($A$2:A1128, A1128) =1,1,0)</f>
        <v>0</v>
      </c>
      <c r="C1128">
        <v>2018</v>
      </c>
      <c r="D1128" s="10">
        <v>43101</v>
      </c>
      <c r="E1128" t="s">
        <v>11</v>
      </c>
      <c r="F1128" t="s">
        <v>21</v>
      </c>
      <c r="G1128">
        <f>IF(COUNTIF($F$2:F1128, F1128) =1,1,0)</f>
        <v>0</v>
      </c>
      <c r="H1128" s="1">
        <v>72.010000000000005</v>
      </c>
      <c r="I1128" s="2">
        <f t="shared" si="17"/>
        <v>72010000</v>
      </c>
      <c r="J1128" s="2">
        <v>401960</v>
      </c>
      <c r="K1128" t="s">
        <v>25</v>
      </c>
      <c r="L1128" t="s">
        <v>14</v>
      </c>
      <c r="M1128" t="s">
        <v>15</v>
      </c>
      <c r="N1128" s="2">
        <v>44</v>
      </c>
    </row>
    <row r="1129" spans="1:14" x14ac:dyDescent="0.35">
      <c r="A1129" t="s">
        <v>45</v>
      </c>
      <c r="B1129">
        <f>IF(COUNTIF($A$2:A1129, A1129) =1,1,0)</f>
        <v>0</v>
      </c>
      <c r="C1129">
        <v>2020</v>
      </c>
      <c r="D1129" s="10">
        <v>43831</v>
      </c>
      <c r="E1129" t="s">
        <v>16</v>
      </c>
      <c r="F1129" t="s">
        <v>24</v>
      </c>
      <c r="G1129">
        <f>IF(COUNTIF($F$2:F1129, F1129) =1,1,0)</f>
        <v>0</v>
      </c>
      <c r="H1129" s="1">
        <v>93.89</v>
      </c>
      <c r="I1129" s="2">
        <f t="shared" si="17"/>
        <v>93890000</v>
      </c>
      <c r="J1129" s="2">
        <v>602474</v>
      </c>
      <c r="K1129" t="s">
        <v>30</v>
      </c>
      <c r="L1129" t="s">
        <v>26</v>
      </c>
      <c r="M1129" t="s">
        <v>15</v>
      </c>
      <c r="N1129" s="2">
        <v>71</v>
      </c>
    </row>
    <row r="1130" spans="1:14" x14ac:dyDescent="0.35">
      <c r="A1130" t="s">
        <v>40</v>
      </c>
      <c r="B1130">
        <f>IF(COUNTIF($A$2:A1130, A1130) =1,1,0)</f>
        <v>0</v>
      </c>
      <c r="C1130">
        <v>2024</v>
      </c>
      <c r="D1130" s="10">
        <v>45292</v>
      </c>
      <c r="E1130" t="s">
        <v>11</v>
      </c>
      <c r="F1130" t="s">
        <v>12</v>
      </c>
      <c r="G1130">
        <f>IF(COUNTIF($F$2:F1130, F1130) =1,1,0)</f>
        <v>0</v>
      </c>
      <c r="H1130" s="1">
        <v>18.64</v>
      </c>
      <c r="I1130" s="2">
        <f t="shared" si="17"/>
        <v>18640000</v>
      </c>
      <c r="J1130" s="2">
        <v>701144</v>
      </c>
      <c r="K1130" t="s">
        <v>13</v>
      </c>
      <c r="L1130" t="s">
        <v>14</v>
      </c>
      <c r="M1130" t="s">
        <v>31</v>
      </c>
      <c r="N1130" s="2">
        <v>41</v>
      </c>
    </row>
    <row r="1131" spans="1:14" x14ac:dyDescent="0.35">
      <c r="A1131" t="s">
        <v>23</v>
      </c>
      <c r="B1131">
        <f>IF(COUNTIF($A$2:A1131, A1131) =1,1,0)</f>
        <v>0</v>
      </c>
      <c r="C1131">
        <v>2024</v>
      </c>
      <c r="D1131" s="10">
        <v>45292</v>
      </c>
      <c r="E1131" t="s">
        <v>42</v>
      </c>
      <c r="F1131" t="s">
        <v>12</v>
      </c>
      <c r="G1131">
        <f>IF(COUNTIF($F$2:F1131, F1131) =1,1,0)</f>
        <v>0</v>
      </c>
      <c r="H1131" s="1">
        <v>64.05</v>
      </c>
      <c r="I1131" s="2">
        <f t="shared" si="17"/>
        <v>64050000</v>
      </c>
      <c r="J1131" s="2">
        <v>116714</v>
      </c>
      <c r="K1131" t="s">
        <v>29</v>
      </c>
      <c r="L1131" t="s">
        <v>26</v>
      </c>
      <c r="M1131" t="s">
        <v>39</v>
      </c>
      <c r="N1131" s="2">
        <v>37</v>
      </c>
    </row>
    <row r="1132" spans="1:14" x14ac:dyDescent="0.35">
      <c r="A1132" t="s">
        <v>33</v>
      </c>
      <c r="B1132">
        <f>IF(COUNTIF($A$2:A1132, A1132) =1,1,0)</f>
        <v>0</v>
      </c>
      <c r="C1132">
        <v>2016</v>
      </c>
      <c r="D1132" s="10">
        <v>42370</v>
      </c>
      <c r="E1132" t="s">
        <v>20</v>
      </c>
      <c r="F1132" t="s">
        <v>21</v>
      </c>
      <c r="G1132">
        <f>IF(COUNTIF($F$2:F1132, F1132) =1,1,0)</f>
        <v>0</v>
      </c>
      <c r="H1132" s="1">
        <v>41.79</v>
      </c>
      <c r="I1132" s="2">
        <f t="shared" si="17"/>
        <v>41790000</v>
      </c>
      <c r="J1132" s="2">
        <v>453408</v>
      </c>
      <c r="K1132" t="s">
        <v>25</v>
      </c>
      <c r="L1132" t="s">
        <v>26</v>
      </c>
      <c r="M1132" t="s">
        <v>15</v>
      </c>
      <c r="N1132" s="2">
        <v>8</v>
      </c>
    </row>
    <row r="1133" spans="1:14" x14ac:dyDescent="0.35">
      <c r="A1133" t="s">
        <v>23</v>
      </c>
      <c r="B1133">
        <f>IF(COUNTIF($A$2:A1133, A1133) =1,1,0)</f>
        <v>0</v>
      </c>
      <c r="C1133">
        <v>2022</v>
      </c>
      <c r="D1133" s="10">
        <v>44562</v>
      </c>
      <c r="E1133" t="s">
        <v>11</v>
      </c>
      <c r="F1133" t="s">
        <v>17</v>
      </c>
      <c r="G1133">
        <f>IF(COUNTIF($F$2:F1133, F1133) =1,1,0)</f>
        <v>0</v>
      </c>
      <c r="H1133" s="1">
        <v>13.37</v>
      </c>
      <c r="I1133" s="2">
        <f t="shared" si="17"/>
        <v>13370000</v>
      </c>
      <c r="J1133" s="2">
        <v>40843</v>
      </c>
      <c r="K1133" t="s">
        <v>30</v>
      </c>
      <c r="L1133" t="s">
        <v>22</v>
      </c>
      <c r="M1133" t="s">
        <v>39</v>
      </c>
      <c r="N1133" s="2">
        <v>66</v>
      </c>
    </row>
    <row r="1134" spans="1:14" x14ac:dyDescent="0.35">
      <c r="A1134" t="s">
        <v>40</v>
      </c>
      <c r="B1134">
        <f>IF(COUNTIF($A$2:A1134, A1134) =1,1,0)</f>
        <v>0</v>
      </c>
      <c r="C1134">
        <v>2015</v>
      </c>
      <c r="D1134" s="10">
        <v>42005</v>
      </c>
      <c r="E1134" t="s">
        <v>20</v>
      </c>
      <c r="F1134" t="s">
        <v>37</v>
      </c>
      <c r="G1134">
        <f>IF(COUNTIF($F$2:F1134, F1134) =1,1,0)</f>
        <v>0</v>
      </c>
      <c r="H1134" s="1">
        <v>1.62</v>
      </c>
      <c r="I1134" s="2">
        <f t="shared" si="17"/>
        <v>1620000</v>
      </c>
      <c r="J1134" s="2">
        <v>336650</v>
      </c>
      <c r="K1134" t="s">
        <v>13</v>
      </c>
      <c r="L1134" t="s">
        <v>38</v>
      </c>
      <c r="M1134" t="s">
        <v>15</v>
      </c>
      <c r="N1134" s="2">
        <v>35</v>
      </c>
    </row>
    <row r="1135" spans="1:14" x14ac:dyDescent="0.35">
      <c r="A1135" t="s">
        <v>10</v>
      </c>
      <c r="B1135">
        <f>IF(COUNTIF($A$2:A1135, A1135) =1,1,0)</f>
        <v>0</v>
      </c>
      <c r="C1135">
        <v>2017</v>
      </c>
      <c r="D1135" s="10">
        <v>42736</v>
      </c>
      <c r="E1135" t="s">
        <v>11</v>
      </c>
      <c r="F1135" t="s">
        <v>37</v>
      </c>
      <c r="G1135">
        <f>IF(COUNTIF($F$2:F1135, F1135) =1,1,0)</f>
        <v>0</v>
      </c>
      <c r="H1135" s="1">
        <v>92.64</v>
      </c>
      <c r="I1135" s="2">
        <f t="shared" si="17"/>
        <v>92640000</v>
      </c>
      <c r="J1135" s="2">
        <v>911233</v>
      </c>
      <c r="K1135" t="s">
        <v>13</v>
      </c>
      <c r="L1135" t="s">
        <v>22</v>
      </c>
      <c r="M1135" t="s">
        <v>27</v>
      </c>
      <c r="N1135" s="2">
        <v>18</v>
      </c>
    </row>
    <row r="1136" spans="1:14" x14ac:dyDescent="0.35">
      <c r="A1136" t="s">
        <v>43</v>
      </c>
      <c r="B1136">
        <f>IF(COUNTIF($A$2:A1136, A1136) =1,1,0)</f>
        <v>0</v>
      </c>
      <c r="C1136">
        <v>2023</v>
      </c>
      <c r="D1136" s="10">
        <v>44927</v>
      </c>
      <c r="E1136" t="s">
        <v>16</v>
      </c>
      <c r="F1136" t="s">
        <v>24</v>
      </c>
      <c r="G1136">
        <f>IF(COUNTIF($F$2:F1136, F1136) =1,1,0)</f>
        <v>0</v>
      </c>
      <c r="H1136" s="1">
        <v>32.18</v>
      </c>
      <c r="I1136" s="2">
        <f t="shared" si="17"/>
        <v>32180000</v>
      </c>
      <c r="J1136" s="2">
        <v>812908</v>
      </c>
      <c r="K1136" t="s">
        <v>13</v>
      </c>
      <c r="L1136" t="s">
        <v>22</v>
      </c>
      <c r="M1136" t="s">
        <v>31</v>
      </c>
      <c r="N1136" s="2">
        <v>12</v>
      </c>
    </row>
    <row r="1137" spans="1:14" x14ac:dyDescent="0.35">
      <c r="A1137" t="s">
        <v>10</v>
      </c>
      <c r="B1137">
        <f>IF(COUNTIF($A$2:A1137, A1137) =1,1,0)</f>
        <v>0</v>
      </c>
      <c r="C1137">
        <v>2019</v>
      </c>
      <c r="D1137" s="10">
        <v>43466</v>
      </c>
      <c r="E1137" t="s">
        <v>34</v>
      </c>
      <c r="F1137" t="s">
        <v>12</v>
      </c>
      <c r="G1137">
        <f>IF(COUNTIF($F$2:F1137, F1137) =1,1,0)</f>
        <v>0</v>
      </c>
      <c r="H1137" s="1">
        <v>64.260000000000005</v>
      </c>
      <c r="I1137" s="2">
        <f t="shared" si="17"/>
        <v>64260000.000000007</v>
      </c>
      <c r="J1137" s="2">
        <v>796878</v>
      </c>
      <c r="K1137" t="s">
        <v>25</v>
      </c>
      <c r="L1137" t="s">
        <v>38</v>
      </c>
      <c r="M1137" t="s">
        <v>31</v>
      </c>
      <c r="N1137" s="2">
        <v>26</v>
      </c>
    </row>
    <row r="1138" spans="1:14" x14ac:dyDescent="0.35">
      <c r="A1138" t="s">
        <v>44</v>
      </c>
      <c r="B1138">
        <f>IF(COUNTIF($A$2:A1138, A1138) =1,1,0)</f>
        <v>0</v>
      </c>
      <c r="C1138">
        <v>2023</v>
      </c>
      <c r="D1138" s="10">
        <v>44927</v>
      </c>
      <c r="E1138" t="s">
        <v>20</v>
      </c>
      <c r="F1138" t="s">
        <v>35</v>
      </c>
      <c r="G1138">
        <f>IF(COUNTIF($F$2:F1138, F1138) =1,1,0)</f>
        <v>0</v>
      </c>
      <c r="H1138" s="1">
        <v>81.569999999999993</v>
      </c>
      <c r="I1138" s="2">
        <f t="shared" si="17"/>
        <v>81570000</v>
      </c>
      <c r="J1138" s="2">
        <v>738014</v>
      </c>
      <c r="K1138" t="s">
        <v>30</v>
      </c>
      <c r="L1138" t="s">
        <v>26</v>
      </c>
      <c r="M1138" t="s">
        <v>31</v>
      </c>
      <c r="N1138" s="2">
        <v>24</v>
      </c>
    </row>
    <row r="1139" spans="1:14" x14ac:dyDescent="0.35">
      <c r="A1139" t="s">
        <v>45</v>
      </c>
      <c r="B1139">
        <f>IF(COUNTIF($A$2:A1139, A1139) =1,1,0)</f>
        <v>0</v>
      </c>
      <c r="C1139">
        <v>2021</v>
      </c>
      <c r="D1139" s="10">
        <v>44197</v>
      </c>
      <c r="E1139" t="s">
        <v>32</v>
      </c>
      <c r="F1139" t="s">
        <v>12</v>
      </c>
      <c r="G1139">
        <f>IF(COUNTIF($F$2:F1139, F1139) =1,1,0)</f>
        <v>0</v>
      </c>
      <c r="H1139" s="1">
        <v>87.32</v>
      </c>
      <c r="I1139" s="2">
        <f t="shared" si="17"/>
        <v>87320000</v>
      </c>
      <c r="J1139" s="2">
        <v>315915</v>
      </c>
      <c r="K1139" t="s">
        <v>25</v>
      </c>
      <c r="L1139" t="s">
        <v>26</v>
      </c>
      <c r="M1139" t="s">
        <v>31</v>
      </c>
      <c r="N1139" s="2">
        <v>52</v>
      </c>
    </row>
    <row r="1140" spans="1:14" x14ac:dyDescent="0.35">
      <c r="A1140" t="s">
        <v>10</v>
      </c>
      <c r="B1140">
        <f>IF(COUNTIF($A$2:A1140, A1140) =1,1,0)</f>
        <v>0</v>
      </c>
      <c r="C1140">
        <v>2022</v>
      </c>
      <c r="D1140" s="10">
        <v>44562</v>
      </c>
      <c r="E1140" t="s">
        <v>16</v>
      </c>
      <c r="F1140" t="s">
        <v>12</v>
      </c>
      <c r="G1140">
        <f>IF(COUNTIF($F$2:F1140, F1140) =1,1,0)</f>
        <v>0</v>
      </c>
      <c r="H1140" s="1">
        <v>70.44</v>
      </c>
      <c r="I1140" s="2">
        <f t="shared" si="17"/>
        <v>70440000</v>
      </c>
      <c r="J1140" s="2">
        <v>164734</v>
      </c>
      <c r="K1140" t="s">
        <v>25</v>
      </c>
      <c r="L1140" t="s">
        <v>14</v>
      </c>
      <c r="M1140" t="s">
        <v>18</v>
      </c>
      <c r="N1140" s="2">
        <v>7</v>
      </c>
    </row>
    <row r="1141" spans="1:14" x14ac:dyDescent="0.35">
      <c r="A1141" t="s">
        <v>19</v>
      </c>
      <c r="B1141">
        <f>IF(COUNTIF($A$2:A1141, A1141) =1,1,0)</f>
        <v>0</v>
      </c>
      <c r="C1141">
        <v>2024</v>
      </c>
      <c r="D1141" s="10">
        <v>45292</v>
      </c>
      <c r="E1141" t="s">
        <v>20</v>
      </c>
      <c r="F1141" t="s">
        <v>21</v>
      </c>
      <c r="G1141">
        <f>IF(COUNTIF($F$2:F1141, F1141) =1,1,0)</f>
        <v>0</v>
      </c>
      <c r="H1141" s="1">
        <v>1.75</v>
      </c>
      <c r="I1141" s="2">
        <f t="shared" si="17"/>
        <v>1750000</v>
      </c>
      <c r="J1141" s="2">
        <v>617939</v>
      </c>
      <c r="K1141" t="s">
        <v>30</v>
      </c>
      <c r="L1141" t="s">
        <v>38</v>
      </c>
      <c r="M1141" t="s">
        <v>18</v>
      </c>
      <c r="N1141" s="2">
        <v>22</v>
      </c>
    </row>
    <row r="1142" spans="1:14" x14ac:dyDescent="0.35">
      <c r="A1142" t="s">
        <v>28</v>
      </c>
      <c r="B1142">
        <f>IF(COUNTIF($A$2:A1142, A1142) =1,1,0)</f>
        <v>0</v>
      </c>
      <c r="C1142">
        <v>2021</v>
      </c>
      <c r="D1142" s="10">
        <v>44197</v>
      </c>
      <c r="E1142" t="s">
        <v>11</v>
      </c>
      <c r="F1142" t="s">
        <v>37</v>
      </c>
      <c r="G1142">
        <f>IF(COUNTIF($F$2:F1142, F1142) =1,1,0)</f>
        <v>0</v>
      </c>
      <c r="H1142" s="1">
        <v>96.81</v>
      </c>
      <c r="I1142" s="2">
        <f t="shared" si="17"/>
        <v>96810000</v>
      </c>
      <c r="J1142" s="2">
        <v>374164</v>
      </c>
      <c r="K1142" t="s">
        <v>13</v>
      </c>
      <c r="L1142" t="s">
        <v>22</v>
      </c>
      <c r="M1142" t="s">
        <v>31</v>
      </c>
      <c r="N1142" s="2">
        <v>53</v>
      </c>
    </row>
    <row r="1143" spans="1:14" x14ac:dyDescent="0.35">
      <c r="A1143" t="s">
        <v>45</v>
      </c>
      <c r="B1143">
        <f>IF(COUNTIF($A$2:A1143, A1143) =1,1,0)</f>
        <v>0</v>
      </c>
      <c r="C1143">
        <v>2020</v>
      </c>
      <c r="D1143" s="10">
        <v>43831</v>
      </c>
      <c r="E1143" t="s">
        <v>11</v>
      </c>
      <c r="F1143" t="s">
        <v>36</v>
      </c>
      <c r="G1143">
        <f>IF(COUNTIF($F$2:F1143, F1143) =1,1,0)</f>
        <v>0</v>
      </c>
      <c r="H1143" s="1">
        <v>74.510000000000005</v>
      </c>
      <c r="I1143" s="2">
        <f t="shared" si="17"/>
        <v>74510000</v>
      </c>
      <c r="J1143" s="2">
        <v>332766</v>
      </c>
      <c r="K1143" t="s">
        <v>13</v>
      </c>
      <c r="L1143" t="s">
        <v>22</v>
      </c>
      <c r="M1143" t="s">
        <v>31</v>
      </c>
      <c r="N1143" s="2">
        <v>53</v>
      </c>
    </row>
    <row r="1144" spans="1:14" x14ac:dyDescent="0.35">
      <c r="A1144" t="s">
        <v>43</v>
      </c>
      <c r="B1144">
        <f>IF(COUNTIF($A$2:A1144, A1144) =1,1,0)</f>
        <v>0</v>
      </c>
      <c r="C1144">
        <v>2018</v>
      </c>
      <c r="D1144" s="10">
        <v>43101</v>
      </c>
      <c r="E1144" t="s">
        <v>11</v>
      </c>
      <c r="F1144" t="s">
        <v>37</v>
      </c>
      <c r="G1144">
        <f>IF(COUNTIF($F$2:F1144, F1144) =1,1,0)</f>
        <v>0</v>
      </c>
      <c r="H1144" s="1">
        <v>2.52</v>
      </c>
      <c r="I1144" s="2">
        <f t="shared" si="17"/>
        <v>2520000</v>
      </c>
      <c r="J1144" s="2">
        <v>414899</v>
      </c>
      <c r="K1144" t="s">
        <v>30</v>
      </c>
      <c r="L1144" t="s">
        <v>22</v>
      </c>
      <c r="M1144" t="s">
        <v>39</v>
      </c>
      <c r="N1144" s="2">
        <v>37</v>
      </c>
    </row>
    <row r="1145" spans="1:14" x14ac:dyDescent="0.35">
      <c r="A1145" t="s">
        <v>43</v>
      </c>
      <c r="B1145">
        <f>IF(COUNTIF($A$2:A1145, A1145) =1,1,0)</f>
        <v>0</v>
      </c>
      <c r="C1145">
        <v>2017</v>
      </c>
      <c r="D1145" s="10">
        <v>42736</v>
      </c>
      <c r="E1145" t="s">
        <v>32</v>
      </c>
      <c r="F1145" t="s">
        <v>17</v>
      </c>
      <c r="G1145">
        <f>IF(COUNTIF($F$2:F1145, F1145) =1,1,0)</f>
        <v>0</v>
      </c>
      <c r="H1145" s="1">
        <v>81.63</v>
      </c>
      <c r="I1145" s="2">
        <f t="shared" si="17"/>
        <v>81630000</v>
      </c>
      <c r="J1145" s="2">
        <v>140371</v>
      </c>
      <c r="K1145" t="s">
        <v>13</v>
      </c>
      <c r="L1145" t="s">
        <v>38</v>
      </c>
      <c r="M1145" t="s">
        <v>39</v>
      </c>
      <c r="N1145" s="2">
        <v>13</v>
      </c>
    </row>
    <row r="1146" spans="1:14" x14ac:dyDescent="0.35">
      <c r="A1146" t="s">
        <v>40</v>
      </c>
      <c r="B1146">
        <f>IF(COUNTIF($A$2:A1146, A1146) =1,1,0)</f>
        <v>0</v>
      </c>
      <c r="C1146">
        <v>2019</v>
      </c>
      <c r="D1146" s="10">
        <v>43466</v>
      </c>
      <c r="E1146" t="s">
        <v>16</v>
      </c>
      <c r="F1146" t="s">
        <v>12</v>
      </c>
      <c r="G1146">
        <f>IF(COUNTIF($F$2:F1146, F1146) =1,1,0)</f>
        <v>0</v>
      </c>
      <c r="H1146" s="1">
        <v>43.53</v>
      </c>
      <c r="I1146" s="2">
        <f t="shared" si="17"/>
        <v>43530000</v>
      </c>
      <c r="J1146" s="2">
        <v>729109</v>
      </c>
      <c r="K1146" t="s">
        <v>29</v>
      </c>
      <c r="L1146" t="s">
        <v>22</v>
      </c>
      <c r="M1146" t="s">
        <v>15</v>
      </c>
      <c r="N1146" s="2">
        <v>22</v>
      </c>
    </row>
    <row r="1147" spans="1:14" x14ac:dyDescent="0.35">
      <c r="A1147" t="s">
        <v>23</v>
      </c>
      <c r="B1147">
        <f>IF(COUNTIF($A$2:A1147, A1147) =1,1,0)</f>
        <v>0</v>
      </c>
      <c r="C1147">
        <v>2020</v>
      </c>
      <c r="D1147" s="10">
        <v>43831</v>
      </c>
      <c r="E1147" t="s">
        <v>32</v>
      </c>
      <c r="F1147" t="s">
        <v>12</v>
      </c>
      <c r="G1147">
        <f>IF(COUNTIF($F$2:F1147, F1147) =1,1,0)</f>
        <v>0</v>
      </c>
      <c r="H1147" s="1">
        <v>84.28</v>
      </c>
      <c r="I1147" s="2">
        <f t="shared" si="17"/>
        <v>84280000</v>
      </c>
      <c r="J1147" s="2">
        <v>776200</v>
      </c>
      <c r="K1147" t="s">
        <v>30</v>
      </c>
      <c r="L1147" t="s">
        <v>22</v>
      </c>
      <c r="M1147" t="s">
        <v>39</v>
      </c>
      <c r="N1147" s="2">
        <v>49</v>
      </c>
    </row>
    <row r="1148" spans="1:14" x14ac:dyDescent="0.35">
      <c r="A1148" t="s">
        <v>41</v>
      </c>
      <c r="B1148">
        <f>IF(COUNTIF($A$2:A1148, A1148) =1,1,0)</f>
        <v>0</v>
      </c>
      <c r="C1148">
        <v>2019</v>
      </c>
      <c r="D1148" s="10">
        <v>43466</v>
      </c>
      <c r="E1148" t="s">
        <v>11</v>
      </c>
      <c r="F1148" t="s">
        <v>37</v>
      </c>
      <c r="G1148">
        <f>IF(COUNTIF($F$2:F1148, F1148) =1,1,0)</f>
        <v>0</v>
      </c>
      <c r="H1148" s="1">
        <v>17.600000000000001</v>
      </c>
      <c r="I1148" s="2">
        <f t="shared" si="17"/>
        <v>17600000</v>
      </c>
      <c r="J1148" s="2">
        <v>839921</v>
      </c>
      <c r="K1148" t="s">
        <v>30</v>
      </c>
      <c r="L1148" t="s">
        <v>38</v>
      </c>
      <c r="M1148" t="s">
        <v>31</v>
      </c>
      <c r="N1148" s="2">
        <v>5</v>
      </c>
    </row>
    <row r="1149" spans="1:14" x14ac:dyDescent="0.35">
      <c r="A1149" t="s">
        <v>33</v>
      </c>
      <c r="B1149">
        <f>IF(COUNTIF($A$2:A1149, A1149) =1,1,0)</f>
        <v>0</v>
      </c>
      <c r="C1149">
        <v>2019</v>
      </c>
      <c r="D1149" s="10">
        <v>43466</v>
      </c>
      <c r="E1149" t="s">
        <v>42</v>
      </c>
      <c r="F1149" t="s">
        <v>12</v>
      </c>
      <c r="G1149">
        <f>IF(COUNTIF($F$2:F1149, F1149) =1,1,0)</f>
        <v>0</v>
      </c>
      <c r="H1149" s="1">
        <v>31.35</v>
      </c>
      <c r="I1149" s="2">
        <f t="shared" si="17"/>
        <v>31350000</v>
      </c>
      <c r="J1149" s="2">
        <v>312314</v>
      </c>
      <c r="K1149" t="s">
        <v>30</v>
      </c>
      <c r="L1149" t="s">
        <v>26</v>
      </c>
      <c r="M1149" t="s">
        <v>27</v>
      </c>
      <c r="N1149" s="2">
        <v>35</v>
      </c>
    </row>
    <row r="1150" spans="1:14" x14ac:dyDescent="0.35">
      <c r="A1150" t="s">
        <v>40</v>
      </c>
      <c r="B1150">
        <f>IF(COUNTIF($A$2:A1150, A1150) =1,1,0)</f>
        <v>0</v>
      </c>
      <c r="C1150">
        <v>2024</v>
      </c>
      <c r="D1150" s="10">
        <v>45292</v>
      </c>
      <c r="E1150" t="s">
        <v>20</v>
      </c>
      <c r="F1150" t="s">
        <v>37</v>
      </c>
      <c r="G1150">
        <f>IF(COUNTIF($F$2:F1150, F1150) =1,1,0)</f>
        <v>0</v>
      </c>
      <c r="H1150" s="1">
        <v>65.72</v>
      </c>
      <c r="I1150" s="2">
        <f t="shared" si="17"/>
        <v>65720000</v>
      </c>
      <c r="J1150" s="2">
        <v>299613</v>
      </c>
      <c r="K1150" t="s">
        <v>13</v>
      </c>
      <c r="L1150" t="s">
        <v>38</v>
      </c>
      <c r="M1150" t="s">
        <v>18</v>
      </c>
      <c r="N1150" s="2">
        <v>20</v>
      </c>
    </row>
    <row r="1151" spans="1:14" x14ac:dyDescent="0.35">
      <c r="A1151" t="s">
        <v>19</v>
      </c>
      <c r="B1151">
        <f>IF(COUNTIF($A$2:A1151, A1151) =1,1,0)</f>
        <v>0</v>
      </c>
      <c r="C1151">
        <v>2016</v>
      </c>
      <c r="D1151" s="10">
        <v>42370</v>
      </c>
      <c r="E1151" t="s">
        <v>11</v>
      </c>
      <c r="F1151" t="s">
        <v>36</v>
      </c>
      <c r="G1151">
        <f>IF(COUNTIF($F$2:F1151, F1151) =1,1,0)</f>
        <v>0</v>
      </c>
      <c r="H1151" s="1">
        <v>43.81</v>
      </c>
      <c r="I1151" s="2">
        <f t="shared" si="17"/>
        <v>43810000</v>
      </c>
      <c r="J1151" s="2">
        <v>250482</v>
      </c>
      <c r="K1151" t="s">
        <v>29</v>
      </c>
      <c r="L1151" t="s">
        <v>22</v>
      </c>
      <c r="M1151" t="s">
        <v>15</v>
      </c>
      <c r="N1151" s="2">
        <v>20</v>
      </c>
    </row>
    <row r="1152" spans="1:14" x14ac:dyDescent="0.35">
      <c r="A1152" t="s">
        <v>43</v>
      </c>
      <c r="B1152">
        <f>IF(COUNTIF($A$2:A1152, A1152) =1,1,0)</f>
        <v>0</v>
      </c>
      <c r="C1152">
        <v>2021</v>
      </c>
      <c r="D1152" s="10">
        <v>44197</v>
      </c>
      <c r="E1152" t="s">
        <v>32</v>
      </c>
      <c r="F1152" t="s">
        <v>36</v>
      </c>
      <c r="G1152">
        <f>IF(COUNTIF($F$2:F1152, F1152) =1,1,0)</f>
        <v>0</v>
      </c>
      <c r="H1152" s="1">
        <v>84.41</v>
      </c>
      <c r="I1152" s="2">
        <f t="shared" si="17"/>
        <v>84410000</v>
      </c>
      <c r="J1152" s="2">
        <v>230110</v>
      </c>
      <c r="K1152" t="s">
        <v>30</v>
      </c>
      <c r="L1152" t="s">
        <v>26</v>
      </c>
      <c r="M1152" t="s">
        <v>31</v>
      </c>
      <c r="N1152" s="2">
        <v>51</v>
      </c>
    </row>
    <row r="1153" spans="1:14" x14ac:dyDescent="0.35">
      <c r="A1153" t="s">
        <v>40</v>
      </c>
      <c r="B1153">
        <f>IF(COUNTIF($A$2:A1153, A1153) =1,1,0)</f>
        <v>0</v>
      </c>
      <c r="C1153">
        <v>2015</v>
      </c>
      <c r="D1153" s="10">
        <v>42005</v>
      </c>
      <c r="E1153" t="s">
        <v>34</v>
      </c>
      <c r="F1153" t="s">
        <v>17</v>
      </c>
      <c r="G1153">
        <f>IF(COUNTIF($F$2:F1153, F1153) =1,1,0)</f>
        <v>0</v>
      </c>
      <c r="H1153" s="1">
        <v>55.78</v>
      </c>
      <c r="I1153" s="2">
        <f t="shared" si="17"/>
        <v>55780000</v>
      </c>
      <c r="J1153" s="2">
        <v>852650</v>
      </c>
      <c r="K1153" t="s">
        <v>25</v>
      </c>
      <c r="L1153" t="s">
        <v>26</v>
      </c>
      <c r="M1153" t="s">
        <v>27</v>
      </c>
      <c r="N1153" s="2">
        <v>50</v>
      </c>
    </row>
    <row r="1154" spans="1:14" x14ac:dyDescent="0.35">
      <c r="A1154" t="s">
        <v>28</v>
      </c>
      <c r="B1154">
        <f>IF(COUNTIF($A$2:A1154, A1154) =1,1,0)</f>
        <v>0</v>
      </c>
      <c r="C1154">
        <v>2024</v>
      </c>
      <c r="D1154" s="10">
        <v>45292</v>
      </c>
      <c r="E1154" t="s">
        <v>32</v>
      </c>
      <c r="F1154" t="s">
        <v>24</v>
      </c>
      <c r="G1154">
        <f>IF(COUNTIF($F$2:F1154, F1154) =1,1,0)</f>
        <v>0</v>
      </c>
      <c r="H1154" s="1">
        <v>67.47</v>
      </c>
      <c r="I1154" s="2">
        <f t="shared" si="17"/>
        <v>67470000</v>
      </c>
      <c r="J1154" s="2">
        <v>337890</v>
      </c>
      <c r="K1154" t="s">
        <v>30</v>
      </c>
      <c r="L1154" t="s">
        <v>22</v>
      </c>
      <c r="M1154" t="s">
        <v>31</v>
      </c>
      <c r="N1154" s="2">
        <v>35</v>
      </c>
    </row>
    <row r="1155" spans="1:14" x14ac:dyDescent="0.35">
      <c r="A1155" t="s">
        <v>44</v>
      </c>
      <c r="B1155">
        <f>IF(COUNTIF($A$2:A1155, A1155) =1,1,0)</f>
        <v>0</v>
      </c>
      <c r="C1155">
        <v>2016</v>
      </c>
      <c r="D1155" s="10">
        <v>42370</v>
      </c>
      <c r="E1155" t="s">
        <v>42</v>
      </c>
      <c r="F1155" t="s">
        <v>12</v>
      </c>
      <c r="G1155">
        <f>IF(COUNTIF($F$2:F1155, F1155) =1,1,0)</f>
        <v>0</v>
      </c>
      <c r="H1155" s="1">
        <v>8.08</v>
      </c>
      <c r="I1155" s="2">
        <f t="shared" ref="I1155:I1218" si="18">H1155*1000000</f>
        <v>8080000</v>
      </c>
      <c r="J1155" s="2">
        <v>557108</v>
      </c>
      <c r="K1155" t="s">
        <v>25</v>
      </c>
      <c r="L1155" t="s">
        <v>38</v>
      </c>
      <c r="M1155" t="s">
        <v>18</v>
      </c>
      <c r="N1155" s="2">
        <v>17</v>
      </c>
    </row>
    <row r="1156" spans="1:14" x14ac:dyDescent="0.35">
      <c r="A1156" t="s">
        <v>40</v>
      </c>
      <c r="B1156">
        <f>IF(COUNTIF($A$2:A1156, A1156) =1,1,0)</f>
        <v>0</v>
      </c>
      <c r="C1156">
        <v>2022</v>
      </c>
      <c r="D1156" s="10">
        <v>44562</v>
      </c>
      <c r="E1156" t="s">
        <v>32</v>
      </c>
      <c r="F1156" t="s">
        <v>24</v>
      </c>
      <c r="G1156">
        <f>IF(COUNTIF($F$2:F1156, F1156) =1,1,0)</f>
        <v>0</v>
      </c>
      <c r="H1156" s="1">
        <v>46.2</v>
      </c>
      <c r="I1156" s="2">
        <f t="shared" si="18"/>
        <v>46200000</v>
      </c>
      <c r="J1156" s="2">
        <v>299968</v>
      </c>
      <c r="K1156" t="s">
        <v>29</v>
      </c>
      <c r="L1156" t="s">
        <v>38</v>
      </c>
      <c r="M1156" t="s">
        <v>31</v>
      </c>
      <c r="N1156" s="2">
        <v>46</v>
      </c>
    </row>
    <row r="1157" spans="1:14" x14ac:dyDescent="0.35">
      <c r="A1157" t="s">
        <v>10</v>
      </c>
      <c r="B1157">
        <f>IF(COUNTIF($A$2:A1157, A1157) =1,1,0)</f>
        <v>0</v>
      </c>
      <c r="C1157">
        <v>2022</v>
      </c>
      <c r="D1157" s="10">
        <v>44562</v>
      </c>
      <c r="E1157" t="s">
        <v>11</v>
      </c>
      <c r="F1157" t="s">
        <v>24</v>
      </c>
      <c r="G1157">
        <f>IF(COUNTIF($F$2:F1157, F1157) =1,1,0)</f>
        <v>0</v>
      </c>
      <c r="H1157" s="1">
        <v>72.06</v>
      </c>
      <c r="I1157" s="2">
        <f t="shared" si="18"/>
        <v>72060000</v>
      </c>
      <c r="J1157" s="2">
        <v>459296</v>
      </c>
      <c r="K1157" t="s">
        <v>25</v>
      </c>
      <c r="L1157" t="s">
        <v>22</v>
      </c>
      <c r="M1157" t="s">
        <v>27</v>
      </c>
      <c r="N1157" s="2">
        <v>13</v>
      </c>
    </row>
    <row r="1158" spans="1:14" x14ac:dyDescent="0.35">
      <c r="A1158" t="s">
        <v>19</v>
      </c>
      <c r="B1158">
        <f>IF(COUNTIF($A$2:A1158, A1158) =1,1,0)</f>
        <v>0</v>
      </c>
      <c r="C1158">
        <v>2019</v>
      </c>
      <c r="D1158" s="10">
        <v>43466</v>
      </c>
      <c r="E1158" t="s">
        <v>16</v>
      </c>
      <c r="F1158" t="s">
        <v>24</v>
      </c>
      <c r="G1158">
        <f>IF(COUNTIF($F$2:F1158, F1158) =1,1,0)</f>
        <v>0</v>
      </c>
      <c r="H1158" s="1">
        <v>90.48</v>
      </c>
      <c r="I1158" s="2">
        <f t="shared" si="18"/>
        <v>90480000</v>
      </c>
      <c r="J1158" s="2">
        <v>46972</v>
      </c>
      <c r="K1158" t="s">
        <v>25</v>
      </c>
      <c r="L1158" t="s">
        <v>26</v>
      </c>
      <c r="M1158" t="s">
        <v>15</v>
      </c>
      <c r="N1158" s="2">
        <v>23</v>
      </c>
    </row>
    <row r="1159" spans="1:14" x14ac:dyDescent="0.35">
      <c r="A1159" t="s">
        <v>23</v>
      </c>
      <c r="B1159">
        <f>IF(COUNTIF($A$2:A1159, A1159) =1,1,0)</f>
        <v>0</v>
      </c>
      <c r="C1159">
        <v>2022</v>
      </c>
      <c r="D1159" s="10">
        <v>44562</v>
      </c>
      <c r="E1159" t="s">
        <v>42</v>
      </c>
      <c r="F1159" t="s">
        <v>37</v>
      </c>
      <c r="G1159">
        <f>IF(COUNTIF($F$2:F1159, F1159) =1,1,0)</f>
        <v>0</v>
      </c>
      <c r="H1159" s="1">
        <v>21.26</v>
      </c>
      <c r="I1159" s="2">
        <f t="shared" si="18"/>
        <v>21260000</v>
      </c>
      <c r="J1159" s="2">
        <v>602041</v>
      </c>
      <c r="K1159" t="s">
        <v>13</v>
      </c>
      <c r="L1159" t="s">
        <v>14</v>
      </c>
      <c r="M1159" t="s">
        <v>27</v>
      </c>
      <c r="N1159" s="2">
        <v>25</v>
      </c>
    </row>
    <row r="1160" spans="1:14" x14ac:dyDescent="0.35">
      <c r="A1160" t="s">
        <v>44</v>
      </c>
      <c r="B1160">
        <f>IF(COUNTIF($A$2:A1160, A1160) =1,1,0)</f>
        <v>0</v>
      </c>
      <c r="C1160">
        <v>2016</v>
      </c>
      <c r="D1160" s="10">
        <v>42370</v>
      </c>
      <c r="E1160" t="s">
        <v>11</v>
      </c>
      <c r="F1160" t="s">
        <v>36</v>
      </c>
      <c r="G1160">
        <f>IF(COUNTIF($F$2:F1160, F1160) =1,1,0)</f>
        <v>0</v>
      </c>
      <c r="H1160" s="1">
        <v>82.93</v>
      </c>
      <c r="I1160" s="2">
        <f t="shared" si="18"/>
        <v>82930000</v>
      </c>
      <c r="J1160" s="2">
        <v>36797</v>
      </c>
      <c r="K1160" t="s">
        <v>29</v>
      </c>
      <c r="L1160" t="s">
        <v>14</v>
      </c>
      <c r="M1160" t="s">
        <v>15</v>
      </c>
      <c r="N1160" s="2">
        <v>2</v>
      </c>
    </row>
    <row r="1161" spans="1:14" x14ac:dyDescent="0.35">
      <c r="A1161" t="s">
        <v>10</v>
      </c>
      <c r="B1161">
        <f>IF(COUNTIF($A$2:A1161, A1161) =1,1,0)</f>
        <v>0</v>
      </c>
      <c r="C1161">
        <v>2021</v>
      </c>
      <c r="D1161" s="10">
        <v>44197</v>
      </c>
      <c r="E1161" t="s">
        <v>34</v>
      </c>
      <c r="F1161" t="s">
        <v>37</v>
      </c>
      <c r="G1161">
        <f>IF(COUNTIF($F$2:F1161, F1161) =1,1,0)</f>
        <v>0</v>
      </c>
      <c r="H1161" s="1">
        <v>23.15</v>
      </c>
      <c r="I1161" s="2">
        <f t="shared" si="18"/>
        <v>23150000</v>
      </c>
      <c r="J1161" s="2">
        <v>730762</v>
      </c>
      <c r="K1161" t="s">
        <v>29</v>
      </c>
      <c r="L1161" t="s">
        <v>26</v>
      </c>
      <c r="M1161" t="s">
        <v>15</v>
      </c>
      <c r="N1161" s="2">
        <v>19</v>
      </c>
    </row>
    <row r="1162" spans="1:14" x14ac:dyDescent="0.35">
      <c r="A1162" t="s">
        <v>41</v>
      </c>
      <c r="B1162">
        <f>IF(COUNTIF($A$2:A1162, A1162) =1,1,0)</f>
        <v>0</v>
      </c>
      <c r="C1162">
        <v>2016</v>
      </c>
      <c r="D1162" s="10">
        <v>42370</v>
      </c>
      <c r="E1162" t="s">
        <v>42</v>
      </c>
      <c r="F1162" t="s">
        <v>35</v>
      </c>
      <c r="G1162">
        <f>IF(COUNTIF($F$2:F1162, F1162) =1,1,0)</f>
        <v>0</v>
      </c>
      <c r="H1162" s="1">
        <v>66.19</v>
      </c>
      <c r="I1162" s="2">
        <f t="shared" si="18"/>
        <v>66190000</v>
      </c>
      <c r="J1162" s="2">
        <v>91194</v>
      </c>
      <c r="K1162" t="s">
        <v>13</v>
      </c>
      <c r="L1162" t="s">
        <v>14</v>
      </c>
      <c r="M1162" t="s">
        <v>39</v>
      </c>
      <c r="N1162" s="2">
        <v>72</v>
      </c>
    </row>
    <row r="1163" spans="1:14" x14ac:dyDescent="0.35">
      <c r="A1163" t="s">
        <v>19</v>
      </c>
      <c r="B1163">
        <f>IF(COUNTIF($A$2:A1163, A1163) =1,1,0)</f>
        <v>0</v>
      </c>
      <c r="C1163">
        <v>2015</v>
      </c>
      <c r="D1163" s="10">
        <v>42005</v>
      </c>
      <c r="E1163" t="s">
        <v>34</v>
      </c>
      <c r="F1163" t="s">
        <v>36</v>
      </c>
      <c r="G1163">
        <f>IF(COUNTIF($F$2:F1163, F1163) =1,1,0)</f>
        <v>0</v>
      </c>
      <c r="H1163" s="1">
        <v>95.81</v>
      </c>
      <c r="I1163" s="2">
        <f t="shared" si="18"/>
        <v>95810000</v>
      </c>
      <c r="J1163" s="2">
        <v>42883</v>
      </c>
      <c r="K1163" t="s">
        <v>30</v>
      </c>
      <c r="L1163" t="s">
        <v>38</v>
      </c>
      <c r="M1163" t="s">
        <v>39</v>
      </c>
      <c r="N1163" s="2">
        <v>37</v>
      </c>
    </row>
    <row r="1164" spans="1:14" x14ac:dyDescent="0.35">
      <c r="A1164" t="s">
        <v>23</v>
      </c>
      <c r="B1164">
        <f>IF(COUNTIF($A$2:A1164, A1164) =1,1,0)</f>
        <v>0</v>
      </c>
      <c r="C1164">
        <v>2024</v>
      </c>
      <c r="D1164" s="10">
        <v>45292</v>
      </c>
      <c r="E1164" t="s">
        <v>34</v>
      </c>
      <c r="F1164" t="s">
        <v>17</v>
      </c>
      <c r="G1164">
        <f>IF(COUNTIF($F$2:F1164, F1164) =1,1,0)</f>
        <v>0</v>
      </c>
      <c r="H1164" s="1">
        <v>48.33</v>
      </c>
      <c r="I1164" s="2">
        <f t="shared" si="18"/>
        <v>48330000</v>
      </c>
      <c r="J1164" s="2">
        <v>422592</v>
      </c>
      <c r="K1164" t="s">
        <v>25</v>
      </c>
      <c r="L1164" t="s">
        <v>14</v>
      </c>
      <c r="M1164" t="s">
        <v>15</v>
      </c>
      <c r="N1164" s="2">
        <v>37</v>
      </c>
    </row>
    <row r="1165" spans="1:14" x14ac:dyDescent="0.35">
      <c r="A1165" t="s">
        <v>19</v>
      </c>
      <c r="B1165">
        <f>IF(COUNTIF($A$2:A1165, A1165) =1,1,0)</f>
        <v>0</v>
      </c>
      <c r="C1165">
        <v>2015</v>
      </c>
      <c r="D1165" s="10">
        <v>42005</v>
      </c>
      <c r="E1165" t="s">
        <v>20</v>
      </c>
      <c r="F1165" t="s">
        <v>37</v>
      </c>
      <c r="G1165">
        <f>IF(COUNTIF($F$2:F1165, F1165) =1,1,0)</f>
        <v>0</v>
      </c>
      <c r="H1165" s="1">
        <v>29.54</v>
      </c>
      <c r="I1165" s="2">
        <f t="shared" si="18"/>
        <v>29540000</v>
      </c>
      <c r="J1165" s="2">
        <v>837320</v>
      </c>
      <c r="K1165" t="s">
        <v>30</v>
      </c>
      <c r="L1165" t="s">
        <v>26</v>
      </c>
      <c r="M1165" t="s">
        <v>15</v>
      </c>
      <c r="N1165" s="2">
        <v>14</v>
      </c>
    </row>
    <row r="1166" spans="1:14" x14ac:dyDescent="0.35">
      <c r="A1166" t="s">
        <v>45</v>
      </c>
      <c r="B1166">
        <f>IF(COUNTIF($A$2:A1166, A1166) =1,1,0)</f>
        <v>0</v>
      </c>
      <c r="C1166">
        <v>2020</v>
      </c>
      <c r="D1166" s="10">
        <v>43831</v>
      </c>
      <c r="E1166" t="s">
        <v>11</v>
      </c>
      <c r="F1166" t="s">
        <v>36</v>
      </c>
      <c r="G1166">
        <f>IF(COUNTIF($F$2:F1166, F1166) =1,1,0)</f>
        <v>0</v>
      </c>
      <c r="H1166" s="1">
        <v>44.08</v>
      </c>
      <c r="I1166" s="2">
        <f t="shared" si="18"/>
        <v>44080000</v>
      </c>
      <c r="J1166" s="2">
        <v>708034</v>
      </c>
      <c r="K1166" t="s">
        <v>30</v>
      </c>
      <c r="L1166" t="s">
        <v>38</v>
      </c>
      <c r="M1166" t="s">
        <v>27</v>
      </c>
      <c r="N1166" s="2">
        <v>39</v>
      </c>
    </row>
    <row r="1167" spans="1:14" x14ac:dyDescent="0.35">
      <c r="A1167" t="s">
        <v>44</v>
      </c>
      <c r="B1167">
        <f>IF(COUNTIF($A$2:A1167, A1167) =1,1,0)</f>
        <v>0</v>
      </c>
      <c r="C1167">
        <v>2024</v>
      </c>
      <c r="D1167" s="10">
        <v>45292</v>
      </c>
      <c r="E1167" t="s">
        <v>11</v>
      </c>
      <c r="F1167" t="s">
        <v>21</v>
      </c>
      <c r="G1167">
        <f>IF(COUNTIF($F$2:F1167, F1167) =1,1,0)</f>
        <v>0</v>
      </c>
      <c r="H1167" s="1">
        <v>91.71</v>
      </c>
      <c r="I1167" s="2">
        <f t="shared" si="18"/>
        <v>91710000</v>
      </c>
      <c r="J1167" s="2">
        <v>47841</v>
      </c>
      <c r="K1167" t="s">
        <v>13</v>
      </c>
      <c r="L1167" t="s">
        <v>22</v>
      </c>
      <c r="M1167" t="s">
        <v>31</v>
      </c>
      <c r="N1167" s="2">
        <v>23</v>
      </c>
    </row>
    <row r="1168" spans="1:14" x14ac:dyDescent="0.35">
      <c r="A1168" t="s">
        <v>44</v>
      </c>
      <c r="B1168">
        <f>IF(COUNTIF($A$2:A1168, A1168) =1,1,0)</f>
        <v>0</v>
      </c>
      <c r="C1168">
        <v>2015</v>
      </c>
      <c r="D1168" s="10">
        <v>42005</v>
      </c>
      <c r="E1168" t="s">
        <v>34</v>
      </c>
      <c r="F1168" t="s">
        <v>36</v>
      </c>
      <c r="G1168">
        <f>IF(COUNTIF($F$2:F1168, F1168) =1,1,0)</f>
        <v>0</v>
      </c>
      <c r="H1168" s="1">
        <v>73.94</v>
      </c>
      <c r="I1168" s="2">
        <f t="shared" si="18"/>
        <v>73940000</v>
      </c>
      <c r="J1168" s="2">
        <v>274703</v>
      </c>
      <c r="K1168" t="s">
        <v>25</v>
      </c>
      <c r="L1168" t="s">
        <v>26</v>
      </c>
      <c r="M1168" t="s">
        <v>39</v>
      </c>
      <c r="N1168" s="2">
        <v>6</v>
      </c>
    </row>
    <row r="1169" spans="1:14" x14ac:dyDescent="0.35">
      <c r="A1169" t="s">
        <v>40</v>
      </c>
      <c r="B1169">
        <f>IF(COUNTIF($A$2:A1169, A1169) =1,1,0)</f>
        <v>0</v>
      </c>
      <c r="C1169">
        <v>2021</v>
      </c>
      <c r="D1169" s="10">
        <v>44197</v>
      </c>
      <c r="E1169" t="s">
        <v>42</v>
      </c>
      <c r="F1169" t="s">
        <v>37</v>
      </c>
      <c r="G1169">
        <f>IF(COUNTIF($F$2:F1169, F1169) =1,1,0)</f>
        <v>0</v>
      </c>
      <c r="H1169" s="1">
        <v>10.35</v>
      </c>
      <c r="I1169" s="2">
        <f t="shared" si="18"/>
        <v>10350000</v>
      </c>
      <c r="J1169" s="2">
        <v>776819</v>
      </c>
      <c r="K1169" t="s">
        <v>29</v>
      </c>
      <c r="L1169" t="s">
        <v>14</v>
      </c>
      <c r="M1169" t="s">
        <v>15</v>
      </c>
      <c r="N1169" s="2">
        <v>64</v>
      </c>
    </row>
    <row r="1170" spans="1:14" x14ac:dyDescent="0.35">
      <c r="A1170" t="s">
        <v>28</v>
      </c>
      <c r="B1170">
        <f>IF(COUNTIF($A$2:A1170, A1170) =1,1,0)</f>
        <v>0</v>
      </c>
      <c r="C1170">
        <v>2019</v>
      </c>
      <c r="D1170" s="10">
        <v>43466</v>
      </c>
      <c r="E1170" t="s">
        <v>20</v>
      </c>
      <c r="F1170" t="s">
        <v>21</v>
      </c>
      <c r="G1170">
        <f>IF(COUNTIF($F$2:F1170, F1170) =1,1,0)</f>
        <v>0</v>
      </c>
      <c r="H1170" s="1">
        <v>89.6</v>
      </c>
      <c r="I1170" s="2">
        <f t="shared" si="18"/>
        <v>89600000</v>
      </c>
      <c r="J1170" s="2">
        <v>544648</v>
      </c>
      <c r="K1170" t="s">
        <v>30</v>
      </c>
      <c r="L1170" t="s">
        <v>22</v>
      </c>
      <c r="M1170" t="s">
        <v>31</v>
      </c>
      <c r="N1170" s="2">
        <v>47</v>
      </c>
    </row>
    <row r="1171" spans="1:14" x14ac:dyDescent="0.35">
      <c r="A1171" t="s">
        <v>10</v>
      </c>
      <c r="B1171">
        <f>IF(COUNTIF($A$2:A1171, A1171) =1,1,0)</f>
        <v>0</v>
      </c>
      <c r="C1171">
        <v>2024</v>
      </c>
      <c r="D1171" s="10">
        <v>45292</v>
      </c>
      <c r="E1171" t="s">
        <v>20</v>
      </c>
      <c r="F1171" t="s">
        <v>35</v>
      </c>
      <c r="G1171">
        <f>IF(COUNTIF($F$2:F1171, F1171) =1,1,0)</f>
        <v>0</v>
      </c>
      <c r="H1171" s="1">
        <v>11.99</v>
      </c>
      <c r="I1171" s="2">
        <f t="shared" si="18"/>
        <v>11990000</v>
      </c>
      <c r="J1171" s="2">
        <v>735203</v>
      </c>
      <c r="K1171" t="s">
        <v>29</v>
      </c>
      <c r="L1171" t="s">
        <v>38</v>
      </c>
      <c r="M1171" t="s">
        <v>15</v>
      </c>
      <c r="N1171" s="2">
        <v>66</v>
      </c>
    </row>
    <row r="1172" spans="1:14" x14ac:dyDescent="0.35">
      <c r="A1172" t="s">
        <v>19</v>
      </c>
      <c r="B1172">
        <f>IF(COUNTIF($A$2:A1172, A1172) =1,1,0)</f>
        <v>0</v>
      </c>
      <c r="C1172">
        <v>2018</v>
      </c>
      <c r="D1172" s="10">
        <v>43101</v>
      </c>
      <c r="E1172" t="s">
        <v>34</v>
      </c>
      <c r="F1172" t="s">
        <v>12</v>
      </c>
      <c r="G1172">
        <f>IF(COUNTIF($F$2:F1172, F1172) =1,1,0)</f>
        <v>0</v>
      </c>
      <c r="H1172" s="1">
        <v>77.02</v>
      </c>
      <c r="I1172" s="2">
        <f t="shared" si="18"/>
        <v>77020000</v>
      </c>
      <c r="J1172" s="2">
        <v>424342</v>
      </c>
      <c r="K1172" t="s">
        <v>30</v>
      </c>
      <c r="L1172" t="s">
        <v>26</v>
      </c>
      <c r="M1172" t="s">
        <v>31</v>
      </c>
      <c r="N1172" s="2">
        <v>57</v>
      </c>
    </row>
    <row r="1173" spans="1:14" x14ac:dyDescent="0.35">
      <c r="A1173" t="s">
        <v>41</v>
      </c>
      <c r="B1173">
        <f>IF(COUNTIF($A$2:A1173, A1173) =1,1,0)</f>
        <v>0</v>
      </c>
      <c r="C1173">
        <v>2018</v>
      </c>
      <c r="D1173" s="10">
        <v>43101</v>
      </c>
      <c r="E1173" t="s">
        <v>42</v>
      </c>
      <c r="F1173" t="s">
        <v>17</v>
      </c>
      <c r="G1173">
        <f>IF(COUNTIF($F$2:F1173, F1173) =1,1,0)</f>
        <v>0</v>
      </c>
      <c r="H1173" s="1">
        <v>78.819999999999993</v>
      </c>
      <c r="I1173" s="2">
        <f t="shared" si="18"/>
        <v>78820000</v>
      </c>
      <c r="J1173" s="2">
        <v>155353</v>
      </c>
      <c r="K1173" t="s">
        <v>30</v>
      </c>
      <c r="L1173" t="s">
        <v>22</v>
      </c>
      <c r="M1173" t="s">
        <v>15</v>
      </c>
      <c r="N1173" s="2">
        <v>67</v>
      </c>
    </row>
    <row r="1174" spans="1:14" x14ac:dyDescent="0.35">
      <c r="A1174" t="s">
        <v>28</v>
      </c>
      <c r="B1174">
        <f>IF(COUNTIF($A$2:A1174, A1174) =1,1,0)</f>
        <v>0</v>
      </c>
      <c r="C1174">
        <v>2020</v>
      </c>
      <c r="D1174" s="10">
        <v>43831</v>
      </c>
      <c r="E1174" t="s">
        <v>32</v>
      </c>
      <c r="F1174" t="s">
        <v>36</v>
      </c>
      <c r="G1174">
        <f>IF(COUNTIF($F$2:F1174, F1174) =1,1,0)</f>
        <v>0</v>
      </c>
      <c r="H1174" s="1">
        <v>64.64</v>
      </c>
      <c r="I1174" s="2">
        <f t="shared" si="18"/>
        <v>64640000</v>
      </c>
      <c r="J1174" s="2">
        <v>735855</v>
      </c>
      <c r="K1174" t="s">
        <v>29</v>
      </c>
      <c r="L1174" t="s">
        <v>14</v>
      </c>
      <c r="M1174" t="s">
        <v>18</v>
      </c>
      <c r="N1174" s="2">
        <v>23</v>
      </c>
    </row>
    <row r="1175" spans="1:14" x14ac:dyDescent="0.35">
      <c r="A1175" t="s">
        <v>33</v>
      </c>
      <c r="B1175">
        <f>IF(COUNTIF($A$2:A1175, A1175) =1,1,0)</f>
        <v>0</v>
      </c>
      <c r="C1175">
        <v>2016</v>
      </c>
      <c r="D1175" s="10">
        <v>42370</v>
      </c>
      <c r="E1175" t="s">
        <v>20</v>
      </c>
      <c r="F1175" t="s">
        <v>21</v>
      </c>
      <c r="G1175">
        <f>IF(COUNTIF($F$2:F1175, F1175) =1,1,0)</f>
        <v>0</v>
      </c>
      <c r="H1175" s="1">
        <v>11.91</v>
      </c>
      <c r="I1175" s="2">
        <f t="shared" si="18"/>
        <v>11910000</v>
      </c>
      <c r="J1175" s="2">
        <v>765453</v>
      </c>
      <c r="K1175" t="s">
        <v>30</v>
      </c>
      <c r="L1175" t="s">
        <v>26</v>
      </c>
      <c r="M1175" t="s">
        <v>31</v>
      </c>
      <c r="N1175" s="2">
        <v>39</v>
      </c>
    </row>
    <row r="1176" spans="1:14" x14ac:dyDescent="0.35">
      <c r="A1176" t="s">
        <v>44</v>
      </c>
      <c r="B1176">
        <f>IF(COUNTIF($A$2:A1176, A1176) =1,1,0)</f>
        <v>0</v>
      </c>
      <c r="C1176">
        <v>2024</v>
      </c>
      <c r="D1176" s="10">
        <v>45292</v>
      </c>
      <c r="E1176" t="s">
        <v>34</v>
      </c>
      <c r="F1176" t="s">
        <v>12</v>
      </c>
      <c r="G1176">
        <f>IF(COUNTIF($F$2:F1176, F1176) =1,1,0)</f>
        <v>0</v>
      </c>
      <c r="H1176" s="1">
        <v>82.52</v>
      </c>
      <c r="I1176" s="2">
        <f t="shared" si="18"/>
        <v>82520000</v>
      </c>
      <c r="J1176" s="2">
        <v>788243</v>
      </c>
      <c r="K1176" t="s">
        <v>29</v>
      </c>
      <c r="L1176" t="s">
        <v>26</v>
      </c>
      <c r="M1176" t="s">
        <v>15</v>
      </c>
      <c r="N1176" s="2">
        <v>38</v>
      </c>
    </row>
    <row r="1177" spans="1:14" x14ac:dyDescent="0.35">
      <c r="A1177" t="s">
        <v>28</v>
      </c>
      <c r="B1177">
        <f>IF(COUNTIF($A$2:A1177, A1177) =1,1,0)</f>
        <v>0</v>
      </c>
      <c r="C1177">
        <v>2017</v>
      </c>
      <c r="D1177" s="10">
        <v>42736</v>
      </c>
      <c r="E1177" t="s">
        <v>11</v>
      </c>
      <c r="F1177" t="s">
        <v>36</v>
      </c>
      <c r="G1177">
        <f>IF(COUNTIF($F$2:F1177, F1177) =1,1,0)</f>
        <v>0</v>
      </c>
      <c r="H1177" s="1">
        <v>69.849999999999994</v>
      </c>
      <c r="I1177" s="2">
        <f t="shared" si="18"/>
        <v>69850000</v>
      </c>
      <c r="J1177" s="2">
        <v>253058</v>
      </c>
      <c r="K1177" t="s">
        <v>13</v>
      </c>
      <c r="L1177" t="s">
        <v>26</v>
      </c>
      <c r="M1177" t="s">
        <v>39</v>
      </c>
      <c r="N1177" s="2">
        <v>44</v>
      </c>
    </row>
    <row r="1178" spans="1:14" x14ac:dyDescent="0.35">
      <c r="A1178" t="s">
        <v>40</v>
      </c>
      <c r="B1178">
        <f>IF(COUNTIF($A$2:A1178, A1178) =1,1,0)</f>
        <v>0</v>
      </c>
      <c r="C1178">
        <v>2022</v>
      </c>
      <c r="D1178" s="10">
        <v>44562</v>
      </c>
      <c r="E1178" t="s">
        <v>11</v>
      </c>
      <c r="F1178" t="s">
        <v>37</v>
      </c>
      <c r="G1178">
        <f>IF(COUNTIF($F$2:F1178, F1178) =1,1,0)</f>
        <v>0</v>
      </c>
      <c r="H1178" s="1">
        <v>80.11</v>
      </c>
      <c r="I1178" s="2">
        <f t="shared" si="18"/>
        <v>80110000</v>
      </c>
      <c r="J1178" s="2">
        <v>537530</v>
      </c>
      <c r="K1178" t="s">
        <v>25</v>
      </c>
      <c r="L1178" t="s">
        <v>38</v>
      </c>
      <c r="M1178" t="s">
        <v>39</v>
      </c>
      <c r="N1178" s="2">
        <v>14</v>
      </c>
    </row>
    <row r="1179" spans="1:14" x14ac:dyDescent="0.35">
      <c r="A1179" t="s">
        <v>10</v>
      </c>
      <c r="B1179">
        <f>IF(COUNTIF($A$2:A1179, A1179) =1,1,0)</f>
        <v>0</v>
      </c>
      <c r="C1179">
        <v>2023</v>
      </c>
      <c r="D1179" s="10">
        <v>44927</v>
      </c>
      <c r="E1179" t="s">
        <v>34</v>
      </c>
      <c r="F1179" t="s">
        <v>36</v>
      </c>
      <c r="G1179">
        <f>IF(COUNTIF($F$2:F1179, F1179) =1,1,0)</f>
        <v>0</v>
      </c>
      <c r="H1179" s="1">
        <v>2.46</v>
      </c>
      <c r="I1179" s="2">
        <f t="shared" si="18"/>
        <v>2460000</v>
      </c>
      <c r="J1179" s="2">
        <v>95779</v>
      </c>
      <c r="K1179" t="s">
        <v>25</v>
      </c>
      <c r="L1179" t="s">
        <v>38</v>
      </c>
      <c r="M1179" t="s">
        <v>15</v>
      </c>
      <c r="N1179" s="2">
        <v>43</v>
      </c>
    </row>
    <row r="1180" spans="1:14" x14ac:dyDescent="0.35">
      <c r="A1180" t="s">
        <v>33</v>
      </c>
      <c r="B1180">
        <f>IF(COUNTIF($A$2:A1180, A1180) =1,1,0)</f>
        <v>0</v>
      </c>
      <c r="C1180">
        <v>2024</v>
      </c>
      <c r="D1180" s="10">
        <v>45292</v>
      </c>
      <c r="E1180" t="s">
        <v>11</v>
      </c>
      <c r="F1180" t="s">
        <v>37</v>
      </c>
      <c r="G1180">
        <f>IF(COUNTIF($F$2:F1180, F1180) =1,1,0)</f>
        <v>0</v>
      </c>
      <c r="H1180" s="1">
        <v>59.79</v>
      </c>
      <c r="I1180" s="2">
        <f t="shared" si="18"/>
        <v>59790000</v>
      </c>
      <c r="J1180" s="2">
        <v>906160</v>
      </c>
      <c r="K1180" t="s">
        <v>30</v>
      </c>
      <c r="L1180" t="s">
        <v>38</v>
      </c>
      <c r="M1180" t="s">
        <v>15</v>
      </c>
      <c r="N1180" s="2">
        <v>48</v>
      </c>
    </row>
    <row r="1181" spans="1:14" x14ac:dyDescent="0.35">
      <c r="A1181" t="s">
        <v>41</v>
      </c>
      <c r="B1181">
        <f>IF(COUNTIF($A$2:A1181, A1181) =1,1,0)</f>
        <v>0</v>
      </c>
      <c r="C1181">
        <v>2019</v>
      </c>
      <c r="D1181" s="10">
        <v>43466</v>
      </c>
      <c r="E1181" t="s">
        <v>16</v>
      </c>
      <c r="F1181" t="s">
        <v>12</v>
      </c>
      <c r="G1181">
        <f>IF(COUNTIF($F$2:F1181, F1181) =1,1,0)</f>
        <v>0</v>
      </c>
      <c r="H1181" s="1">
        <v>11.06</v>
      </c>
      <c r="I1181" s="2">
        <f t="shared" si="18"/>
        <v>11060000</v>
      </c>
      <c r="J1181" s="2">
        <v>490910</v>
      </c>
      <c r="K1181" t="s">
        <v>29</v>
      </c>
      <c r="L1181" t="s">
        <v>38</v>
      </c>
      <c r="M1181" t="s">
        <v>27</v>
      </c>
      <c r="N1181" s="2">
        <v>58</v>
      </c>
    </row>
    <row r="1182" spans="1:14" x14ac:dyDescent="0.35">
      <c r="A1182" t="s">
        <v>23</v>
      </c>
      <c r="B1182">
        <f>IF(COUNTIF($A$2:A1182, A1182) =1,1,0)</f>
        <v>0</v>
      </c>
      <c r="C1182">
        <v>2020</v>
      </c>
      <c r="D1182" s="10">
        <v>43831</v>
      </c>
      <c r="E1182" t="s">
        <v>34</v>
      </c>
      <c r="F1182" t="s">
        <v>36</v>
      </c>
      <c r="G1182">
        <f>IF(COUNTIF($F$2:F1182, F1182) =1,1,0)</f>
        <v>0</v>
      </c>
      <c r="H1182" s="1">
        <v>73.69</v>
      </c>
      <c r="I1182" s="2">
        <f t="shared" si="18"/>
        <v>73690000</v>
      </c>
      <c r="J1182" s="2">
        <v>522097</v>
      </c>
      <c r="K1182" t="s">
        <v>13</v>
      </c>
      <c r="L1182" t="s">
        <v>22</v>
      </c>
      <c r="M1182" t="s">
        <v>15</v>
      </c>
      <c r="N1182" s="2">
        <v>63</v>
      </c>
    </row>
    <row r="1183" spans="1:14" x14ac:dyDescent="0.35">
      <c r="A1183" t="s">
        <v>28</v>
      </c>
      <c r="B1183">
        <f>IF(COUNTIF($A$2:A1183, A1183) =1,1,0)</f>
        <v>0</v>
      </c>
      <c r="C1183">
        <v>2016</v>
      </c>
      <c r="D1183" s="10">
        <v>42370</v>
      </c>
      <c r="E1183" t="s">
        <v>20</v>
      </c>
      <c r="F1183" t="s">
        <v>17</v>
      </c>
      <c r="G1183">
        <f>IF(COUNTIF($F$2:F1183, F1183) =1,1,0)</f>
        <v>0</v>
      </c>
      <c r="H1183" s="1">
        <v>53.57</v>
      </c>
      <c r="I1183" s="2">
        <f t="shared" si="18"/>
        <v>53570000</v>
      </c>
      <c r="J1183" s="2">
        <v>218143</v>
      </c>
      <c r="K1183" t="s">
        <v>25</v>
      </c>
      <c r="L1183" t="s">
        <v>14</v>
      </c>
      <c r="M1183" t="s">
        <v>39</v>
      </c>
      <c r="N1183" s="2">
        <v>27</v>
      </c>
    </row>
    <row r="1184" spans="1:14" x14ac:dyDescent="0.35">
      <c r="A1184" t="s">
        <v>28</v>
      </c>
      <c r="B1184">
        <f>IF(COUNTIF($A$2:A1184, A1184) =1,1,0)</f>
        <v>0</v>
      </c>
      <c r="C1184">
        <v>2018</v>
      </c>
      <c r="D1184" s="10">
        <v>43101</v>
      </c>
      <c r="E1184" t="s">
        <v>42</v>
      </c>
      <c r="F1184" t="s">
        <v>21</v>
      </c>
      <c r="G1184">
        <f>IF(COUNTIF($F$2:F1184, F1184) =1,1,0)</f>
        <v>0</v>
      </c>
      <c r="H1184" s="1">
        <v>30.2</v>
      </c>
      <c r="I1184" s="2">
        <f t="shared" si="18"/>
        <v>30200000</v>
      </c>
      <c r="J1184" s="2">
        <v>667023</v>
      </c>
      <c r="K1184" t="s">
        <v>30</v>
      </c>
      <c r="L1184" t="s">
        <v>38</v>
      </c>
      <c r="M1184" t="s">
        <v>31</v>
      </c>
      <c r="N1184" s="2">
        <v>26</v>
      </c>
    </row>
    <row r="1185" spans="1:14" x14ac:dyDescent="0.35">
      <c r="A1185" t="s">
        <v>40</v>
      </c>
      <c r="B1185">
        <f>IF(COUNTIF($A$2:A1185, A1185) =1,1,0)</f>
        <v>0</v>
      </c>
      <c r="C1185">
        <v>2023</v>
      </c>
      <c r="D1185" s="10">
        <v>44927</v>
      </c>
      <c r="E1185" t="s">
        <v>42</v>
      </c>
      <c r="F1185" t="s">
        <v>12</v>
      </c>
      <c r="G1185">
        <f>IF(COUNTIF($F$2:F1185, F1185) =1,1,0)</f>
        <v>0</v>
      </c>
      <c r="H1185" s="1">
        <v>67.23</v>
      </c>
      <c r="I1185" s="2">
        <f t="shared" si="18"/>
        <v>67230000</v>
      </c>
      <c r="J1185" s="2">
        <v>362308</v>
      </c>
      <c r="K1185" t="s">
        <v>30</v>
      </c>
      <c r="L1185" t="s">
        <v>26</v>
      </c>
      <c r="M1185" t="s">
        <v>27</v>
      </c>
      <c r="N1185" s="2">
        <v>5</v>
      </c>
    </row>
    <row r="1186" spans="1:14" x14ac:dyDescent="0.35">
      <c r="A1186" t="s">
        <v>41</v>
      </c>
      <c r="B1186">
        <f>IF(COUNTIF($A$2:A1186, A1186) =1,1,0)</f>
        <v>0</v>
      </c>
      <c r="C1186">
        <v>2023</v>
      </c>
      <c r="D1186" s="10">
        <v>44927</v>
      </c>
      <c r="E1186" t="s">
        <v>32</v>
      </c>
      <c r="F1186" t="s">
        <v>21</v>
      </c>
      <c r="G1186">
        <f>IF(COUNTIF($F$2:F1186, F1186) =1,1,0)</f>
        <v>0</v>
      </c>
      <c r="H1186" s="1">
        <v>86.81</v>
      </c>
      <c r="I1186" s="2">
        <f t="shared" si="18"/>
        <v>86810000</v>
      </c>
      <c r="J1186" s="2">
        <v>717258</v>
      </c>
      <c r="K1186" t="s">
        <v>29</v>
      </c>
      <c r="L1186" t="s">
        <v>14</v>
      </c>
      <c r="M1186" t="s">
        <v>18</v>
      </c>
      <c r="N1186" s="2">
        <v>16</v>
      </c>
    </row>
    <row r="1187" spans="1:14" x14ac:dyDescent="0.35">
      <c r="A1187" t="s">
        <v>43</v>
      </c>
      <c r="B1187">
        <f>IF(COUNTIF($A$2:A1187, A1187) =1,1,0)</f>
        <v>0</v>
      </c>
      <c r="C1187">
        <v>2018</v>
      </c>
      <c r="D1187" s="10">
        <v>43101</v>
      </c>
      <c r="E1187" t="s">
        <v>20</v>
      </c>
      <c r="F1187" t="s">
        <v>17</v>
      </c>
      <c r="G1187">
        <f>IF(COUNTIF($F$2:F1187, F1187) =1,1,0)</f>
        <v>0</v>
      </c>
      <c r="H1187" s="1">
        <v>76.39</v>
      </c>
      <c r="I1187" s="2">
        <f t="shared" si="18"/>
        <v>76390000</v>
      </c>
      <c r="J1187" s="2">
        <v>984</v>
      </c>
      <c r="K1187" t="s">
        <v>29</v>
      </c>
      <c r="L1187" t="s">
        <v>14</v>
      </c>
      <c r="M1187" t="s">
        <v>18</v>
      </c>
      <c r="N1187" s="2">
        <v>56</v>
      </c>
    </row>
    <row r="1188" spans="1:14" x14ac:dyDescent="0.35">
      <c r="A1188" t="s">
        <v>41</v>
      </c>
      <c r="B1188">
        <f>IF(COUNTIF($A$2:A1188, A1188) =1,1,0)</f>
        <v>0</v>
      </c>
      <c r="C1188">
        <v>2023</v>
      </c>
      <c r="D1188" s="10">
        <v>44927</v>
      </c>
      <c r="E1188" t="s">
        <v>32</v>
      </c>
      <c r="F1188" t="s">
        <v>24</v>
      </c>
      <c r="G1188">
        <f>IF(COUNTIF($F$2:F1188, F1188) =1,1,0)</f>
        <v>0</v>
      </c>
      <c r="H1188" s="1">
        <v>96.61</v>
      </c>
      <c r="I1188" s="2">
        <f t="shared" si="18"/>
        <v>96610000</v>
      </c>
      <c r="J1188" s="2">
        <v>956064</v>
      </c>
      <c r="K1188" t="s">
        <v>29</v>
      </c>
      <c r="L1188" t="s">
        <v>22</v>
      </c>
      <c r="M1188" t="s">
        <v>31</v>
      </c>
      <c r="N1188" s="2">
        <v>45</v>
      </c>
    </row>
    <row r="1189" spans="1:14" x14ac:dyDescent="0.35">
      <c r="A1189" t="s">
        <v>40</v>
      </c>
      <c r="B1189">
        <f>IF(COUNTIF($A$2:A1189, A1189) =1,1,0)</f>
        <v>0</v>
      </c>
      <c r="C1189">
        <v>2024</v>
      </c>
      <c r="D1189" s="10">
        <v>45292</v>
      </c>
      <c r="E1189" t="s">
        <v>42</v>
      </c>
      <c r="F1189" t="s">
        <v>17</v>
      </c>
      <c r="G1189">
        <f>IF(COUNTIF($F$2:F1189, F1189) =1,1,0)</f>
        <v>0</v>
      </c>
      <c r="H1189" s="1">
        <v>64.3</v>
      </c>
      <c r="I1189" s="2">
        <f t="shared" si="18"/>
        <v>64300000</v>
      </c>
      <c r="J1189" s="2">
        <v>891367</v>
      </c>
      <c r="K1189" t="s">
        <v>25</v>
      </c>
      <c r="L1189" t="s">
        <v>26</v>
      </c>
      <c r="M1189" t="s">
        <v>18</v>
      </c>
      <c r="N1189" s="2">
        <v>21</v>
      </c>
    </row>
    <row r="1190" spans="1:14" x14ac:dyDescent="0.35">
      <c r="A1190" t="s">
        <v>10</v>
      </c>
      <c r="B1190">
        <f>IF(COUNTIF($A$2:A1190, A1190) =1,1,0)</f>
        <v>0</v>
      </c>
      <c r="C1190">
        <v>2019</v>
      </c>
      <c r="D1190" s="10">
        <v>43466</v>
      </c>
      <c r="E1190" t="s">
        <v>20</v>
      </c>
      <c r="F1190" t="s">
        <v>21</v>
      </c>
      <c r="G1190">
        <f>IF(COUNTIF($F$2:F1190, F1190) =1,1,0)</f>
        <v>0</v>
      </c>
      <c r="H1190" s="1">
        <v>79.33</v>
      </c>
      <c r="I1190" s="2">
        <f t="shared" si="18"/>
        <v>79330000</v>
      </c>
      <c r="J1190" s="2">
        <v>842637</v>
      </c>
      <c r="K1190" t="s">
        <v>25</v>
      </c>
      <c r="L1190" t="s">
        <v>14</v>
      </c>
      <c r="M1190" t="s">
        <v>27</v>
      </c>
      <c r="N1190" s="2">
        <v>55</v>
      </c>
    </row>
    <row r="1191" spans="1:14" x14ac:dyDescent="0.35">
      <c r="A1191" t="s">
        <v>45</v>
      </c>
      <c r="B1191">
        <f>IF(COUNTIF($A$2:A1191, A1191) =1,1,0)</f>
        <v>0</v>
      </c>
      <c r="C1191">
        <v>2015</v>
      </c>
      <c r="D1191" s="10">
        <v>42005</v>
      </c>
      <c r="E1191" t="s">
        <v>32</v>
      </c>
      <c r="F1191" t="s">
        <v>21</v>
      </c>
      <c r="G1191">
        <f>IF(COUNTIF($F$2:F1191, F1191) =1,1,0)</f>
        <v>0</v>
      </c>
      <c r="H1191" s="1">
        <v>45.91</v>
      </c>
      <c r="I1191" s="2">
        <f t="shared" si="18"/>
        <v>45910000</v>
      </c>
      <c r="J1191" s="2">
        <v>772018</v>
      </c>
      <c r="K1191" t="s">
        <v>13</v>
      </c>
      <c r="L1191" t="s">
        <v>22</v>
      </c>
      <c r="M1191" t="s">
        <v>39</v>
      </c>
      <c r="N1191" s="2">
        <v>46</v>
      </c>
    </row>
    <row r="1192" spans="1:14" x14ac:dyDescent="0.35">
      <c r="A1192" t="s">
        <v>40</v>
      </c>
      <c r="B1192">
        <f>IF(COUNTIF($A$2:A1192, A1192) =1,1,0)</f>
        <v>0</v>
      </c>
      <c r="C1192">
        <v>2022</v>
      </c>
      <c r="D1192" s="10">
        <v>44562</v>
      </c>
      <c r="E1192" t="s">
        <v>42</v>
      </c>
      <c r="F1192" t="s">
        <v>21</v>
      </c>
      <c r="G1192">
        <f>IF(COUNTIF($F$2:F1192, F1192) =1,1,0)</f>
        <v>0</v>
      </c>
      <c r="H1192" s="1">
        <v>41.67</v>
      </c>
      <c r="I1192" s="2">
        <f t="shared" si="18"/>
        <v>41670000</v>
      </c>
      <c r="J1192" s="2">
        <v>945897</v>
      </c>
      <c r="K1192" t="s">
        <v>29</v>
      </c>
      <c r="L1192" t="s">
        <v>22</v>
      </c>
      <c r="M1192" t="s">
        <v>18</v>
      </c>
      <c r="N1192" s="2">
        <v>66</v>
      </c>
    </row>
    <row r="1193" spans="1:14" x14ac:dyDescent="0.35">
      <c r="A1193" t="s">
        <v>28</v>
      </c>
      <c r="B1193">
        <f>IF(COUNTIF($A$2:A1193, A1193) =1,1,0)</f>
        <v>0</v>
      </c>
      <c r="C1193">
        <v>2018</v>
      </c>
      <c r="D1193" s="10">
        <v>43101</v>
      </c>
      <c r="E1193" t="s">
        <v>34</v>
      </c>
      <c r="F1193" t="s">
        <v>36</v>
      </c>
      <c r="G1193">
        <f>IF(COUNTIF($F$2:F1193, F1193) =1,1,0)</f>
        <v>0</v>
      </c>
      <c r="H1193" s="1">
        <v>81.33</v>
      </c>
      <c r="I1193" s="2">
        <f t="shared" si="18"/>
        <v>81330000</v>
      </c>
      <c r="J1193" s="2">
        <v>508544</v>
      </c>
      <c r="K1193" t="s">
        <v>29</v>
      </c>
      <c r="L1193" t="s">
        <v>14</v>
      </c>
      <c r="M1193" t="s">
        <v>15</v>
      </c>
      <c r="N1193" s="2">
        <v>45</v>
      </c>
    </row>
    <row r="1194" spans="1:14" x14ac:dyDescent="0.35">
      <c r="A1194" t="s">
        <v>40</v>
      </c>
      <c r="B1194">
        <f>IF(COUNTIF($A$2:A1194, A1194) =1,1,0)</f>
        <v>0</v>
      </c>
      <c r="C1194">
        <v>2021</v>
      </c>
      <c r="D1194" s="10">
        <v>44197</v>
      </c>
      <c r="E1194" t="s">
        <v>16</v>
      </c>
      <c r="F1194" t="s">
        <v>37</v>
      </c>
      <c r="G1194">
        <f>IF(COUNTIF($F$2:F1194, F1194) =1,1,0)</f>
        <v>0</v>
      </c>
      <c r="H1194" s="1">
        <v>91.8</v>
      </c>
      <c r="I1194" s="2">
        <f t="shared" si="18"/>
        <v>91800000</v>
      </c>
      <c r="J1194" s="2">
        <v>125309</v>
      </c>
      <c r="K1194" t="s">
        <v>30</v>
      </c>
      <c r="L1194" t="s">
        <v>26</v>
      </c>
      <c r="M1194" t="s">
        <v>31</v>
      </c>
      <c r="N1194" s="2">
        <v>13</v>
      </c>
    </row>
    <row r="1195" spans="1:14" x14ac:dyDescent="0.35">
      <c r="A1195" t="s">
        <v>23</v>
      </c>
      <c r="B1195">
        <f>IF(COUNTIF($A$2:A1195, A1195) =1,1,0)</f>
        <v>0</v>
      </c>
      <c r="C1195">
        <v>2024</v>
      </c>
      <c r="D1195" s="10">
        <v>45292</v>
      </c>
      <c r="E1195" t="s">
        <v>20</v>
      </c>
      <c r="F1195" t="s">
        <v>21</v>
      </c>
      <c r="G1195">
        <f>IF(COUNTIF($F$2:F1195, F1195) =1,1,0)</f>
        <v>0</v>
      </c>
      <c r="H1195" s="1">
        <v>3.69</v>
      </c>
      <c r="I1195" s="2">
        <f t="shared" si="18"/>
        <v>3690000</v>
      </c>
      <c r="J1195" s="2">
        <v>529410</v>
      </c>
      <c r="K1195" t="s">
        <v>29</v>
      </c>
      <c r="L1195" t="s">
        <v>38</v>
      </c>
      <c r="M1195" t="s">
        <v>18</v>
      </c>
      <c r="N1195" s="2">
        <v>59</v>
      </c>
    </row>
    <row r="1196" spans="1:14" x14ac:dyDescent="0.35">
      <c r="A1196" t="s">
        <v>40</v>
      </c>
      <c r="B1196">
        <f>IF(COUNTIF($A$2:A1196, A1196) =1,1,0)</f>
        <v>0</v>
      </c>
      <c r="C1196">
        <v>2018</v>
      </c>
      <c r="D1196" s="10">
        <v>43101</v>
      </c>
      <c r="E1196" t="s">
        <v>11</v>
      </c>
      <c r="F1196" t="s">
        <v>12</v>
      </c>
      <c r="G1196">
        <f>IF(COUNTIF($F$2:F1196, F1196) =1,1,0)</f>
        <v>0</v>
      </c>
      <c r="H1196" s="1">
        <v>24.25</v>
      </c>
      <c r="I1196" s="2">
        <f t="shared" si="18"/>
        <v>24250000</v>
      </c>
      <c r="J1196" s="2">
        <v>665381</v>
      </c>
      <c r="K1196" t="s">
        <v>29</v>
      </c>
      <c r="L1196" t="s">
        <v>14</v>
      </c>
      <c r="M1196" t="s">
        <v>27</v>
      </c>
      <c r="N1196" s="2">
        <v>61</v>
      </c>
    </row>
    <row r="1197" spans="1:14" x14ac:dyDescent="0.35">
      <c r="A1197" t="s">
        <v>44</v>
      </c>
      <c r="B1197">
        <f>IF(COUNTIF($A$2:A1197, A1197) =1,1,0)</f>
        <v>0</v>
      </c>
      <c r="C1197">
        <v>2019</v>
      </c>
      <c r="D1197" s="10">
        <v>43466</v>
      </c>
      <c r="E1197" t="s">
        <v>20</v>
      </c>
      <c r="F1197" t="s">
        <v>24</v>
      </c>
      <c r="G1197">
        <f>IF(COUNTIF($F$2:F1197, F1197) =1,1,0)</f>
        <v>0</v>
      </c>
      <c r="H1197" s="1">
        <v>89.5</v>
      </c>
      <c r="I1197" s="2">
        <f t="shared" si="18"/>
        <v>89500000</v>
      </c>
      <c r="J1197" s="2">
        <v>163110</v>
      </c>
      <c r="K1197" t="s">
        <v>25</v>
      </c>
      <c r="L1197" t="s">
        <v>38</v>
      </c>
      <c r="M1197" t="s">
        <v>39</v>
      </c>
      <c r="N1197" s="2">
        <v>35</v>
      </c>
    </row>
    <row r="1198" spans="1:14" x14ac:dyDescent="0.35">
      <c r="A1198" t="s">
        <v>41</v>
      </c>
      <c r="B1198">
        <f>IF(COUNTIF($A$2:A1198, A1198) =1,1,0)</f>
        <v>0</v>
      </c>
      <c r="C1198">
        <v>2019</v>
      </c>
      <c r="D1198" s="10">
        <v>43466</v>
      </c>
      <c r="E1198" t="s">
        <v>16</v>
      </c>
      <c r="F1198" t="s">
        <v>21</v>
      </c>
      <c r="G1198">
        <f>IF(COUNTIF($F$2:F1198, F1198) =1,1,0)</f>
        <v>0</v>
      </c>
      <c r="H1198" s="1">
        <v>60.24</v>
      </c>
      <c r="I1198" s="2">
        <f t="shared" si="18"/>
        <v>60240000</v>
      </c>
      <c r="J1198" s="2">
        <v>354784</v>
      </c>
      <c r="K1198" t="s">
        <v>13</v>
      </c>
      <c r="L1198" t="s">
        <v>26</v>
      </c>
      <c r="M1198" t="s">
        <v>27</v>
      </c>
      <c r="N1198" s="2">
        <v>65</v>
      </c>
    </row>
    <row r="1199" spans="1:14" x14ac:dyDescent="0.35">
      <c r="A1199" t="s">
        <v>28</v>
      </c>
      <c r="B1199">
        <f>IF(COUNTIF($A$2:A1199, A1199) =1,1,0)</f>
        <v>0</v>
      </c>
      <c r="C1199">
        <v>2022</v>
      </c>
      <c r="D1199" s="10">
        <v>44562</v>
      </c>
      <c r="E1199" t="s">
        <v>16</v>
      </c>
      <c r="F1199" t="s">
        <v>12</v>
      </c>
      <c r="G1199">
        <f>IF(COUNTIF($F$2:F1199, F1199) =1,1,0)</f>
        <v>0</v>
      </c>
      <c r="H1199" s="1">
        <v>7.65</v>
      </c>
      <c r="I1199" s="2">
        <f t="shared" si="18"/>
        <v>7650000</v>
      </c>
      <c r="J1199" s="2">
        <v>643306</v>
      </c>
      <c r="K1199" t="s">
        <v>13</v>
      </c>
      <c r="L1199" t="s">
        <v>38</v>
      </c>
      <c r="M1199" t="s">
        <v>39</v>
      </c>
      <c r="N1199" s="2">
        <v>50</v>
      </c>
    </row>
    <row r="1200" spans="1:14" x14ac:dyDescent="0.35">
      <c r="A1200" t="s">
        <v>40</v>
      </c>
      <c r="B1200">
        <f>IF(COUNTIF($A$2:A1200, A1200) =1,1,0)</f>
        <v>0</v>
      </c>
      <c r="C1200">
        <v>2016</v>
      </c>
      <c r="D1200" s="10">
        <v>42370</v>
      </c>
      <c r="E1200" t="s">
        <v>42</v>
      </c>
      <c r="F1200" t="s">
        <v>24</v>
      </c>
      <c r="G1200">
        <f>IF(COUNTIF($F$2:F1200, F1200) =1,1,0)</f>
        <v>0</v>
      </c>
      <c r="H1200" s="1">
        <v>44.93</v>
      </c>
      <c r="I1200" s="2">
        <f t="shared" si="18"/>
        <v>44930000</v>
      </c>
      <c r="J1200" s="2">
        <v>23249</v>
      </c>
      <c r="K1200" t="s">
        <v>29</v>
      </c>
      <c r="L1200" t="s">
        <v>26</v>
      </c>
      <c r="M1200" t="s">
        <v>18</v>
      </c>
      <c r="N1200" s="2">
        <v>1</v>
      </c>
    </row>
    <row r="1201" spans="1:14" x14ac:dyDescent="0.35">
      <c r="A1201" t="s">
        <v>45</v>
      </c>
      <c r="B1201">
        <f>IF(COUNTIF($A$2:A1201, A1201) =1,1,0)</f>
        <v>0</v>
      </c>
      <c r="C1201">
        <v>2015</v>
      </c>
      <c r="D1201" s="10">
        <v>42005</v>
      </c>
      <c r="E1201" t="s">
        <v>34</v>
      </c>
      <c r="F1201" t="s">
        <v>17</v>
      </c>
      <c r="G1201">
        <f>IF(COUNTIF($F$2:F1201, F1201) =1,1,0)</f>
        <v>0</v>
      </c>
      <c r="H1201" s="1">
        <v>26.98</v>
      </c>
      <c r="I1201" s="2">
        <f t="shared" si="18"/>
        <v>26980000</v>
      </c>
      <c r="J1201" s="2">
        <v>763017</v>
      </c>
      <c r="K1201" t="s">
        <v>29</v>
      </c>
      <c r="L1201" t="s">
        <v>26</v>
      </c>
      <c r="M1201" t="s">
        <v>18</v>
      </c>
      <c r="N1201" s="2">
        <v>24</v>
      </c>
    </row>
    <row r="1202" spans="1:14" x14ac:dyDescent="0.35">
      <c r="A1202" t="s">
        <v>41</v>
      </c>
      <c r="B1202">
        <f>IF(COUNTIF($A$2:A1202, A1202) =1,1,0)</f>
        <v>0</v>
      </c>
      <c r="C1202">
        <v>2015</v>
      </c>
      <c r="D1202" s="10">
        <v>42005</v>
      </c>
      <c r="E1202" t="s">
        <v>16</v>
      </c>
      <c r="F1202" t="s">
        <v>17</v>
      </c>
      <c r="G1202">
        <f>IF(COUNTIF($F$2:F1202, F1202) =1,1,0)</f>
        <v>0</v>
      </c>
      <c r="H1202" s="1">
        <v>84.08</v>
      </c>
      <c r="I1202" s="2">
        <f t="shared" si="18"/>
        <v>84080000</v>
      </c>
      <c r="J1202" s="2">
        <v>71334</v>
      </c>
      <c r="K1202" t="s">
        <v>30</v>
      </c>
      <c r="L1202" t="s">
        <v>14</v>
      </c>
      <c r="M1202" t="s">
        <v>27</v>
      </c>
      <c r="N1202" s="2">
        <v>26</v>
      </c>
    </row>
    <row r="1203" spans="1:14" x14ac:dyDescent="0.35">
      <c r="A1203" t="s">
        <v>40</v>
      </c>
      <c r="B1203">
        <f>IF(COUNTIF($A$2:A1203, A1203) =1,1,0)</f>
        <v>0</v>
      </c>
      <c r="C1203">
        <v>2019</v>
      </c>
      <c r="D1203" s="10">
        <v>43466</v>
      </c>
      <c r="E1203" t="s">
        <v>34</v>
      </c>
      <c r="F1203" t="s">
        <v>35</v>
      </c>
      <c r="G1203">
        <f>IF(COUNTIF($F$2:F1203, F1203) =1,1,0)</f>
        <v>0</v>
      </c>
      <c r="H1203" s="1">
        <v>99.2</v>
      </c>
      <c r="I1203" s="2">
        <f t="shared" si="18"/>
        <v>99200000</v>
      </c>
      <c r="J1203" s="2">
        <v>605470</v>
      </c>
      <c r="K1203" t="s">
        <v>25</v>
      </c>
      <c r="L1203" t="s">
        <v>14</v>
      </c>
      <c r="M1203" t="s">
        <v>39</v>
      </c>
      <c r="N1203" s="2">
        <v>18</v>
      </c>
    </row>
    <row r="1204" spans="1:14" x14ac:dyDescent="0.35">
      <c r="A1204" t="s">
        <v>19</v>
      </c>
      <c r="B1204">
        <f>IF(COUNTIF($A$2:A1204, A1204) =1,1,0)</f>
        <v>0</v>
      </c>
      <c r="C1204">
        <v>2023</v>
      </c>
      <c r="D1204" s="10">
        <v>44927</v>
      </c>
      <c r="E1204" t="s">
        <v>34</v>
      </c>
      <c r="F1204" t="s">
        <v>35</v>
      </c>
      <c r="G1204">
        <f>IF(COUNTIF($F$2:F1204, F1204) =1,1,0)</f>
        <v>0</v>
      </c>
      <c r="H1204" s="1">
        <v>40.630000000000003</v>
      </c>
      <c r="I1204" s="2">
        <f t="shared" si="18"/>
        <v>40630000</v>
      </c>
      <c r="J1204" s="2">
        <v>356387</v>
      </c>
      <c r="K1204" t="s">
        <v>25</v>
      </c>
      <c r="L1204" t="s">
        <v>38</v>
      </c>
      <c r="M1204" t="s">
        <v>31</v>
      </c>
      <c r="N1204" s="2">
        <v>11</v>
      </c>
    </row>
    <row r="1205" spans="1:14" x14ac:dyDescent="0.35">
      <c r="A1205" t="s">
        <v>10</v>
      </c>
      <c r="B1205">
        <f>IF(COUNTIF($A$2:A1205, A1205) =1,1,0)</f>
        <v>0</v>
      </c>
      <c r="C1205">
        <v>2023</v>
      </c>
      <c r="D1205" s="10">
        <v>44927</v>
      </c>
      <c r="E1205" t="s">
        <v>42</v>
      </c>
      <c r="F1205" t="s">
        <v>21</v>
      </c>
      <c r="G1205">
        <f>IF(COUNTIF($F$2:F1205, F1205) =1,1,0)</f>
        <v>0</v>
      </c>
      <c r="H1205" s="1">
        <v>11.89</v>
      </c>
      <c r="I1205" s="2">
        <f t="shared" si="18"/>
        <v>11890000</v>
      </c>
      <c r="J1205" s="2">
        <v>260907</v>
      </c>
      <c r="K1205" t="s">
        <v>29</v>
      </c>
      <c r="L1205" t="s">
        <v>22</v>
      </c>
      <c r="M1205" t="s">
        <v>27</v>
      </c>
      <c r="N1205" s="2">
        <v>31</v>
      </c>
    </row>
    <row r="1206" spans="1:14" x14ac:dyDescent="0.35">
      <c r="A1206" t="s">
        <v>44</v>
      </c>
      <c r="B1206">
        <f>IF(COUNTIF($A$2:A1206, A1206) =1,1,0)</f>
        <v>0</v>
      </c>
      <c r="C1206">
        <v>2019</v>
      </c>
      <c r="D1206" s="10">
        <v>43466</v>
      </c>
      <c r="E1206" t="s">
        <v>20</v>
      </c>
      <c r="F1206" t="s">
        <v>21</v>
      </c>
      <c r="G1206">
        <f>IF(COUNTIF($F$2:F1206, F1206) =1,1,0)</f>
        <v>0</v>
      </c>
      <c r="H1206" s="1">
        <v>73.709999999999994</v>
      </c>
      <c r="I1206" s="2">
        <f t="shared" si="18"/>
        <v>73710000</v>
      </c>
      <c r="J1206" s="2">
        <v>560693</v>
      </c>
      <c r="K1206" t="s">
        <v>13</v>
      </c>
      <c r="L1206" t="s">
        <v>22</v>
      </c>
      <c r="M1206" t="s">
        <v>18</v>
      </c>
      <c r="N1206" s="2">
        <v>1</v>
      </c>
    </row>
    <row r="1207" spans="1:14" x14ac:dyDescent="0.35">
      <c r="A1207" t="s">
        <v>43</v>
      </c>
      <c r="B1207">
        <f>IF(COUNTIF($A$2:A1207, A1207) =1,1,0)</f>
        <v>0</v>
      </c>
      <c r="C1207">
        <v>2015</v>
      </c>
      <c r="D1207" s="10">
        <v>42005</v>
      </c>
      <c r="E1207" t="s">
        <v>11</v>
      </c>
      <c r="F1207" t="s">
        <v>21</v>
      </c>
      <c r="G1207">
        <f>IF(COUNTIF($F$2:F1207, F1207) =1,1,0)</f>
        <v>0</v>
      </c>
      <c r="H1207" s="1">
        <v>16.440000000000001</v>
      </c>
      <c r="I1207" s="2">
        <f t="shared" si="18"/>
        <v>16440000.000000002</v>
      </c>
      <c r="J1207" s="2">
        <v>82841</v>
      </c>
      <c r="K1207" t="s">
        <v>29</v>
      </c>
      <c r="L1207" t="s">
        <v>26</v>
      </c>
      <c r="M1207" t="s">
        <v>39</v>
      </c>
      <c r="N1207" s="2">
        <v>36</v>
      </c>
    </row>
    <row r="1208" spans="1:14" x14ac:dyDescent="0.35">
      <c r="A1208" t="s">
        <v>41</v>
      </c>
      <c r="B1208">
        <f>IF(COUNTIF($A$2:A1208, A1208) =1,1,0)</f>
        <v>0</v>
      </c>
      <c r="C1208">
        <v>2021</v>
      </c>
      <c r="D1208" s="10">
        <v>44197</v>
      </c>
      <c r="E1208" t="s">
        <v>42</v>
      </c>
      <c r="F1208" t="s">
        <v>35</v>
      </c>
      <c r="G1208">
        <f>IF(COUNTIF($F$2:F1208, F1208) =1,1,0)</f>
        <v>0</v>
      </c>
      <c r="H1208" s="1">
        <v>51.05</v>
      </c>
      <c r="I1208" s="2">
        <f t="shared" si="18"/>
        <v>51050000</v>
      </c>
      <c r="J1208" s="2">
        <v>262500</v>
      </c>
      <c r="K1208" t="s">
        <v>25</v>
      </c>
      <c r="L1208" t="s">
        <v>26</v>
      </c>
      <c r="M1208" t="s">
        <v>27</v>
      </c>
      <c r="N1208" s="2">
        <v>27</v>
      </c>
    </row>
    <row r="1209" spans="1:14" x14ac:dyDescent="0.35">
      <c r="A1209" t="s">
        <v>23</v>
      </c>
      <c r="B1209">
        <f>IF(COUNTIF($A$2:A1209, A1209) =1,1,0)</f>
        <v>0</v>
      </c>
      <c r="C1209">
        <v>2023</v>
      </c>
      <c r="D1209" s="10">
        <v>44927</v>
      </c>
      <c r="E1209" t="s">
        <v>42</v>
      </c>
      <c r="F1209" t="s">
        <v>21</v>
      </c>
      <c r="G1209">
        <f>IF(COUNTIF($F$2:F1209, F1209) =1,1,0)</f>
        <v>0</v>
      </c>
      <c r="H1209" s="1">
        <v>49.13</v>
      </c>
      <c r="I1209" s="2">
        <f t="shared" si="18"/>
        <v>49130000</v>
      </c>
      <c r="J1209" s="2">
        <v>116201</v>
      </c>
      <c r="K1209" t="s">
        <v>25</v>
      </c>
      <c r="L1209" t="s">
        <v>38</v>
      </c>
      <c r="M1209" t="s">
        <v>18</v>
      </c>
      <c r="N1209" s="2">
        <v>14</v>
      </c>
    </row>
    <row r="1210" spans="1:14" x14ac:dyDescent="0.35">
      <c r="A1210" t="s">
        <v>10</v>
      </c>
      <c r="B1210">
        <f>IF(COUNTIF($A$2:A1210, A1210) =1,1,0)</f>
        <v>0</v>
      </c>
      <c r="C1210">
        <v>2016</v>
      </c>
      <c r="D1210" s="10">
        <v>42370</v>
      </c>
      <c r="E1210" t="s">
        <v>11</v>
      </c>
      <c r="F1210" t="s">
        <v>21</v>
      </c>
      <c r="G1210">
        <f>IF(COUNTIF($F$2:F1210, F1210) =1,1,0)</f>
        <v>0</v>
      </c>
      <c r="H1210" s="1">
        <v>17.059999999999999</v>
      </c>
      <c r="I1210" s="2">
        <f t="shared" si="18"/>
        <v>17060000</v>
      </c>
      <c r="J1210" s="2">
        <v>44473</v>
      </c>
      <c r="K1210" t="s">
        <v>30</v>
      </c>
      <c r="L1210" t="s">
        <v>22</v>
      </c>
      <c r="M1210" t="s">
        <v>15</v>
      </c>
      <c r="N1210" s="2">
        <v>67</v>
      </c>
    </row>
    <row r="1211" spans="1:14" x14ac:dyDescent="0.35">
      <c r="A1211" t="s">
        <v>33</v>
      </c>
      <c r="B1211">
        <f>IF(COUNTIF($A$2:A1211, A1211) =1,1,0)</f>
        <v>0</v>
      </c>
      <c r="C1211">
        <v>2017</v>
      </c>
      <c r="D1211" s="10">
        <v>42736</v>
      </c>
      <c r="E1211" t="s">
        <v>16</v>
      </c>
      <c r="F1211" t="s">
        <v>21</v>
      </c>
      <c r="G1211">
        <f>IF(COUNTIF($F$2:F1211, F1211) =1,1,0)</f>
        <v>0</v>
      </c>
      <c r="H1211" s="1">
        <v>93.15</v>
      </c>
      <c r="I1211" s="2">
        <f t="shared" si="18"/>
        <v>93150000</v>
      </c>
      <c r="J1211" s="2">
        <v>372975</v>
      </c>
      <c r="K1211" t="s">
        <v>13</v>
      </c>
      <c r="L1211" t="s">
        <v>22</v>
      </c>
      <c r="M1211" t="s">
        <v>18</v>
      </c>
      <c r="N1211" s="2">
        <v>64</v>
      </c>
    </row>
    <row r="1212" spans="1:14" x14ac:dyDescent="0.35">
      <c r="A1212" t="s">
        <v>33</v>
      </c>
      <c r="B1212">
        <f>IF(COUNTIF($A$2:A1212, A1212) =1,1,0)</f>
        <v>0</v>
      </c>
      <c r="C1212">
        <v>2018</v>
      </c>
      <c r="D1212" s="10">
        <v>43101</v>
      </c>
      <c r="E1212" t="s">
        <v>32</v>
      </c>
      <c r="F1212" t="s">
        <v>35</v>
      </c>
      <c r="G1212">
        <f>IF(COUNTIF($F$2:F1212, F1212) =1,1,0)</f>
        <v>0</v>
      </c>
      <c r="H1212" s="1">
        <v>66.400000000000006</v>
      </c>
      <c r="I1212" s="2">
        <f t="shared" si="18"/>
        <v>66400000.000000007</v>
      </c>
      <c r="J1212" s="2">
        <v>613192</v>
      </c>
      <c r="K1212" t="s">
        <v>29</v>
      </c>
      <c r="L1212" t="s">
        <v>22</v>
      </c>
      <c r="M1212" t="s">
        <v>15</v>
      </c>
      <c r="N1212" s="2">
        <v>50</v>
      </c>
    </row>
    <row r="1213" spans="1:14" x14ac:dyDescent="0.35">
      <c r="A1213" t="s">
        <v>19</v>
      </c>
      <c r="B1213">
        <f>IF(COUNTIF($A$2:A1213, A1213) =1,1,0)</f>
        <v>0</v>
      </c>
      <c r="C1213">
        <v>2017</v>
      </c>
      <c r="D1213" s="10">
        <v>42736</v>
      </c>
      <c r="E1213" t="s">
        <v>34</v>
      </c>
      <c r="F1213" t="s">
        <v>35</v>
      </c>
      <c r="G1213">
        <f>IF(COUNTIF($F$2:F1213, F1213) =1,1,0)</f>
        <v>0</v>
      </c>
      <c r="H1213" s="1">
        <v>20.21</v>
      </c>
      <c r="I1213" s="2">
        <f t="shared" si="18"/>
        <v>20210000</v>
      </c>
      <c r="J1213" s="2">
        <v>421023</v>
      </c>
      <c r="K1213" t="s">
        <v>29</v>
      </c>
      <c r="L1213" t="s">
        <v>14</v>
      </c>
      <c r="M1213" t="s">
        <v>39</v>
      </c>
      <c r="N1213" s="2">
        <v>72</v>
      </c>
    </row>
    <row r="1214" spans="1:14" x14ac:dyDescent="0.35">
      <c r="A1214" t="s">
        <v>19</v>
      </c>
      <c r="B1214">
        <f>IF(COUNTIF($A$2:A1214, A1214) =1,1,0)</f>
        <v>0</v>
      </c>
      <c r="C1214">
        <v>2015</v>
      </c>
      <c r="D1214" s="10">
        <v>42005</v>
      </c>
      <c r="E1214" t="s">
        <v>16</v>
      </c>
      <c r="F1214" t="s">
        <v>37</v>
      </c>
      <c r="G1214">
        <f>IF(COUNTIF($F$2:F1214, F1214) =1,1,0)</f>
        <v>0</v>
      </c>
      <c r="H1214" s="1">
        <v>1.48</v>
      </c>
      <c r="I1214" s="2">
        <f t="shared" si="18"/>
        <v>1480000</v>
      </c>
      <c r="J1214" s="2">
        <v>818172</v>
      </c>
      <c r="K1214" t="s">
        <v>30</v>
      </c>
      <c r="L1214" t="s">
        <v>26</v>
      </c>
      <c r="M1214" t="s">
        <v>15</v>
      </c>
      <c r="N1214" s="2">
        <v>30</v>
      </c>
    </row>
    <row r="1215" spans="1:14" x14ac:dyDescent="0.35">
      <c r="A1215" t="s">
        <v>41</v>
      </c>
      <c r="B1215">
        <f>IF(COUNTIF($A$2:A1215, A1215) =1,1,0)</f>
        <v>0</v>
      </c>
      <c r="C1215">
        <v>2018</v>
      </c>
      <c r="D1215" s="10">
        <v>43101</v>
      </c>
      <c r="E1215" t="s">
        <v>16</v>
      </c>
      <c r="F1215" t="s">
        <v>12</v>
      </c>
      <c r="G1215">
        <f>IF(COUNTIF($F$2:F1215, F1215) =1,1,0)</f>
        <v>0</v>
      </c>
      <c r="H1215" s="1">
        <v>22.77</v>
      </c>
      <c r="I1215" s="2">
        <f t="shared" si="18"/>
        <v>22770000</v>
      </c>
      <c r="J1215" s="2">
        <v>828880</v>
      </c>
      <c r="K1215" t="s">
        <v>13</v>
      </c>
      <c r="L1215" t="s">
        <v>14</v>
      </c>
      <c r="M1215" t="s">
        <v>31</v>
      </c>
      <c r="N1215" s="2">
        <v>69</v>
      </c>
    </row>
    <row r="1216" spans="1:14" x14ac:dyDescent="0.35">
      <c r="A1216" t="s">
        <v>28</v>
      </c>
      <c r="B1216">
        <f>IF(COUNTIF($A$2:A1216, A1216) =1,1,0)</f>
        <v>0</v>
      </c>
      <c r="C1216">
        <v>2017</v>
      </c>
      <c r="D1216" s="10">
        <v>42736</v>
      </c>
      <c r="E1216" t="s">
        <v>20</v>
      </c>
      <c r="F1216" t="s">
        <v>35</v>
      </c>
      <c r="G1216">
        <f>IF(COUNTIF($F$2:F1216, F1216) =1,1,0)</f>
        <v>0</v>
      </c>
      <c r="H1216" s="1">
        <v>56.15</v>
      </c>
      <c r="I1216" s="2">
        <f t="shared" si="18"/>
        <v>56150000</v>
      </c>
      <c r="J1216" s="2">
        <v>487668</v>
      </c>
      <c r="K1216" t="s">
        <v>13</v>
      </c>
      <c r="L1216" t="s">
        <v>14</v>
      </c>
      <c r="M1216" t="s">
        <v>27</v>
      </c>
      <c r="N1216" s="2">
        <v>72</v>
      </c>
    </row>
    <row r="1217" spans="1:14" x14ac:dyDescent="0.35">
      <c r="A1217" t="s">
        <v>33</v>
      </c>
      <c r="B1217">
        <f>IF(COUNTIF($A$2:A1217, A1217) =1,1,0)</f>
        <v>0</v>
      </c>
      <c r="C1217">
        <v>2020</v>
      </c>
      <c r="D1217" s="10">
        <v>43831</v>
      </c>
      <c r="E1217" t="s">
        <v>16</v>
      </c>
      <c r="F1217" t="s">
        <v>24</v>
      </c>
      <c r="G1217">
        <f>IF(COUNTIF($F$2:F1217, F1217) =1,1,0)</f>
        <v>0</v>
      </c>
      <c r="H1217" s="1">
        <v>10.52</v>
      </c>
      <c r="I1217" s="2">
        <f t="shared" si="18"/>
        <v>10520000</v>
      </c>
      <c r="J1217" s="2">
        <v>253094</v>
      </c>
      <c r="K1217" t="s">
        <v>13</v>
      </c>
      <c r="L1217" t="s">
        <v>14</v>
      </c>
      <c r="M1217" t="s">
        <v>15</v>
      </c>
      <c r="N1217" s="2">
        <v>19</v>
      </c>
    </row>
    <row r="1218" spans="1:14" x14ac:dyDescent="0.35">
      <c r="A1218" t="s">
        <v>10</v>
      </c>
      <c r="B1218">
        <f>IF(COUNTIF($A$2:A1218, A1218) =1,1,0)</f>
        <v>0</v>
      </c>
      <c r="C1218">
        <v>2015</v>
      </c>
      <c r="D1218" s="10">
        <v>42005</v>
      </c>
      <c r="E1218" t="s">
        <v>34</v>
      </c>
      <c r="F1218" t="s">
        <v>24</v>
      </c>
      <c r="G1218">
        <f>IF(COUNTIF($F$2:F1218, F1218) =1,1,0)</f>
        <v>0</v>
      </c>
      <c r="H1218" s="1">
        <v>34.840000000000003</v>
      </c>
      <c r="I1218" s="2">
        <f t="shared" si="18"/>
        <v>34840000</v>
      </c>
      <c r="J1218" s="2">
        <v>712886</v>
      </c>
      <c r="K1218" t="s">
        <v>13</v>
      </c>
      <c r="L1218" t="s">
        <v>22</v>
      </c>
      <c r="M1218" t="s">
        <v>31</v>
      </c>
      <c r="N1218" s="2">
        <v>7</v>
      </c>
    </row>
    <row r="1219" spans="1:14" x14ac:dyDescent="0.35">
      <c r="A1219" t="s">
        <v>10</v>
      </c>
      <c r="B1219">
        <f>IF(COUNTIF($A$2:A1219, A1219) =1,1,0)</f>
        <v>0</v>
      </c>
      <c r="C1219">
        <v>2019</v>
      </c>
      <c r="D1219" s="10">
        <v>43466</v>
      </c>
      <c r="E1219" t="s">
        <v>11</v>
      </c>
      <c r="F1219" t="s">
        <v>21</v>
      </c>
      <c r="G1219">
        <f>IF(COUNTIF($F$2:F1219, F1219) =1,1,0)</f>
        <v>0</v>
      </c>
      <c r="H1219" s="1">
        <v>5.05</v>
      </c>
      <c r="I1219" s="2">
        <f t="shared" ref="I1219:I1282" si="19">H1219*1000000</f>
        <v>5050000</v>
      </c>
      <c r="J1219" s="2">
        <v>65176</v>
      </c>
      <c r="K1219" t="s">
        <v>30</v>
      </c>
      <c r="L1219" t="s">
        <v>22</v>
      </c>
      <c r="M1219" t="s">
        <v>39</v>
      </c>
      <c r="N1219" s="2">
        <v>49</v>
      </c>
    </row>
    <row r="1220" spans="1:14" x14ac:dyDescent="0.35">
      <c r="A1220" t="s">
        <v>28</v>
      </c>
      <c r="B1220">
        <f>IF(COUNTIF($A$2:A1220, A1220) =1,1,0)</f>
        <v>0</v>
      </c>
      <c r="C1220">
        <v>2020</v>
      </c>
      <c r="D1220" s="10">
        <v>43831</v>
      </c>
      <c r="E1220" t="s">
        <v>34</v>
      </c>
      <c r="F1220" t="s">
        <v>21</v>
      </c>
      <c r="G1220">
        <f>IF(COUNTIF($F$2:F1220, F1220) =1,1,0)</f>
        <v>0</v>
      </c>
      <c r="H1220" s="1">
        <v>54.59</v>
      </c>
      <c r="I1220" s="2">
        <f t="shared" si="19"/>
        <v>54590000</v>
      </c>
      <c r="J1220" s="2">
        <v>248356</v>
      </c>
      <c r="K1220" t="s">
        <v>25</v>
      </c>
      <c r="L1220" t="s">
        <v>22</v>
      </c>
      <c r="M1220" t="s">
        <v>27</v>
      </c>
      <c r="N1220" s="2">
        <v>25</v>
      </c>
    </row>
    <row r="1221" spans="1:14" x14ac:dyDescent="0.35">
      <c r="A1221" t="s">
        <v>10</v>
      </c>
      <c r="B1221">
        <f>IF(COUNTIF($A$2:A1221, A1221) =1,1,0)</f>
        <v>0</v>
      </c>
      <c r="C1221">
        <v>2020</v>
      </c>
      <c r="D1221" s="10">
        <v>43831</v>
      </c>
      <c r="E1221" t="s">
        <v>32</v>
      </c>
      <c r="F1221" t="s">
        <v>12</v>
      </c>
      <c r="G1221">
        <f>IF(COUNTIF($F$2:F1221, F1221) =1,1,0)</f>
        <v>0</v>
      </c>
      <c r="H1221" s="1">
        <v>52.36</v>
      </c>
      <c r="I1221" s="2">
        <f t="shared" si="19"/>
        <v>52360000</v>
      </c>
      <c r="J1221" s="2">
        <v>499615</v>
      </c>
      <c r="K1221" t="s">
        <v>13</v>
      </c>
      <c r="L1221" t="s">
        <v>14</v>
      </c>
      <c r="M1221" t="s">
        <v>31</v>
      </c>
      <c r="N1221" s="2">
        <v>19</v>
      </c>
    </row>
    <row r="1222" spans="1:14" x14ac:dyDescent="0.35">
      <c r="A1222" t="s">
        <v>41</v>
      </c>
      <c r="B1222">
        <f>IF(COUNTIF($A$2:A1222, A1222) =1,1,0)</f>
        <v>0</v>
      </c>
      <c r="C1222">
        <v>2016</v>
      </c>
      <c r="D1222" s="10">
        <v>42370</v>
      </c>
      <c r="E1222" t="s">
        <v>20</v>
      </c>
      <c r="F1222" t="s">
        <v>24</v>
      </c>
      <c r="G1222">
        <f>IF(COUNTIF($F$2:F1222, F1222) =1,1,0)</f>
        <v>0</v>
      </c>
      <c r="H1222" s="1">
        <v>10.199999999999999</v>
      </c>
      <c r="I1222" s="2">
        <f t="shared" si="19"/>
        <v>10200000</v>
      </c>
      <c r="J1222" s="2">
        <v>446917</v>
      </c>
      <c r="K1222" t="s">
        <v>30</v>
      </c>
      <c r="L1222" t="s">
        <v>14</v>
      </c>
      <c r="M1222" t="s">
        <v>18</v>
      </c>
      <c r="N1222" s="2">
        <v>1</v>
      </c>
    </row>
    <row r="1223" spans="1:14" x14ac:dyDescent="0.35">
      <c r="A1223" t="s">
        <v>45</v>
      </c>
      <c r="B1223">
        <f>IF(COUNTIF($A$2:A1223, A1223) =1,1,0)</f>
        <v>0</v>
      </c>
      <c r="C1223">
        <v>2023</v>
      </c>
      <c r="D1223" s="10">
        <v>44927</v>
      </c>
      <c r="E1223" t="s">
        <v>34</v>
      </c>
      <c r="F1223" t="s">
        <v>12</v>
      </c>
      <c r="G1223">
        <f>IF(COUNTIF($F$2:F1223, F1223) =1,1,0)</f>
        <v>0</v>
      </c>
      <c r="H1223" s="1">
        <v>77.959999999999994</v>
      </c>
      <c r="I1223" s="2">
        <f t="shared" si="19"/>
        <v>77960000</v>
      </c>
      <c r="J1223" s="2">
        <v>164892</v>
      </c>
      <c r="K1223" t="s">
        <v>29</v>
      </c>
      <c r="L1223" t="s">
        <v>22</v>
      </c>
      <c r="M1223" t="s">
        <v>18</v>
      </c>
      <c r="N1223" s="2">
        <v>63</v>
      </c>
    </row>
    <row r="1224" spans="1:14" x14ac:dyDescent="0.35">
      <c r="A1224" t="s">
        <v>23</v>
      </c>
      <c r="B1224">
        <f>IF(COUNTIF($A$2:A1224, A1224) =1,1,0)</f>
        <v>0</v>
      </c>
      <c r="C1224">
        <v>2022</v>
      </c>
      <c r="D1224" s="10">
        <v>44562</v>
      </c>
      <c r="E1224" t="s">
        <v>34</v>
      </c>
      <c r="F1224" t="s">
        <v>21</v>
      </c>
      <c r="G1224">
        <f>IF(COUNTIF($F$2:F1224, F1224) =1,1,0)</f>
        <v>0</v>
      </c>
      <c r="H1224" s="1">
        <v>61.97</v>
      </c>
      <c r="I1224" s="2">
        <f t="shared" si="19"/>
        <v>61970000</v>
      </c>
      <c r="J1224" s="2">
        <v>627852</v>
      </c>
      <c r="K1224" t="s">
        <v>25</v>
      </c>
      <c r="L1224" t="s">
        <v>14</v>
      </c>
      <c r="M1224" t="s">
        <v>15</v>
      </c>
      <c r="N1224" s="2">
        <v>23</v>
      </c>
    </row>
    <row r="1225" spans="1:14" x14ac:dyDescent="0.35">
      <c r="A1225" t="s">
        <v>23</v>
      </c>
      <c r="B1225">
        <f>IF(COUNTIF($A$2:A1225, A1225) =1,1,0)</f>
        <v>0</v>
      </c>
      <c r="C1225">
        <v>2016</v>
      </c>
      <c r="D1225" s="10">
        <v>42370</v>
      </c>
      <c r="E1225" t="s">
        <v>32</v>
      </c>
      <c r="F1225" t="s">
        <v>36</v>
      </c>
      <c r="G1225">
        <f>IF(COUNTIF($F$2:F1225, F1225) =1,1,0)</f>
        <v>0</v>
      </c>
      <c r="H1225" s="1">
        <v>61.15</v>
      </c>
      <c r="I1225" s="2">
        <f t="shared" si="19"/>
        <v>61150000</v>
      </c>
      <c r="J1225" s="2">
        <v>219846</v>
      </c>
      <c r="K1225" t="s">
        <v>29</v>
      </c>
      <c r="L1225" t="s">
        <v>26</v>
      </c>
      <c r="M1225" t="s">
        <v>27</v>
      </c>
      <c r="N1225" s="2">
        <v>13</v>
      </c>
    </row>
    <row r="1226" spans="1:14" x14ac:dyDescent="0.35">
      <c r="A1226" t="s">
        <v>40</v>
      </c>
      <c r="B1226">
        <f>IF(COUNTIF($A$2:A1226, A1226) =1,1,0)</f>
        <v>0</v>
      </c>
      <c r="C1226">
        <v>2024</v>
      </c>
      <c r="D1226" s="10">
        <v>45292</v>
      </c>
      <c r="E1226" t="s">
        <v>42</v>
      </c>
      <c r="F1226" t="s">
        <v>12</v>
      </c>
      <c r="G1226">
        <f>IF(COUNTIF($F$2:F1226, F1226) =1,1,0)</f>
        <v>0</v>
      </c>
      <c r="H1226" s="1">
        <v>83.04</v>
      </c>
      <c r="I1226" s="2">
        <f t="shared" si="19"/>
        <v>83040000</v>
      </c>
      <c r="J1226" s="2">
        <v>862049</v>
      </c>
      <c r="K1226" t="s">
        <v>29</v>
      </c>
      <c r="L1226" t="s">
        <v>14</v>
      </c>
      <c r="M1226" t="s">
        <v>31</v>
      </c>
      <c r="N1226" s="2">
        <v>43</v>
      </c>
    </row>
    <row r="1227" spans="1:14" x14ac:dyDescent="0.35">
      <c r="A1227" t="s">
        <v>45</v>
      </c>
      <c r="B1227">
        <f>IF(COUNTIF($A$2:A1227, A1227) =1,1,0)</f>
        <v>0</v>
      </c>
      <c r="C1227">
        <v>2015</v>
      </c>
      <c r="D1227" s="10">
        <v>42005</v>
      </c>
      <c r="E1227" t="s">
        <v>20</v>
      </c>
      <c r="F1227" t="s">
        <v>12</v>
      </c>
      <c r="G1227">
        <f>IF(COUNTIF($F$2:F1227, F1227) =1,1,0)</f>
        <v>0</v>
      </c>
      <c r="H1227" s="1">
        <v>37.18</v>
      </c>
      <c r="I1227" s="2">
        <f t="shared" si="19"/>
        <v>37180000</v>
      </c>
      <c r="J1227" s="2">
        <v>270984</v>
      </c>
      <c r="K1227" t="s">
        <v>25</v>
      </c>
      <c r="L1227" t="s">
        <v>38</v>
      </c>
      <c r="M1227" t="s">
        <v>39</v>
      </c>
      <c r="N1227" s="2">
        <v>28</v>
      </c>
    </row>
    <row r="1228" spans="1:14" x14ac:dyDescent="0.35">
      <c r="A1228" t="s">
        <v>19</v>
      </c>
      <c r="B1228">
        <f>IF(COUNTIF($A$2:A1228, A1228) =1,1,0)</f>
        <v>0</v>
      </c>
      <c r="C1228">
        <v>2022</v>
      </c>
      <c r="D1228" s="10">
        <v>44562</v>
      </c>
      <c r="E1228" t="s">
        <v>42</v>
      </c>
      <c r="F1228" t="s">
        <v>35</v>
      </c>
      <c r="G1228">
        <f>IF(COUNTIF($F$2:F1228, F1228) =1,1,0)</f>
        <v>0</v>
      </c>
      <c r="H1228" s="1">
        <v>27.09</v>
      </c>
      <c r="I1228" s="2">
        <f t="shared" si="19"/>
        <v>27090000</v>
      </c>
      <c r="J1228" s="2">
        <v>979810</v>
      </c>
      <c r="K1228" t="s">
        <v>29</v>
      </c>
      <c r="L1228" t="s">
        <v>22</v>
      </c>
      <c r="M1228" t="s">
        <v>15</v>
      </c>
      <c r="N1228" s="2">
        <v>34</v>
      </c>
    </row>
    <row r="1229" spans="1:14" x14ac:dyDescent="0.35">
      <c r="A1229" t="s">
        <v>28</v>
      </c>
      <c r="B1229">
        <f>IF(COUNTIF($A$2:A1229, A1229) =1,1,0)</f>
        <v>0</v>
      </c>
      <c r="C1229">
        <v>2015</v>
      </c>
      <c r="D1229" s="10">
        <v>42005</v>
      </c>
      <c r="E1229" t="s">
        <v>34</v>
      </c>
      <c r="F1229" t="s">
        <v>35</v>
      </c>
      <c r="G1229">
        <f>IF(COUNTIF($F$2:F1229, F1229) =1,1,0)</f>
        <v>0</v>
      </c>
      <c r="H1229" s="1">
        <v>0.72</v>
      </c>
      <c r="I1229" s="2">
        <f t="shared" si="19"/>
        <v>720000</v>
      </c>
      <c r="J1229" s="2">
        <v>944106</v>
      </c>
      <c r="K1229" t="s">
        <v>29</v>
      </c>
      <c r="L1229" t="s">
        <v>14</v>
      </c>
      <c r="M1229" t="s">
        <v>15</v>
      </c>
      <c r="N1229" s="2">
        <v>2</v>
      </c>
    </row>
    <row r="1230" spans="1:14" x14ac:dyDescent="0.35">
      <c r="A1230" t="s">
        <v>41</v>
      </c>
      <c r="B1230">
        <f>IF(COUNTIF($A$2:A1230, A1230) =1,1,0)</f>
        <v>0</v>
      </c>
      <c r="C1230">
        <v>2023</v>
      </c>
      <c r="D1230" s="10">
        <v>44927</v>
      </c>
      <c r="E1230" t="s">
        <v>11</v>
      </c>
      <c r="F1230" t="s">
        <v>36</v>
      </c>
      <c r="G1230">
        <f>IF(COUNTIF($F$2:F1230, F1230) =1,1,0)</f>
        <v>0</v>
      </c>
      <c r="H1230" s="1">
        <v>9.24</v>
      </c>
      <c r="I1230" s="2">
        <f t="shared" si="19"/>
        <v>9240000</v>
      </c>
      <c r="J1230" s="2">
        <v>612761</v>
      </c>
      <c r="K1230" t="s">
        <v>25</v>
      </c>
      <c r="L1230" t="s">
        <v>14</v>
      </c>
      <c r="M1230" t="s">
        <v>39</v>
      </c>
      <c r="N1230" s="2">
        <v>71</v>
      </c>
    </row>
    <row r="1231" spans="1:14" x14ac:dyDescent="0.35">
      <c r="A1231" t="s">
        <v>40</v>
      </c>
      <c r="B1231">
        <f>IF(COUNTIF($A$2:A1231, A1231) =1,1,0)</f>
        <v>0</v>
      </c>
      <c r="C1231">
        <v>2018</v>
      </c>
      <c r="D1231" s="10">
        <v>43101</v>
      </c>
      <c r="E1231" t="s">
        <v>42</v>
      </c>
      <c r="F1231" t="s">
        <v>24</v>
      </c>
      <c r="G1231">
        <f>IF(COUNTIF($F$2:F1231, F1231) =1,1,0)</f>
        <v>0</v>
      </c>
      <c r="H1231" s="1">
        <v>8.69</v>
      </c>
      <c r="I1231" s="2">
        <f t="shared" si="19"/>
        <v>8690000</v>
      </c>
      <c r="J1231" s="2">
        <v>813960</v>
      </c>
      <c r="K1231" t="s">
        <v>13</v>
      </c>
      <c r="L1231" t="s">
        <v>22</v>
      </c>
      <c r="M1231" t="s">
        <v>15</v>
      </c>
      <c r="N1231" s="2">
        <v>6</v>
      </c>
    </row>
    <row r="1232" spans="1:14" x14ac:dyDescent="0.35">
      <c r="A1232" t="s">
        <v>28</v>
      </c>
      <c r="B1232">
        <f>IF(COUNTIF($A$2:A1232, A1232) =1,1,0)</f>
        <v>0</v>
      </c>
      <c r="C1232">
        <v>2021</v>
      </c>
      <c r="D1232" s="10">
        <v>44197</v>
      </c>
      <c r="E1232" t="s">
        <v>32</v>
      </c>
      <c r="F1232" t="s">
        <v>37</v>
      </c>
      <c r="G1232">
        <f>IF(COUNTIF($F$2:F1232, F1232) =1,1,0)</f>
        <v>0</v>
      </c>
      <c r="H1232" s="1">
        <v>32.07</v>
      </c>
      <c r="I1232" s="2">
        <f t="shared" si="19"/>
        <v>32070000</v>
      </c>
      <c r="J1232" s="2">
        <v>510895</v>
      </c>
      <c r="K1232" t="s">
        <v>30</v>
      </c>
      <c r="L1232" t="s">
        <v>22</v>
      </c>
      <c r="M1232" t="s">
        <v>31</v>
      </c>
      <c r="N1232" s="2">
        <v>6</v>
      </c>
    </row>
    <row r="1233" spans="1:14" x14ac:dyDescent="0.35">
      <c r="A1233" t="s">
        <v>19</v>
      </c>
      <c r="B1233">
        <f>IF(COUNTIF($A$2:A1233, A1233) =1,1,0)</f>
        <v>0</v>
      </c>
      <c r="C1233">
        <v>2023</v>
      </c>
      <c r="D1233" s="10">
        <v>44927</v>
      </c>
      <c r="E1233" t="s">
        <v>42</v>
      </c>
      <c r="F1233" t="s">
        <v>37</v>
      </c>
      <c r="G1233">
        <f>IF(COUNTIF($F$2:F1233, F1233) =1,1,0)</f>
        <v>0</v>
      </c>
      <c r="H1233" s="1">
        <v>71.94</v>
      </c>
      <c r="I1233" s="2">
        <f t="shared" si="19"/>
        <v>71940000</v>
      </c>
      <c r="J1233" s="2">
        <v>652957</v>
      </c>
      <c r="K1233" t="s">
        <v>29</v>
      </c>
      <c r="L1233" t="s">
        <v>22</v>
      </c>
      <c r="M1233" t="s">
        <v>39</v>
      </c>
      <c r="N1233" s="2">
        <v>65</v>
      </c>
    </row>
    <row r="1234" spans="1:14" x14ac:dyDescent="0.35">
      <c r="A1234" t="s">
        <v>44</v>
      </c>
      <c r="B1234">
        <f>IF(COUNTIF($A$2:A1234, A1234) =1,1,0)</f>
        <v>0</v>
      </c>
      <c r="C1234">
        <v>2022</v>
      </c>
      <c r="D1234" s="10">
        <v>44562</v>
      </c>
      <c r="E1234" t="s">
        <v>16</v>
      </c>
      <c r="F1234" t="s">
        <v>21</v>
      </c>
      <c r="G1234">
        <f>IF(COUNTIF($F$2:F1234, F1234) =1,1,0)</f>
        <v>0</v>
      </c>
      <c r="H1234" s="1">
        <v>84.09</v>
      </c>
      <c r="I1234" s="2">
        <f t="shared" si="19"/>
        <v>84090000</v>
      </c>
      <c r="J1234" s="2">
        <v>991854</v>
      </c>
      <c r="K1234" t="s">
        <v>30</v>
      </c>
      <c r="L1234" t="s">
        <v>14</v>
      </c>
      <c r="M1234" t="s">
        <v>15</v>
      </c>
      <c r="N1234" s="2">
        <v>11</v>
      </c>
    </row>
    <row r="1235" spans="1:14" x14ac:dyDescent="0.35">
      <c r="A1235" t="s">
        <v>19</v>
      </c>
      <c r="B1235">
        <f>IF(COUNTIF($A$2:A1235, A1235) =1,1,0)</f>
        <v>0</v>
      </c>
      <c r="C1235">
        <v>2018</v>
      </c>
      <c r="D1235" s="10">
        <v>43101</v>
      </c>
      <c r="E1235" t="s">
        <v>16</v>
      </c>
      <c r="F1235" t="s">
        <v>17</v>
      </c>
      <c r="G1235">
        <f>IF(COUNTIF($F$2:F1235, F1235) =1,1,0)</f>
        <v>0</v>
      </c>
      <c r="H1235" s="1">
        <v>56.06</v>
      </c>
      <c r="I1235" s="2">
        <f t="shared" si="19"/>
        <v>56060000</v>
      </c>
      <c r="J1235" s="2">
        <v>382041</v>
      </c>
      <c r="K1235" t="s">
        <v>30</v>
      </c>
      <c r="L1235" t="s">
        <v>22</v>
      </c>
      <c r="M1235" t="s">
        <v>39</v>
      </c>
      <c r="N1235" s="2">
        <v>4</v>
      </c>
    </row>
    <row r="1236" spans="1:14" x14ac:dyDescent="0.35">
      <c r="A1236" t="s">
        <v>45</v>
      </c>
      <c r="B1236">
        <f>IF(COUNTIF($A$2:A1236, A1236) =1,1,0)</f>
        <v>0</v>
      </c>
      <c r="C1236">
        <v>2015</v>
      </c>
      <c r="D1236" s="10">
        <v>42005</v>
      </c>
      <c r="E1236" t="s">
        <v>20</v>
      </c>
      <c r="F1236" t="s">
        <v>35</v>
      </c>
      <c r="G1236">
        <f>IF(COUNTIF($F$2:F1236, F1236) =1,1,0)</f>
        <v>0</v>
      </c>
      <c r="H1236" s="1">
        <v>47.76</v>
      </c>
      <c r="I1236" s="2">
        <f t="shared" si="19"/>
        <v>47760000</v>
      </c>
      <c r="J1236" s="2">
        <v>428556</v>
      </c>
      <c r="K1236" t="s">
        <v>30</v>
      </c>
      <c r="L1236" t="s">
        <v>22</v>
      </c>
      <c r="M1236" t="s">
        <v>31</v>
      </c>
      <c r="N1236" s="2">
        <v>15</v>
      </c>
    </row>
    <row r="1237" spans="1:14" x14ac:dyDescent="0.35">
      <c r="A1237" t="s">
        <v>23</v>
      </c>
      <c r="B1237">
        <f>IF(COUNTIF($A$2:A1237, A1237) =1,1,0)</f>
        <v>0</v>
      </c>
      <c r="C1237">
        <v>2019</v>
      </c>
      <c r="D1237" s="10">
        <v>43466</v>
      </c>
      <c r="E1237" t="s">
        <v>34</v>
      </c>
      <c r="F1237" t="s">
        <v>36</v>
      </c>
      <c r="G1237">
        <f>IF(COUNTIF($F$2:F1237, F1237) =1,1,0)</f>
        <v>0</v>
      </c>
      <c r="H1237" s="1">
        <v>79.34</v>
      </c>
      <c r="I1237" s="2">
        <f t="shared" si="19"/>
        <v>79340000</v>
      </c>
      <c r="J1237" s="2">
        <v>455556</v>
      </c>
      <c r="K1237" t="s">
        <v>29</v>
      </c>
      <c r="L1237" t="s">
        <v>26</v>
      </c>
      <c r="M1237" t="s">
        <v>18</v>
      </c>
      <c r="N1237" s="2">
        <v>1</v>
      </c>
    </row>
    <row r="1238" spans="1:14" x14ac:dyDescent="0.35">
      <c r="A1238" t="s">
        <v>40</v>
      </c>
      <c r="B1238">
        <f>IF(COUNTIF($A$2:A1238, A1238) =1,1,0)</f>
        <v>0</v>
      </c>
      <c r="C1238">
        <v>2022</v>
      </c>
      <c r="D1238" s="10">
        <v>44562</v>
      </c>
      <c r="E1238" t="s">
        <v>16</v>
      </c>
      <c r="F1238" t="s">
        <v>37</v>
      </c>
      <c r="G1238">
        <f>IF(COUNTIF($F$2:F1238, F1238) =1,1,0)</f>
        <v>0</v>
      </c>
      <c r="H1238" s="1">
        <v>17.579999999999998</v>
      </c>
      <c r="I1238" s="2">
        <f t="shared" si="19"/>
        <v>17580000</v>
      </c>
      <c r="J1238" s="2">
        <v>18399</v>
      </c>
      <c r="K1238" t="s">
        <v>30</v>
      </c>
      <c r="L1238" t="s">
        <v>38</v>
      </c>
      <c r="M1238" t="s">
        <v>18</v>
      </c>
      <c r="N1238" s="2">
        <v>14</v>
      </c>
    </row>
    <row r="1239" spans="1:14" x14ac:dyDescent="0.35">
      <c r="A1239" t="s">
        <v>28</v>
      </c>
      <c r="B1239">
        <f>IF(COUNTIF($A$2:A1239, A1239) =1,1,0)</f>
        <v>0</v>
      </c>
      <c r="C1239">
        <v>2016</v>
      </c>
      <c r="D1239" s="10">
        <v>42370</v>
      </c>
      <c r="E1239" t="s">
        <v>20</v>
      </c>
      <c r="F1239" t="s">
        <v>35</v>
      </c>
      <c r="G1239">
        <f>IF(COUNTIF($F$2:F1239, F1239) =1,1,0)</f>
        <v>0</v>
      </c>
      <c r="H1239" s="1">
        <v>97.79</v>
      </c>
      <c r="I1239" s="2">
        <f t="shared" si="19"/>
        <v>97790000</v>
      </c>
      <c r="J1239" s="2">
        <v>984519</v>
      </c>
      <c r="K1239" t="s">
        <v>25</v>
      </c>
      <c r="L1239" t="s">
        <v>14</v>
      </c>
      <c r="M1239" t="s">
        <v>18</v>
      </c>
      <c r="N1239" s="2">
        <v>57</v>
      </c>
    </row>
    <row r="1240" spans="1:14" x14ac:dyDescent="0.35">
      <c r="A1240" t="s">
        <v>43</v>
      </c>
      <c r="B1240">
        <f>IF(COUNTIF($A$2:A1240, A1240) =1,1,0)</f>
        <v>0</v>
      </c>
      <c r="C1240">
        <v>2021</v>
      </c>
      <c r="D1240" s="10">
        <v>44197</v>
      </c>
      <c r="E1240" t="s">
        <v>32</v>
      </c>
      <c r="F1240" t="s">
        <v>17</v>
      </c>
      <c r="G1240">
        <f>IF(COUNTIF($F$2:F1240, F1240) =1,1,0)</f>
        <v>0</v>
      </c>
      <c r="H1240" s="1">
        <v>75.099999999999994</v>
      </c>
      <c r="I1240" s="2">
        <f t="shared" si="19"/>
        <v>75100000</v>
      </c>
      <c r="J1240" s="2">
        <v>740795</v>
      </c>
      <c r="K1240" t="s">
        <v>13</v>
      </c>
      <c r="L1240" t="s">
        <v>14</v>
      </c>
      <c r="M1240" t="s">
        <v>18</v>
      </c>
      <c r="N1240" s="2">
        <v>12</v>
      </c>
    </row>
    <row r="1241" spans="1:14" x14ac:dyDescent="0.35">
      <c r="A1241" t="s">
        <v>23</v>
      </c>
      <c r="B1241">
        <f>IF(COUNTIF($A$2:A1241, A1241) =1,1,0)</f>
        <v>0</v>
      </c>
      <c r="C1241">
        <v>2019</v>
      </c>
      <c r="D1241" s="10">
        <v>43466</v>
      </c>
      <c r="E1241" t="s">
        <v>34</v>
      </c>
      <c r="F1241" t="s">
        <v>24</v>
      </c>
      <c r="G1241">
        <f>IF(COUNTIF($F$2:F1241, F1241) =1,1,0)</f>
        <v>0</v>
      </c>
      <c r="H1241" s="1">
        <v>39.58</v>
      </c>
      <c r="I1241" s="2">
        <f t="shared" si="19"/>
        <v>39580000</v>
      </c>
      <c r="J1241" s="2">
        <v>483585</v>
      </c>
      <c r="K1241" t="s">
        <v>30</v>
      </c>
      <c r="L1241" t="s">
        <v>14</v>
      </c>
      <c r="M1241" t="s">
        <v>39</v>
      </c>
      <c r="N1241" s="2">
        <v>13</v>
      </c>
    </row>
    <row r="1242" spans="1:14" x14ac:dyDescent="0.35">
      <c r="A1242" t="s">
        <v>43</v>
      </c>
      <c r="B1242">
        <f>IF(COUNTIF($A$2:A1242, A1242) =1,1,0)</f>
        <v>0</v>
      </c>
      <c r="C1242">
        <v>2021</v>
      </c>
      <c r="D1242" s="10">
        <v>44197</v>
      </c>
      <c r="E1242" t="s">
        <v>16</v>
      </c>
      <c r="F1242" t="s">
        <v>37</v>
      </c>
      <c r="G1242">
        <f>IF(COUNTIF($F$2:F1242, F1242) =1,1,0)</f>
        <v>0</v>
      </c>
      <c r="H1242" s="1">
        <v>78.08</v>
      </c>
      <c r="I1242" s="2">
        <f t="shared" si="19"/>
        <v>78080000</v>
      </c>
      <c r="J1242" s="2">
        <v>989151</v>
      </c>
      <c r="K1242" t="s">
        <v>30</v>
      </c>
      <c r="L1242" t="s">
        <v>26</v>
      </c>
      <c r="M1242" t="s">
        <v>27</v>
      </c>
      <c r="N1242" s="2">
        <v>2</v>
      </c>
    </row>
    <row r="1243" spans="1:14" x14ac:dyDescent="0.35">
      <c r="A1243" t="s">
        <v>28</v>
      </c>
      <c r="B1243">
        <f>IF(COUNTIF($A$2:A1243, A1243) =1,1,0)</f>
        <v>0</v>
      </c>
      <c r="C1243">
        <v>2016</v>
      </c>
      <c r="D1243" s="10">
        <v>42370</v>
      </c>
      <c r="E1243" t="s">
        <v>34</v>
      </c>
      <c r="F1243" t="s">
        <v>35</v>
      </c>
      <c r="G1243">
        <f>IF(COUNTIF($F$2:F1243, F1243) =1,1,0)</f>
        <v>0</v>
      </c>
      <c r="H1243" s="1">
        <v>63.89</v>
      </c>
      <c r="I1243" s="2">
        <f t="shared" si="19"/>
        <v>63890000</v>
      </c>
      <c r="J1243" s="2">
        <v>946613</v>
      </c>
      <c r="K1243" t="s">
        <v>29</v>
      </c>
      <c r="L1243" t="s">
        <v>26</v>
      </c>
      <c r="M1243" t="s">
        <v>27</v>
      </c>
      <c r="N1243" s="2">
        <v>21</v>
      </c>
    </row>
    <row r="1244" spans="1:14" x14ac:dyDescent="0.35">
      <c r="A1244" t="s">
        <v>40</v>
      </c>
      <c r="B1244">
        <f>IF(COUNTIF($A$2:A1244, A1244) =1,1,0)</f>
        <v>0</v>
      </c>
      <c r="C1244">
        <v>2021</v>
      </c>
      <c r="D1244" s="10">
        <v>44197</v>
      </c>
      <c r="E1244" t="s">
        <v>16</v>
      </c>
      <c r="F1244" t="s">
        <v>36</v>
      </c>
      <c r="G1244">
        <f>IF(COUNTIF($F$2:F1244, F1244) =1,1,0)</f>
        <v>0</v>
      </c>
      <c r="H1244" s="1">
        <v>24.33</v>
      </c>
      <c r="I1244" s="2">
        <f t="shared" si="19"/>
        <v>24330000</v>
      </c>
      <c r="J1244" s="2">
        <v>77845</v>
      </c>
      <c r="K1244" t="s">
        <v>29</v>
      </c>
      <c r="L1244" t="s">
        <v>26</v>
      </c>
      <c r="M1244" t="s">
        <v>27</v>
      </c>
      <c r="N1244" s="2">
        <v>26</v>
      </c>
    </row>
    <row r="1245" spans="1:14" x14ac:dyDescent="0.35">
      <c r="A1245" t="s">
        <v>19</v>
      </c>
      <c r="B1245">
        <f>IF(COUNTIF($A$2:A1245, A1245) =1,1,0)</f>
        <v>0</v>
      </c>
      <c r="C1245">
        <v>2020</v>
      </c>
      <c r="D1245" s="10">
        <v>43831</v>
      </c>
      <c r="E1245" t="s">
        <v>16</v>
      </c>
      <c r="F1245" t="s">
        <v>21</v>
      </c>
      <c r="G1245">
        <f>IF(COUNTIF($F$2:F1245, F1245) =1,1,0)</f>
        <v>0</v>
      </c>
      <c r="H1245" s="1">
        <v>70.91</v>
      </c>
      <c r="I1245" s="2">
        <f t="shared" si="19"/>
        <v>70910000</v>
      </c>
      <c r="J1245" s="2">
        <v>403494</v>
      </c>
      <c r="K1245" t="s">
        <v>13</v>
      </c>
      <c r="L1245" t="s">
        <v>26</v>
      </c>
      <c r="M1245" t="s">
        <v>18</v>
      </c>
      <c r="N1245" s="2">
        <v>3</v>
      </c>
    </row>
    <row r="1246" spans="1:14" x14ac:dyDescent="0.35">
      <c r="A1246" t="s">
        <v>28</v>
      </c>
      <c r="B1246">
        <f>IF(COUNTIF($A$2:A1246, A1246) =1,1,0)</f>
        <v>0</v>
      </c>
      <c r="C1246">
        <v>2018</v>
      </c>
      <c r="D1246" s="10">
        <v>43101</v>
      </c>
      <c r="E1246" t="s">
        <v>20</v>
      </c>
      <c r="F1246" t="s">
        <v>36</v>
      </c>
      <c r="G1246">
        <f>IF(COUNTIF($F$2:F1246, F1246) =1,1,0)</f>
        <v>0</v>
      </c>
      <c r="H1246" s="1">
        <v>23.32</v>
      </c>
      <c r="I1246" s="2">
        <f t="shared" si="19"/>
        <v>23320000</v>
      </c>
      <c r="J1246" s="2">
        <v>524693</v>
      </c>
      <c r="K1246" t="s">
        <v>30</v>
      </c>
      <c r="L1246" t="s">
        <v>14</v>
      </c>
      <c r="M1246" t="s">
        <v>15</v>
      </c>
      <c r="N1246" s="2">
        <v>63</v>
      </c>
    </row>
    <row r="1247" spans="1:14" x14ac:dyDescent="0.35">
      <c r="A1247" t="s">
        <v>23</v>
      </c>
      <c r="B1247">
        <f>IF(COUNTIF($A$2:A1247, A1247) =1,1,0)</f>
        <v>0</v>
      </c>
      <c r="C1247">
        <v>2016</v>
      </c>
      <c r="D1247" s="10">
        <v>42370</v>
      </c>
      <c r="E1247" t="s">
        <v>11</v>
      </c>
      <c r="F1247" t="s">
        <v>12</v>
      </c>
      <c r="G1247">
        <f>IF(COUNTIF($F$2:F1247, F1247) =1,1,0)</f>
        <v>0</v>
      </c>
      <c r="H1247" s="1">
        <v>9.84</v>
      </c>
      <c r="I1247" s="2">
        <f t="shared" si="19"/>
        <v>9840000</v>
      </c>
      <c r="J1247" s="2">
        <v>628589</v>
      </c>
      <c r="K1247" t="s">
        <v>30</v>
      </c>
      <c r="L1247" t="s">
        <v>14</v>
      </c>
      <c r="M1247" t="s">
        <v>39</v>
      </c>
      <c r="N1247" s="2">
        <v>8</v>
      </c>
    </row>
    <row r="1248" spans="1:14" x14ac:dyDescent="0.35">
      <c r="A1248" t="s">
        <v>40</v>
      </c>
      <c r="B1248">
        <f>IF(COUNTIF($A$2:A1248, A1248) =1,1,0)</f>
        <v>0</v>
      </c>
      <c r="C1248">
        <v>2018</v>
      </c>
      <c r="D1248" s="10">
        <v>43101</v>
      </c>
      <c r="E1248" t="s">
        <v>20</v>
      </c>
      <c r="F1248" t="s">
        <v>37</v>
      </c>
      <c r="G1248">
        <f>IF(COUNTIF($F$2:F1248, F1248) =1,1,0)</f>
        <v>0</v>
      </c>
      <c r="H1248" s="1">
        <v>34.29</v>
      </c>
      <c r="I1248" s="2">
        <f t="shared" si="19"/>
        <v>34290000</v>
      </c>
      <c r="J1248" s="2">
        <v>943349</v>
      </c>
      <c r="K1248" t="s">
        <v>25</v>
      </c>
      <c r="L1248" t="s">
        <v>38</v>
      </c>
      <c r="M1248" t="s">
        <v>31</v>
      </c>
      <c r="N1248" s="2">
        <v>5</v>
      </c>
    </row>
    <row r="1249" spans="1:14" x14ac:dyDescent="0.35">
      <c r="A1249" t="s">
        <v>43</v>
      </c>
      <c r="B1249">
        <f>IF(COUNTIF($A$2:A1249, A1249) =1,1,0)</f>
        <v>0</v>
      </c>
      <c r="C1249">
        <v>2018</v>
      </c>
      <c r="D1249" s="10">
        <v>43101</v>
      </c>
      <c r="E1249" t="s">
        <v>32</v>
      </c>
      <c r="F1249" t="s">
        <v>17</v>
      </c>
      <c r="G1249">
        <f>IF(COUNTIF($F$2:F1249, F1249) =1,1,0)</f>
        <v>0</v>
      </c>
      <c r="H1249" s="1">
        <v>1.58</v>
      </c>
      <c r="I1249" s="2">
        <f t="shared" si="19"/>
        <v>1580000</v>
      </c>
      <c r="J1249" s="2">
        <v>100633</v>
      </c>
      <c r="K1249" t="s">
        <v>29</v>
      </c>
      <c r="L1249" t="s">
        <v>38</v>
      </c>
      <c r="M1249" t="s">
        <v>39</v>
      </c>
      <c r="N1249" s="2">
        <v>53</v>
      </c>
    </row>
    <row r="1250" spans="1:14" x14ac:dyDescent="0.35">
      <c r="A1250" t="s">
        <v>33</v>
      </c>
      <c r="B1250">
        <f>IF(COUNTIF($A$2:A1250, A1250) =1,1,0)</f>
        <v>0</v>
      </c>
      <c r="C1250">
        <v>2017</v>
      </c>
      <c r="D1250" s="10">
        <v>42736</v>
      </c>
      <c r="E1250" t="s">
        <v>11</v>
      </c>
      <c r="F1250" t="s">
        <v>35</v>
      </c>
      <c r="G1250">
        <f>IF(COUNTIF($F$2:F1250, F1250) =1,1,0)</f>
        <v>0</v>
      </c>
      <c r="H1250" s="1">
        <v>59.64</v>
      </c>
      <c r="I1250" s="2">
        <f t="shared" si="19"/>
        <v>59640000</v>
      </c>
      <c r="J1250" s="2">
        <v>551515</v>
      </c>
      <c r="K1250" t="s">
        <v>30</v>
      </c>
      <c r="L1250" t="s">
        <v>38</v>
      </c>
      <c r="M1250" t="s">
        <v>27</v>
      </c>
      <c r="N1250" s="2">
        <v>37</v>
      </c>
    </row>
    <row r="1251" spans="1:14" x14ac:dyDescent="0.35">
      <c r="A1251" t="s">
        <v>28</v>
      </c>
      <c r="B1251">
        <f>IF(COUNTIF($A$2:A1251, A1251) =1,1,0)</f>
        <v>0</v>
      </c>
      <c r="C1251">
        <v>2023</v>
      </c>
      <c r="D1251" s="10">
        <v>44927</v>
      </c>
      <c r="E1251" t="s">
        <v>20</v>
      </c>
      <c r="F1251" t="s">
        <v>36</v>
      </c>
      <c r="G1251">
        <f>IF(COUNTIF($F$2:F1251, F1251) =1,1,0)</f>
        <v>0</v>
      </c>
      <c r="H1251" s="1">
        <v>80.97</v>
      </c>
      <c r="I1251" s="2">
        <f t="shared" si="19"/>
        <v>80970000</v>
      </c>
      <c r="J1251" s="2">
        <v>289046</v>
      </c>
      <c r="K1251" t="s">
        <v>25</v>
      </c>
      <c r="L1251" t="s">
        <v>38</v>
      </c>
      <c r="M1251" t="s">
        <v>39</v>
      </c>
      <c r="N1251" s="2">
        <v>41</v>
      </c>
    </row>
    <row r="1252" spans="1:14" x14ac:dyDescent="0.35">
      <c r="A1252" t="s">
        <v>40</v>
      </c>
      <c r="B1252">
        <f>IF(COUNTIF($A$2:A1252, A1252) =1,1,0)</f>
        <v>0</v>
      </c>
      <c r="C1252">
        <v>2021</v>
      </c>
      <c r="D1252" s="10">
        <v>44197</v>
      </c>
      <c r="E1252" t="s">
        <v>42</v>
      </c>
      <c r="F1252" t="s">
        <v>17</v>
      </c>
      <c r="G1252">
        <f>IF(COUNTIF($F$2:F1252, F1252) =1,1,0)</f>
        <v>0</v>
      </c>
      <c r="H1252" s="1">
        <v>22.48</v>
      </c>
      <c r="I1252" s="2">
        <f t="shared" si="19"/>
        <v>22480000</v>
      </c>
      <c r="J1252" s="2">
        <v>70067</v>
      </c>
      <c r="K1252" t="s">
        <v>29</v>
      </c>
      <c r="L1252" t="s">
        <v>22</v>
      </c>
      <c r="M1252" t="s">
        <v>15</v>
      </c>
      <c r="N1252" s="2">
        <v>22</v>
      </c>
    </row>
    <row r="1253" spans="1:14" x14ac:dyDescent="0.35">
      <c r="A1253" t="s">
        <v>33</v>
      </c>
      <c r="B1253">
        <f>IF(COUNTIF($A$2:A1253, A1253) =1,1,0)</f>
        <v>0</v>
      </c>
      <c r="C1253">
        <v>2022</v>
      </c>
      <c r="D1253" s="10">
        <v>44562</v>
      </c>
      <c r="E1253" t="s">
        <v>11</v>
      </c>
      <c r="F1253" t="s">
        <v>36</v>
      </c>
      <c r="G1253">
        <f>IF(COUNTIF($F$2:F1253, F1253) =1,1,0)</f>
        <v>0</v>
      </c>
      <c r="H1253" s="1">
        <v>69.989999999999995</v>
      </c>
      <c r="I1253" s="2">
        <f t="shared" si="19"/>
        <v>69990000</v>
      </c>
      <c r="J1253" s="2">
        <v>366596</v>
      </c>
      <c r="K1253" t="s">
        <v>29</v>
      </c>
      <c r="L1253" t="s">
        <v>22</v>
      </c>
      <c r="M1253" t="s">
        <v>27</v>
      </c>
      <c r="N1253" s="2">
        <v>65</v>
      </c>
    </row>
    <row r="1254" spans="1:14" x14ac:dyDescent="0.35">
      <c r="A1254" t="s">
        <v>44</v>
      </c>
      <c r="B1254">
        <f>IF(COUNTIF($A$2:A1254, A1254) =1,1,0)</f>
        <v>0</v>
      </c>
      <c r="C1254">
        <v>2021</v>
      </c>
      <c r="D1254" s="10">
        <v>44197</v>
      </c>
      <c r="E1254" t="s">
        <v>34</v>
      </c>
      <c r="F1254" t="s">
        <v>21</v>
      </c>
      <c r="G1254">
        <f>IF(COUNTIF($F$2:F1254, F1254) =1,1,0)</f>
        <v>0</v>
      </c>
      <c r="H1254" s="1">
        <v>51.24</v>
      </c>
      <c r="I1254" s="2">
        <f t="shared" si="19"/>
        <v>51240000</v>
      </c>
      <c r="J1254" s="2">
        <v>452476</v>
      </c>
      <c r="K1254" t="s">
        <v>25</v>
      </c>
      <c r="L1254" t="s">
        <v>38</v>
      </c>
      <c r="M1254" t="s">
        <v>15</v>
      </c>
      <c r="N1254" s="2">
        <v>41</v>
      </c>
    </row>
    <row r="1255" spans="1:14" x14ac:dyDescent="0.35">
      <c r="A1255" t="s">
        <v>44</v>
      </c>
      <c r="B1255">
        <f>IF(COUNTIF($A$2:A1255, A1255) =1,1,0)</f>
        <v>0</v>
      </c>
      <c r="C1255">
        <v>2020</v>
      </c>
      <c r="D1255" s="10">
        <v>43831</v>
      </c>
      <c r="E1255" t="s">
        <v>34</v>
      </c>
      <c r="F1255" t="s">
        <v>36</v>
      </c>
      <c r="G1255">
        <f>IF(COUNTIF($F$2:F1255, F1255) =1,1,0)</f>
        <v>0</v>
      </c>
      <c r="H1255" s="1">
        <v>70.14</v>
      </c>
      <c r="I1255" s="2">
        <f t="shared" si="19"/>
        <v>70140000</v>
      </c>
      <c r="J1255" s="2">
        <v>575065</v>
      </c>
      <c r="K1255" t="s">
        <v>29</v>
      </c>
      <c r="L1255" t="s">
        <v>22</v>
      </c>
      <c r="M1255" t="s">
        <v>39</v>
      </c>
      <c r="N1255" s="2">
        <v>61</v>
      </c>
    </row>
    <row r="1256" spans="1:14" x14ac:dyDescent="0.35">
      <c r="A1256" t="s">
        <v>44</v>
      </c>
      <c r="B1256">
        <f>IF(COUNTIF($A$2:A1256, A1256) =1,1,0)</f>
        <v>0</v>
      </c>
      <c r="C1256">
        <v>2024</v>
      </c>
      <c r="D1256" s="10">
        <v>45292</v>
      </c>
      <c r="E1256" t="s">
        <v>20</v>
      </c>
      <c r="F1256" t="s">
        <v>12</v>
      </c>
      <c r="G1256">
        <f>IF(COUNTIF($F$2:F1256, F1256) =1,1,0)</f>
        <v>0</v>
      </c>
      <c r="H1256" s="1">
        <v>68.349999999999994</v>
      </c>
      <c r="I1256" s="2">
        <f t="shared" si="19"/>
        <v>68350000</v>
      </c>
      <c r="J1256" s="2">
        <v>474131</v>
      </c>
      <c r="K1256" t="s">
        <v>29</v>
      </c>
      <c r="L1256" t="s">
        <v>14</v>
      </c>
      <c r="M1256" t="s">
        <v>18</v>
      </c>
      <c r="N1256" s="2">
        <v>41</v>
      </c>
    </row>
    <row r="1257" spans="1:14" x14ac:dyDescent="0.35">
      <c r="A1257" t="s">
        <v>45</v>
      </c>
      <c r="B1257">
        <f>IF(COUNTIF($A$2:A1257, A1257) =1,1,0)</f>
        <v>0</v>
      </c>
      <c r="C1257">
        <v>2016</v>
      </c>
      <c r="D1257" s="10">
        <v>42370</v>
      </c>
      <c r="E1257" t="s">
        <v>11</v>
      </c>
      <c r="F1257" t="s">
        <v>12</v>
      </c>
      <c r="G1257">
        <f>IF(COUNTIF($F$2:F1257, F1257) =1,1,0)</f>
        <v>0</v>
      </c>
      <c r="H1257" s="1">
        <v>86.3</v>
      </c>
      <c r="I1257" s="2">
        <f t="shared" si="19"/>
        <v>86300000</v>
      </c>
      <c r="J1257" s="2">
        <v>702702</v>
      </c>
      <c r="K1257" t="s">
        <v>13</v>
      </c>
      <c r="L1257" t="s">
        <v>38</v>
      </c>
      <c r="M1257" t="s">
        <v>39</v>
      </c>
      <c r="N1257" s="2">
        <v>14</v>
      </c>
    </row>
    <row r="1258" spans="1:14" x14ac:dyDescent="0.35">
      <c r="A1258" t="s">
        <v>40</v>
      </c>
      <c r="B1258">
        <f>IF(COUNTIF($A$2:A1258, A1258) =1,1,0)</f>
        <v>0</v>
      </c>
      <c r="C1258">
        <v>2023</v>
      </c>
      <c r="D1258" s="10">
        <v>44927</v>
      </c>
      <c r="E1258" t="s">
        <v>32</v>
      </c>
      <c r="F1258" t="s">
        <v>35</v>
      </c>
      <c r="G1258">
        <f>IF(COUNTIF($F$2:F1258, F1258) =1,1,0)</f>
        <v>0</v>
      </c>
      <c r="H1258" s="1">
        <v>97.18</v>
      </c>
      <c r="I1258" s="2">
        <f t="shared" si="19"/>
        <v>97180000</v>
      </c>
      <c r="J1258" s="2">
        <v>692900</v>
      </c>
      <c r="K1258" t="s">
        <v>30</v>
      </c>
      <c r="L1258" t="s">
        <v>26</v>
      </c>
      <c r="M1258" t="s">
        <v>39</v>
      </c>
      <c r="N1258" s="2">
        <v>72</v>
      </c>
    </row>
    <row r="1259" spans="1:14" x14ac:dyDescent="0.35">
      <c r="A1259" t="s">
        <v>43</v>
      </c>
      <c r="B1259">
        <f>IF(COUNTIF($A$2:A1259, A1259) =1,1,0)</f>
        <v>0</v>
      </c>
      <c r="C1259">
        <v>2021</v>
      </c>
      <c r="D1259" s="10">
        <v>44197</v>
      </c>
      <c r="E1259" t="s">
        <v>34</v>
      </c>
      <c r="F1259" t="s">
        <v>21</v>
      </c>
      <c r="G1259">
        <f>IF(COUNTIF($F$2:F1259, F1259) =1,1,0)</f>
        <v>0</v>
      </c>
      <c r="H1259" s="1">
        <v>92.4</v>
      </c>
      <c r="I1259" s="2">
        <f t="shared" si="19"/>
        <v>92400000</v>
      </c>
      <c r="J1259" s="2">
        <v>654303</v>
      </c>
      <c r="K1259" t="s">
        <v>13</v>
      </c>
      <c r="L1259" t="s">
        <v>14</v>
      </c>
      <c r="M1259" t="s">
        <v>27</v>
      </c>
      <c r="N1259" s="2">
        <v>15</v>
      </c>
    </row>
    <row r="1260" spans="1:14" x14ac:dyDescent="0.35">
      <c r="A1260" t="s">
        <v>41</v>
      </c>
      <c r="B1260">
        <f>IF(COUNTIF($A$2:A1260, A1260) =1,1,0)</f>
        <v>0</v>
      </c>
      <c r="C1260">
        <v>2022</v>
      </c>
      <c r="D1260" s="10">
        <v>44562</v>
      </c>
      <c r="E1260" t="s">
        <v>16</v>
      </c>
      <c r="F1260" t="s">
        <v>36</v>
      </c>
      <c r="G1260">
        <f>IF(COUNTIF($F$2:F1260, F1260) =1,1,0)</f>
        <v>0</v>
      </c>
      <c r="H1260" s="1">
        <v>50.11</v>
      </c>
      <c r="I1260" s="2">
        <f t="shared" si="19"/>
        <v>50110000</v>
      </c>
      <c r="J1260" s="2">
        <v>851222</v>
      </c>
      <c r="K1260" t="s">
        <v>29</v>
      </c>
      <c r="L1260" t="s">
        <v>22</v>
      </c>
      <c r="M1260" t="s">
        <v>39</v>
      </c>
      <c r="N1260" s="2">
        <v>16</v>
      </c>
    </row>
    <row r="1261" spans="1:14" x14ac:dyDescent="0.35">
      <c r="A1261" t="s">
        <v>40</v>
      </c>
      <c r="B1261">
        <f>IF(COUNTIF($A$2:A1261, A1261) =1,1,0)</f>
        <v>0</v>
      </c>
      <c r="C1261">
        <v>2016</v>
      </c>
      <c r="D1261" s="10">
        <v>42370</v>
      </c>
      <c r="E1261" t="s">
        <v>20</v>
      </c>
      <c r="F1261" t="s">
        <v>35</v>
      </c>
      <c r="G1261">
        <f>IF(COUNTIF($F$2:F1261, F1261) =1,1,0)</f>
        <v>0</v>
      </c>
      <c r="H1261" s="1">
        <v>35.590000000000003</v>
      </c>
      <c r="I1261" s="2">
        <f t="shared" si="19"/>
        <v>35590000</v>
      </c>
      <c r="J1261" s="2">
        <v>729762</v>
      </c>
      <c r="K1261" t="s">
        <v>29</v>
      </c>
      <c r="L1261" t="s">
        <v>26</v>
      </c>
      <c r="M1261" t="s">
        <v>15</v>
      </c>
      <c r="N1261" s="2">
        <v>6</v>
      </c>
    </row>
    <row r="1262" spans="1:14" x14ac:dyDescent="0.35">
      <c r="A1262" t="s">
        <v>45</v>
      </c>
      <c r="B1262">
        <f>IF(COUNTIF($A$2:A1262, A1262) =1,1,0)</f>
        <v>0</v>
      </c>
      <c r="C1262">
        <v>2022</v>
      </c>
      <c r="D1262" s="10">
        <v>44562</v>
      </c>
      <c r="E1262" t="s">
        <v>32</v>
      </c>
      <c r="F1262" t="s">
        <v>37</v>
      </c>
      <c r="G1262">
        <f>IF(COUNTIF($F$2:F1262, F1262) =1,1,0)</f>
        <v>0</v>
      </c>
      <c r="H1262" s="1">
        <v>56.89</v>
      </c>
      <c r="I1262" s="2">
        <f t="shared" si="19"/>
        <v>56890000</v>
      </c>
      <c r="J1262" s="2">
        <v>388698</v>
      </c>
      <c r="K1262" t="s">
        <v>25</v>
      </c>
      <c r="L1262" t="s">
        <v>26</v>
      </c>
      <c r="M1262" t="s">
        <v>15</v>
      </c>
      <c r="N1262" s="2">
        <v>35</v>
      </c>
    </row>
    <row r="1263" spans="1:14" x14ac:dyDescent="0.35">
      <c r="A1263" t="s">
        <v>40</v>
      </c>
      <c r="B1263">
        <f>IF(COUNTIF($A$2:A1263, A1263) =1,1,0)</f>
        <v>0</v>
      </c>
      <c r="C1263">
        <v>2019</v>
      </c>
      <c r="D1263" s="10">
        <v>43466</v>
      </c>
      <c r="E1263" t="s">
        <v>34</v>
      </c>
      <c r="F1263" t="s">
        <v>24</v>
      </c>
      <c r="G1263">
        <f>IF(COUNTIF($F$2:F1263, F1263) =1,1,0)</f>
        <v>0</v>
      </c>
      <c r="H1263" s="1">
        <v>86.79</v>
      </c>
      <c r="I1263" s="2">
        <f t="shared" si="19"/>
        <v>86790000</v>
      </c>
      <c r="J1263" s="2">
        <v>293647</v>
      </c>
      <c r="K1263" t="s">
        <v>25</v>
      </c>
      <c r="L1263" t="s">
        <v>26</v>
      </c>
      <c r="M1263" t="s">
        <v>27</v>
      </c>
      <c r="N1263" s="2">
        <v>37</v>
      </c>
    </row>
    <row r="1264" spans="1:14" x14ac:dyDescent="0.35">
      <c r="A1264" t="s">
        <v>10</v>
      </c>
      <c r="B1264">
        <f>IF(COUNTIF($A$2:A1264, A1264) =1,1,0)</f>
        <v>0</v>
      </c>
      <c r="C1264">
        <v>2021</v>
      </c>
      <c r="D1264" s="10">
        <v>44197</v>
      </c>
      <c r="E1264" t="s">
        <v>11</v>
      </c>
      <c r="F1264" t="s">
        <v>35</v>
      </c>
      <c r="G1264">
        <f>IF(COUNTIF($F$2:F1264, F1264) =1,1,0)</f>
        <v>0</v>
      </c>
      <c r="H1264" s="1">
        <v>84.49</v>
      </c>
      <c r="I1264" s="2">
        <f t="shared" si="19"/>
        <v>84490000</v>
      </c>
      <c r="J1264" s="2">
        <v>884734</v>
      </c>
      <c r="K1264" t="s">
        <v>13</v>
      </c>
      <c r="L1264" t="s">
        <v>22</v>
      </c>
      <c r="M1264" t="s">
        <v>39</v>
      </c>
      <c r="N1264" s="2">
        <v>6</v>
      </c>
    </row>
    <row r="1265" spans="1:14" x14ac:dyDescent="0.35">
      <c r="A1265" t="s">
        <v>23</v>
      </c>
      <c r="B1265">
        <f>IF(COUNTIF($A$2:A1265, A1265) =1,1,0)</f>
        <v>0</v>
      </c>
      <c r="C1265">
        <v>2023</v>
      </c>
      <c r="D1265" s="10">
        <v>44927</v>
      </c>
      <c r="E1265" t="s">
        <v>32</v>
      </c>
      <c r="F1265" t="s">
        <v>21</v>
      </c>
      <c r="G1265">
        <f>IF(COUNTIF($F$2:F1265, F1265) =1,1,0)</f>
        <v>0</v>
      </c>
      <c r="H1265" s="1">
        <v>52.75</v>
      </c>
      <c r="I1265" s="2">
        <f t="shared" si="19"/>
        <v>52750000</v>
      </c>
      <c r="J1265" s="2">
        <v>638329</v>
      </c>
      <c r="K1265" t="s">
        <v>13</v>
      </c>
      <c r="L1265" t="s">
        <v>26</v>
      </c>
      <c r="M1265" t="s">
        <v>18</v>
      </c>
      <c r="N1265" s="2">
        <v>11</v>
      </c>
    </row>
    <row r="1266" spans="1:14" x14ac:dyDescent="0.35">
      <c r="A1266" t="s">
        <v>19</v>
      </c>
      <c r="B1266">
        <f>IF(COUNTIF($A$2:A1266, A1266) =1,1,0)</f>
        <v>0</v>
      </c>
      <c r="C1266">
        <v>2019</v>
      </c>
      <c r="D1266" s="10">
        <v>43466</v>
      </c>
      <c r="E1266" t="s">
        <v>32</v>
      </c>
      <c r="F1266" t="s">
        <v>35</v>
      </c>
      <c r="G1266">
        <f>IF(COUNTIF($F$2:F1266, F1266) =1,1,0)</f>
        <v>0</v>
      </c>
      <c r="H1266" s="1">
        <v>63.63</v>
      </c>
      <c r="I1266" s="2">
        <f t="shared" si="19"/>
        <v>63630000</v>
      </c>
      <c r="J1266" s="2">
        <v>47191</v>
      </c>
      <c r="K1266" t="s">
        <v>29</v>
      </c>
      <c r="L1266" t="s">
        <v>14</v>
      </c>
      <c r="M1266" t="s">
        <v>15</v>
      </c>
      <c r="N1266" s="2">
        <v>28</v>
      </c>
    </row>
    <row r="1267" spans="1:14" x14ac:dyDescent="0.35">
      <c r="A1267" t="s">
        <v>43</v>
      </c>
      <c r="B1267">
        <f>IF(COUNTIF($A$2:A1267, A1267) =1,1,0)</f>
        <v>0</v>
      </c>
      <c r="C1267">
        <v>2023</v>
      </c>
      <c r="D1267" s="10">
        <v>44927</v>
      </c>
      <c r="E1267" t="s">
        <v>11</v>
      </c>
      <c r="F1267" t="s">
        <v>17</v>
      </c>
      <c r="G1267">
        <f>IF(COUNTIF($F$2:F1267, F1267) =1,1,0)</f>
        <v>0</v>
      </c>
      <c r="H1267" s="1">
        <v>42.69</v>
      </c>
      <c r="I1267" s="2">
        <f t="shared" si="19"/>
        <v>42690000</v>
      </c>
      <c r="J1267" s="2">
        <v>309021</v>
      </c>
      <c r="K1267" t="s">
        <v>30</v>
      </c>
      <c r="L1267" t="s">
        <v>14</v>
      </c>
      <c r="M1267" t="s">
        <v>39</v>
      </c>
      <c r="N1267" s="2">
        <v>2</v>
      </c>
    </row>
    <row r="1268" spans="1:14" x14ac:dyDescent="0.35">
      <c r="A1268" t="s">
        <v>28</v>
      </c>
      <c r="B1268">
        <f>IF(COUNTIF($A$2:A1268, A1268) =1,1,0)</f>
        <v>0</v>
      </c>
      <c r="C1268">
        <v>2018</v>
      </c>
      <c r="D1268" s="10">
        <v>43101</v>
      </c>
      <c r="E1268" t="s">
        <v>32</v>
      </c>
      <c r="F1268" t="s">
        <v>24</v>
      </c>
      <c r="G1268">
        <f>IF(COUNTIF($F$2:F1268, F1268) =1,1,0)</f>
        <v>0</v>
      </c>
      <c r="H1268" s="1">
        <v>15.14</v>
      </c>
      <c r="I1268" s="2">
        <f t="shared" si="19"/>
        <v>15140000</v>
      </c>
      <c r="J1268" s="2">
        <v>834902</v>
      </c>
      <c r="K1268" t="s">
        <v>25</v>
      </c>
      <c r="L1268" t="s">
        <v>22</v>
      </c>
      <c r="M1268" t="s">
        <v>18</v>
      </c>
      <c r="N1268" s="2">
        <v>63</v>
      </c>
    </row>
    <row r="1269" spans="1:14" x14ac:dyDescent="0.35">
      <c r="A1269" t="s">
        <v>33</v>
      </c>
      <c r="B1269">
        <f>IF(COUNTIF($A$2:A1269, A1269) =1,1,0)</f>
        <v>0</v>
      </c>
      <c r="C1269">
        <v>2016</v>
      </c>
      <c r="D1269" s="10">
        <v>42370</v>
      </c>
      <c r="E1269" t="s">
        <v>32</v>
      </c>
      <c r="F1269" t="s">
        <v>36</v>
      </c>
      <c r="G1269">
        <f>IF(COUNTIF($F$2:F1269, F1269) =1,1,0)</f>
        <v>0</v>
      </c>
      <c r="H1269" s="1">
        <v>25.81</v>
      </c>
      <c r="I1269" s="2">
        <f t="shared" si="19"/>
        <v>25810000</v>
      </c>
      <c r="J1269" s="2">
        <v>132286</v>
      </c>
      <c r="K1269" t="s">
        <v>29</v>
      </c>
      <c r="L1269" t="s">
        <v>14</v>
      </c>
      <c r="M1269" t="s">
        <v>31</v>
      </c>
      <c r="N1269" s="2">
        <v>66</v>
      </c>
    </row>
    <row r="1270" spans="1:14" x14ac:dyDescent="0.35">
      <c r="A1270" t="s">
        <v>33</v>
      </c>
      <c r="B1270">
        <f>IF(COUNTIF($A$2:A1270, A1270) =1,1,0)</f>
        <v>0</v>
      </c>
      <c r="C1270">
        <v>2023</v>
      </c>
      <c r="D1270" s="10">
        <v>44927</v>
      </c>
      <c r="E1270" t="s">
        <v>34</v>
      </c>
      <c r="F1270" t="s">
        <v>36</v>
      </c>
      <c r="G1270">
        <f>IF(COUNTIF($F$2:F1270, F1270) =1,1,0)</f>
        <v>0</v>
      </c>
      <c r="H1270" s="1">
        <v>46.58</v>
      </c>
      <c r="I1270" s="2">
        <f t="shared" si="19"/>
        <v>46580000</v>
      </c>
      <c r="J1270" s="2">
        <v>659062</v>
      </c>
      <c r="K1270" t="s">
        <v>30</v>
      </c>
      <c r="L1270" t="s">
        <v>14</v>
      </c>
      <c r="M1270" t="s">
        <v>31</v>
      </c>
      <c r="N1270" s="2">
        <v>42</v>
      </c>
    </row>
    <row r="1271" spans="1:14" x14ac:dyDescent="0.35">
      <c r="A1271" t="s">
        <v>33</v>
      </c>
      <c r="B1271">
        <f>IF(COUNTIF($A$2:A1271, A1271) =1,1,0)</f>
        <v>0</v>
      </c>
      <c r="C1271">
        <v>2020</v>
      </c>
      <c r="D1271" s="10">
        <v>43831</v>
      </c>
      <c r="E1271" t="s">
        <v>42</v>
      </c>
      <c r="F1271" t="s">
        <v>24</v>
      </c>
      <c r="G1271">
        <f>IF(COUNTIF($F$2:F1271, F1271) =1,1,0)</f>
        <v>0</v>
      </c>
      <c r="H1271" s="1">
        <v>93.88</v>
      </c>
      <c r="I1271" s="2">
        <f t="shared" si="19"/>
        <v>93880000</v>
      </c>
      <c r="J1271" s="2">
        <v>69492</v>
      </c>
      <c r="K1271" t="s">
        <v>13</v>
      </c>
      <c r="L1271" t="s">
        <v>26</v>
      </c>
      <c r="M1271" t="s">
        <v>39</v>
      </c>
      <c r="N1271" s="2">
        <v>29</v>
      </c>
    </row>
    <row r="1272" spans="1:14" x14ac:dyDescent="0.35">
      <c r="A1272" t="s">
        <v>41</v>
      </c>
      <c r="B1272">
        <f>IF(COUNTIF($A$2:A1272, A1272) =1,1,0)</f>
        <v>0</v>
      </c>
      <c r="C1272">
        <v>2017</v>
      </c>
      <c r="D1272" s="10">
        <v>42736</v>
      </c>
      <c r="E1272" t="s">
        <v>11</v>
      </c>
      <c r="F1272" t="s">
        <v>21</v>
      </c>
      <c r="G1272">
        <f>IF(COUNTIF($F$2:F1272, F1272) =1,1,0)</f>
        <v>0</v>
      </c>
      <c r="H1272" s="1">
        <v>53.07</v>
      </c>
      <c r="I1272" s="2">
        <f t="shared" si="19"/>
        <v>53070000</v>
      </c>
      <c r="J1272" s="2">
        <v>388154</v>
      </c>
      <c r="K1272" t="s">
        <v>25</v>
      </c>
      <c r="L1272" t="s">
        <v>38</v>
      </c>
      <c r="M1272" t="s">
        <v>27</v>
      </c>
      <c r="N1272" s="2">
        <v>29</v>
      </c>
    </row>
    <row r="1273" spans="1:14" x14ac:dyDescent="0.35">
      <c r="A1273" t="s">
        <v>43</v>
      </c>
      <c r="B1273">
        <f>IF(COUNTIF($A$2:A1273, A1273) =1,1,0)</f>
        <v>0</v>
      </c>
      <c r="C1273">
        <v>2024</v>
      </c>
      <c r="D1273" s="10">
        <v>45292</v>
      </c>
      <c r="E1273" t="s">
        <v>32</v>
      </c>
      <c r="F1273" t="s">
        <v>35</v>
      </c>
      <c r="G1273">
        <f>IF(COUNTIF($F$2:F1273, F1273) =1,1,0)</f>
        <v>0</v>
      </c>
      <c r="H1273" s="1">
        <v>24.23</v>
      </c>
      <c r="I1273" s="2">
        <f t="shared" si="19"/>
        <v>24230000</v>
      </c>
      <c r="J1273" s="2">
        <v>889448</v>
      </c>
      <c r="K1273" t="s">
        <v>13</v>
      </c>
      <c r="L1273" t="s">
        <v>38</v>
      </c>
      <c r="M1273" t="s">
        <v>15</v>
      </c>
      <c r="N1273" s="2">
        <v>20</v>
      </c>
    </row>
    <row r="1274" spans="1:14" x14ac:dyDescent="0.35">
      <c r="A1274" t="s">
        <v>23</v>
      </c>
      <c r="B1274">
        <f>IF(COUNTIF($A$2:A1274, A1274) =1,1,0)</f>
        <v>0</v>
      </c>
      <c r="C1274">
        <v>2022</v>
      </c>
      <c r="D1274" s="10">
        <v>44562</v>
      </c>
      <c r="E1274" t="s">
        <v>11</v>
      </c>
      <c r="F1274" t="s">
        <v>17</v>
      </c>
      <c r="G1274">
        <f>IF(COUNTIF($F$2:F1274, F1274) =1,1,0)</f>
        <v>0</v>
      </c>
      <c r="H1274" s="1">
        <v>49.08</v>
      </c>
      <c r="I1274" s="2">
        <f t="shared" si="19"/>
        <v>49080000</v>
      </c>
      <c r="J1274" s="2">
        <v>445458</v>
      </c>
      <c r="K1274" t="s">
        <v>13</v>
      </c>
      <c r="L1274" t="s">
        <v>14</v>
      </c>
      <c r="M1274" t="s">
        <v>31</v>
      </c>
      <c r="N1274" s="2">
        <v>36</v>
      </c>
    </row>
    <row r="1275" spans="1:14" x14ac:dyDescent="0.35">
      <c r="A1275" t="s">
        <v>23</v>
      </c>
      <c r="B1275">
        <f>IF(COUNTIF($A$2:A1275, A1275) =1,1,0)</f>
        <v>0</v>
      </c>
      <c r="C1275">
        <v>2019</v>
      </c>
      <c r="D1275" s="10">
        <v>43466</v>
      </c>
      <c r="E1275" t="s">
        <v>11</v>
      </c>
      <c r="F1275" t="s">
        <v>36</v>
      </c>
      <c r="G1275">
        <f>IF(COUNTIF($F$2:F1275, F1275) =1,1,0)</f>
        <v>0</v>
      </c>
      <c r="H1275" s="1">
        <v>84.5</v>
      </c>
      <c r="I1275" s="2">
        <f t="shared" si="19"/>
        <v>84500000</v>
      </c>
      <c r="J1275" s="2">
        <v>828382</v>
      </c>
      <c r="K1275" t="s">
        <v>13</v>
      </c>
      <c r="L1275" t="s">
        <v>22</v>
      </c>
      <c r="M1275" t="s">
        <v>27</v>
      </c>
      <c r="N1275" s="2">
        <v>4</v>
      </c>
    </row>
    <row r="1276" spans="1:14" x14ac:dyDescent="0.35">
      <c r="A1276" t="s">
        <v>41</v>
      </c>
      <c r="B1276">
        <f>IF(COUNTIF($A$2:A1276, A1276) =1,1,0)</f>
        <v>0</v>
      </c>
      <c r="C1276">
        <v>2024</v>
      </c>
      <c r="D1276" s="10">
        <v>45292</v>
      </c>
      <c r="E1276" t="s">
        <v>34</v>
      </c>
      <c r="F1276" t="s">
        <v>12</v>
      </c>
      <c r="G1276">
        <f>IF(COUNTIF($F$2:F1276, F1276) =1,1,0)</f>
        <v>0</v>
      </c>
      <c r="H1276" s="1">
        <v>99.31</v>
      </c>
      <c r="I1276" s="2">
        <f t="shared" si="19"/>
        <v>99310000</v>
      </c>
      <c r="J1276" s="2">
        <v>362492</v>
      </c>
      <c r="K1276" t="s">
        <v>29</v>
      </c>
      <c r="L1276" t="s">
        <v>22</v>
      </c>
      <c r="M1276" t="s">
        <v>27</v>
      </c>
      <c r="N1276" s="2">
        <v>63</v>
      </c>
    </row>
    <row r="1277" spans="1:14" x14ac:dyDescent="0.35">
      <c r="A1277" t="s">
        <v>44</v>
      </c>
      <c r="B1277">
        <f>IF(COUNTIF($A$2:A1277, A1277) =1,1,0)</f>
        <v>0</v>
      </c>
      <c r="C1277">
        <v>2021</v>
      </c>
      <c r="D1277" s="10">
        <v>44197</v>
      </c>
      <c r="E1277" t="s">
        <v>20</v>
      </c>
      <c r="F1277" t="s">
        <v>37</v>
      </c>
      <c r="G1277">
        <f>IF(COUNTIF($F$2:F1277, F1277) =1,1,0)</f>
        <v>0</v>
      </c>
      <c r="H1277" s="1">
        <v>55.4</v>
      </c>
      <c r="I1277" s="2">
        <f t="shared" si="19"/>
        <v>55400000</v>
      </c>
      <c r="J1277" s="2">
        <v>68886</v>
      </c>
      <c r="K1277" t="s">
        <v>13</v>
      </c>
      <c r="L1277" t="s">
        <v>22</v>
      </c>
      <c r="M1277" t="s">
        <v>27</v>
      </c>
      <c r="N1277" s="2">
        <v>41</v>
      </c>
    </row>
    <row r="1278" spans="1:14" x14ac:dyDescent="0.35">
      <c r="A1278" t="s">
        <v>44</v>
      </c>
      <c r="B1278">
        <f>IF(COUNTIF($A$2:A1278, A1278) =1,1,0)</f>
        <v>0</v>
      </c>
      <c r="C1278">
        <v>2017</v>
      </c>
      <c r="D1278" s="10">
        <v>42736</v>
      </c>
      <c r="E1278" t="s">
        <v>32</v>
      </c>
      <c r="F1278" t="s">
        <v>12</v>
      </c>
      <c r="G1278">
        <f>IF(COUNTIF($F$2:F1278, F1278) =1,1,0)</f>
        <v>0</v>
      </c>
      <c r="H1278" s="1">
        <v>7.84</v>
      </c>
      <c r="I1278" s="2">
        <f t="shared" si="19"/>
        <v>7840000</v>
      </c>
      <c r="J1278" s="2">
        <v>165722</v>
      </c>
      <c r="K1278" t="s">
        <v>30</v>
      </c>
      <c r="L1278" t="s">
        <v>14</v>
      </c>
      <c r="M1278" t="s">
        <v>39</v>
      </c>
      <c r="N1278" s="2">
        <v>23</v>
      </c>
    </row>
    <row r="1279" spans="1:14" x14ac:dyDescent="0.35">
      <c r="A1279" t="s">
        <v>19</v>
      </c>
      <c r="B1279">
        <f>IF(COUNTIF($A$2:A1279, A1279) =1,1,0)</f>
        <v>0</v>
      </c>
      <c r="C1279">
        <v>2020</v>
      </c>
      <c r="D1279" s="10">
        <v>43831</v>
      </c>
      <c r="E1279" t="s">
        <v>34</v>
      </c>
      <c r="F1279" t="s">
        <v>35</v>
      </c>
      <c r="G1279">
        <f>IF(COUNTIF($F$2:F1279, F1279) =1,1,0)</f>
        <v>0</v>
      </c>
      <c r="H1279" s="1">
        <v>99.72</v>
      </c>
      <c r="I1279" s="2">
        <f t="shared" si="19"/>
        <v>99720000</v>
      </c>
      <c r="J1279" s="2">
        <v>604113</v>
      </c>
      <c r="K1279" t="s">
        <v>29</v>
      </c>
      <c r="L1279" t="s">
        <v>22</v>
      </c>
      <c r="M1279" t="s">
        <v>39</v>
      </c>
      <c r="N1279" s="2">
        <v>7</v>
      </c>
    </row>
    <row r="1280" spans="1:14" x14ac:dyDescent="0.35">
      <c r="A1280" t="s">
        <v>33</v>
      </c>
      <c r="B1280">
        <f>IF(COUNTIF($A$2:A1280, A1280) =1,1,0)</f>
        <v>0</v>
      </c>
      <c r="C1280">
        <v>2019</v>
      </c>
      <c r="D1280" s="10">
        <v>43466</v>
      </c>
      <c r="E1280" t="s">
        <v>20</v>
      </c>
      <c r="F1280" t="s">
        <v>37</v>
      </c>
      <c r="G1280">
        <f>IF(COUNTIF($F$2:F1280, F1280) =1,1,0)</f>
        <v>0</v>
      </c>
      <c r="H1280" s="1">
        <v>39.479999999999997</v>
      </c>
      <c r="I1280" s="2">
        <f t="shared" si="19"/>
        <v>39480000</v>
      </c>
      <c r="J1280" s="2">
        <v>450466</v>
      </c>
      <c r="K1280" t="s">
        <v>30</v>
      </c>
      <c r="L1280" t="s">
        <v>14</v>
      </c>
      <c r="M1280" t="s">
        <v>15</v>
      </c>
      <c r="N1280" s="2">
        <v>52</v>
      </c>
    </row>
    <row r="1281" spans="1:14" x14ac:dyDescent="0.35">
      <c r="A1281" t="s">
        <v>40</v>
      </c>
      <c r="B1281">
        <f>IF(COUNTIF($A$2:A1281, A1281) =1,1,0)</f>
        <v>0</v>
      </c>
      <c r="C1281">
        <v>2019</v>
      </c>
      <c r="D1281" s="10">
        <v>43466</v>
      </c>
      <c r="E1281" t="s">
        <v>11</v>
      </c>
      <c r="F1281" t="s">
        <v>36</v>
      </c>
      <c r="G1281">
        <f>IF(COUNTIF($F$2:F1281, F1281) =1,1,0)</f>
        <v>0</v>
      </c>
      <c r="H1281" s="1">
        <v>1.1299999999999999</v>
      </c>
      <c r="I1281" s="2">
        <f t="shared" si="19"/>
        <v>1130000</v>
      </c>
      <c r="J1281" s="2">
        <v>507976</v>
      </c>
      <c r="K1281" t="s">
        <v>13</v>
      </c>
      <c r="L1281" t="s">
        <v>38</v>
      </c>
      <c r="M1281" t="s">
        <v>27</v>
      </c>
      <c r="N1281" s="2">
        <v>70</v>
      </c>
    </row>
    <row r="1282" spans="1:14" x14ac:dyDescent="0.35">
      <c r="A1282" t="s">
        <v>19</v>
      </c>
      <c r="B1282">
        <f>IF(COUNTIF($A$2:A1282, A1282) =1,1,0)</f>
        <v>0</v>
      </c>
      <c r="C1282">
        <v>2018</v>
      </c>
      <c r="D1282" s="10">
        <v>43101</v>
      </c>
      <c r="E1282" t="s">
        <v>32</v>
      </c>
      <c r="F1282" t="s">
        <v>36</v>
      </c>
      <c r="G1282">
        <f>IF(COUNTIF($F$2:F1282, F1282) =1,1,0)</f>
        <v>0</v>
      </c>
      <c r="H1282" s="1">
        <v>43.45</v>
      </c>
      <c r="I1282" s="2">
        <f t="shared" si="19"/>
        <v>43450000</v>
      </c>
      <c r="J1282" s="2">
        <v>180980</v>
      </c>
      <c r="K1282" t="s">
        <v>13</v>
      </c>
      <c r="L1282" t="s">
        <v>14</v>
      </c>
      <c r="M1282" t="s">
        <v>27</v>
      </c>
      <c r="N1282" s="2">
        <v>15</v>
      </c>
    </row>
    <row r="1283" spans="1:14" x14ac:dyDescent="0.35">
      <c r="A1283" t="s">
        <v>33</v>
      </c>
      <c r="B1283">
        <f>IF(COUNTIF($A$2:A1283, A1283) =1,1,0)</f>
        <v>0</v>
      </c>
      <c r="C1283">
        <v>2020</v>
      </c>
      <c r="D1283" s="10">
        <v>43831</v>
      </c>
      <c r="E1283" t="s">
        <v>16</v>
      </c>
      <c r="F1283" t="s">
        <v>37</v>
      </c>
      <c r="G1283">
        <f>IF(COUNTIF($F$2:F1283, F1283) =1,1,0)</f>
        <v>0</v>
      </c>
      <c r="H1283" s="1">
        <v>37.36</v>
      </c>
      <c r="I1283" s="2">
        <f t="shared" ref="I1283:I1346" si="20">H1283*1000000</f>
        <v>37360000</v>
      </c>
      <c r="J1283" s="2">
        <v>745273</v>
      </c>
      <c r="K1283" t="s">
        <v>29</v>
      </c>
      <c r="L1283" t="s">
        <v>38</v>
      </c>
      <c r="M1283" t="s">
        <v>18</v>
      </c>
      <c r="N1283" s="2">
        <v>67</v>
      </c>
    </row>
    <row r="1284" spans="1:14" x14ac:dyDescent="0.35">
      <c r="A1284" t="s">
        <v>28</v>
      </c>
      <c r="B1284">
        <f>IF(COUNTIF($A$2:A1284, A1284) =1,1,0)</f>
        <v>0</v>
      </c>
      <c r="C1284">
        <v>2023</v>
      </c>
      <c r="D1284" s="10">
        <v>44927</v>
      </c>
      <c r="E1284" t="s">
        <v>34</v>
      </c>
      <c r="F1284" t="s">
        <v>24</v>
      </c>
      <c r="G1284">
        <f>IF(COUNTIF($F$2:F1284, F1284) =1,1,0)</f>
        <v>0</v>
      </c>
      <c r="H1284" s="1">
        <v>94.14</v>
      </c>
      <c r="I1284" s="2">
        <f t="shared" si="20"/>
        <v>94140000</v>
      </c>
      <c r="J1284" s="2">
        <v>536737</v>
      </c>
      <c r="K1284" t="s">
        <v>30</v>
      </c>
      <c r="L1284" t="s">
        <v>14</v>
      </c>
      <c r="M1284" t="s">
        <v>39</v>
      </c>
      <c r="N1284" s="2">
        <v>44</v>
      </c>
    </row>
    <row r="1285" spans="1:14" x14ac:dyDescent="0.35">
      <c r="A1285" t="s">
        <v>28</v>
      </c>
      <c r="B1285">
        <f>IF(COUNTIF($A$2:A1285, A1285) =1,1,0)</f>
        <v>0</v>
      </c>
      <c r="C1285">
        <v>2020</v>
      </c>
      <c r="D1285" s="10">
        <v>43831</v>
      </c>
      <c r="E1285" t="s">
        <v>34</v>
      </c>
      <c r="F1285" t="s">
        <v>36</v>
      </c>
      <c r="G1285">
        <f>IF(COUNTIF($F$2:F1285, F1285) =1,1,0)</f>
        <v>0</v>
      </c>
      <c r="H1285" s="1">
        <v>65.239999999999995</v>
      </c>
      <c r="I1285" s="2">
        <f t="shared" si="20"/>
        <v>65239999.999999993</v>
      </c>
      <c r="J1285" s="2">
        <v>202102</v>
      </c>
      <c r="K1285" t="s">
        <v>29</v>
      </c>
      <c r="L1285" t="s">
        <v>14</v>
      </c>
      <c r="M1285" t="s">
        <v>31</v>
      </c>
      <c r="N1285" s="2">
        <v>54</v>
      </c>
    </row>
    <row r="1286" spans="1:14" x14ac:dyDescent="0.35">
      <c r="A1286" t="s">
        <v>43</v>
      </c>
      <c r="B1286">
        <f>IF(COUNTIF($A$2:A1286, A1286) =1,1,0)</f>
        <v>0</v>
      </c>
      <c r="C1286">
        <v>2021</v>
      </c>
      <c r="D1286" s="10">
        <v>44197</v>
      </c>
      <c r="E1286" t="s">
        <v>32</v>
      </c>
      <c r="F1286" t="s">
        <v>12</v>
      </c>
      <c r="G1286">
        <f>IF(COUNTIF($F$2:F1286, F1286) =1,1,0)</f>
        <v>0</v>
      </c>
      <c r="H1286" s="1">
        <v>80.790000000000006</v>
      </c>
      <c r="I1286" s="2">
        <f t="shared" si="20"/>
        <v>80790000</v>
      </c>
      <c r="J1286" s="2">
        <v>134998</v>
      </c>
      <c r="K1286" t="s">
        <v>30</v>
      </c>
      <c r="L1286" t="s">
        <v>38</v>
      </c>
      <c r="M1286" t="s">
        <v>27</v>
      </c>
      <c r="N1286" s="2">
        <v>42</v>
      </c>
    </row>
    <row r="1287" spans="1:14" x14ac:dyDescent="0.35">
      <c r="A1287" t="s">
        <v>19</v>
      </c>
      <c r="B1287">
        <f>IF(COUNTIF($A$2:A1287, A1287) =1,1,0)</f>
        <v>0</v>
      </c>
      <c r="C1287">
        <v>2015</v>
      </c>
      <c r="D1287" s="10">
        <v>42005</v>
      </c>
      <c r="E1287" t="s">
        <v>16</v>
      </c>
      <c r="F1287" t="s">
        <v>36</v>
      </c>
      <c r="G1287">
        <f>IF(COUNTIF($F$2:F1287, F1287) =1,1,0)</f>
        <v>0</v>
      </c>
      <c r="H1287" s="1">
        <v>81.81</v>
      </c>
      <c r="I1287" s="2">
        <f t="shared" si="20"/>
        <v>81810000</v>
      </c>
      <c r="J1287" s="2">
        <v>41635</v>
      </c>
      <c r="K1287" t="s">
        <v>25</v>
      </c>
      <c r="L1287" t="s">
        <v>14</v>
      </c>
      <c r="M1287" t="s">
        <v>39</v>
      </c>
      <c r="N1287" s="2">
        <v>37</v>
      </c>
    </row>
    <row r="1288" spans="1:14" x14ac:dyDescent="0.35">
      <c r="A1288" t="s">
        <v>44</v>
      </c>
      <c r="B1288">
        <f>IF(COUNTIF($A$2:A1288, A1288) =1,1,0)</f>
        <v>0</v>
      </c>
      <c r="C1288">
        <v>2022</v>
      </c>
      <c r="D1288" s="10">
        <v>44562</v>
      </c>
      <c r="E1288" t="s">
        <v>11</v>
      </c>
      <c r="F1288" t="s">
        <v>24</v>
      </c>
      <c r="G1288">
        <f>IF(COUNTIF($F$2:F1288, F1288) =1,1,0)</f>
        <v>0</v>
      </c>
      <c r="H1288" s="1">
        <v>35.54</v>
      </c>
      <c r="I1288" s="2">
        <f t="shared" si="20"/>
        <v>35540000</v>
      </c>
      <c r="J1288" s="2">
        <v>604908</v>
      </c>
      <c r="K1288" t="s">
        <v>30</v>
      </c>
      <c r="L1288" t="s">
        <v>38</v>
      </c>
      <c r="M1288" t="s">
        <v>31</v>
      </c>
      <c r="N1288" s="2">
        <v>25</v>
      </c>
    </row>
    <row r="1289" spans="1:14" x14ac:dyDescent="0.35">
      <c r="A1289" t="s">
        <v>33</v>
      </c>
      <c r="B1289">
        <f>IF(COUNTIF($A$2:A1289, A1289) =1,1,0)</f>
        <v>0</v>
      </c>
      <c r="C1289">
        <v>2020</v>
      </c>
      <c r="D1289" s="10">
        <v>43831</v>
      </c>
      <c r="E1289" t="s">
        <v>20</v>
      </c>
      <c r="F1289" t="s">
        <v>21</v>
      </c>
      <c r="G1289">
        <f>IF(COUNTIF($F$2:F1289, F1289) =1,1,0)</f>
        <v>0</v>
      </c>
      <c r="H1289" s="1">
        <v>88.42</v>
      </c>
      <c r="I1289" s="2">
        <f t="shared" si="20"/>
        <v>88420000</v>
      </c>
      <c r="J1289" s="2">
        <v>688016</v>
      </c>
      <c r="K1289" t="s">
        <v>25</v>
      </c>
      <c r="L1289" t="s">
        <v>38</v>
      </c>
      <c r="M1289" t="s">
        <v>31</v>
      </c>
      <c r="N1289" s="2">
        <v>26</v>
      </c>
    </row>
    <row r="1290" spans="1:14" x14ac:dyDescent="0.35">
      <c r="A1290" t="s">
        <v>43</v>
      </c>
      <c r="B1290">
        <f>IF(COUNTIF($A$2:A1290, A1290) =1,1,0)</f>
        <v>0</v>
      </c>
      <c r="C1290">
        <v>2020</v>
      </c>
      <c r="D1290" s="10">
        <v>43831</v>
      </c>
      <c r="E1290" t="s">
        <v>16</v>
      </c>
      <c r="F1290" t="s">
        <v>21</v>
      </c>
      <c r="G1290">
        <f>IF(COUNTIF($F$2:F1290, F1290) =1,1,0)</f>
        <v>0</v>
      </c>
      <c r="H1290" s="1">
        <v>56.59</v>
      </c>
      <c r="I1290" s="2">
        <f t="shared" si="20"/>
        <v>56590000</v>
      </c>
      <c r="J1290" s="2">
        <v>679131</v>
      </c>
      <c r="K1290" t="s">
        <v>13</v>
      </c>
      <c r="L1290" t="s">
        <v>22</v>
      </c>
      <c r="M1290" t="s">
        <v>27</v>
      </c>
      <c r="N1290" s="2">
        <v>55</v>
      </c>
    </row>
    <row r="1291" spans="1:14" x14ac:dyDescent="0.35">
      <c r="A1291" t="s">
        <v>19</v>
      </c>
      <c r="B1291">
        <f>IF(COUNTIF($A$2:A1291, A1291) =1,1,0)</f>
        <v>0</v>
      </c>
      <c r="C1291">
        <v>2015</v>
      </c>
      <c r="D1291" s="10">
        <v>42005</v>
      </c>
      <c r="E1291" t="s">
        <v>32</v>
      </c>
      <c r="F1291" t="s">
        <v>17</v>
      </c>
      <c r="G1291">
        <f>IF(COUNTIF($F$2:F1291, F1291) =1,1,0)</f>
        <v>0</v>
      </c>
      <c r="H1291" s="1">
        <v>39.28</v>
      </c>
      <c r="I1291" s="2">
        <f t="shared" si="20"/>
        <v>39280000</v>
      </c>
      <c r="J1291" s="2">
        <v>585934</v>
      </c>
      <c r="K1291" t="s">
        <v>29</v>
      </c>
      <c r="L1291" t="s">
        <v>14</v>
      </c>
      <c r="M1291" t="s">
        <v>31</v>
      </c>
      <c r="N1291" s="2">
        <v>13</v>
      </c>
    </row>
    <row r="1292" spans="1:14" x14ac:dyDescent="0.35">
      <c r="A1292" t="s">
        <v>45</v>
      </c>
      <c r="B1292">
        <f>IF(COUNTIF($A$2:A1292, A1292) =1,1,0)</f>
        <v>0</v>
      </c>
      <c r="C1292">
        <v>2023</v>
      </c>
      <c r="D1292" s="10">
        <v>44927</v>
      </c>
      <c r="E1292" t="s">
        <v>20</v>
      </c>
      <c r="F1292" t="s">
        <v>21</v>
      </c>
      <c r="G1292">
        <f>IF(COUNTIF($F$2:F1292, F1292) =1,1,0)</f>
        <v>0</v>
      </c>
      <c r="H1292" s="1">
        <v>88.81</v>
      </c>
      <c r="I1292" s="2">
        <f t="shared" si="20"/>
        <v>88810000</v>
      </c>
      <c r="J1292" s="2">
        <v>762605</v>
      </c>
      <c r="K1292" t="s">
        <v>25</v>
      </c>
      <c r="L1292" t="s">
        <v>14</v>
      </c>
      <c r="M1292" t="s">
        <v>39</v>
      </c>
      <c r="N1292" s="2">
        <v>53</v>
      </c>
    </row>
    <row r="1293" spans="1:14" x14ac:dyDescent="0.35">
      <c r="A1293" t="s">
        <v>23</v>
      </c>
      <c r="B1293">
        <f>IF(COUNTIF($A$2:A1293, A1293) =1,1,0)</f>
        <v>0</v>
      </c>
      <c r="C1293">
        <v>2021</v>
      </c>
      <c r="D1293" s="10">
        <v>44197</v>
      </c>
      <c r="E1293" t="s">
        <v>42</v>
      </c>
      <c r="F1293" t="s">
        <v>37</v>
      </c>
      <c r="G1293">
        <f>IF(COUNTIF($F$2:F1293, F1293) =1,1,0)</f>
        <v>0</v>
      </c>
      <c r="H1293" s="1">
        <v>58.9</v>
      </c>
      <c r="I1293" s="2">
        <f t="shared" si="20"/>
        <v>58900000</v>
      </c>
      <c r="J1293" s="2">
        <v>984973</v>
      </c>
      <c r="K1293" t="s">
        <v>30</v>
      </c>
      <c r="L1293" t="s">
        <v>38</v>
      </c>
      <c r="M1293" t="s">
        <v>39</v>
      </c>
      <c r="N1293" s="2">
        <v>30</v>
      </c>
    </row>
    <row r="1294" spans="1:14" x14ac:dyDescent="0.35">
      <c r="A1294" t="s">
        <v>41</v>
      </c>
      <c r="B1294">
        <f>IF(COUNTIF($A$2:A1294, A1294) =1,1,0)</f>
        <v>0</v>
      </c>
      <c r="C1294">
        <v>2020</v>
      </c>
      <c r="D1294" s="10">
        <v>43831</v>
      </c>
      <c r="E1294" t="s">
        <v>11</v>
      </c>
      <c r="F1294" t="s">
        <v>12</v>
      </c>
      <c r="G1294">
        <f>IF(COUNTIF($F$2:F1294, F1294) =1,1,0)</f>
        <v>0</v>
      </c>
      <c r="H1294" s="1">
        <v>9.52</v>
      </c>
      <c r="I1294" s="2">
        <f t="shared" si="20"/>
        <v>9520000</v>
      </c>
      <c r="J1294" s="2">
        <v>889970</v>
      </c>
      <c r="K1294" t="s">
        <v>25</v>
      </c>
      <c r="L1294" t="s">
        <v>14</v>
      </c>
      <c r="M1294" t="s">
        <v>15</v>
      </c>
      <c r="N1294" s="2">
        <v>20</v>
      </c>
    </row>
    <row r="1295" spans="1:14" x14ac:dyDescent="0.35">
      <c r="A1295" t="s">
        <v>45</v>
      </c>
      <c r="B1295">
        <f>IF(COUNTIF($A$2:A1295, A1295) =1,1,0)</f>
        <v>0</v>
      </c>
      <c r="C1295">
        <v>2020</v>
      </c>
      <c r="D1295" s="10">
        <v>43831</v>
      </c>
      <c r="E1295" t="s">
        <v>11</v>
      </c>
      <c r="F1295" t="s">
        <v>37</v>
      </c>
      <c r="G1295">
        <f>IF(COUNTIF($F$2:F1295, F1295) =1,1,0)</f>
        <v>0</v>
      </c>
      <c r="H1295" s="1">
        <v>39.92</v>
      </c>
      <c r="I1295" s="2">
        <f t="shared" si="20"/>
        <v>39920000</v>
      </c>
      <c r="J1295" s="2">
        <v>376443</v>
      </c>
      <c r="K1295" t="s">
        <v>29</v>
      </c>
      <c r="L1295" t="s">
        <v>38</v>
      </c>
      <c r="M1295" t="s">
        <v>31</v>
      </c>
      <c r="N1295" s="2">
        <v>20</v>
      </c>
    </row>
    <row r="1296" spans="1:14" x14ac:dyDescent="0.35">
      <c r="A1296" t="s">
        <v>23</v>
      </c>
      <c r="B1296">
        <f>IF(COUNTIF($A$2:A1296, A1296) =1,1,0)</f>
        <v>0</v>
      </c>
      <c r="C1296">
        <v>2023</v>
      </c>
      <c r="D1296" s="10">
        <v>44927</v>
      </c>
      <c r="E1296" t="s">
        <v>11</v>
      </c>
      <c r="F1296" t="s">
        <v>17</v>
      </c>
      <c r="G1296">
        <f>IF(COUNTIF($F$2:F1296, F1296) =1,1,0)</f>
        <v>0</v>
      </c>
      <c r="H1296" s="1">
        <v>28.54</v>
      </c>
      <c r="I1296" s="2">
        <f t="shared" si="20"/>
        <v>28540000</v>
      </c>
      <c r="J1296" s="2">
        <v>699386</v>
      </c>
      <c r="K1296" t="s">
        <v>25</v>
      </c>
      <c r="L1296" t="s">
        <v>22</v>
      </c>
      <c r="M1296" t="s">
        <v>39</v>
      </c>
      <c r="N1296" s="2">
        <v>20</v>
      </c>
    </row>
    <row r="1297" spans="1:14" x14ac:dyDescent="0.35">
      <c r="A1297" t="s">
        <v>41</v>
      </c>
      <c r="B1297">
        <f>IF(COUNTIF($A$2:A1297, A1297) =1,1,0)</f>
        <v>0</v>
      </c>
      <c r="C1297">
        <v>2020</v>
      </c>
      <c r="D1297" s="10">
        <v>43831</v>
      </c>
      <c r="E1297" t="s">
        <v>20</v>
      </c>
      <c r="F1297" t="s">
        <v>17</v>
      </c>
      <c r="G1297">
        <f>IF(COUNTIF($F$2:F1297, F1297) =1,1,0)</f>
        <v>0</v>
      </c>
      <c r="H1297" s="1">
        <v>74.11</v>
      </c>
      <c r="I1297" s="2">
        <f t="shared" si="20"/>
        <v>74110000</v>
      </c>
      <c r="J1297" s="2">
        <v>158758</v>
      </c>
      <c r="K1297" t="s">
        <v>25</v>
      </c>
      <c r="L1297" t="s">
        <v>38</v>
      </c>
      <c r="M1297" t="s">
        <v>31</v>
      </c>
      <c r="N1297" s="2">
        <v>72</v>
      </c>
    </row>
    <row r="1298" spans="1:14" x14ac:dyDescent="0.35">
      <c r="A1298" t="s">
        <v>10</v>
      </c>
      <c r="B1298">
        <f>IF(COUNTIF($A$2:A1298, A1298) =1,1,0)</f>
        <v>0</v>
      </c>
      <c r="C1298">
        <v>2021</v>
      </c>
      <c r="D1298" s="10">
        <v>44197</v>
      </c>
      <c r="E1298" t="s">
        <v>20</v>
      </c>
      <c r="F1298" t="s">
        <v>36</v>
      </c>
      <c r="G1298">
        <f>IF(COUNTIF($F$2:F1298, F1298) =1,1,0)</f>
        <v>0</v>
      </c>
      <c r="H1298" s="1">
        <v>85.26</v>
      </c>
      <c r="I1298" s="2">
        <f t="shared" si="20"/>
        <v>85260000</v>
      </c>
      <c r="J1298" s="2">
        <v>812101</v>
      </c>
      <c r="K1298" t="s">
        <v>29</v>
      </c>
      <c r="L1298" t="s">
        <v>26</v>
      </c>
      <c r="M1298" t="s">
        <v>15</v>
      </c>
      <c r="N1298" s="2">
        <v>52</v>
      </c>
    </row>
    <row r="1299" spans="1:14" x14ac:dyDescent="0.35">
      <c r="A1299" t="s">
        <v>23</v>
      </c>
      <c r="B1299">
        <f>IF(COUNTIF($A$2:A1299, A1299) =1,1,0)</f>
        <v>0</v>
      </c>
      <c r="C1299">
        <v>2020</v>
      </c>
      <c r="D1299" s="10">
        <v>43831</v>
      </c>
      <c r="E1299" t="s">
        <v>11</v>
      </c>
      <c r="F1299" t="s">
        <v>24</v>
      </c>
      <c r="G1299">
        <f>IF(COUNTIF($F$2:F1299, F1299) =1,1,0)</f>
        <v>0</v>
      </c>
      <c r="H1299" s="1">
        <v>43.72</v>
      </c>
      <c r="I1299" s="2">
        <f t="shared" si="20"/>
        <v>43720000</v>
      </c>
      <c r="J1299" s="2">
        <v>402744</v>
      </c>
      <c r="K1299" t="s">
        <v>29</v>
      </c>
      <c r="L1299" t="s">
        <v>38</v>
      </c>
      <c r="M1299" t="s">
        <v>27</v>
      </c>
      <c r="N1299" s="2">
        <v>65</v>
      </c>
    </row>
    <row r="1300" spans="1:14" x14ac:dyDescent="0.35">
      <c r="A1300" t="s">
        <v>44</v>
      </c>
      <c r="B1300">
        <f>IF(COUNTIF($A$2:A1300, A1300) =1,1,0)</f>
        <v>0</v>
      </c>
      <c r="C1300">
        <v>2015</v>
      </c>
      <c r="D1300" s="10">
        <v>42005</v>
      </c>
      <c r="E1300" t="s">
        <v>42</v>
      </c>
      <c r="F1300" t="s">
        <v>37</v>
      </c>
      <c r="G1300">
        <f>IF(COUNTIF($F$2:F1300, F1300) =1,1,0)</f>
        <v>0</v>
      </c>
      <c r="H1300" s="1">
        <v>77.010000000000005</v>
      </c>
      <c r="I1300" s="2">
        <f t="shared" si="20"/>
        <v>77010000</v>
      </c>
      <c r="J1300" s="2">
        <v>182338</v>
      </c>
      <c r="K1300" t="s">
        <v>30</v>
      </c>
      <c r="L1300" t="s">
        <v>26</v>
      </c>
      <c r="M1300" t="s">
        <v>18</v>
      </c>
      <c r="N1300" s="2">
        <v>72</v>
      </c>
    </row>
    <row r="1301" spans="1:14" x14ac:dyDescent="0.35">
      <c r="A1301" t="s">
        <v>28</v>
      </c>
      <c r="B1301">
        <f>IF(COUNTIF($A$2:A1301, A1301) =1,1,0)</f>
        <v>0</v>
      </c>
      <c r="C1301">
        <v>2017</v>
      </c>
      <c r="D1301" s="10">
        <v>42736</v>
      </c>
      <c r="E1301" t="s">
        <v>20</v>
      </c>
      <c r="F1301" t="s">
        <v>36</v>
      </c>
      <c r="G1301">
        <f>IF(COUNTIF($F$2:F1301, F1301) =1,1,0)</f>
        <v>0</v>
      </c>
      <c r="H1301" s="1">
        <v>88.03</v>
      </c>
      <c r="I1301" s="2">
        <f t="shared" si="20"/>
        <v>88030000</v>
      </c>
      <c r="J1301" s="2">
        <v>587213</v>
      </c>
      <c r="K1301" t="s">
        <v>30</v>
      </c>
      <c r="L1301" t="s">
        <v>22</v>
      </c>
      <c r="M1301" t="s">
        <v>27</v>
      </c>
      <c r="N1301" s="2">
        <v>32</v>
      </c>
    </row>
    <row r="1302" spans="1:14" x14ac:dyDescent="0.35">
      <c r="A1302" t="s">
        <v>33</v>
      </c>
      <c r="B1302">
        <f>IF(COUNTIF($A$2:A1302, A1302) =1,1,0)</f>
        <v>0</v>
      </c>
      <c r="C1302">
        <v>2024</v>
      </c>
      <c r="D1302" s="10">
        <v>45292</v>
      </c>
      <c r="E1302" t="s">
        <v>32</v>
      </c>
      <c r="F1302" t="s">
        <v>35</v>
      </c>
      <c r="G1302">
        <f>IF(COUNTIF($F$2:F1302, F1302) =1,1,0)</f>
        <v>0</v>
      </c>
      <c r="H1302" s="1">
        <v>86.65</v>
      </c>
      <c r="I1302" s="2">
        <f t="shared" si="20"/>
        <v>86650000</v>
      </c>
      <c r="J1302" s="2">
        <v>419571</v>
      </c>
      <c r="K1302" t="s">
        <v>25</v>
      </c>
      <c r="L1302" t="s">
        <v>38</v>
      </c>
      <c r="M1302" t="s">
        <v>27</v>
      </c>
      <c r="N1302" s="2">
        <v>72</v>
      </c>
    </row>
    <row r="1303" spans="1:14" x14ac:dyDescent="0.35">
      <c r="A1303" t="s">
        <v>28</v>
      </c>
      <c r="B1303">
        <f>IF(COUNTIF($A$2:A1303, A1303) =1,1,0)</f>
        <v>0</v>
      </c>
      <c r="C1303">
        <v>2017</v>
      </c>
      <c r="D1303" s="10">
        <v>42736</v>
      </c>
      <c r="E1303" t="s">
        <v>34</v>
      </c>
      <c r="F1303" t="s">
        <v>21</v>
      </c>
      <c r="G1303">
        <f>IF(COUNTIF($F$2:F1303, F1303) =1,1,0)</f>
        <v>0</v>
      </c>
      <c r="H1303" s="1">
        <v>33.79</v>
      </c>
      <c r="I1303" s="2">
        <f t="shared" si="20"/>
        <v>33790000</v>
      </c>
      <c r="J1303" s="2">
        <v>772541</v>
      </c>
      <c r="K1303" t="s">
        <v>25</v>
      </c>
      <c r="L1303" t="s">
        <v>14</v>
      </c>
      <c r="M1303" t="s">
        <v>31</v>
      </c>
      <c r="N1303" s="2">
        <v>46</v>
      </c>
    </row>
    <row r="1304" spans="1:14" x14ac:dyDescent="0.35">
      <c r="A1304" t="s">
        <v>28</v>
      </c>
      <c r="B1304">
        <f>IF(COUNTIF($A$2:A1304, A1304) =1,1,0)</f>
        <v>0</v>
      </c>
      <c r="C1304">
        <v>2020</v>
      </c>
      <c r="D1304" s="10">
        <v>43831</v>
      </c>
      <c r="E1304" t="s">
        <v>34</v>
      </c>
      <c r="F1304" t="s">
        <v>17</v>
      </c>
      <c r="G1304">
        <f>IF(COUNTIF($F$2:F1304, F1304) =1,1,0)</f>
        <v>0</v>
      </c>
      <c r="H1304" s="1">
        <v>76.040000000000006</v>
      </c>
      <c r="I1304" s="2">
        <f t="shared" si="20"/>
        <v>76040000</v>
      </c>
      <c r="J1304" s="2">
        <v>759384</v>
      </c>
      <c r="K1304" t="s">
        <v>25</v>
      </c>
      <c r="L1304" t="s">
        <v>14</v>
      </c>
      <c r="M1304" t="s">
        <v>27</v>
      </c>
      <c r="N1304" s="2">
        <v>22</v>
      </c>
    </row>
    <row r="1305" spans="1:14" x14ac:dyDescent="0.35">
      <c r="A1305" t="s">
        <v>10</v>
      </c>
      <c r="B1305">
        <f>IF(COUNTIF($A$2:A1305, A1305) =1,1,0)</f>
        <v>0</v>
      </c>
      <c r="C1305">
        <v>2015</v>
      </c>
      <c r="D1305" s="10">
        <v>42005</v>
      </c>
      <c r="E1305" t="s">
        <v>16</v>
      </c>
      <c r="F1305" t="s">
        <v>35</v>
      </c>
      <c r="G1305">
        <f>IF(COUNTIF($F$2:F1305, F1305) =1,1,0)</f>
        <v>0</v>
      </c>
      <c r="H1305" s="1">
        <v>57.59</v>
      </c>
      <c r="I1305" s="2">
        <f t="shared" si="20"/>
        <v>57590000</v>
      </c>
      <c r="J1305" s="2">
        <v>887037</v>
      </c>
      <c r="K1305" t="s">
        <v>29</v>
      </c>
      <c r="L1305" t="s">
        <v>14</v>
      </c>
      <c r="M1305" t="s">
        <v>15</v>
      </c>
      <c r="N1305" s="2">
        <v>39</v>
      </c>
    </row>
    <row r="1306" spans="1:14" x14ac:dyDescent="0.35">
      <c r="A1306" t="s">
        <v>10</v>
      </c>
      <c r="B1306">
        <f>IF(COUNTIF($A$2:A1306, A1306) =1,1,0)</f>
        <v>0</v>
      </c>
      <c r="C1306">
        <v>2016</v>
      </c>
      <c r="D1306" s="10">
        <v>42370</v>
      </c>
      <c r="E1306" t="s">
        <v>16</v>
      </c>
      <c r="F1306" t="s">
        <v>21</v>
      </c>
      <c r="G1306">
        <f>IF(COUNTIF($F$2:F1306, F1306) =1,1,0)</f>
        <v>0</v>
      </c>
      <c r="H1306" s="1">
        <v>37.22</v>
      </c>
      <c r="I1306" s="2">
        <f t="shared" si="20"/>
        <v>37220000</v>
      </c>
      <c r="J1306" s="2">
        <v>788555</v>
      </c>
      <c r="K1306" t="s">
        <v>29</v>
      </c>
      <c r="L1306" t="s">
        <v>14</v>
      </c>
      <c r="M1306" t="s">
        <v>39</v>
      </c>
      <c r="N1306" s="2">
        <v>43</v>
      </c>
    </row>
    <row r="1307" spans="1:14" x14ac:dyDescent="0.35">
      <c r="A1307" t="s">
        <v>19</v>
      </c>
      <c r="B1307">
        <f>IF(COUNTIF($A$2:A1307, A1307) =1,1,0)</f>
        <v>0</v>
      </c>
      <c r="C1307">
        <v>2020</v>
      </c>
      <c r="D1307" s="10">
        <v>43831</v>
      </c>
      <c r="E1307" t="s">
        <v>20</v>
      </c>
      <c r="F1307" t="s">
        <v>24</v>
      </c>
      <c r="G1307">
        <f>IF(COUNTIF($F$2:F1307, F1307) =1,1,0)</f>
        <v>0</v>
      </c>
      <c r="H1307" s="1">
        <v>57.89</v>
      </c>
      <c r="I1307" s="2">
        <f t="shared" si="20"/>
        <v>57890000</v>
      </c>
      <c r="J1307" s="2">
        <v>438137</v>
      </c>
      <c r="K1307" t="s">
        <v>30</v>
      </c>
      <c r="L1307" t="s">
        <v>14</v>
      </c>
      <c r="M1307" t="s">
        <v>15</v>
      </c>
      <c r="N1307" s="2">
        <v>18</v>
      </c>
    </row>
    <row r="1308" spans="1:14" x14ac:dyDescent="0.35">
      <c r="A1308" t="s">
        <v>40</v>
      </c>
      <c r="B1308">
        <f>IF(COUNTIF($A$2:A1308, A1308) =1,1,0)</f>
        <v>0</v>
      </c>
      <c r="C1308">
        <v>2024</v>
      </c>
      <c r="D1308" s="10">
        <v>45292</v>
      </c>
      <c r="E1308" t="s">
        <v>16</v>
      </c>
      <c r="F1308" t="s">
        <v>35</v>
      </c>
      <c r="G1308">
        <f>IF(COUNTIF($F$2:F1308, F1308) =1,1,0)</f>
        <v>0</v>
      </c>
      <c r="H1308" s="1">
        <v>3.37</v>
      </c>
      <c r="I1308" s="2">
        <f t="shared" si="20"/>
        <v>3370000</v>
      </c>
      <c r="J1308" s="2">
        <v>414907</v>
      </c>
      <c r="K1308" t="s">
        <v>13</v>
      </c>
      <c r="L1308" t="s">
        <v>38</v>
      </c>
      <c r="M1308" t="s">
        <v>18</v>
      </c>
      <c r="N1308" s="2">
        <v>42</v>
      </c>
    </row>
    <row r="1309" spans="1:14" x14ac:dyDescent="0.35">
      <c r="A1309" t="s">
        <v>40</v>
      </c>
      <c r="B1309">
        <f>IF(COUNTIF($A$2:A1309, A1309) =1,1,0)</f>
        <v>0</v>
      </c>
      <c r="C1309">
        <v>2021</v>
      </c>
      <c r="D1309" s="10">
        <v>44197</v>
      </c>
      <c r="E1309" t="s">
        <v>16</v>
      </c>
      <c r="F1309" t="s">
        <v>24</v>
      </c>
      <c r="G1309">
        <f>IF(COUNTIF($F$2:F1309, F1309) =1,1,0)</f>
        <v>0</v>
      </c>
      <c r="H1309" s="1">
        <v>88.2</v>
      </c>
      <c r="I1309" s="2">
        <f t="shared" si="20"/>
        <v>88200000</v>
      </c>
      <c r="J1309" s="2">
        <v>576302</v>
      </c>
      <c r="K1309" t="s">
        <v>13</v>
      </c>
      <c r="L1309" t="s">
        <v>38</v>
      </c>
      <c r="M1309" t="s">
        <v>27</v>
      </c>
      <c r="N1309" s="2">
        <v>2</v>
      </c>
    </row>
    <row r="1310" spans="1:14" x14ac:dyDescent="0.35">
      <c r="A1310" t="s">
        <v>45</v>
      </c>
      <c r="B1310">
        <f>IF(COUNTIF($A$2:A1310, A1310) =1,1,0)</f>
        <v>0</v>
      </c>
      <c r="C1310">
        <v>2020</v>
      </c>
      <c r="D1310" s="10">
        <v>43831</v>
      </c>
      <c r="E1310" t="s">
        <v>32</v>
      </c>
      <c r="F1310" t="s">
        <v>21</v>
      </c>
      <c r="G1310">
        <f>IF(COUNTIF($F$2:F1310, F1310) =1,1,0)</f>
        <v>0</v>
      </c>
      <c r="H1310" s="1">
        <v>96.08</v>
      </c>
      <c r="I1310" s="2">
        <f t="shared" si="20"/>
        <v>96080000</v>
      </c>
      <c r="J1310" s="2">
        <v>156275</v>
      </c>
      <c r="K1310" t="s">
        <v>29</v>
      </c>
      <c r="L1310" t="s">
        <v>26</v>
      </c>
      <c r="M1310" t="s">
        <v>39</v>
      </c>
      <c r="N1310" s="2">
        <v>24</v>
      </c>
    </row>
    <row r="1311" spans="1:14" x14ac:dyDescent="0.35">
      <c r="A1311" t="s">
        <v>44</v>
      </c>
      <c r="B1311">
        <f>IF(COUNTIF($A$2:A1311, A1311) =1,1,0)</f>
        <v>0</v>
      </c>
      <c r="C1311">
        <v>2024</v>
      </c>
      <c r="D1311" s="10">
        <v>45292</v>
      </c>
      <c r="E1311" t="s">
        <v>32</v>
      </c>
      <c r="F1311" t="s">
        <v>35</v>
      </c>
      <c r="G1311">
        <f>IF(COUNTIF($F$2:F1311, F1311) =1,1,0)</f>
        <v>0</v>
      </c>
      <c r="H1311" s="1">
        <v>84.36</v>
      </c>
      <c r="I1311" s="2">
        <f t="shared" si="20"/>
        <v>84360000</v>
      </c>
      <c r="J1311" s="2">
        <v>234154</v>
      </c>
      <c r="K1311" t="s">
        <v>25</v>
      </c>
      <c r="L1311" t="s">
        <v>14</v>
      </c>
      <c r="M1311" t="s">
        <v>15</v>
      </c>
      <c r="N1311" s="2">
        <v>42</v>
      </c>
    </row>
    <row r="1312" spans="1:14" x14ac:dyDescent="0.35">
      <c r="A1312" t="s">
        <v>43</v>
      </c>
      <c r="B1312">
        <f>IF(COUNTIF($A$2:A1312, A1312) =1,1,0)</f>
        <v>0</v>
      </c>
      <c r="C1312">
        <v>2022</v>
      </c>
      <c r="D1312" s="10">
        <v>44562</v>
      </c>
      <c r="E1312" t="s">
        <v>11</v>
      </c>
      <c r="F1312" t="s">
        <v>21</v>
      </c>
      <c r="G1312">
        <f>IF(COUNTIF($F$2:F1312, F1312) =1,1,0)</f>
        <v>0</v>
      </c>
      <c r="H1312" s="1">
        <v>92.58</v>
      </c>
      <c r="I1312" s="2">
        <f t="shared" si="20"/>
        <v>92580000</v>
      </c>
      <c r="J1312" s="2">
        <v>176386</v>
      </c>
      <c r="K1312" t="s">
        <v>13</v>
      </c>
      <c r="L1312" t="s">
        <v>14</v>
      </c>
      <c r="M1312" t="s">
        <v>15</v>
      </c>
      <c r="N1312" s="2">
        <v>63</v>
      </c>
    </row>
    <row r="1313" spans="1:14" x14ac:dyDescent="0.35">
      <c r="A1313" t="s">
        <v>44</v>
      </c>
      <c r="B1313">
        <f>IF(COUNTIF($A$2:A1313, A1313) =1,1,0)</f>
        <v>0</v>
      </c>
      <c r="C1313">
        <v>2015</v>
      </c>
      <c r="D1313" s="10">
        <v>42005</v>
      </c>
      <c r="E1313" t="s">
        <v>42</v>
      </c>
      <c r="F1313" t="s">
        <v>37</v>
      </c>
      <c r="G1313">
        <f>IF(COUNTIF($F$2:F1313, F1313) =1,1,0)</f>
        <v>0</v>
      </c>
      <c r="H1313" s="1">
        <v>27.92</v>
      </c>
      <c r="I1313" s="2">
        <f t="shared" si="20"/>
        <v>27920000</v>
      </c>
      <c r="J1313" s="2">
        <v>775042</v>
      </c>
      <c r="K1313" t="s">
        <v>30</v>
      </c>
      <c r="L1313" t="s">
        <v>38</v>
      </c>
      <c r="M1313" t="s">
        <v>39</v>
      </c>
      <c r="N1313" s="2">
        <v>12</v>
      </c>
    </row>
    <row r="1314" spans="1:14" x14ac:dyDescent="0.35">
      <c r="A1314" t="s">
        <v>28</v>
      </c>
      <c r="B1314">
        <f>IF(COUNTIF($A$2:A1314, A1314) =1,1,0)</f>
        <v>0</v>
      </c>
      <c r="C1314">
        <v>2016</v>
      </c>
      <c r="D1314" s="10">
        <v>42370</v>
      </c>
      <c r="E1314" t="s">
        <v>11</v>
      </c>
      <c r="F1314" t="s">
        <v>24</v>
      </c>
      <c r="G1314">
        <f>IF(COUNTIF($F$2:F1314, F1314) =1,1,0)</f>
        <v>0</v>
      </c>
      <c r="H1314" s="1">
        <v>46.28</v>
      </c>
      <c r="I1314" s="2">
        <f t="shared" si="20"/>
        <v>46280000</v>
      </c>
      <c r="J1314" s="2">
        <v>992092</v>
      </c>
      <c r="K1314" t="s">
        <v>13</v>
      </c>
      <c r="L1314" t="s">
        <v>14</v>
      </c>
      <c r="M1314" t="s">
        <v>39</v>
      </c>
      <c r="N1314" s="2">
        <v>3</v>
      </c>
    </row>
    <row r="1315" spans="1:14" x14ac:dyDescent="0.35">
      <c r="A1315" t="s">
        <v>33</v>
      </c>
      <c r="B1315">
        <f>IF(COUNTIF($A$2:A1315, A1315) =1,1,0)</f>
        <v>0</v>
      </c>
      <c r="C1315">
        <v>2016</v>
      </c>
      <c r="D1315" s="10">
        <v>42370</v>
      </c>
      <c r="E1315" t="s">
        <v>16</v>
      </c>
      <c r="F1315" t="s">
        <v>12</v>
      </c>
      <c r="G1315">
        <f>IF(COUNTIF($F$2:F1315, F1315) =1,1,0)</f>
        <v>0</v>
      </c>
      <c r="H1315" s="1">
        <v>25.55</v>
      </c>
      <c r="I1315" s="2">
        <f t="shared" si="20"/>
        <v>25550000</v>
      </c>
      <c r="J1315" s="2">
        <v>883536</v>
      </c>
      <c r="K1315" t="s">
        <v>13</v>
      </c>
      <c r="L1315" t="s">
        <v>14</v>
      </c>
      <c r="M1315" t="s">
        <v>27</v>
      </c>
      <c r="N1315" s="2">
        <v>66</v>
      </c>
    </row>
    <row r="1316" spans="1:14" x14ac:dyDescent="0.35">
      <c r="A1316" t="s">
        <v>33</v>
      </c>
      <c r="B1316">
        <f>IF(COUNTIF($A$2:A1316, A1316) =1,1,0)</f>
        <v>0</v>
      </c>
      <c r="C1316">
        <v>2017</v>
      </c>
      <c r="D1316" s="10">
        <v>42736</v>
      </c>
      <c r="E1316" t="s">
        <v>11</v>
      </c>
      <c r="F1316" t="s">
        <v>36</v>
      </c>
      <c r="G1316">
        <f>IF(COUNTIF($F$2:F1316, F1316) =1,1,0)</f>
        <v>0</v>
      </c>
      <c r="H1316" s="1">
        <v>15.14</v>
      </c>
      <c r="I1316" s="2">
        <f t="shared" si="20"/>
        <v>15140000</v>
      </c>
      <c r="J1316" s="2">
        <v>276541</v>
      </c>
      <c r="K1316" t="s">
        <v>13</v>
      </c>
      <c r="L1316" t="s">
        <v>26</v>
      </c>
      <c r="M1316" t="s">
        <v>27</v>
      </c>
      <c r="N1316" s="2">
        <v>16</v>
      </c>
    </row>
    <row r="1317" spans="1:14" x14ac:dyDescent="0.35">
      <c r="A1317" t="s">
        <v>19</v>
      </c>
      <c r="B1317">
        <f>IF(COUNTIF($A$2:A1317, A1317) =1,1,0)</f>
        <v>0</v>
      </c>
      <c r="C1317">
        <v>2024</v>
      </c>
      <c r="D1317" s="10">
        <v>45292</v>
      </c>
      <c r="E1317" t="s">
        <v>11</v>
      </c>
      <c r="F1317" t="s">
        <v>24</v>
      </c>
      <c r="G1317">
        <f>IF(COUNTIF($F$2:F1317, F1317) =1,1,0)</f>
        <v>0</v>
      </c>
      <c r="H1317" s="1">
        <v>50.64</v>
      </c>
      <c r="I1317" s="2">
        <f t="shared" si="20"/>
        <v>50640000</v>
      </c>
      <c r="J1317" s="2">
        <v>513620</v>
      </c>
      <c r="K1317" t="s">
        <v>30</v>
      </c>
      <c r="L1317" t="s">
        <v>14</v>
      </c>
      <c r="M1317" t="s">
        <v>31</v>
      </c>
      <c r="N1317" s="2">
        <v>65</v>
      </c>
    </row>
    <row r="1318" spans="1:14" x14ac:dyDescent="0.35">
      <c r="A1318" t="s">
        <v>28</v>
      </c>
      <c r="B1318">
        <f>IF(COUNTIF($A$2:A1318, A1318) =1,1,0)</f>
        <v>0</v>
      </c>
      <c r="C1318">
        <v>2022</v>
      </c>
      <c r="D1318" s="10">
        <v>44562</v>
      </c>
      <c r="E1318" t="s">
        <v>11</v>
      </c>
      <c r="F1318" t="s">
        <v>36</v>
      </c>
      <c r="G1318">
        <f>IF(COUNTIF($F$2:F1318, F1318) =1,1,0)</f>
        <v>0</v>
      </c>
      <c r="H1318" s="1">
        <v>31.73</v>
      </c>
      <c r="I1318" s="2">
        <f t="shared" si="20"/>
        <v>31730000</v>
      </c>
      <c r="J1318" s="2">
        <v>397919</v>
      </c>
      <c r="K1318" t="s">
        <v>25</v>
      </c>
      <c r="L1318" t="s">
        <v>26</v>
      </c>
      <c r="M1318" t="s">
        <v>39</v>
      </c>
      <c r="N1318" s="2">
        <v>22</v>
      </c>
    </row>
    <row r="1319" spans="1:14" x14ac:dyDescent="0.35">
      <c r="A1319" t="s">
        <v>41</v>
      </c>
      <c r="B1319">
        <f>IF(COUNTIF($A$2:A1319, A1319) =1,1,0)</f>
        <v>0</v>
      </c>
      <c r="C1319">
        <v>2021</v>
      </c>
      <c r="D1319" s="10">
        <v>44197</v>
      </c>
      <c r="E1319" t="s">
        <v>11</v>
      </c>
      <c r="F1319" t="s">
        <v>24</v>
      </c>
      <c r="G1319">
        <f>IF(COUNTIF($F$2:F1319, F1319) =1,1,0)</f>
        <v>0</v>
      </c>
      <c r="H1319" s="1">
        <v>73.930000000000007</v>
      </c>
      <c r="I1319" s="2">
        <f t="shared" si="20"/>
        <v>73930000</v>
      </c>
      <c r="J1319" s="2">
        <v>32743</v>
      </c>
      <c r="K1319" t="s">
        <v>13</v>
      </c>
      <c r="L1319" t="s">
        <v>38</v>
      </c>
      <c r="M1319" t="s">
        <v>15</v>
      </c>
      <c r="N1319" s="2">
        <v>18</v>
      </c>
    </row>
    <row r="1320" spans="1:14" x14ac:dyDescent="0.35">
      <c r="A1320" t="s">
        <v>28</v>
      </c>
      <c r="B1320">
        <f>IF(COUNTIF($A$2:A1320, A1320) =1,1,0)</f>
        <v>0</v>
      </c>
      <c r="C1320">
        <v>2020</v>
      </c>
      <c r="D1320" s="10">
        <v>43831</v>
      </c>
      <c r="E1320" t="s">
        <v>11</v>
      </c>
      <c r="F1320" t="s">
        <v>35</v>
      </c>
      <c r="G1320">
        <f>IF(COUNTIF($F$2:F1320, F1320) =1,1,0)</f>
        <v>0</v>
      </c>
      <c r="H1320" s="1">
        <v>40.619999999999997</v>
      </c>
      <c r="I1320" s="2">
        <f t="shared" si="20"/>
        <v>40620000</v>
      </c>
      <c r="J1320" s="2">
        <v>318648</v>
      </c>
      <c r="K1320" t="s">
        <v>29</v>
      </c>
      <c r="L1320" t="s">
        <v>38</v>
      </c>
      <c r="M1320" t="s">
        <v>39</v>
      </c>
      <c r="N1320" s="2">
        <v>1</v>
      </c>
    </row>
    <row r="1321" spans="1:14" x14ac:dyDescent="0.35">
      <c r="A1321" t="s">
        <v>45</v>
      </c>
      <c r="B1321">
        <f>IF(COUNTIF($A$2:A1321, A1321) =1,1,0)</f>
        <v>0</v>
      </c>
      <c r="C1321">
        <v>2022</v>
      </c>
      <c r="D1321" s="10">
        <v>44562</v>
      </c>
      <c r="E1321" t="s">
        <v>16</v>
      </c>
      <c r="F1321" t="s">
        <v>12</v>
      </c>
      <c r="G1321">
        <f>IF(COUNTIF($F$2:F1321, F1321) =1,1,0)</f>
        <v>0</v>
      </c>
      <c r="H1321" s="1">
        <v>14.5</v>
      </c>
      <c r="I1321" s="2">
        <f t="shared" si="20"/>
        <v>14500000</v>
      </c>
      <c r="J1321" s="2">
        <v>353297</v>
      </c>
      <c r="K1321" t="s">
        <v>29</v>
      </c>
      <c r="L1321" t="s">
        <v>22</v>
      </c>
      <c r="M1321" t="s">
        <v>15</v>
      </c>
      <c r="N1321" s="2">
        <v>58</v>
      </c>
    </row>
    <row r="1322" spans="1:14" x14ac:dyDescent="0.35">
      <c r="A1322" t="s">
        <v>41</v>
      </c>
      <c r="B1322">
        <f>IF(COUNTIF($A$2:A1322, A1322) =1,1,0)</f>
        <v>0</v>
      </c>
      <c r="C1322">
        <v>2017</v>
      </c>
      <c r="D1322" s="10">
        <v>42736</v>
      </c>
      <c r="E1322" t="s">
        <v>42</v>
      </c>
      <c r="F1322" t="s">
        <v>21</v>
      </c>
      <c r="G1322">
        <f>IF(COUNTIF($F$2:F1322, F1322) =1,1,0)</f>
        <v>0</v>
      </c>
      <c r="H1322" s="1">
        <v>20.85</v>
      </c>
      <c r="I1322" s="2">
        <f t="shared" si="20"/>
        <v>20850000</v>
      </c>
      <c r="J1322" s="2">
        <v>484009</v>
      </c>
      <c r="K1322" t="s">
        <v>29</v>
      </c>
      <c r="L1322" t="s">
        <v>22</v>
      </c>
      <c r="M1322" t="s">
        <v>18</v>
      </c>
      <c r="N1322" s="2">
        <v>41</v>
      </c>
    </row>
    <row r="1323" spans="1:14" x14ac:dyDescent="0.35">
      <c r="A1323" t="s">
        <v>41</v>
      </c>
      <c r="B1323">
        <f>IF(COUNTIF($A$2:A1323, A1323) =1,1,0)</f>
        <v>0</v>
      </c>
      <c r="C1323">
        <v>2024</v>
      </c>
      <c r="D1323" s="10">
        <v>45292</v>
      </c>
      <c r="E1323" t="s">
        <v>42</v>
      </c>
      <c r="F1323" t="s">
        <v>35</v>
      </c>
      <c r="G1323">
        <f>IF(COUNTIF($F$2:F1323, F1323) =1,1,0)</f>
        <v>0</v>
      </c>
      <c r="H1323" s="1">
        <v>49.51</v>
      </c>
      <c r="I1323" s="2">
        <f t="shared" si="20"/>
        <v>49510000</v>
      </c>
      <c r="J1323" s="2">
        <v>872411</v>
      </c>
      <c r="K1323" t="s">
        <v>13</v>
      </c>
      <c r="L1323" t="s">
        <v>38</v>
      </c>
      <c r="M1323" t="s">
        <v>18</v>
      </c>
      <c r="N1323" s="2">
        <v>5</v>
      </c>
    </row>
    <row r="1324" spans="1:14" x14ac:dyDescent="0.35">
      <c r="A1324" t="s">
        <v>28</v>
      </c>
      <c r="B1324">
        <f>IF(COUNTIF($A$2:A1324, A1324) =1,1,0)</f>
        <v>0</v>
      </c>
      <c r="C1324">
        <v>2023</v>
      </c>
      <c r="D1324" s="10">
        <v>44927</v>
      </c>
      <c r="E1324" t="s">
        <v>20</v>
      </c>
      <c r="F1324" t="s">
        <v>12</v>
      </c>
      <c r="G1324">
        <f>IF(COUNTIF($F$2:F1324, F1324) =1,1,0)</f>
        <v>0</v>
      </c>
      <c r="H1324" s="1">
        <v>26.14</v>
      </c>
      <c r="I1324" s="2">
        <f t="shared" si="20"/>
        <v>26140000</v>
      </c>
      <c r="J1324" s="2">
        <v>876348</v>
      </c>
      <c r="K1324" t="s">
        <v>30</v>
      </c>
      <c r="L1324" t="s">
        <v>26</v>
      </c>
      <c r="M1324" t="s">
        <v>39</v>
      </c>
      <c r="N1324" s="2">
        <v>1</v>
      </c>
    </row>
    <row r="1325" spans="1:14" x14ac:dyDescent="0.35">
      <c r="A1325" t="s">
        <v>10</v>
      </c>
      <c r="B1325">
        <f>IF(COUNTIF($A$2:A1325, A1325) =1,1,0)</f>
        <v>0</v>
      </c>
      <c r="C1325">
        <v>2021</v>
      </c>
      <c r="D1325" s="10">
        <v>44197</v>
      </c>
      <c r="E1325" t="s">
        <v>34</v>
      </c>
      <c r="F1325" t="s">
        <v>35</v>
      </c>
      <c r="G1325">
        <f>IF(COUNTIF($F$2:F1325, F1325) =1,1,0)</f>
        <v>0</v>
      </c>
      <c r="H1325" s="1">
        <v>13.76</v>
      </c>
      <c r="I1325" s="2">
        <f t="shared" si="20"/>
        <v>13760000</v>
      </c>
      <c r="J1325" s="2">
        <v>11310</v>
      </c>
      <c r="K1325" t="s">
        <v>13</v>
      </c>
      <c r="L1325" t="s">
        <v>22</v>
      </c>
      <c r="M1325" t="s">
        <v>31</v>
      </c>
      <c r="N1325" s="2">
        <v>71</v>
      </c>
    </row>
    <row r="1326" spans="1:14" x14ac:dyDescent="0.35">
      <c r="A1326" t="s">
        <v>23</v>
      </c>
      <c r="B1326">
        <f>IF(COUNTIF($A$2:A1326, A1326) =1,1,0)</f>
        <v>0</v>
      </c>
      <c r="C1326">
        <v>2018</v>
      </c>
      <c r="D1326" s="10">
        <v>43101</v>
      </c>
      <c r="E1326" t="s">
        <v>34</v>
      </c>
      <c r="F1326" t="s">
        <v>17</v>
      </c>
      <c r="G1326">
        <f>IF(COUNTIF($F$2:F1326, F1326) =1,1,0)</f>
        <v>0</v>
      </c>
      <c r="H1326" s="1">
        <v>72.209999999999994</v>
      </c>
      <c r="I1326" s="2">
        <f t="shared" si="20"/>
        <v>72210000</v>
      </c>
      <c r="J1326" s="2">
        <v>597358</v>
      </c>
      <c r="K1326" t="s">
        <v>25</v>
      </c>
      <c r="L1326" t="s">
        <v>38</v>
      </c>
      <c r="M1326" t="s">
        <v>15</v>
      </c>
      <c r="N1326" s="2">
        <v>30</v>
      </c>
    </row>
    <row r="1327" spans="1:14" x14ac:dyDescent="0.35">
      <c r="A1327" t="s">
        <v>19</v>
      </c>
      <c r="B1327">
        <f>IF(COUNTIF($A$2:A1327, A1327) =1,1,0)</f>
        <v>0</v>
      </c>
      <c r="C1327">
        <v>2022</v>
      </c>
      <c r="D1327" s="10">
        <v>44562</v>
      </c>
      <c r="E1327" t="s">
        <v>34</v>
      </c>
      <c r="F1327" t="s">
        <v>37</v>
      </c>
      <c r="G1327">
        <f>IF(COUNTIF($F$2:F1327, F1327) =1,1,0)</f>
        <v>0</v>
      </c>
      <c r="H1327" s="1">
        <v>91.91</v>
      </c>
      <c r="I1327" s="2">
        <f t="shared" si="20"/>
        <v>91910000</v>
      </c>
      <c r="J1327" s="2">
        <v>180456</v>
      </c>
      <c r="K1327" t="s">
        <v>30</v>
      </c>
      <c r="L1327" t="s">
        <v>14</v>
      </c>
      <c r="M1327" t="s">
        <v>15</v>
      </c>
      <c r="N1327" s="2">
        <v>8</v>
      </c>
    </row>
    <row r="1328" spans="1:14" x14ac:dyDescent="0.35">
      <c r="A1328" t="s">
        <v>41</v>
      </c>
      <c r="B1328">
        <f>IF(COUNTIF($A$2:A1328, A1328) =1,1,0)</f>
        <v>0</v>
      </c>
      <c r="C1328">
        <v>2021</v>
      </c>
      <c r="D1328" s="10">
        <v>44197</v>
      </c>
      <c r="E1328" t="s">
        <v>32</v>
      </c>
      <c r="F1328" t="s">
        <v>17</v>
      </c>
      <c r="G1328">
        <f>IF(COUNTIF($F$2:F1328, F1328) =1,1,0)</f>
        <v>0</v>
      </c>
      <c r="H1328" s="1">
        <v>79.06</v>
      </c>
      <c r="I1328" s="2">
        <f t="shared" si="20"/>
        <v>79060000</v>
      </c>
      <c r="J1328" s="2">
        <v>368255</v>
      </c>
      <c r="K1328" t="s">
        <v>25</v>
      </c>
      <c r="L1328" t="s">
        <v>26</v>
      </c>
      <c r="M1328" t="s">
        <v>39</v>
      </c>
      <c r="N1328" s="2">
        <v>17</v>
      </c>
    </row>
    <row r="1329" spans="1:14" x14ac:dyDescent="0.35">
      <c r="A1329" t="s">
        <v>19</v>
      </c>
      <c r="B1329">
        <f>IF(COUNTIF($A$2:A1329, A1329) =1,1,0)</f>
        <v>0</v>
      </c>
      <c r="C1329">
        <v>2022</v>
      </c>
      <c r="D1329" s="10">
        <v>44562</v>
      </c>
      <c r="E1329" t="s">
        <v>42</v>
      </c>
      <c r="F1329" t="s">
        <v>12</v>
      </c>
      <c r="G1329">
        <f>IF(COUNTIF($F$2:F1329, F1329) =1,1,0)</f>
        <v>0</v>
      </c>
      <c r="H1329" s="1">
        <v>7.17</v>
      </c>
      <c r="I1329" s="2">
        <f t="shared" si="20"/>
        <v>7170000</v>
      </c>
      <c r="J1329" s="2">
        <v>268414</v>
      </c>
      <c r="K1329" t="s">
        <v>29</v>
      </c>
      <c r="L1329" t="s">
        <v>14</v>
      </c>
      <c r="M1329" t="s">
        <v>39</v>
      </c>
      <c r="N1329" s="2">
        <v>9</v>
      </c>
    </row>
    <row r="1330" spans="1:14" x14ac:dyDescent="0.35">
      <c r="A1330" t="s">
        <v>10</v>
      </c>
      <c r="B1330">
        <f>IF(COUNTIF($A$2:A1330, A1330) =1,1,0)</f>
        <v>0</v>
      </c>
      <c r="C1330">
        <v>2019</v>
      </c>
      <c r="D1330" s="10">
        <v>43466</v>
      </c>
      <c r="E1330" t="s">
        <v>34</v>
      </c>
      <c r="F1330" t="s">
        <v>37</v>
      </c>
      <c r="G1330">
        <f>IF(COUNTIF($F$2:F1330, F1330) =1,1,0)</f>
        <v>0</v>
      </c>
      <c r="H1330" s="1">
        <v>79.28</v>
      </c>
      <c r="I1330" s="2">
        <f t="shared" si="20"/>
        <v>79280000</v>
      </c>
      <c r="J1330" s="2">
        <v>891504</v>
      </c>
      <c r="K1330" t="s">
        <v>29</v>
      </c>
      <c r="L1330" t="s">
        <v>38</v>
      </c>
      <c r="M1330" t="s">
        <v>18</v>
      </c>
      <c r="N1330" s="2">
        <v>63</v>
      </c>
    </row>
    <row r="1331" spans="1:14" x14ac:dyDescent="0.35">
      <c r="A1331" t="s">
        <v>44</v>
      </c>
      <c r="B1331">
        <f>IF(COUNTIF($A$2:A1331, A1331) =1,1,0)</f>
        <v>0</v>
      </c>
      <c r="C1331">
        <v>2023</v>
      </c>
      <c r="D1331" s="10">
        <v>44927</v>
      </c>
      <c r="E1331" t="s">
        <v>11</v>
      </c>
      <c r="F1331" t="s">
        <v>37</v>
      </c>
      <c r="G1331">
        <f>IF(COUNTIF($F$2:F1331, F1331) =1,1,0)</f>
        <v>0</v>
      </c>
      <c r="H1331" s="1">
        <v>48.25</v>
      </c>
      <c r="I1331" s="2">
        <f t="shared" si="20"/>
        <v>48250000</v>
      </c>
      <c r="J1331" s="2">
        <v>3395</v>
      </c>
      <c r="K1331" t="s">
        <v>25</v>
      </c>
      <c r="L1331" t="s">
        <v>22</v>
      </c>
      <c r="M1331" t="s">
        <v>31</v>
      </c>
      <c r="N1331" s="2">
        <v>58</v>
      </c>
    </row>
    <row r="1332" spans="1:14" x14ac:dyDescent="0.35">
      <c r="A1332" t="s">
        <v>10</v>
      </c>
      <c r="B1332">
        <f>IF(COUNTIF($A$2:A1332, A1332) =1,1,0)</f>
        <v>0</v>
      </c>
      <c r="C1332">
        <v>2023</v>
      </c>
      <c r="D1332" s="10">
        <v>44927</v>
      </c>
      <c r="E1332" t="s">
        <v>16</v>
      </c>
      <c r="F1332" t="s">
        <v>12</v>
      </c>
      <c r="G1332">
        <f>IF(COUNTIF($F$2:F1332, F1332) =1,1,0)</f>
        <v>0</v>
      </c>
      <c r="H1332" s="1">
        <v>45.88</v>
      </c>
      <c r="I1332" s="2">
        <f t="shared" si="20"/>
        <v>45880000</v>
      </c>
      <c r="J1332" s="2">
        <v>164890</v>
      </c>
      <c r="K1332" t="s">
        <v>30</v>
      </c>
      <c r="L1332" t="s">
        <v>22</v>
      </c>
      <c r="M1332" t="s">
        <v>27</v>
      </c>
      <c r="N1332" s="2">
        <v>20</v>
      </c>
    </row>
    <row r="1333" spans="1:14" x14ac:dyDescent="0.35">
      <c r="A1333" t="s">
        <v>19</v>
      </c>
      <c r="B1333">
        <f>IF(COUNTIF($A$2:A1333, A1333) =1,1,0)</f>
        <v>0</v>
      </c>
      <c r="C1333">
        <v>2020</v>
      </c>
      <c r="D1333" s="10">
        <v>43831</v>
      </c>
      <c r="E1333" t="s">
        <v>34</v>
      </c>
      <c r="F1333" t="s">
        <v>36</v>
      </c>
      <c r="G1333">
        <f>IF(COUNTIF($F$2:F1333, F1333) =1,1,0)</f>
        <v>0</v>
      </c>
      <c r="H1333" s="1">
        <v>89.8</v>
      </c>
      <c r="I1333" s="2">
        <f t="shared" si="20"/>
        <v>89800000</v>
      </c>
      <c r="J1333" s="2">
        <v>895388</v>
      </c>
      <c r="K1333" t="s">
        <v>29</v>
      </c>
      <c r="L1333" t="s">
        <v>26</v>
      </c>
      <c r="M1333" t="s">
        <v>27</v>
      </c>
      <c r="N1333" s="2">
        <v>54</v>
      </c>
    </row>
    <row r="1334" spans="1:14" x14ac:dyDescent="0.35">
      <c r="A1334" t="s">
        <v>19</v>
      </c>
      <c r="B1334">
        <f>IF(COUNTIF($A$2:A1334, A1334) =1,1,0)</f>
        <v>0</v>
      </c>
      <c r="C1334">
        <v>2020</v>
      </c>
      <c r="D1334" s="10">
        <v>43831</v>
      </c>
      <c r="E1334" t="s">
        <v>34</v>
      </c>
      <c r="F1334" t="s">
        <v>24</v>
      </c>
      <c r="G1334">
        <f>IF(COUNTIF($F$2:F1334, F1334) =1,1,0)</f>
        <v>0</v>
      </c>
      <c r="H1334" s="1">
        <v>17.47</v>
      </c>
      <c r="I1334" s="2">
        <f t="shared" si="20"/>
        <v>17470000</v>
      </c>
      <c r="J1334" s="2">
        <v>436517</v>
      </c>
      <c r="K1334" t="s">
        <v>25</v>
      </c>
      <c r="L1334" t="s">
        <v>22</v>
      </c>
      <c r="M1334" t="s">
        <v>31</v>
      </c>
      <c r="N1334" s="2">
        <v>61</v>
      </c>
    </row>
    <row r="1335" spans="1:14" x14ac:dyDescent="0.35">
      <c r="A1335" t="s">
        <v>19</v>
      </c>
      <c r="B1335">
        <f>IF(COUNTIF($A$2:A1335, A1335) =1,1,0)</f>
        <v>0</v>
      </c>
      <c r="C1335">
        <v>2018</v>
      </c>
      <c r="D1335" s="10">
        <v>43101</v>
      </c>
      <c r="E1335" t="s">
        <v>11</v>
      </c>
      <c r="F1335" t="s">
        <v>21</v>
      </c>
      <c r="G1335">
        <f>IF(COUNTIF($F$2:F1335, F1335) =1,1,0)</f>
        <v>0</v>
      </c>
      <c r="H1335" s="1">
        <v>70.849999999999994</v>
      </c>
      <c r="I1335" s="2">
        <f t="shared" si="20"/>
        <v>70850000</v>
      </c>
      <c r="J1335" s="2">
        <v>677164</v>
      </c>
      <c r="K1335" t="s">
        <v>25</v>
      </c>
      <c r="L1335" t="s">
        <v>22</v>
      </c>
      <c r="M1335" t="s">
        <v>18</v>
      </c>
      <c r="N1335" s="2">
        <v>7</v>
      </c>
    </row>
    <row r="1336" spans="1:14" x14ac:dyDescent="0.35">
      <c r="A1336" t="s">
        <v>41</v>
      </c>
      <c r="B1336">
        <f>IF(COUNTIF($A$2:A1336, A1336) =1,1,0)</f>
        <v>0</v>
      </c>
      <c r="C1336">
        <v>2024</v>
      </c>
      <c r="D1336" s="10">
        <v>45292</v>
      </c>
      <c r="E1336" t="s">
        <v>20</v>
      </c>
      <c r="F1336" t="s">
        <v>36</v>
      </c>
      <c r="G1336">
        <f>IF(COUNTIF($F$2:F1336, F1336) =1,1,0)</f>
        <v>0</v>
      </c>
      <c r="H1336" s="1">
        <v>93.13</v>
      </c>
      <c r="I1336" s="2">
        <f t="shared" si="20"/>
        <v>93130000</v>
      </c>
      <c r="J1336" s="2">
        <v>414192</v>
      </c>
      <c r="K1336" t="s">
        <v>25</v>
      </c>
      <c r="L1336" t="s">
        <v>22</v>
      </c>
      <c r="M1336" t="s">
        <v>18</v>
      </c>
      <c r="N1336" s="2">
        <v>34</v>
      </c>
    </row>
    <row r="1337" spans="1:14" x14ac:dyDescent="0.35">
      <c r="A1337" t="s">
        <v>41</v>
      </c>
      <c r="B1337">
        <f>IF(COUNTIF($A$2:A1337, A1337) =1,1,0)</f>
        <v>0</v>
      </c>
      <c r="C1337">
        <v>2021</v>
      </c>
      <c r="D1337" s="10">
        <v>44197</v>
      </c>
      <c r="E1337" t="s">
        <v>20</v>
      </c>
      <c r="F1337" t="s">
        <v>17</v>
      </c>
      <c r="G1337">
        <f>IF(COUNTIF($F$2:F1337, F1337) =1,1,0)</f>
        <v>0</v>
      </c>
      <c r="H1337" s="1">
        <v>39.729999999999997</v>
      </c>
      <c r="I1337" s="2">
        <f t="shared" si="20"/>
        <v>39730000</v>
      </c>
      <c r="J1337" s="2">
        <v>80069</v>
      </c>
      <c r="K1337" t="s">
        <v>29</v>
      </c>
      <c r="L1337" t="s">
        <v>14</v>
      </c>
      <c r="M1337" t="s">
        <v>15</v>
      </c>
      <c r="N1337" s="2">
        <v>8</v>
      </c>
    </row>
    <row r="1338" spans="1:14" x14ac:dyDescent="0.35">
      <c r="A1338" t="s">
        <v>23</v>
      </c>
      <c r="B1338">
        <f>IF(COUNTIF($A$2:A1338, A1338) =1,1,0)</f>
        <v>0</v>
      </c>
      <c r="C1338">
        <v>2016</v>
      </c>
      <c r="D1338" s="10">
        <v>42370</v>
      </c>
      <c r="E1338" t="s">
        <v>11</v>
      </c>
      <c r="F1338" t="s">
        <v>21</v>
      </c>
      <c r="G1338">
        <f>IF(COUNTIF($F$2:F1338, F1338) =1,1,0)</f>
        <v>0</v>
      </c>
      <c r="H1338" s="1">
        <v>1.28</v>
      </c>
      <c r="I1338" s="2">
        <f t="shared" si="20"/>
        <v>1280000</v>
      </c>
      <c r="J1338" s="2">
        <v>604185</v>
      </c>
      <c r="K1338" t="s">
        <v>30</v>
      </c>
      <c r="L1338" t="s">
        <v>38</v>
      </c>
      <c r="M1338" t="s">
        <v>18</v>
      </c>
      <c r="N1338" s="2">
        <v>57</v>
      </c>
    </row>
    <row r="1339" spans="1:14" x14ac:dyDescent="0.35">
      <c r="A1339" t="s">
        <v>43</v>
      </c>
      <c r="B1339">
        <f>IF(COUNTIF($A$2:A1339, A1339) =1,1,0)</f>
        <v>0</v>
      </c>
      <c r="C1339">
        <v>2021</v>
      </c>
      <c r="D1339" s="10">
        <v>44197</v>
      </c>
      <c r="E1339" t="s">
        <v>34</v>
      </c>
      <c r="F1339" t="s">
        <v>21</v>
      </c>
      <c r="G1339">
        <f>IF(COUNTIF($F$2:F1339, F1339) =1,1,0)</f>
        <v>0</v>
      </c>
      <c r="H1339" s="1">
        <v>83.99</v>
      </c>
      <c r="I1339" s="2">
        <f t="shared" si="20"/>
        <v>83990000</v>
      </c>
      <c r="J1339" s="2">
        <v>807733</v>
      </c>
      <c r="K1339" t="s">
        <v>30</v>
      </c>
      <c r="L1339" t="s">
        <v>22</v>
      </c>
      <c r="M1339" t="s">
        <v>39</v>
      </c>
      <c r="N1339" s="2">
        <v>18</v>
      </c>
    </row>
    <row r="1340" spans="1:14" x14ac:dyDescent="0.35">
      <c r="A1340" t="s">
        <v>33</v>
      </c>
      <c r="B1340">
        <f>IF(COUNTIF($A$2:A1340, A1340) =1,1,0)</f>
        <v>0</v>
      </c>
      <c r="C1340">
        <v>2019</v>
      </c>
      <c r="D1340" s="10">
        <v>43466</v>
      </c>
      <c r="E1340" t="s">
        <v>34</v>
      </c>
      <c r="F1340" t="s">
        <v>24</v>
      </c>
      <c r="G1340">
        <f>IF(COUNTIF($F$2:F1340, F1340) =1,1,0)</f>
        <v>0</v>
      </c>
      <c r="H1340" s="1">
        <v>16.510000000000002</v>
      </c>
      <c r="I1340" s="2">
        <f t="shared" si="20"/>
        <v>16510000.000000002</v>
      </c>
      <c r="J1340" s="2">
        <v>945154</v>
      </c>
      <c r="K1340" t="s">
        <v>25</v>
      </c>
      <c r="L1340" t="s">
        <v>26</v>
      </c>
      <c r="M1340" t="s">
        <v>27</v>
      </c>
      <c r="N1340" s="2">
        <v>63</v>
      </c>
    </row>
    <row r="1341" spans="1:14" x14ac:dyDescent="0.35">
      <c r="A1341" t="s">
        <v>28</v>
      </c>
      <c r="B1341">
        <f>IF(COUNTIF($A$2:A1341, A1341) =1,1,0)</f>
        <v>0</v>
      </c>
      <c r="C1341">
        <v>2023</v>
      </c>
      <c r="D1341" s="10">
        <v>44927</v>
      </c>
      <c r="E1341" t="s">
        <v>42</v>
      </c>
      <c r="F1341" t="s">
        <v>17</v>
      </c>
      <c r="G1341">
        <f>IF(COUNTIF($F$2:F1341, F1341) =1,1,0)</f>
        <v>0</v>
      </c>
      <c r="H1341" s="1">
        <v>62.43</v>
      </c>
      <c r="I1341" s="2">
        <f t="shared" si="20"/>
        <v>62430000</v>
      </c>
      <c r="J1341" s="2">
        <v>918454</v>
      </c>
      <c r="K1341" t="s">
        <v>30</v>
      </c>
      <c r="L1341" t="s">
        <v>14</v>
      </c>
      <c r="M1341" t="s">
        <v>18</v>
      </c>
      <c r="N1341" s="2">
        <v>15</v>
      </c>
    </row>
    <row r="1342" spans="1:14" x14ac:dyDescent="0.35">
      <c r="A1342" t="s">
        <v>40</v>
      </c>
      <c r="B1342">
        <f>IF(COUNTIF($A$2:A1342, A1342) =1,1,0)</f>
        <v>0</v>
      </c>
      <c r="C1342">
        <v>2017</v>
      </c>
      <c r="D1342" s="10">
        <v>42736</v>
      </c>
      <c r="E1342" t="s">
        <v>11</v>
      </c>
      <c r="F1342" t="s">
        <v>17</v>
      </c>
      <c r="G1342">
        <f>IF(COUNTIF($F$2:F1342, F1342) =1,1,0)</f>
        <v>0</v>
      </c>
      <c r="H1342" s="1">
        <v>56.1</v>
      </c>
      <c r="I1342" s="2">
        <f t="shared" si="20"/>
        <v>56100000</v>
      </c>
      <c r="J1342" s="2">
        <v>450205</v>
      </c>
      <c r="K1342" t="s">
        <v>30</v>
      </c>
      <c r="L1342" t="s">
        <v>38</v>
      </c>
      <c r="M1342" t="s">
        <v>18</v>
      </c>
      <c r="N1342" s="2">
        <v>32</v>
      </c>
    </row>
    <row r="1343" spans="1:14" x14ac:dyDescent="0.35">
      <c r="A1343" t="s">
        <v>44</v>
      </c>
      <c r="B1343">
        <f>IF(COUNTIF($A$2:A1343, A1343) =1,1,0)</f>
        <v>0</v>
      </c>
      <c r="C1343">
        <v>2016</v>
      </c>
      <c r="D1343" s="10">
        <v>42370</v>
      </c>
      <c r="E1343" t="s">
        <v>42</v>
      </c>
      <c r="F1343" t="s">
        <v>24</v>
      </c>
      <c r="G1343">
        <f>IF(COUNTIF($F$2:F1343, F1343) =1,1,0)</f>
        <v>0</v>
      </c>
      <c r="H1343" s="1">
        <v>87.52</v>
      </c>
      <c r="I1343" s="2">
        <f t="shared" si="20"/>
        <v>87520000</v>
      </c>
      <c r="J1343" s="2">
        <v>476001</v>
      </c>
      <c r="K1343" t="s">
        <v>13</v>
      </c>
      <c r="L1343" t="s">
        <v>26</v>
      </c>
      <c r="M1343" t="s">
        <v>15</v>
      </c>
      <c r="N1343" s="2">
        <v>58</v>
      </c>
    </row>
    <row r="1344" spans="1:14" x14ac:dyDescent="0.35">
      <c r="A1344" t="s">
        <v>41</v>
      </c>
      <c r="B1344">
        <f>IF(COUNTIF($A$2:A1344, A1344) =1,1,0)</f>
        <v>0</v>
      </c>
      <c r="C1344">
        <v>2018</v>
      </c>
      <c r="D1344" s="10">
        <v>43101</v>
      </c>
      <c r="E1344" t="s">
        <v>11</v>
      </c>
      <c r="F1344" t="s">
        <v>21</v>
      </c>
      <c r="G1344">
        <f>IF(COUNTIF($F$2:F1344, F1344) =1,1,0)</f>
        <v>0</v>
      </c>
      <c r="H1344" s="1">
        <v>65.88</v>
      </c>
      <c r="I1344" s="2">
        <f t="shared" si="20"/>
        <v>65879999.999999993</v>
      </c>
      <c r="J1344" s="2">
        <v>503520</v>
      </c>
      <c r="K1344" t="s">
        <v>13</v>
      </c>
      <c r="L1344" t="s">
        <v>38</v>
      </c>
      <c r="M1344" t="s">
        <v>39</v>
      </c>
      <c r="N1344" s="2">
        <v>48</v>
      </c>
    </row>
    <row r="1345" spans="1:14" x14ac:dyDescent="0.35">
      <c r="A1345" t="s">
        <v>45</v>
      </c>
      <c r="B1345">
        <f>IF(COUNTIF($A$2:A1345, A1345) =1,1,0)</f>
        <v>0</v>
      </c>
      <c r="C1345">
        <v>2024</v>
      </c>
      <c r="D1345" s="10">
        <v>45292</v>
      </c>
      <c r="E1345" t="s">
        <v>34</v>
      </c>
      <c r="F1345" t="s">
        <v>17</v>
      </c>
      <c r="G1345">
        <f>IF(COUNTIF($F$2:F1345, F1345) =1,1,0)</f>
        <v>0</v>
      </c>
      <c r="H1345" s="1">
        <v>86.29</v>
      </c>
      <c r="I1345" s="2">
        <f t="shared" si="20"/>
        <v>86290000</v>
      </c>
      <c r="J1345" s="2">
        <v>457411</v>
      </c>
      <c r="K1345" t="s">
        <v>25</v>
      </c>
      <c r="L1345" t="s">
        <v>38</v>
      </c>
      <c r="M1345" t="s">
        <v>15</v>
      </c>
      <c r="N1345" s="2">
        <v>34</v>
      </c>
    </row>
    <row r="1346" spans="1:14" x14ac:dyDescent="0.35">
      <c r="A1346" t="s">
        <v>10</v>
      </c>
      <c r="B1346">
        <f>IF(COUNTIF($A$2:A1346, A1346) =1,1,0)</f>
        <v>0</v>
      </c>
      <c r="C1346">
        <v>2018</v>
      </c>
      <c r="D1346" s="10">
        <v>43101</v>
      </c>
      <c r="E1346" t="s">
        <v>42</v>
      </c>
      <c r="F1346" t="s">
        <v>12</v>
      </c>
      <c r="G1346">
        <f>IF(COUNTIF($F$2:F1346, F1346) =1,1,0)</f>
        <v>0</v>
      </c>
      <c r="H1346" s="1">
        <v>62.82</v>
      </c>
      <c r="I1346" s="2">
        <f t="shared" si="20"/>
        <v>62820000</v>
      </c>
      <c r="J1346" s="2">
        <v>580609</v>
      </c>
      <c r="K1346" t="s">
        <v>30</v>
      </c>
      <c r="L1346" t="s">
        <v>22</v>
      </c>
      <c r="M1346" t="s">
        <v>27</v>
      </c>
      <c r="N1346" s="2">
        <v>29</v>
      </c>
    </row>
    <row r="1347" spans="1:14" x14ac:dyDescent="0.35">
      <c r="A1347" t="s">
        <v>23</v>
      </c>
      <c r="B1347">
        <f>IF(COUNTIF($A$2:A1347, A1347) =1,1,0)</f>
        <v>0</v>
      </c>
      <c r="C1347">
        <v>2022</v>
      </c>
      <c r="D1347" s="10">
        <v>44562</v>
      </c>
      <c r="E1347" t="s">
        <v>11</v>
      </c>
      <c r="F1347" t="s">
        <v>36</v>
      </c>
      <c r="G1347">
        <f>IF(COUNTIF($F$2:F1347, F1347) =1,1,0)</f>
        <v>0</v>
      </c>
      <c r="H1347" s="1">
        <v>18.45</v>
      </c>
      <c r="I1347" s="2">
        <f t="shared" ref="I1347:I1410" si="21">H1347*1000000</f>
        <v>18450000</v>
      </c>
      <c r="J1347" s="2">
        <v>848022</v>
      </c>
      <c r="K1347" t="s">
        <v>13</v>
      </c>
      <c r="L1347" t="s">
        <v>26</v>
      </c>
      <c r="M1347" t="s">
        <v>31</v>
      </c>
      <c r="N1347" s="2">
        <v>10</v>
      </c>
    </row>
    <row r="1348" spans="1:14" x14ac:dyDescent="0.35">
      <c r="A1348" t="s">
        <v>43</v>
      </c>
      <c r="B1348">
        <f>IF(COUNTIF($A$2:A1348, A1348) =1,1,0)</f>
        <v>0</v>
      </c>
      <c r="C1348">
        <v>2022</v>
      </c>
      <c r="D1348" s="10">
        <v>44562</v>
      </c>
      <c r="E1348" t="s">
        <v>11</v>
      </c>
      <c r="F1348" t="s">
        <v>12</v>
      </c>
      <c r="G1348">
        <f>IF(COUNTIF($F$2:F1348, F1348) =1,1,0)</f>
        <v>0</v>
      </c>
      <c r="H1348" s="1">
        <v>75.42</v>
      </c>
      <c r="I1348" s="2">
        <f t="shared" si="21"/>
        <v>75420000</v>
      </c>
      <c r="J1348" s="2">
        <v>761590</v>
      </c>
      <c r="K1348" t="s">
        <v>30</v>
      </c>
      <c r="L1348" t="s">
        <v>14</v>
      </c>
      <c r="M1348" t="s">
        <v>27</v>
      </c>
      <c r="N1348" s="2">
        <v>45</v>
      </c>
    </row>
    <row r="1349" spans="1:14" x14ac:dyDescent="0.35">
      <c r="A1349" t="s">
        <v>43</v>
      </c>
      <c r="B1349">
        <f>IF(COUNTIF($A$2:A1349, A1349) =1,1,0)</f>
        <v>0</v>
      </c>
      <c r="C1349">
        <v>2022</v>
      </c>
      <c r="D1349" s="10">
        <v>44562</v>
      </c>
      <c r="E1349" t="s">
        <v>32</v>
      </c>
      <c r="F1349" t="s">
        <v>12</v>
      </c>
      <c r="G1349">
        <f>IF(COUNTIF($F$2:F1349, F1349) =1,1,0)</f>
        <v>0</v>
      </c>
      <c r="H1349" s="1">
        <v>17.68</v>
      </c>
      <c r="I1349" s="2">
        <f t="shared" si="21"/>
        <v>17680000</v>
      </c>
      <c r="J1349" s="2">
        <v>366968</v>
      </c>
      <c r="K1349" t="s">
        <v>25</v>
      </c>
      <c r="L1349" t="s">
        <v>26</v>
      </c>
      <c r="M1349" t="s">
        <v>15</v>
      </c>
      <c r="N1349" s="2">
        <v>47</v>
      </c>
    </row>
    <row r="1350" spans="1:14" x14ac:dyDescent="0.35">
      <c r="A1350" t="s">
        <v>43</v>
      </c>
      <c r="B1350">
        <f>IF(COUNTIF($A$2:A1350, A1350) =1,1,0)</f>
        <v>0</v>
      </c>
      <c r="C1350">
        <v>2021</v>
      </c>
      <c r="D1350" s="10">
        <v>44197</v>
      </c>
      <c r="E1350" t="s">
        <v>20</v>
      </c>
      <c r="F1350" t="s">
        <v>12</v>
      </c>
      <c r="G1350">
        <f>IF(COUNTIF($F$2:F1350, F1350) =1,1,0)</f>
        <v>0</v>
      </c>
      <c r="H1350" s="1">
        <v>27.95</v>
      </c>
      <c r="I1350" s="2">
        <f t="shared" si="21"/>
        <v>27950000</v>
      </c>
      <c r="J1350" s="2">
        <v>625370</v>
      </c>
      <c r="K1350" t="s">
        <v>29</v>
      </c>
      <c r="L1350" t="s">
        <v>26</v>
      </c>
      <c r="M1350" t="s">
        <v>18</v>
      </c>
      <c r="N1350" s="2">
        <v>24</v>
      </c>
    </row>
    <row r="1351" spans="1:14" x14ac:dyDescent="0.35">
      <c r="A1351" t="s">
        <v>23</v>
      </c>
      <c r="B1351">
        <f>IF(COUNTIF($A$2:A1351, A1351) =1,1,0)</f>
        <v>0</v>
      </c>
      <c r="C1351">
        <v>2018</v>
      </c>
      <c r="D1351" s="10">
        <v>43101</v>
      </c>
      <c r="E1351" t="s">
        <v>16</v>
      </c>
      <c r="F1351" t="s">
        <v>37</v>
      </c>
      <c r="G1351">
        <f>IF(COUNTIF($F$2:F1351, F1351) =1,1,0)</f>
        <v>0</v>
      </c>
      <c r="H1351" s="1">
        <v>60.01</v>
      </c>
      <c r="I1351" s="2">
        <f t="shared" si="21"/>
        <v>60010000</v>
      </c>
      <c r="J1351" s="2">
        <v>193378</v>
      </c>
      <c r="K1351" t="s">
        <v>30</v>
      </c>
      <c r="L1351" t="s">
        <v>14</v>
      </c>
      <c r="M1351" t="s">
        <v>39</v>
      </c>
      <c r="N1351" s="2">
        <v>32</v>
      </c>
    </row>
    <row r="1352" spans="1:14" x14ac:dyDescent="0.35">
      <c r="A1352" t="s">
        <v>43</v>
      </c>
      <c r="B1352">
        <f>IF(COUNTIF($A$2:A1352, A1352) =1,1,0)</f>
        <v>0</v>
      </c>
      <c r="C1352">
        <v>2024</v>
      </c>
      <c r="D1352" s="10">
        <v>45292</v>
      </c>
      <c r="E1352" t="s">
        <v>32</v>
      </c>
      <c r="F1352" t="s">
        <v>37</v>
      </c>
      <c r="G1352">
        <f>IF(COUNTIF($F$2:F1352, F1352) =1,1,0)</f>
        <v>0</v>
      </c>
      <c r="H1352" s="1">
        <v>92.34</v>
      </c>
      <c r="I1352" s="2">
        <f t="shared" si="21"/>
        <v>92340000</v>
      </c>
      <c r="J1352" s="2">
        <v>375691</v>
      </c>
      <c r="K1352" t="s">
        <v>29</v>
      </c>
      <c r="L1352" t="s">
        <v>38</v>
      </c>
      <c r="M1352" t="s">
        <v>39</v>
      </c>
      <c r="N1352" s="2">
        <v>21</v>
      </c>
    </row>
    <row r="1353" spans="1:14" x14ac:dyDescent="0.35">
      <c r="A1353" t="s">
        <v>40</v>
      </c>
      <c r="B1353">
        <f>IF(COUNTIF($A$2:A1353, A1353) =1,1,0)</f>
        <v>0</v>
      </c>
      <c r="C1353">
        <v>2017</v>
      </c>
      <c r="D1353" s="10">
        <v>42736</v>
      </c>
      <c r="E1353" t="s">
        <v>34</v>
      </c>
      <c r="F1353" t="s">
        <v>36</v>
      </c>
      <c r="G1353">
        <f>IF(COUNTIF($F$2:F1353, F1353) =1,1,0)</f>
        <v>0</v>
      </c>
      <c r="H1353" s="1">
        <v>7.21</v>
      </c>
      <c r="I1353" s="2">
        <f t="shared" si="21"/>
        <v>7210000</v>
      </c>
      <c r="J1353" s="2">
        <v>526324</v>
      </c>
      <c r="K1353" t="s">
        <v>29</v>
      </c>
      <c r="L1353" t="s">
        <v>14</v>
      </c>
      <c r="M1353" t="s">
        <v>15</v>
      </c>
      <c r="N1353" s="2">
        <v>39</v>
      </c>
    </row>
    <row r="1354" spans="1:14" x14ac:dyDescent="0.35">
      <c r="A1354" t="s">
        <v>33</v>
      </c>
      <c r="B1354">
        <f>IF(COUNTIF($A$2:A1354, A1354) =1,1,0)</f>
        <v>0</v>
      </c>
      <c r="C1354">
        <v>2020</v>
      </c>
      <c r="D1354" s="10">
        <v>43831</v>
      </c>
      <c r="E1354" t="s">
        <v>42</v>
      </c>
      <c r="F1354" t="s">
        <v>37</v>
      </c>
      <c r="G1354">
        <f>IF(COUNTIF($F$2:F1354, F1354) =1,1,0)</f>
        <v>0</v>
      </c>
      <c r="H1354" s="1">
        <v>76.42</v>
      </c>
      <c r="I1354" s="2">
        <f t="shared" si="21"/>
        <v>76420000</v>
      </c>
      <c r="J1354" s="2">
        <v>50468</v>
      </c>
      <c r="K1354" t="s">
        <v>13</v>
      </c>
      <c r="L1354" t="s">
        <v>26</v>
      </c>
      <c r="M1354" t="s">
        <v>27</v>
      </c>
      <c r="N1354" s="2">
        <v>64</v>
      </c>
    </row>
    <row r="1355" spans="1:14" x14ac:dyDescent="0.35">
      <c r="A1355" t="s">
        <v>19</v>
      </c>
      <c r="B1355">
        <f>IF(COUNTIF($A$2:A1355, A1355) =1,1,0)</f>
        <v>0</v>
      </c>
      <c r="C1355">
        <v>2020</v>
      </c>
      <c r="D1355" s="10">
        <v>43831</v>
      </c>
      <c r="E1355" t="s">
        <v>11</v>
      </c>
      <c r="F1355" t="s">
        <v>21</v>
      </c>
      <c r="G1355">
        <f>IF(COUNTIF($F$2:F1355, F1355) =1,1,0)</f>
        <v>0</v>
      </c>
      <c r="H1355" s="1">
        <v>3.2</v>
      </c>
      <c r="I1355" s="2">
        <f t="shared" si="21"/>
        <v>3200000</v>
      </c>
      <c r="J1355" s="2">
        <v>922656</v>
      </c>
      <c r="K1355" t="s">
        <v>29</v>
      </c>
      <c r="L1355" t="s">
        <v>38</v>
      </c>
      <c r="M1355" t="s">
        <v>27</v>
      </c>
      <c r="N1355" s="2">
        <v>17</v>
      </c>
    </row>
    <row r="1356" spans="1:14" x14ac:dyDescent="0.35">
      <c r="A1356" t="s">
        <v>19</v>
      </c>
      <c r="B1356">
        <f>IF(COUNTIF($A$2:A1356, A1356) =1,1,0)</f>
        <v>0</v>
      </c>
      <c r="C1356">
        <v>2018</v>
      </c>
      <c r="D1356" s="10">
        <v>43101</v>
      </c>
      <c r="E1356" t="s">
        <v>16</v>
      </c>
      <c r="F1356" t="s">
        <v>17</v>
      </c>
      <c r="G1356">
        <f>IF(COUNTIF($F$2:F1356, F1356) =1,1,0)</f>
        <v>0</v>
      </c>
      <c r="H1356" s="1">
        <v>62.59</v>
      </c>
      <c r="I1356" s="2">
        <f t="shared" si="21"/>
        <v>62590000</v>
      </c>
      <c r="J1356" s="2">
        <v>498457</v>
      </c>
      <c r="K1356" t="s">
        <v>29</v>
      </c>
      <c r="L1356" t="s">
        <v>22</v>
      </c>
      <c r="M1356" t="s">
        <v>15</v>
      </c>
      <c r="N1356" s="2">
        <v>12</v>
      </c>
    </row>
    <row r="1357" spans="1:14" x14ac:dyDescent="0.35">
      <c r="A1357" t="s">
        <v>43</v>
      </c>
      <c r="B1357">
        <f>IF(COUNTIF($A$2:A1357, A1357) =1,1,0)</f>
        <v>0</v>
      </c>
      <c r="C1357">
        <v>2023</v>
      </c>
      <c r="D1357" s="10">
        <v>44927</v>
      </c>
      <c r="E1357" t="s">
        <v>34</v>
      </c>
      <c r="F1357" t="s">
        <v>12</v>
      </c>
      <c r="G1357">
        <f>IF(COUNTIF($F$2:F1357, F1357) =1,1,0)</f>
        <v>0</v>
      </c>
      <c r="H1357" s="1">
        <v>89.04</v>
      </c>
      <c r="I1357" s="2">
        <f t="shared" si="21"/>
        <v>89040000</v>
      </c>
      <c r="J1357" s="2">
        <v>351850</v>
      </c>
      <c r="K1357" t="s">
        <v>13</v>
      </c>
      <c r="L1357" t="s">
        <v>26</v>
      </c>
      <c r="M1357" t="s">
        <v>39</v>
      </c>
      <c r="N1357" s="2">
        <v>21</v>
      </c>
    </row>
    <row r="1358" spans="1:14" x14ac:dyDescent="0.35">
      <c r="A1358" t="s">
        <v>45</v>
      </c>
      <c r="B1358">
        <f>IF(COUNTIF($A$2:A1358, A1358) =1,1,0)</f>
        <v>0</v>
      </c>
      <c r="C1358">
        <v>2015</v>
      </c>
      <c r="D1358" s="10">
        <v>42005</v>
      </c>
      <c r="E1358" t="s">
        <v>32</v>
      </c>
      <c r="F1358" t="s">
        <v>17</v>
      </c>
      <c r="G1358">
        <f>IF(COUNTIF($F$2:F1358, F1358) =1,1,0)</f>
        <v>0</v>
      </c>
      <c r="H1358" s="1">
        <v>76.95</v>
      </c>
      <c r="I1358" s="2">
        <f t="shared" si="21"/>
        <v>76950000</v>
      </c>
      <c r="J1358" s="2">
        <v>391982</v>
      </c>
      <c r="K1358" t="s">
        <v>30</v>
      </c>
      <c r="L1358" t="s">
        <v>26</v>
      </c>
      <c r="M1358" t="s">
        <v>18</v>
      </c>
      <c r="N1358" s="2">
        <v>46</v>
      </c>
    </row>
    <row r="1359" spans="1:14" x14ac:dyDescent="0.35">
      <c r="A1359" t="s">
        <v>40</v>
      </c>
      <c r="B1359">
        <f>IF(COUNTIF($A$2:A1359, A1359) =1,1,0)</f>
        <v>0</v>
      </c>
      <c r="C1359">
        <v>2021</v>
      </c>
      <c r="D1359" s="10">
        <v>44197</v>
      </c>
      <c r="E1359" t="s">
        <v>42</v>
      </c>
      <c r="F1359" t="s">
        <v>24</v>
      </c>
      <c r="G1359">
        <f>IF(COUNTIF($F$2:F1359, F1359) =1,1,0)</f>
        <v>0</v>
      </c>
      <c r="H1359" s="1">
        <v>51.66</v>
      </c>
      <c r="I1359" s="2">
        <f t="shared" si="21"/>
        <v>51660000</v>
      </c>
      <c r="J1359" s="2">
        <v>247243</v>
      </c>
      <c r="K1359" t="s">
        <v>25</v>
      </c>
      <c r="L1359" t="s">
        <v>38</v>
      </c>
      <c r="M1359" t="s">
        <v>31</v>
      </c>
      <c r="N1359" s="2">
        <v>69</v>
      </c>
    </row>
    <row r="1360" spans="1:14" x14ac:dyDescent="0.35">
      <c r="A1360" t="s">
        <v>44</v>
      </c>
      <c r="B1360">
        <f>IF(COUNTIF($A$2:A1360, A1360) =1,1,0)</f>
        <v>0</v>
      </c>
      <c r="C1360">
        <v>2020</v>
      </c>
      <c r="D1360" s="10">
        <v>43831</v>
      </c>
      <c r="E1360" t="s">
        <v>11</v>
      </c>
      <c r="F1360" t="s">
        <v>36</v>
      </c>
      <c r="G1360">
        <f>IF(COUNTIF($F$2:F1360, F1360) =1,1,0)</f>
        <v>0</v>
      </c>
      <c r="H1360" s="1">
        <v>39.33</v>
      </c>
      <c r="I1360" s="2">
        <f t="shared" si="21"/>
        <v>39330000</v>
      </c>
      <c r="J1360" s="2">
        <v>257190</v>
      </c>
      <c r="K1360" t="s">
        <v>29</v>
      </c>
      <c r="L1360" t="s">
        <v>14</v>
      </c>
      <c r="M1360" t="s">
        <v>39</v>
      </c>
      <c r="N1360" s="2">
        <v>14</v>
      </c>
    </row>
    <row r="1361" spans="1:14" x14ac:dyDescent="0.35">
      <c r="A1361" t="s">
        <v>40</v>
      </c>
      <c r="B1361">
        <f>IF(COUNTIF($A$2:A1361, A1361) =1,1,0)</f>
        <v>0</v>
      </c>
      <c r="C1361">
        <v>2015</v>
      </c>
      <c r="D1361" s="10">
        <v>42005</v>
      </c>
      <c r="E1361" t="s">
        <v>34</v>
      </c>
      <c r="F1361" t="s">
        <v>17</v>
      </c>
      <c r="G1361">
        <f>IF(COUNTIF($F$2:F1361, F1361) =1,1,0)</f>
        <v>0</v>
      </c>
      <c r="H1361" s="1">
        <v>89.77</v>
      </c>
      <c r="I1361" s="2">
        <f t="shared" si="21"/>
        <v>89770000</v>
      </c>
      <c r="J1361" s="2">
        <v>804658</v>
      </c>
      <c r="K1361" t="s">
        <v>25</v>
      </c>
      <c r="L1361" t="s">
        <v>14</v>
      </c>
      <c r="M1361" t="s">
        <v>27</v>
      </c>
      <c r="N1361" s="2">
        <v>23</v>
      </c>
    </row>
    <row r="1362" spans="1:14" x14ac:dyDescent="0.35">
      <c r="A1362" t="s">
        <v>41</v>
      </c>
      <c r="B1362">
        <f>IF(COUNTIF($A$2:A1362, A1362) =1,1,0)</f>
        <v>0</v>
      </c>
      <c r="C1362">
        <v>2024</v>
      </c>
      <c r="D1362" s="10">
        <v>45292</v>
      </c>
      <c r="E1362" t="s">
        <v>20</v>
      </c>
      <c r="F1362" t="s">
        <v>12</v>
      </c>
      <c r="G1362">
        <f>IF(COUNTIF($F$2:F1362, F1362) =1,1,0)</f>
        <v>0</v>
      </c>
      <c r="H1362" s="1">
        <v>75.95</v>
      </c>
      <c r="I1362" s="2">
        <f t="shared" si="21"/>
        <v>75950000</v>
      </c>
      <c r="J1362" s="2">
        <v>758032</v>
      </c>
      <c r="K1362" t="s">
        <v>29</v>
      </c>
      <c r="L1362" t="s">
        <v>26</v>
      </c>
      <c r="M1362" t="s">
        <v>31</v>
      </c>
      <c r="N1362" s="2">
        <v>30</v>
      </c>
    </row>
    <row r="1363" spans="1:14" x14ac:dyDescent="0.35">
      <c r="A1363" t="s">
        <v>33</v>
      </c>
      <c r="B1363">
        <f>IF(COUNTIF($A$2:A1363, A1363) =1,1,0)</f>
        <v>0</v>
      </c>
      <c r="C1363">
        <v>2017</v>
      </c>
      <c r="D1363" s="10">
        <v>42736</v>
      </c>
      <c r="E1363" t="s">
        <v>32</v>
      </c>
      <c r="F1363" t="s">
        <v>24</v>
      </c>
      <c r="G1363">
        <f>IF(COUNTIF($F$2:F1363, F1363) =1,1,0)</f>
        <v>0</v>
      </c>
      <c r="H1363" s="1">
        <v>13.31</v>
      </c>
      <c r="I1363" s="2">
        <f t="shared" si="21"/>
        <v>13310000</v>
      </c>
      <c r="J1363" s="2">
        <v>381948</v>
      </c>
      <c r="K1363" t="s">
        <v>30</v>
      </c>
      <c r="L1363" t="s">
        <v>22</v>
      </c>
      <c r="M1363" t="s">
        <v>27</v>
      </c>
      <c r="N1363" s="2">
        <v>46</v>
      </c>
    </row>
    <row r="1364" spans="1:14" x14ac:dyDescent="0.35">
      <c r="A1364" t="s">
        <v>40</v>
      </c>
      <c r="B1364">
        <f>IF(COUNTIF($A$2:A1364, A1364) =1,1,0)</f>
        <v>0</v>
      </c>
      <c r="C1364">
        <v>2018</v>
      </c>
      <c r="D1364" s="10">
        <v>43101</v>
      </c>
      <c r="E1364" t="s">
        <v>32</v>
      </c>
      <c r="F1364" t="s">
        <v>17</v>
      </c>
      <c r="G1364">
        <f>IF(COUNTIF($F$2:F1364, F1364) =1,1,0)</f>
        <v>0</v>
      </c>
      <c r="H1364" s="1">
        <v>40</v>
      </c>
      <c r="I1364" s="2">
        <f t="shared" si="21"/>
        <v>40000000</v>
      </c>
      <c r="J1364" s="2">
        <v>152435</v>
      </c>
      <c r="K1364" t="s">
        <v>30</v>
      </c>
      <c r="L1364" t="s">
        <v>22</v>
      </c>
      <c r="M1364" t="s">
        <v>18</v>
      </c>
      <c r="N1364" s="2">
        <v>26</v>
      </c>
    </row>
    <row r="1365" spans="1:14" x14ac:dyDescent="0.35">
      <c r="A1365" t="s">
        <v>43</v>
      </c>
      <c r="B1365">
        <f>IF(COUNTIF($A$2:A1365, A1365) =1,1,0)</f>
        <v>0</v>
      </c>
      <c r="C1365">
        <v>2020</v>
      </c>
      <c r="D1365" s="10">
        <v>43831</v>
      </c>
      <c r="E1365" t="s">
        <v>16</v>
      </c>
      <c r="F1365" t="s">
        <v>36</v>
      </c>
      <c r="G1365">
        <f>IF(COUNTIF($F$2:F1365, F1365) =1,1,0)</f>
        <v>0</v>
      </c>
      <c r="H1365" s="1">
        <v>99.9</v>
      </c>
      <c r="I1365" s="2">
        <f t="shared" si="21"/>
        <v>99900000</v>
      </c>
      <c r="J1365" s="2">
        <v>429566</v>
      </c>
      <c r="K1365" t="s">
        <v>25</v>
      </c>
      <c r="L1365" t="s">
        <v>38</v>
      </c>
      <c r="M1365" t="s">
        <v>27</v>
      </c>
      <c r="N1365" s="2">
        <v>54</v>
      </c>
    </row>
    <row r="1366" spans="1:14" x14ac:dyDescent="0.35">
      <c r="A1366" t="s">
        <v>28</v>
      </c>
      <c r="B1366">
        <f>IF(COUNTIF($A$2:A1366, A1366) =1,1,0)</f>
        <v>0</v>
      </c>
      <c r="C1366">
        <v>2022</v>
      </c>
      <c r="D1366" s="10">
        <v>44562</v>
      </c>
      <c r="E1366" t="s">
        <v>16</v>
      </c>
      <c r="F1366" t="s">
        <v>37</v>
      </c>
      <c r="G1366">
        <f>IF(COUNTIF($F$2:F1366, F1366) =1,1,0)</f>
        <v>0</v>
      </c>
      <c r="H1366" s="1">
        <v>61.99</v>
      </c>
      <c r="I1366" s="2">
        <f t="shared" si="21"/>
        <v>61990000</v>
      </c>
      <c r="J1366" s="2">
        <v>496292</v>
      </c>
      <c r="K1366" t="s">
        <v>25</v>
      </c>
      <c r="L1366" t="s">
        <v>38</v>
      </c>
      <c r="M1366" t="s">
        <v>27</v>
      </c>
      <c r="N1366" s="2">
        <v>21</v>
      </c>
    </row>
    <row r="1367" spans="1:14" x14ac:dyDescent="0.35">
      <c r="A1367" t="s">
        <v>28</v>
      </c>
      <c r="B1367">
        <f>IF(COUNTIF($A$2:A1367, A1367) =1,1,0)</f>
        <v>0</v>
      </c>
      <c r="C1367">
        <v>2023</v>
      </c>
      <c r="D1367" s="10">
        <v>44927</v>
      </c>
      <c r="E1367" t="s">
        <v>20</v>
      </c>
      <c r="F1367" t="s">
        <v>37</v>
      </c>
      <c r="G1367">
        <f>IF(COUNTIF($F$2:F1367, F1367) =1,1,0)</f>
        <v>0</v>
      </c>
      <c r="H1367" s="1">
        <v>75.8</v>
      </c>
      <c r="I1367" s="2">
        <f t="shared" si="21"/>
        <v>75800000</v>
      </c>
      <c r="J1367" s="2">
        <v>943724</v>
      </c>
      <c r="K1367" t="s">
        <v>29</v>
      </c>
      <c r="L1367" t="s">
        <v>14</v>
      </c>
      <c r="M1367" t="s">
        <v>27</v>
      </c>
      <c r="N1367" s="2">
        <v>58</v>
      </c>
    </row>
    <row r="1368" spans="1:14" x14ac:dyDescent="0.35">
      <c r="A1368" t="s">
        <v>44</v>
      </c>
      <c r="B1368">
        <f>IF(COUNTIF($A$2:A1368, A1368) =1,1,0)</f>
        <v>0</v>
      </c>
      <c r="C1368">
        <v>2022</v>
      </c>
      <c r="D1368" s="10">
        <v>44562</v>
      </c>
      <c r="E1368" t="s">
        <v>20</v>
      </c>
      <c r="F1368" t="s">
        <v>35</v>
      </c>
      <c r="G1368">
        <f>IF(COUNTIF($F$2:F1368, F1368) =1,1,0)</f>
        <v>0</v>
      </c>
      <c r="H1368" s="1">
        <v>39.869999999999997</v>
      </c>
      <c r="I1368" s="2">
        <f t="shared" si="21"/>
        <v>39870000</v>
      </c>
      <c r="J1368" s="2">
        <v>243600</v>
      </c>
      <c r="K1368" t="s">
        <v>30</v>
      </c>
      <c r="L1368" t="s">
        <v>22</v>
      </c>
      <c r="M1368" t="s">
        <v>27</v>
      </c>
      <c r="N1368" s="2">
        <v>40</v>
      </c>
    </row>
    <row r="1369" spans="1:14" x14ac:dyDescent="0.35">
      <c r="A1369" t="s">
        <v>45</v>
      </c>
      <c r="B1369">
        <f>IF(COUNTIF($A$2:A1369, A1369) =1,1,0)</f>
        <v>0</v>
      </c>
      <c r="C1369">
        <v>2017</v>
      </c>
      <c r="D1369" s="10">
        <v>42736</v>
      </c>
      <c r="E1369" t="s">
        <v>11</v>
      </c>
      <c r="F1369" t="s">
        <v>21</v>
      </c>
      <c r="G1369">
        <f>IF(COUNTIF($F$2:F1369, F1369) =1,1,0)</f>
        <v>0</v>
      </c>
      <c r="H1369" s="1">
        <v>48.96</v>
      </c>
      <c r="I1369" s="2">
        <f t="shared" si="21"/>
        <v>48960000</v>
      </c>
      <c r="J1369" s="2">
        <v>480386</v>
      </c>
      <c r="K1369" t="s">
        <v>25</v>
      </c>
      <c r="L1369" t="s">
        <v>38</v>
      </c>
      <c r="M1369" t="s">
        <v>31</v>
      </c>
      <c r="N1369" s="2">
        <v>18</v>
      </c>
    </row>
    <row r="1370" spans="1:14" x14ac:dyDescent="0.35">
      <c r="A1370" t="s">
        <v>19</v>
      </c>
      <c r="B1370">
        <f>IF(COUNTIF($A$2:A1370, A1370) =1,1,0)</f>
        <v>0</v>
      </c>
      <c r="C1370">
        <v>2020</v>
      </c>
      <c r="D1370" s="10">
        <v>43831</v>
      </c>
      <c r="E1370" t="s">
        <v>16</v>
      </c>
      <c r="F1370" t="s">
        <v>37</v>
      </c>
      <c r="G1370">
        <f>IF(COUNTIF($F$2:F1370, F1370) =1,1,0)</f>
        <v>0</v>
      </c>
      <c r="H1370" s="1">
        <v>70.67</v>
      </c>
      <c r="I1370" s="2">
        <f t="shared" si="21"/>
        <v>70670000</v>
      </c>
      <c r="J1370" s="2">
        <v>564046</v>
      </c>
      <c r="K1370" t="s">
        <v>29</v>
      </c>
      <c r="L1370" t="s">
        <v>26</v>
      </c>
      <c r="M1370" t="s">
        <v>18</v>
      </c>
      <c r="N1370" s="2">
        <v>39</v>
      </c>
    </row>
    <row r="1371" spans="1:14" x14ac:dyDescent="0.35">
      <c r="A1371" t="s">
        <v>44</v>
      </c>
      <c r="B1371">
        <f>IF(COUNTIF($A$2:A1371, A1371) =1,1,0)</f>
        <v>0</v>
      </c>
      <c r="C1371">
        <v>2022</v>
      </c>
      <c r="D1371" s="10">
        <v>44562</v>
      </c>
      <c r="E1371" t="s">
        <v>42</v>
      </c>
      <c r="F1371" t="s">
        <v>17</v>
      </c>
      <c r="G1371">
        <f>IF(COUNTIF($F$2:F1371, F1371) =1,1,0)</f>
        <v>0</v>
      </c>
      <c r="H1371" s="1">
        <v>26.7</v>
      </c>
      <c r="I1371" s="2">
        <f t="shared" si="21"/>
        <v>26700000</v>
      </c>
      <c r="J1371" s="2">
        <v>50007</v>
      </c>
      <c r="K1371" t="s">
        <v>25</v>
      </c>
      <c r="L1371" t="s">
        <v>22</v>
      </c>
      <c r="M1371" t="s">
        <v>31</v>
      </c>
      <c r="N1371" s="2">
        <v>19</v>
      </c>
    </row>
    <row r="1372" spans="1:14" x14ac:dyDescent="0.35">
      <c r="A1372" t="s">
        <v>40</v>
      </c>
      <c r="B1372">
        <f>IF(COUNTIF($A$2:A1372, A1372) =1,1,0)</f>
        <v>0</v>
      </c>
      <c r="C1372">
        <v>2023</v>
      </c>
      <c r="D1372" s="10">
        <v>44927</v>
      </c>
      <c r="E1372" t="s">
        <v>42</v>
      </c>
      <c r="F1372" t="s">
        <v>17</v>
      </c>
      <c r="G1372">
        <f>IF(COUNTIF($F$2:F1372, F1372) =1,1,0)</f>
        <v>0</v>
      </c>
      <c r="H1372" s="1">
        <v>99.72</v>
      </c>
      <c r="I1372" s="2">
        <f t="shared" si="21"/>
        <v>99720000</v>
      </c>
      <c r="J1372" s="2">
        <v>307143</v>
      </c>
      <c r="K1372" t="s">
        <v>13</v>
      </c>
      <c r="L1372" t="s">
        <v>26</v>
      </c>
      <c r="M1372" t="s">
        <v>15</v>
      </c>
      <c r="N1372" s="2">
        <v>1</v>
      </c>
    </row>
    <row r="1373" spans="1:14" x14ac:dyDescent="0.35">
      <c r="A1373" t="s">
        <v>41</v>
      </c>
      <c r="B1373">
        <f>IF(COUNTIF($A$2:A1373, A1373) =1,1,0)</f>
        <v>0</v>
      </c>
      <c r="C1373">
        <v>2023</v>
      </c>
      <c r="D1373" s="10">
        <v>44927</v>
      </c>
      <c r="E1373" t="s">
        <v>32</v>
      </c>
      <c r="F1373" t="s">
        <v>21</v>
      </c>
      <c r="G1373">
        <f>IF(COUNTIF($F$2:F1373, F1373) =1,1,0)</f>
        <v>0</v>
      </c>
      <c r="H1373" s="1">
        <v>22.71</v>
      </c>
      <c r="I1373" s="2">
        <f t="shared" si="21"/>
        <v>22710000</v>
      </c>
      <c r="J1373" s="2">
        <v>356964</v>
      </c>
      <c r="K1373" t="s">
        <v>29</v>
      </c>
      <c r="L1373" t="s">
        <v>14</v>
      </c>
      <c r="M1373" t="s">
        <v>18</v>
      </c>
      <c r="N1373" s="2">
        <v>27</v>
      </c>
    </row>
    <row r="1374" spans="1:14" x14ac:dyDescent="0.35">
      <c r="A1374" t="s">
        <v>45</v>
      </c>
      <c r="B1374">
        <f>IF(COUNTIF($A$2:A1374, A1374) =1,1,0)</f>
        <v>0</v>
      </c>
      <c r="C1374">
        <v>2024</v>
      </c>
      <c r="D1374" s="10">
        <v>45292</v>
      </c>
      <c r="E1374" t="s">
        <v>34</v>
      </c>
      <c r="F1374" t="s">
        <v>17</v>
      </c>
      <c r="G1374">
        <f>IF(COUNTIF($F$2:F1374, F1374) =1,1,0)</f>
        <v>0</v>
      </c>
      <c r="H1374" s="1">
        <v>94.83</v>
      </c>
      <c r="I1374" s="2">
        <f t="shared" si="21"/>
        <v>94830000</v>
      </c>
      <c r="J1374" s="2">
        <v>891369</v>
      </c>
      <c r="K1374" t="s">
        <v>13</v>
      </c>
      <c r="L1374" t="s">
        <v>26</v>
      </c>
      <c r="M1374" t="s">
        <v>31</v>
      </c>
      <c r="N1374" s="2">
        <v>71</v>
      </c>
    </row>
    <row r="1375" spans="1:14" x14ac:dyDescent="0.35">
      <c r="A1375" t="s">
        <v>44</v>
      </c>
      <c r="B1375">
        <f>IF(COUNTIF($A$2:A1375, A1375) =1,1,0)</f>
        <v>0</v>
      </c>
      <c r="C1375">
        <v>2020</v>
      </c>
      <c r="D1375" s="10">
        <v>43831</v>
      </c>
      <c r="E1375" t="s">
        <v>32</v>
      </c>
      <c r="F1375" t="s">
        <v>17</v>
      </c>
      <c r="G1375">
        <f>IF(COUNTIF($F$2:F1375, F1375) =1,1,0)</f>
        <v>0</v>
      </c>
      <c r="H1375" s="1">
        <v>37.81</v>
      </c>
      <c r="I1375" s="2">
        <f t="shared" si="21"/>
        <v>37810000</v>
      </c>
      <c r="J1375" s="2">
        <v>482700</v>
      </c>
      <c r="K1375" t="s">
        <v>29</v>
      </c>
      <c r="L1375" t="s">
        <v>14</v>
      </c>
      <c r="M1375" t="s">
        <v>15</v>
      </c>
      <c r="N1375" s="2">
        <v>55</v>
      </c>
    </row>
    <row r="1376" spans="1:14" x14ac:dyDescent="0.35">
      <c r="A1376" t="s">
        <v>10</v>
      </c>
      <c r="B1376">
        <f>IF(COUNTIF($A$2:A1376, A1376) =1,1,0)</f>
        <v>0</v>
      </c>
      <c r="C1376">
        <v>2018</v>
      </c>
      <c r="D1376" s="10">
        <v>43101</v>
      </c>
      <c r="E1376" t="s">
        <v>11</v>
      </c>
      <c r="F1376" t="s">
        <v>37</v>
      </c>
      <c r="G1376">
        <f>IF(COUNTIF($F$2:F1376, F1376) =1,1,0)</f>
        <v>0</v>
      </c>
      <c r="H1376" s="1">
        <v>42.93</v>
      </c>
      <c r="I1376" s="2">
        <f t="shared" si="21"/>
        <v>42930000</v>
      </c>
      <c r="J1376" s="2">
        <v>596628</v>
      </c>
      <c r="K1376" t="s">
        <v>13</v>
      </c>
      <c r="L1376" t="s">
        <v>14</v>
      </c>
      <c r="M1376" t="s">
        <v>31</v>
      </c>
      <c r="N1376" s="2">
        <v>60</v>
      </c>
    </row>
    <row r="1377" spans="1:14" x14ac:dyDescent="0.35">
      <c r="A1377" t="s">
        <v>41</v>
      </c>
      <c r="B1377">
        <f>IF(COUNTIF($A$2:A1377, A1377) =1,1,0)</f>
        <v>0</v>
      </c>
      <c r="C1377">
        <v>2022</v>
      </c>
      <c r="D1377" s="10">
        <v>44562</v>
      </c>
      <c r="E1377" t="s">
        <v>16</v>
      </c>
      <c r="F1377" t="s">
        <v>24</v>
      </c>
      <c r="G1377">
        <f>IF(COUNTIF($F$2:F1377, F1377) =1,1,0)</f>
        <v>0</v>
      </c>
      <c r="H1377" s="1">
        <v>89.33</v>
      </c>
      <c r="I1377" s="2">
        <f t="shared" si="21"/>
        <v>89330000</v>
      </c>
      <c r="J1377" s="2">
        <v>776295</v>
      </c>
      <c r="K1377" t="s">
        <v>30</v>
      </c>
      <c r="L1377" t="s">
        <v>38</v>
      </c>
      <c r="M1377" t="s">
        <v>15</v>
      </c>
      <c r="N1377" s="2">
        <v>40</v>
      </c>
    </row>
    <row r="1378" spans="1:14" x14ac:dyDescent="0.35">
      <c r="A1378" t="s">
        <v>45</v>
      </c>
      <c r="B1378">
        <f>IF(COUNTIF($A$2:A1378, A1378) =1,1,0)</f>
        <v>0</v>
      </c>
      <c r="C1378">
        <v>2016</v>
      </c>
      <c r="D1378" s="10">
        <v>42370</v>
      </c>
      <c r="E1378" t="s">
        <v>11</v>
      </c>
      <c r="F1378" t="s">
        <v>36</v>
      </c>
      <c r="G1378">
        <f>IF(COUNTIF($F$2:F1378, F1378) =1,1,0)</f>
        <v>0</v>
      </c>
      <c r="H1378" s="1">
        <v>38.58</v>
      </c>
      <c r="I1378" s="2">
        <f t="shared" si="21"/>
        <v>38580000</v>
      </c>
      <c r="J1378" s="2">
        <v>447486</v>
      </c>
      <c r="K1378" t="s">
        <v>29</v>
      </c>
      <c r="L1378" t="s">
        <v>22</v>
      </c>
      <c r="M1378" t="s">
        <v>39</v>
      </c>
      <c r="N1378" s="2">
        <v>7</v>
      </c>
    </row>
    <row r="1379" spans="1:14" x14ac:dyDescent="0.35">
      <c r="A1379" t="s">
        <v>45</v>
      </c>
      <c r="B1379">
        <f>IF(COUNTIF($A$2:A1379, A1379) =1,1,0)</f>
        <v>0</v>
      </c>
      <c r="C1379">
        <v>2022</v>
      </c>
      <c r="D1379" s="10">
        <v>44562</v>
      </c>
      <c r="E1379" t="s">
        <v>20</v>
      </c>
      <c r="F1379" t="s">
        <v>17</v>
      </c>
      <c r="G1379">
        <f>IF(COUNTIF($F$2:F1379, F1379) =1,1,0)</f>
        <v>0</v>
      </c>
      <c r="H1379" s="1">
        <v>75.510000000000005</v>
      </c>
      <c r="I1379" s="2">
        <f t="shared" si="21"/>
        <v>75510000</v>
      </c>
      <c r="J1379" s="2">
        <v>298887</v>
      </c>
      <c r="K1379" t="s">
        <v>25</v>
      </c>
      <c r="L1379" t="s">
        <v>38</v>
      </c>
      <c r="M1379" t="s">
        <v>15</v>
      </c>
      <c r="N1379" s="2">
        <v>44</v>
      </c>
    </row>
    <row r="1380" spans="1:14" x14ac:dyDescent="0.35">
      <c r="A1380" t="s">
        <v>19</v>
      </c>
      <c r="B1380">
        <f>IF(COUNTIF($A$2:A1380, A1380) =1,1,0)</f>
        <v>0</v>
      </c>
      <c r="C1380">
        <v>2015</v>
      </c>
      <c r="D1380" s="10">
        <v>42005</v>
      </c>
      <c r="E1380" t="s">
        <v>16</v>
      </c>
      <c r="F1380" t="s">
        <v>35</v>
      </c>
      <c r="G1380">
        <f>IF(COUNTIF($F$2:F1380, F1380) =1,1,0)</f>
        <v>0</v>
      </c>
      <c r="H1380" s="1">
        <v>56.3</v>
      </c>
      <c r="I1380" s="2">
        <f t="shared" si="21"/>
        <v>56300000</v>
      </c>
      <c r="J1380" s="2">
        <v>59582</v>
      </c>
      <c r="K1380" t="s">
        <v>25</v>
      </c>
      <c r="L1380" t="s">
        <v>14</v>
      </c>
      <c r="M1380" t="s">
        <v>15</v>
      </c>
      <c r="N1380" s="2">
        <v>56</v>
      </c>
    </row>
    <row r="1381" spans="1:14" x14ac:dyDescent="0.35">
      <c r="A1381" t="s">
        <v>43</v>
      </c>
      <c r="B1381">
        <f>IF(COUNTIF($A$2:A1381, A1381) =1,1,0)</f>
        <v>0</v>
      </c>
      <c r="C1381">
        <v>2024</v>
      </c>
      <c r="D1381" s="10">
        <v>45292</v>
      </c>
      <c r="E1381" t="s">
        <v>16</v>
      </c>
      <c r="F1381" t="s">
        <v>37</v>
      </c>
      <c r="G1381">
        <f>IF(COUNTIF($F$2:F1381, F1381) =1,1,0)</f>
        <v>0</v>
      </c>
      <c r="H1381" s="1">
        <v>6.67</v>
      </c>
      <c r="I1381" s="2">
        <f t="shared" si="21"/>
        <v>6670000</v>
      </c>
      <c r="J1381" s="2">
        <v>553944</v>
      </c>
      <c r="K1381" t="s">
        <v>13</v>
      </c>
      <c r="L1381" t="s">
        <v>26</v>
      </c>
      <c r="M1381" t="s">
        <v>39</v>
      </c>
      <c r="N1381" s="2">
        <v>64</v>
      </c>
    </row>
    <row r="1382" spans="1:14" x14ac:dyDescent="0.35">
      <c r="A1382" t="s">
        <v>41</v>
      </c>
      <c r="B1382">
        <f>IF(COUNTIF($A$2:A1382, A1382) =1,1,0)</f>
        <v>0</v>
      </c>
      <c r="C1382">
        <v>2024</v>
      </c>
      <c r="D1382" s="10">
        <v>45292</v>
      </c>
      <c r="E1382" t="s">
        <v>16</v>
      </c>
      <c r="F1382" t="s">
        <v>36</v>
      </c>
      <c r="G1382">
        <f>IF(COUNTIF($F$2:F1382, F1382) =1,1,0)</f>
        <v>0</v>
      </c>
      <c r="H1382" s="1">
        <v>80.290000000000006</v>
      </c>
      <c r="I1382" s="2">
        <f t="shared" si="21"/>
        <v>80290000</v>
      </c>
      <c r="J1382" s="2">
        <v>507258</v>
      </c>
      <c r="K1382" t="s">
        <v>25</v>
      </c>
      <c r="L1382" t="s">
        <v>26</v>
      </c>
      <c r="M1382" t="s">
        <v>31</v>
      </c>
      <c r="N1382" s="2">
        <v>30</v>
      </c>
    </row>
    <row r="1383" spans="1:14" x14ac:dyDescent="0.35">
      <c r="A1383" t="s">
        <v>41</v>
      </c>
      <c r="B1383">
        <f>IF(COUNTIF($A$2:A1383, A1383) =1,1,0)</f>
        <v>0</v>
      </c>
      <c r="C1383">
        <v>2024</v>
      </c>
      <c r="D1383" s="10">
        <v>45292</v>
      </c>
      <c r="E1383" t="s">
        <v>32</v>
      </c>
      <c r="F1383" t="s">
        <v>35</v>
      </c>
      <c r="G1383">
        <f>IF(COUNTIF($F$2:F1383, F1383) =1,1,0)</f>
        <v>0</v>
      </c>
      <c r="H1383" s="1">
        <v>94.6</v>
      </c>
      <c r="I1383" s="2">
        <f t="shared" si="21"/>
        <v>94600000</v>
      </c>
      <c r="J1383" s="2">
        <v>82500</v>
      </c>
      <c r="K1383" t="s">
        <v>13</v>
      </c>
      <c r="L1383" t="s">
        <v>38</v>
      </c>
      <c r="M1383" t="s">
        <v>27</v>
      </c>
      <c r="N1383" s="2">
        <v>28</v>
      </c>
    </row>
    <row r="1384" spans="1:14" x14ac:dyDescent="0.35">
      <c r="A1384" t="s">
        <v>28</v>
      </c>
      <c r="B1384">
        <f>IF(COUNTIF($A$2:A1384, A1384) =1,1,0)</f>
        <v>0</v>
      </c>
      <c r="C1384">
        <v>2021</v>
      </c>
      <c r="D1384" s="10">
        <v>44197</v>
      </c>
      <c r="E1384" t="s">
        <v>34</v>
      </c>
      <c r="F1384" t="s">
        <v>17</v>
      </c>
      <c r="G1384">
        <f>IF(COUNTIF($F$2:F1384, F1384) =1,1,0)</f>
        <v>0</v>
      </c>
      <c r="H1384" s="1">
        <v>27.54</v>
      </c>
      <c r="I1384" s="2">
        <f t="shared" si="21"/>
        <v>27540000</v>
      </c>
      <c r="J1384" s="2">
        <v>383781</v>
      </c>
      <c r="K1384" t="s">
        <v>25</v>
      </c>
      <c r="L1384" t="s">
        <v>38</v>
      </c>
      <c r="M1384" t="s">
        <v>31</v>
      </c>
      <c r="N1384" s="2">
        <v>57</v>
      </c>
    </row>
    <row r="1385" spans="1:14" x14ac:dyDescent="0.35">
      <c r="A1385" t="s">
        <v>40</v>
      </c>
      <c r="B1385">
        <f>IF(COUNTIF($A$2:A1385, A1385) =1,1,0)</f>
        <v>0</v>
      </c>
      <c r="C1385">
        <v>2020</v>
      </c>
      <c r="D1385" s="10">
        <v>43831</v>
      </c>
      <c r="E1385" t="s">
        <v>16</v>
      </c>
      <c r="F1385" t="s">
        <v>36</v>
      </c>
      <c r="G1385">
        <f>IF(COUNTIF($F$2:F1385, F1385) =1,1,0)</f>
        <v>0</v>
      </c>
      <c r="H1385" s="1">
        <v>97.48</v>
      </c>
      <c r="I1385" s="2">
        <f t="shared" si="21"/>
        <v>97480000</v>
      </c>
      <c r="J1385" s="2">
        <v>647303</v>
      </c>
      <c r="K1385" t="s">
        <v>29</v>
      </c>
      <c r="L1385" t="s">
        <v>38</v>
      </c>
      <c r="M1385" t="s">
        <v>31</v>
      </c>
      <c r="N1385" s="2">
        <v>37</v>
      </c>
    </row>
    <row r="1386" spans="1:14" x14ac:dyDescent="0.35">
      <c r="A1386" t="s">
        <v>45</v>
      </c>
      <c r="B1386">
        <f>IF(COUNTIF($A$2:A1386, A1386) =1,1,0)</f>
        <v>0</v>
      </c>
      <c r="C1386">
        <v>2016</v>
      </c>
      <c r="D1386" s="10">
        <v>42370</v>
      </c>
      <c r="E1386" t="s">
        <v>11</v>
      </c>
      <c r="F1386" t="s">
        <v>21</v>
      </c>
      <c r="G1386">
        <f>IF(COUNTIF($F$2:F1386, F1386) =1,1,0)</f>
        <v>0</v>
      </c>
      <c r="H1386" s="1">
        <v>68.23</v>
      </c>
      <c r="I1386" s="2">
        <f t="shared" si="21"/>
        <v>68230000</v>
      </c>
      <c r="J1386" s="2">
        <v>877998</v>
      </c>
      <c r="K1386" t="s">
        <v>25</v>
      </c>
      <c r="L1386" t="s">
        <v>22</v>
      </c>
      <c r="M1386" t="s">
        <v>31</v>
      </c>
      <c r="N1386" s="2">
        <v>23</v>
      </c>
    </row>
    <row r="1387" spans="1:14" x14ac:dyDescent="0.35">
      <c r="A1387" t="s">
        <v>19</v>
      </c>
      <c r="B1387">
        <f>IF(COUNTIF($A$2:A1387, A1387) =1,1,0)</f>
        <v>0</v>
      </c>
      <c r="C1387">
        <v>2015</v>
      </c>
      <c r="D1387" s="10">
        <v>42005</v>
      </c>
      <c r="E1387" t="s">
        <v>34</v>
      </c>
      <c r="F1387" t="s">
        <v>35</v>
      </c>
      <c r="G1387">
        <f>IF(COUNTIF($F$2:F1387, F1387) =1,1,0)</f>
        <v>0</v>
      </c>
      <c r="H1387" s="1">
        <v>56.84</v>
      </c>
      <c r="I1387" s="2">
        <f t="shared" si="21"/>
        <v>56840000</v>
      </c>
      <c r="J1387" s="2">
        <v>631420</v>
      </c>
      <c r="K1387" t="s">
        <v>25</v>
      </c>
      <c r="L1387" t="s">
        <v>14</v>
      </c>
      <c r="M1387" t="s">
        <v>18</v>
      </c>
      <c r="N1387" s="2">
        <v>68</v>
      </c>
    </row>
    <row r="1388" spans="1:14" x14ac:dyDescent="0.35">
      <c r="A1388" t="s">
        <v>33</v>
      </c>
      <c r="B1388">
        <f>IF(COUNTIF($A$2:A1388, A1388) =1,1,0)</f>
        <v>0</v>
      </c>
      <c r="C1388">
        <v>2023</v>
      </c>
      <c r="D1388" s="10">
        <v>44927</v>
      </c>
      <c r="E1388" t="s">
        <v>16</v>
      </c>
      <c r="F1388" t="s">
        <v>24</v>
      </c>
      <c r="G1388">
        <f>IF(COUNTIF($F$2:F1388, F1388) =1,1,0)</f>
        <v>0</v>
      </c>
      <c r="H1388" s="1">
        <v>84.79</v>
      </c>
      <c r="I1388" s="2">
        <f t="shared" si="21"/>
        <v>84790000</v>
      </c>
      <c r="J1388" s="2">
        <v>263566</v>
      </c>
      <c r="K1388" t="s">
        <v>13</v>
      </c>
      <c r="L1388" t="s">
        <v>38</v>
      </c>
      <c r="M1388" t="s">
        <v>27</v>
      </c>
      <c r="N1388" s="2">
        <v>64</v>
      </c>
    </row>
    <row r="1389" spans="1:14" x14ac:dyDescent="0.35">
      <c r="A1389" t="s">
        <v>23</v>
      </c>
      <c r="B1389">
        <f>IF(COUNTIF($A$2:A1389, A1389) =1,1,0)</f>
        <v>0</v>
      </c>
      <c r="C1389">
        <v>2021</v>
      </c>
      <c r="D1389" s="10">
        <v>44197</v>
      </c>
      <c r="E1389" t="s">
        <v>16</v>
      </c>
      <c r="F1389" t="s">
        <v>36</v>
      </c>
      <c r="G1389">
        <f>IF(COUNTIF($F$2:F1389, F1389) =1,1,0)</f>
        <v>0</v>
      </c>
      <c r="H1389" s="1">
        <v>4.22</v>
      </c>
      <c r="I1389" s="2">
        <f t="shared" si="21"/>
        <v>4220000</v>
      </c>
      <c r="J1389" s="2">
        <v>65148</v>
      </c>
      <c r="K1389" t="s">
        <v>25</v>
      </c>
      <c r="L1389" t="s">
        <v>22</v>
      </c>
      <c r="M1389" t="s">
        <v>15</v>
      </c>
      <c r="N1389" s="2">
        <v>15</v>
      </c>
    </row>
    <row r="1390" spans="1:14" x14ac:dyDescent="0.35">
      <c r="A1390" t="s">
        <v>41</v>
      </c>
      <c r="B1390">
        <f>IF(COUNTIF($A$2:A1390, A1390) =1,1,0)</f>
        <v>0</v>
      </c>
      <c r="C1390">
        <v>2020</v>
      </c>
      <c r="D1390" s="10">
        <v>43831</v>
      </c>
      <c r="E1390" t="s">
        <v>16</v>
      </c>
      <c r="F1390" t="s">
        <v>24</v>
      </c>
      <c r="G1390">
        <f>IF(COUNTIF($F$2:F1390, F1390) =1,1,0)</f>
        <v>0</v>
      </c>
      <c r="H1390" s="1">
        <v>58.73</v>
      </c>
      <c r="I1390" s="2">
        <f t="shared" si="21"/>
        <v>58730000</v>
      </c>
      <c r="J1390" s="2">
        <v>345623</v>
      </c>
      <c r="K1390" t="s">
        <v>30</v>
      </c>
      <c r="L1390" t="s">
        <v>22</v>
      </c>
      <c r="M1390" t="s">
        <v>27</v>
      </c>
      <c r="N1390" s="2">
        <v>67</v>
      </c>
    </row>
    <row r="1391" spans="1:14" x14ac:dyDescent="0.35">
      <c r="A1391" t="s">
        <v>10</v>
      </c>
      <c r="B1391">
        <f>IF(COUNTIF($A$2:A1391, A1391) =1,1,0)</f>
        <v>0</v>
      </c>
      <c r="C1391">
        <v>2015</v>
      </c>
      <c r="D1391" s="10">
        <v>42005</v>
      </c>
      <c r="E1391" t="s">
        <v>16</v>
      </c>
      <c r="F1391" t="s">
        <v>21</v>
      </c>
      <c r="G1391">
        <f>IF(COUNTIF($F$2:F1391, F1391) =1,1,0)</f>
        <v>0</v>
      </c>
      <c r="H1391" s="1">
        <v>60.43</v>
      </c>
      <c r="I1391" s="2">
        <f t="shared" si="21"/>
        <v>60430000</v>
      </c>
      <c r="J1391" s="2">
        <v>962452</v>
      </c>
      <c r="K1391" t="s">
        <v>25</v>
      </c>
      <c r="L1391" t="s">
        <v>14</v>
      </c>
      <c r="M1391" t="s">
        <v>39</v>
      </c>
      <c r="N1391" s="2">
        <v>34</v>
      </c>
    </row>
    <row r="1392" spans="1:14" x14ac:dyDescent="0.35">
      <c r="A1392" t="s">
        <v>28</v>
      </c>
      <c r="B1392">
        <f>IF(COUNTIF($A$2:A1392, A1392) =1,1,0)</f>
        <v>0</v>
      </c>
      <c r="C1392">
        <v>2024</v>
      </c>
      <c r="D1392" s="10">
        <v>45292</v>
      </c>
      <c r="E1392" t="s">
        <v>11</v>
      </c>
      <c r="F1392" t="s">
        <v>21</v>
      </c>
      <c r="G1392">
        <f>IF(COUNTIF($F$2:F1392, F1392) =1,1,0)</f>
        <v>0</v>
      </c>
      <c r="H1392" s="1">
        <v>2.85</v>
      </c>
      <c r="I1392" s="2">
        <f t="shared" si="21"/>
        <v>2850000</v>
      </c>
      <c r="J1392" s="2">
        <v>951767</v>
      </c>
      <c r="K1392" t="s">
        <v>25</v>
      </c>
      <c r="L1392" t="s">
        <v>22</v>
      </c>
      <c r="M1392" t="s">
        <v>27</v>
      </c>
      <c r="N1392" s="2">
        <v>10</v>
      </c>
    </row>
    <row r="1393" spans="1:14" x14ac:dyDescent="0.35">
      <c r="A1393" t="s">
        <v>23</v>
      </c>
      <c r="B1393">
        <f>IF(COUNTIF($A$2:A1393, A1393) =1,1,0)</f>
        <v>0</v>
      </c>
      <c r="C1393">
        <v>2016</v>
      </c>
      <c r="D1393" s="10">
        <v>42370</v>
      </c>
      <c r="E1393" t="s">
        <v>34</v>
      </c>
      <c r="F1393" t="s">
        <v>12</v>
      </c>
      <c r="G1393">
        <f>IF(COUNTIF($F$2:F1393, F1393) =1,1,0)</f>
        <v>0</v>
      </c>
      <c r="H1393" s="1">
        <v>43.55</v>
      </c>
      <c r="I1393" s="2">
        <f t="shared" si="21"/>
        <v>43550000</v>
      </c>
      <c r="J1393" s="2">
        <v>712306</v>
      </c>
      <c r="K1393" t="s">
        <v>13</v>
      </c>
      <c r="L1393" t="s">
        <v>26</v>
      </c>
      <c r="M1393" t="s">
        <v>18</v>
      </c>
      <c r="N1393" s="2">
        <v>29</v>
      </c>
    </row>
    <row r="1394" spans="1:14" x14ac:dyDescent="0.35">
      <c r="A1394" t="s">
        <v>23</v>
      </c>
      <c r="B1394">
        <f>IF(COUNTIF($A$2:A1394, A1394) =1,1,0)</f>
        <v>0</v>
      </c>
      <c r="C1394">
        <v>2016</v>
      </c>
      <c r="D1394" s="10">
        <v>42370</v>
      </c>
      <c r="E1394" t="s">
        <v>16</v>
      </c>
      <c r="F1394" t="s">
        <v>24</v>
      </c>
      <c r="G1394">
        <f>IF(COUNTIF($F$2:F1394, F1394) =1,1,0)</f>
        <v>0</v>
      </c>
      <c r="H1394" s="1">
        <v>11.83</v>
      </c>
      <c r="I1394" s="2">
        <f t="shared" si="21"/>
        <v>11830000</v>
      </c>
      <c r="J1394" s="2">
        <v>365116</v>
      </c>
      <c r="K1394" t="s">
        <v>13</v>
      </c>
      <c r="L1394" t="s">
        <v>26</v>
      </c>
      <c r="M1394" t="s">
        <v>39</v>
      </c>
      <c r="N1394" s="2">
        <v>66</v>
      </c>
    </row>
    <row r="1395" spans="1:14" x14ac:dyDescent="0.35">
      <c r="A1395" t="s">
        <v>45</v>
      </c>
      <c r="B1395">
        <f>IF(COUNTIF($A$2:A1395, A1395) =1,1,0)</f>
        <v>0</v>
      </c>
      <c r="C1395">
        <v>2021</v>
      </c>
      <c r="D1395" s="10">
        <v>44197</v>
      </c>
      <c r="E1395" t="s">
        <v>20</v>
      </c>
      <c r="F1395" t="s">
        <v>36</v>
      </c>
      <c r="G1395">
        <f>IF(COUNTIF($F$2:F1395, F1395) =1,1,0)</f>
        <v>0</v>
      </c>
      <c r="H1395" s="1">
        <v>64.959999999999994</v>
      </c>
      <c r="I1395" s="2">
        <f t="shared" si="21"/>
        <v>64959999.999999993</v>
      </c>
      <c r="J1395" s="2">
        <v>485702</v>
      </c>
      <c r="K1395" t="s">
        <v>30</v>
      </c>
      <c r="L1395" t="s">
        <v>14</v>
      </c>
      <c r="M1395" t="s">
        <v>18</v>
      </c>
      <c r="N1395" s="2">
        <v>51</v>
      </c>
    </row>
    <row r="1396" spans="1:14" x14ac:dyDescent="0.35">
      <c r="A1396" t="s">
        <v>45</v>
      </c>
      <c r="B1396">
        <f>IF(COUNTIF($A$2:A1396, A1396) =1,1,0)</f>
        <v>0</v>
      </c>
      <c r="C1396">
        <v>2023</v>
      </c>
      <c r="D1396" s="10">
        <v>44927</v>
      </c>
      <c r="E1396" t="s">
        <v>34</v>
      </c>
      <c r="F1396" t="s">
        <v>21</v>
      </c>
      <c r="G1396">
        <f>IF(COUNTIF($F$2:F1396, F1396) =1,1,0)</f>
        <v>0</v>
      </c>
      <c r="H1396" s="1">
        <v>19.37</v>
      </c>
      <c r="I1396" s="2">
        <f t="shared" si="21"/>
        <v>19370000</v>
      </c>
      <c r="J1396" s="2">
        <v>49480</v>
      </c>
      <c r="K1396" t="s">
        <v>13</v>
      </c>
      <c r="L1396" t="s">
        <v>26</v>
      </c>
      <c r="M1396" t="s">
        <v>39</v>
      </c>
      <c r="N1396" s="2">
        <v>17</v>
      </c>
    </row>
    <row r="1397" spans="1:14" x14ac:dyDescent="0.35">
      <c r="A1397" t="s">
        <v>40</v>
      </c>
      <c r="B1397">
        <f>IF(COUNTIF($A$2:A1397, A1397) =1,1,0)</f>
        <v>0</v>
      </c>
      <c r="C1397">
        <v>2019</v>
      </c>
      <c r="D1397" s="10">
        <v>43466</v>
      </c>
      <c r="E1397" t="s">
        <v>11</v>
      </c>
      <c r="F1397" t="s">
        <v>12</v>
      </c>
      <c r="G1397">
        <f>IF(COUNTIF($F$2:F1397, F1397) =1,1,0)</f>
        <v>0</v>
      </c>
      <c r="H1397" s="1">
        <v>46.64</v>
      </c>
      <c r="I1397" s="2">
        <f t="shared" si="21"/>
        <v>46640000</v>
      </c>
      <c r="J1397" s="2">
        <v>971148</v>
      </c>
      <c r="K1397" t="s">
        <v>29</v>
      </c>
      <c r="L1397" t="s">
        <v>14</v>
      </c>
      <c r="M1397" t="s">
        <v>18</v>
      </c>
      <c r="N1397" s="2">
        <v>44</v>
      </c>
    </row>
    <row r="1398" spans="1:14" x14ac:dyDescent="0.35">
      <c r="A1398" t="s">
        <v>45</v>
      </c>
      <c r="B1398">
        <f>IF(COUNTIF($A$2:A1398, A1398) =1,1,0)</f>
        <v>0</v>
      </c>
      <c r="C1398">
        <v>2018</v>
      </c>
      <c r="D1398" s="10">
        <v>43101</v>
      </c>
      <c r="E1398" t="s">
        <v>32</v>
      </c>
      <c r="F1398" t="s">
        <v>36</v>
      </c>
      <c r="G1398">
        <f>IF(COUNTIF($F$2:F1398, F1398) =1,1,0)</f>
        <v>0</v>
      </c>
      <c r="H1398" s="1">
        <v>31.54</v>
      </c>
      <c r="I1398" s="2">
        <f t="shared" si="21"/>
        <v>31540000</v>
      </c>
      <c r="J1398" s="2">
        <v>513005</v>
      </c>
      <c r="K1398" t="s">
        <v>30</v>
      </c>
      <c r="L1398" t="s">
        <v>26</v>
      </c>
      <c r="M1398" t="s">
        <v>15</v>
      </c>
      <c r="N1398" s="2">
        <v>62</v>
      </c>
    </row>
    <row r="1399" spans="1:14" x14ac:dyDescent="0.35">
      <c r="A1399" t="s">
        <v>28</v>
      </c>
      <c r="B1399">
        <f>IF(COUNTIF($A$2:A1399, A1399) =1,1,0)</f>
        <v>0</v>
      </c>
      <c r="C1399">
        <v>2019</v>
      </c>
      <c r="D1399" s="10">
        <v>43466</v>
      </c>
      <c r="E1399" t="s">
        <v>42</v>
      </c>
      <c r="F1399" t="s">
        <v>17</v>
      </c>
      <c r="G1399">
        <f>IF(COUNTIF($F$2:F1399, F1399) =1,1,0)</f>
        <v>0</v>
      </c>
      <c r="H1399" s="1">
        <v>6.47</v>
      </c>
      <c r="I1399" s="2">
        <f t="shared" si="21"/>
        <v>6470000</v>
      </c>
      <c r="J1399" s="2">
        <v>360381</v>
      </c>
      <c r="K1399" t="s">
        <v>30</v>
      </c>
      <c r="L1399" t="s">
        <v>38</v>
      </c>
      <c r="M1399" t="s">
        <v>15</v>
      </c>
      <c r="N1399" s="2">
        <v>62</v>
      </c>
    </row>
    <row r="1400" spans="1:14" x14ac:dyDescent="0.35">
      <c r="A1400" t="s">
        <v>43</v>
      </c>
      <c r="B1400">
        <f>IF(COUNTIF($A$2:A1400, A1400) =1,1,0)</f>
        <v>0</v>
      </c>
      <c r="C1400">
        <v>2021</v>
      </c>
      <c r="D1400" s="10">
        <v>44197</v>
      </c>
      <c r="E1400" t="s">
        <v>32</v>
      </c>
      <c r="F1400" t="s">
        <v>36</v>
      </c>
      <c r="G1400">
        <f>IF(COUNTIF($F$2:F1400, F1400) =1,1,0)</f>
        <v>0</v>
      </c>
      <c r="H1400" s="1">
        <v>96.23</v>
      </c>
      <c r="I1400" s="2">
        <f t="shared" si="21"/>
        <v>96230000</v>
      </c>
      <c r="J1400" s="2">
        <v>649383</v>
      </c>
      <c r="K1400" t="s">
        <v>30</v>
      </c>
      <c r="L1400" t="s">
        <v>22</v>
      </c>
      <c r="M1400" t="s">
        <v>39</v>
      </c>
      <c r="N1400" s="2">
        <v>59</v>
      </c>
    </row>
    <row r="1401" spans="1:14" x14ac:dyDescent="0.35">
      <c r="A1401" t="s">
        <v>28</v>
      </c>
      <c r="B1401">
        <f>IF(COUNTIF($A$2:A1401, A1401) =1,1,0)</f>
        <v>0</v>
      </c>
      <c r="C1401">
        <v>2022</v>
      </c>
      <c r="D1401" s="10">
        <v>44562</v>
      </c>
      <c r="E1401" t="s">
        <v>34</v>
      </c>
      <c r="F1401" t="s">
        <v>36</v>
      </c>
      <c r="G1401">
        <f>IF(COUNTIF($F$2:F1401, F1401) =1,1,0)</f>
        <v>0</v>
      </c>
      <c r="H1401" s="1">
        <v>89.74</v>
      </c>
      <c r="I1401" s="2">
        <f t="shared" si="21"/>
        <v>89740000</v>
      </c>
      <c r="J1401" s="2">
        <v>155736</v>
      </c>
      <c r="K1401" t="s">
        <v>25</v>
      </c>
      <c r="L1401" t="s">
        <v>26</v>
      </c>
      <c r="M1401" t="s">
        <v>39</v>
      </c>
      <c r="N1401" s="2">
        <v>63</v>
      </c>
    </row>
    <row r="1402" spans="1:14" x14ac:dyDescent="0.35">
      <c r="A1402" t="s">
        <v>45</v>
      </c>
      <c r="B1402">
        <f>IF(COUNTIF($A$2:A1402, A1402) =1,1,0)</f>
        <v>0</v>
      </c>
      <c r="C1402">
        <v>2023</v>
      </c>
      <c r="D1402" s="10">
        <v>44927</v>
      </c>
      <c r="E1402" t="s">
        <v>42</v>
      </c>
      <c r="F1402" t="s">
        <v>37</v>
      </c>
      <c r="G1402">
        <f>IF(COUNTIF($F$2:F1402, F1402) =1,1,0)</f>
        <v>0</v>
      </c>
      <c r="H1402" s="1">
        <v>54.29</v>
      </c>
      <c r="I1402" s="2">
        <f t="shared" si="21"/>
        <v>54290000</v>
      </c>
      <c r="J1402" s="2">
        <v>443715</v>
      </c>
      <c r="K1402" t="s">
        <v>30</v>
      </c>
      <c r="L1402" t="s">
        <v>26</v>
      </c>
      <c r="M1402" t="s">
        <v>31</v>
      </c>
      <c r="N1402" s="2">
        <v>54</v>
      </c>
    </row>
    <row r="1403" spans="1:14" x14ac:dyDescent="0.35">
      <c r="A1403" t="s">
        <v>40</v>
      </c>
      <c r="B1403">
        <f>IF(COUNTIF($A$2:A1403, A1403) =1,1,0)</f>
        <v>0</v>
      </c>
      <c r="C1403">
        <v>2022</v>
      </c>
      <c r="D1403" s="10">
        <v>44562</v>
      </c>
      <c r="E1403" t="s">
        <v>32</v>
      </c>
      <c r="F1403" t="s">
        <v>24</v>
      </c>
      <c r="G1403">
        <f>IF(COUNTIF($F$2:F1403, F1403) =1,1,0)</f>
        <v>0</v>
      </c>
      <c r="H1403" s="1">
        <v>4.8099999999999996</v>
      </c>
      <c r="I1403" s="2">
        <f t="shared" si="21"/>
        <v>4810000</v>
      </c>
      <c r="J1403" s="2">
        <v>683733</v>
      </c>
      <c r="K1403" t="s">
        <v>25</v>
      </c>
      <c r="L1403" t="s">
        <v>38</v>
      </c>
      <c r="M1403" t="s">
        <v>15</v>
      </c>
      <c r="N1403" s="2">
        <v>65</v>
      </c>
    </row>
    <row r="1404" spans="1:14" x14ac:dyDescent="0.35">
      <c r="A1404" t="s">
        <v>43</v>
      </c>
      <c r="B1404">
        <f>IF(COUNTIF($A$2:A1404, A1404) =1,1,0)</f>
        <v>0</v>
      </c>
      <c r="C1404">
        <v>2019</v>
      </c>
      <c r="D1404" s="10">
        <v>43466</v>
      </c>
      <c r="E1404" t="s">
        <v>32</v>
      </c>
      <c r="F1404" t="s">
        <v>37</v>
      </c>
      <c r="G1404">
        <f>IF(COUNTIF($F$2:F1404, F1404) =1,1,0)</f>
        <v>0</v>
      </c>
      <c r="H1404" s="1">
        <v>42.16</v>
      </c>
      <c r="I1404" s="2">
        <f t="shared" si="21"/>
        <v>42160000</v>
      </c>
      <c r="J1404" s="2">
        <v>400214</v>
      </c>
      <c r="K1404" t="s">
        <v>30</v>
      </c>
      <c r="L1404" t="s">
        <v>38</v>
      </c>
      <c r="M1404" t="s">
        <v>18</v>
      </c>
      <c r="N1404" s="2">
        <v>58</v>
      </c>
    </row>
    <row r="1405" spans="1:14" x14ac:dyDescent="0.35">
      <c r="A1405" t="s">
        <v>43</v>
      </c>
      <c r="B1405">
        <f>IF(COUNTIF($A$2:A1405, A1405) =1,1,0)</f>
        <v>0</v>
      </c>
      <c r="C1405">
        <v>2024</v>
      </c>
      <c r="D1405" s="10">
        <v>45292</v>
      </c>
      <c r="E1405" t="s">
        <v>16</v>
      </c>
      <c r="F1405" t="s">
        <v>21</v>
      </c>
      <c r="G1405">
        <f>IF(COUNTIF($F$2:F1405, F1405) =1,1,0)</f>
        <v>0</v>
      </c>
      <c r="H1405" s="1">
        <v>74.06</v>
      </c>
      <c r="I1405" s="2">
        <f t="shared" si="21"/>
        <v>74060000</v>
      </c>
      <c r="J1405" s="2">
        <v>813472</v>
      </c>
      <c r="K1405" t="s">
        <v>13</v>
      </c>
      <c r="L1405" t="s">
        <v>38</v>
      </c>
      <c r="M1405" t="s">
        <v>15</v>
      </c>
      <c r="N1405" s="2">
        <v>17</v>
      </c>
    </row>
    <row r="1406" spans="1:14" x14ac:dyDescent="0.35">
      <c r="A1406" t="s">
        <v>33</v>
      </c>
      <c r="B1406">
        <f>IF(COUNTIF($A$2:A1406, A1406) =1,1,0)</f>
        <v>0</v>
      </c>
      <c r="C1406">
        <v>2021</v>
      </c>
      <c r="D1406" s="10">
        <v>44197</v>
      </c>
      <c r="E1406" t="s">
        <v>16</v>
      </c>
      <c r="F1406" t="s">
        <v>36</v>
      </c>
      <c r="G1406">
        <f>IF(COUNTIF($F$2:F1406, F1406) =1,1,0)</f>
        <v>0</v>
      </c>
      <c r="H1406" s="1">
        <v>27.1</v>
      </c>
      <c r="I1406" s="2">
        <f t="shared" si="21"/>
        <v>27100000</v>
      </c>
      <c r="J1406" s="2">
        <v>199832</v>
      </c>
      <c r="K1406" t="s">
        <v>25</v>
      </c>
      <c r="L1406" t="s">
        <v>22</v>
      </c>
      <c r="M1406" t="s">
        <v>31</v>
      </c>
      <c r="N1406" s="2">
        <v>54</v>
      </c>
    </row>
    <row r="1407" spans="1:14" x14ac:dyDescent="0.35">
      <c r="A1407" t="s">
        <v>19</v>
      </c>
      <c r="B1407">
        <f>IF(COUNTIF($A$2:A1407, A1407) =1,1,0)</f>
        <v>0</v>
      </c>
      <c r="C1407">
        <v>2017</v>
      </c>
      <c r="D1407" s="10">
        <v>42736</v>
      </c>
      <c r="E1407" t="s">
        <v>42</v>
      </c>
      <c r="F1407" t="s">
        <v>21</v>
      </c>
      <c r="G1407">
        <f>IF(COUNTIF($F$2:F1407, F1407) =1,1,0)</f>
        <v>0</v>
      </c>
      <c r="H1407" s="1">
        <v>22.04</v>
      </c>
      <c r="I1407" s="2">
        <f t="shared" si="21"/>
        <v>22040000</v>
      </c>
      <c r="J1407" s="2">
        <v>210495</v>
      </c>
      <c r="K1407" t="s">
        <v>29</v>
      </c>
      <c r="L1407" t="s">
        <v>22</v>
      </c>
      <c r="M1407" t="s">
        <v>18</v>
      </c>
      <c r="N1407" s="2">
        <v>18</v>
      </c>
    </row>
    <row r="1408" spans="1:14" x14ac:dyDescent="0.35">
      <c r="A1408" t="s">
        <v>10</v>
      </c>
      <c r="B1408">
        <f>IF(COUNTIF($A$2:A1408, A1408) =1,1,0)</f>
        <v>0</v>
      </c>
      <c r="C1408">
        <v>2023</v>
      </c>
      <c r="D1408" s="10">
        <v>44927</v>
      </c>
      <c r="E1408" t="s">
        <v>20</v>
      </c>
      <c r="F1408" t="s">
        <v>12</v>
      </c>
      <c r="G1408">
        <f>IF(COUNTIF($F$2:F1408, F1408) =1,1,0)</f>
        <v>0</v>
      </c>
      <c r="H1408" s="1">
        <v>49.53</v>
      </c>
      <c r="I1408" s="2">
        <f t="shared" si="21"/>
        <v>49530000</v>
      </c>
      <c r="J1408" s="2">
        <v>923445</v>
      </c>
      <c r="K1408" t="s">
        <v>13</v>
      </c>
      <c r="L1408" t="s">
        <v>14</v>
      </c>
      <c r="M1408" t="s">
        <v>15</v>
      </c>
      <c r="N1408" s="2">
        <v>42</v>
      </c>
    </row>
    <row r="1409" spans="1:14" x14ac:dyDescent="0.35">
      <c r="A1409" t="s">
        <v>44</v>
      </c>
      <c r="B1409">
        <f>IF(COUNTIF($A$2:A1409, A1409) =1,1,0)</f>
        <v>0</v>
      </c>
      <c r="C1409">
        <v>2019</v>
      </c>
      <c r="D1409" s="10">
        <v>43466</v>
      </c>
      <c r="E1409" t="s">
        <v>20</v>
      </c>
      <c r="F1409" t="s">
        <v>12</v>
      </c>
      <c r="G1409">
        <f>IF(COUNTIF($F$2:F1409, F1409) =1,1,0)</f>
        <v>0</v>
      </c>
      <c r="H1409" s="1">
        <v>1.72</v>
      </c>
      <c r="I1409" s="2">
        <f t="shared" si="21"/>
        <v>1720000</v>
      </c>
      <c r="J1409" s="2">
        <v>407485</v>
      </c>
      <c r="K1409" t="s">
        <v>29</v>
      </c>
      <c r="L1409" t="s">
        <v>14</v>
      </c>
      <c r="M1409" t="s">
        <v>27</v>
      </c>
      <c r="N1409" s="2">
        <v>22</v>
      </c>
    </row>
    <row r="1410" spans="1:14" x14ac:dyDescent="0.35">
      <c r="A1410" t="s">
        <v>41</v>
      </c>
      <c r="B1410">
        <f>IF(COUNTIF($A$2:A1410, A1410) =1,1,0)</f>
        <v>0</v>
      </c>
      <c r="C1410">
        <v>2020</v>
      </c>
      <c r="D1410" s="10">
        <v>43831</v>
      </c>
      <c r="E1410" t="s">
        <v>20</v>
      </c>
      <c r="F1410" t="s">
        <v>35</v>
      </c>
      <c r="G1410">
        <f>IF(COUNTIF($F$2:F1410, F1410) =1,1,0)</f>
        <v>0</v>
      </c>
      <c r="H1410" s="1">
        <v>97.39</v>
      </c>
      <c r="I1410" s="2">
        <f t="shared" si="21"/>
        <v>97390000</v>
      </c>
      <c r="J1410" s="2">
        <v>517452</v>
      </c>
      <c r="K1410" t="s">
        <v>30</v>
      </c>
      <c r="L1410" t="s">
        <v>38</v>
      </c>
      <c r="M1410" t="s">
        <v>18</v>
      </c>
      <c r="N1410" s="2">
        <v>9</v>
      </c>
    </row>
    <row r="1411" spans="1:14" x14ac:dyDescent="0.35">
      <c r="A1411" t="s">
        <v>28</v>
      </c>
      <c r="B1411">
        <f>IF(COUNTIF($A$2:A1411, A1411) =1,1,0)</f>
        <v>0</v>
      </c>
      <c r="C1411">
        <v>2017</v>
      </c>
      <c r="D1411" s="10">
        <v>42736</v>
      </c>
      <c r="E1411" t="s">
        <v>16</v>
      </c>
      <c r="F1411" t="s">
        <v>17</v>
      </c>
      <c r="G1411">
        <f>IF(COUNTIF($F$2:F1411, F1411) =1,1,0)</f>
        <v>0</v>
      </c>
      <c r="H1411" s="1">
        <v>68.73</v>
      </c>
      <c r="I1411" s="2">
        <f t="shared" ref="I1411:I1474" si="22">H1411*1000000</f>
        <v>68730000</v>
      </c>
      <c r="J1411" s="2">
        <v>509742</v>
      </c>
      <c r="K1411" t="s">
        <v>25</v>
      </c>
      <c r="L1411" t="s">
        <v>38</v>
      </c>
      <c r="M1411" t="s">
        <v>31</v>
      </c>
      <c r="N1411" s="2">
        <v>43</v>
      </c>
    </row>
    <row r="1412" spans="1:14" x14ac:dyDescent="0.35">
      <c r="A1412" t="s">
        <v>45</v>
      </c>
      <c r="B1412">
        <f>IF(COUNTIF($A$2:A1412, A1412) =1,1,0)</f>
        <v>0</v>
      </c>
      <c r="C1412">
        <v>2019</v>
      </c>
      <c r="D1412" s="10">
        <v>43466</v>
      </c>
      <c r="E1412" t="s">
        <v>42</v>
      </c>
      <c r="F1412" t="s">
        <v>37</v>
      </c>
      <c r="G1412">
        <f>IF(COUNTIF($F$2:F1412, F1412) =1,1,0)</f>
        <v>0</v>
      </c>
      <c r="H1412" s="1">
        <v>57.85</v>
      </c>
      <c r="I1412" s="2">
        <f t="shared" si="22"/>
        <v>57850000</v>
      </c>
      <c r="J1412" s="2">
        <v>412236</v>
      </c>
      <c r="K1412" t="s">
        <v>25</v>
      </c>
      <c r="L1412" t="s">
        <v>22</v>
      </c>
      <c r="M1412" t="s">
        <v>31</v>
      </c>
      <c r="N1412" s="2">
        <v>36</v>
      </c>
    </row>
    <row r="1413" spans="1:14" x14ac:dyDescent="0.35">
      <c r="A1413" t="s">
        <v>28</v>
      </c>
      <c r="B1413">
        <f>IF(COUNTIF($A$2:A1413, A1413) =1,1,0)</f>
        <v>0</v>
      </c>
      <c r="C1413">
        <v>2017</v>
      </c>
      <c r="D1413" s="10">
        <v>42736</v>
      </c>
      <c r="E1413" t="s">
        <v>42</v>
      </c>
      <c r="F1413" t="s">
        <v>37</v>
      </c>
      <c r="G1413">
        <f>IF(COUNTIF($F$2:F1413, F1413) =1,1,0)</f>
        <v>0</v>
      </c>
      <c r="H1413" s="1">
        <v>6.58</v>
      </c>
      <c r="I1413" s="2">
        <f t="shared" si="22"/>
        <v>6580000</v>
      </c>
      <c r="J1413" s="2">
        <v>592988</v>
      </c>
      <c r="K1413" t="s">
        <v>13</v>
      </c>
      <c r="L1413" t="s">
        <v>14</v>
      </c>
      <c r="M1413" t="s">
        <v>15</v>
      </c>
      <c r="N1413" s="2">
        <v>43</v>
      </c>
    </row>
    <row r="1414" spans="1:14" x14ac:dyDescent="0.35">
      <c r="A1414" t="s">
        <v>45</v>
      </c>
      <c r="B1414">
        <f>IF(COUNTIF($A$2:A1414, A1414) =1,1,0)</f>
        <v>0</v>
      </c>
      <c r="C1414">
        <v>2019</v>
      </c>
      <c r="D1414" s="10">
        <v>43466</v>
      </c>
      <c r="E1414" t="s">
        <v>16</v>
      </c>
      <c r="F1414" t="s">
        <v>36</v>
      </c>
      <c r="G1414">
        <f>IF(COUNTIF($F$2:F1414, F1414) =1,1,0)</f>
        <v>0</v>
      </c>
      <c r="H1414" s="1">
        <v>47.25</v>
      </c>
      <c r="I1414" s="2">
        <f t="shared" si="22"/>
        <v>47250000</v>
      </c>
      <c r="J1414" s="2">
        <v>451510</v>
      </c>
      <c r="K1414" t="s">
        <v>13</v>
      </c>
      <c r="L1414" t="s">
        <v>38</v>
      </c>
      <c r="M1414" t="s">
        <v>15</v>
      </c>
      <c r="N1414" s="2">
        <v>45</v>
      </c>
    </row>
    <row r="1415" spans="1:14" x14ac:dyDescent="0.35">
      <c r="A1415" t="s">
        <v>19</v>
      </c>
      <c r="B1415">
        <f>IF(COUNTIF($A$2:A1415, A1415) =1,1,0)</f>
        <v>0</v>
      </c>
      <c r="C1415">
        <v>2021</v>
      </c>
      <c r="D1415" s="10">
        <v>44197</v>
      </c>
      <c r="E1415" t="s">
        <v>16</v>
      </c>
      <c r="F1415" t="s">
        <v>12</v>
      </c>
      <c r="G1415">
        <f>IF(COUNTIF($F$2:F1415, F1415) =1,1,0)</f>
        <v>0</v>
      </c>
      <c r="H1415" s="1">
        <v>20.260000000000002</v>
      </c>
      <c r="I1415" s="2">
        <f t="shared" si="22"/>
        <v>20260000</v>
      </c>
      <c r="J1415" s="2">
        <v>144065</v>
      </c>
      <c r="K1415" t="s">
        <v>29</v>
      </c>
      <c r="L1415" t="s">
        <v>14</v>
      </c>
      <c r="M1415" t="s">
        <v>18</v>
      </c>
      <c r="N1415" s="2">
        <v>62</v>
      </c>
    </row>
    <row r="1416" spans="1:14" x14ac:dyDescent="0.35">
      <c r="A1416" t="s">
        <v>19</v>
      </c>
      <c r="B1416">
        <f>IF(COUNTIF($A$2:A1416, A1416) =1,1,0)</f>
        <v>0</v>
      </c>
      <c r="C1416">
        <v>2024</v>
      </c>
      <c r="D1416" s="10">
        <v>45292</v>
      </c>
      <c r="E1416" t="s">
        <v>32</v>
      </c>
      <c r="F1416" t="s">
        <v>24</v>
      </c>
      <c r="G1416">
        <f>IF(COUNTIF($F$2:F1416, F1416) =1,1,0)</f>
        <v>0</v>
      </c>
      <c r="H1416" s="1">
        <v>85.02</v>
      </c>
      <c r="I1416" s="2">
        <f t="shared" si="22"/>
        <v>85020000</v>
      </c>
      <c r="J1416" s="2">
        <v>700440</v>
      </c>
      <c r="K1416" t="s">
        <v>13</v>
      </c>
      <c r="L1416" t="s">
        <v>22</v>
      </c>
      <c r="M1416" t="s">
        <v>15</v>
      </c>
      <c r="N1416" s="2">
        <v>23</v>
      </c>
    </row>
    <row r="1417" spans="1:14" x14ac:dyDescent="0.35">
      <c r="A1417" t="s">
        <v>33</v>
      </c>
      <c r="B1417">
        <f>IF(COUNTIF($A$2:A1417, A1417) =1,1,0)</f>
        <v>0</v>
      </c>
      <c r="C1417">
        <v>2024</v>
      </c>
      <c r="D1417" s="10">
        <v>45292</v>
      </c>
      <c r="E1417" t="s">
        <v>11</v>
      </c>
      <c r="F1417" t="s">
        <v>21</v>
      </c>
      <c r="G1417">
        <f>IF(COUNTIF($F$2:F1417, F1417) =1,1,0)</f>
        <v>0</v>
      </c>
      <c r="H1417" s="1">
        <v>64.540000000000006</v>
      </c>
      <c r="I1417" s="2">
        <f t="shared" si="22"/>
        <v>64540000.000000007</v>
      </c>
      <c r="J1417" s="2">
        <v>255689</v>
      </c>
      <c r="K1417" t="s">
        <v>30</v>
      </c>
      <c r="L1417" t="s">
        <v>38</v>
      </c>
      <c r="M1417" t="s">
        <v>31</v>
      </c>
      <c r="N1417" s="2">
        <v>54</v>
      </c>
    </row>
    <row r="1418" spans="1:14" x14ac:dyDescent="0.35">
      <c r="A1418" t="s">
        <v>44</v>
      </c>
      <c r="B1418">
        <f>IF(COUNTIF($A$2:A1418, A1418) =1,1,0)</f>
        <v>0</v>
      </c>
      <c r="C1418">
        <v>2017</v>
      </c>
      <c r="D1418" s="10">
        <v>42736</v>
      </c>
      <c r="E1418" t="s">
        <v>42</v>
      </c>
      <c r="F1418" t="s">
        <v>17</v>
      </c>
      <c r="G1418">
        <f>IF(COUNTIF($F$2:F1418, F1418) =1,1,0)</f>
        <v>0</v>
      </c>
      <c r="H1418" s="1">
        <v>74.010000000000005</v>
      </c>
      <c r="I1418" s="2">
        <f t="shared" si="22"/>
        <v>74010000</v>
      </c>
      <c r="J1418" s="2">
        <v>750473</v>
      </c>
      <c r="K1418" t="s">
        <v>30</v>
      </c>
      <c r="L1418" t="s">
        <v>38</v>
      </c>
      <c r="M1418" t="s">
        <v>31</v>
      </c>
      <c r="N1418" s="2">
        <v>41</v>
      </c>
    </row>
    <row r="1419" spans="1:14" x14ac:dyDescent="0.35">
      <c r="A1419" t="s">
        <v>23</v>
      </c>
      <c r="B1419">
        <f>IF(COUNTIF($A$2:A1419, A1419) =1,1,0)</f>
        <v>0</v>
      </c>
      <c r="C1419">
        <v>2015</v>
      </c>
      <c r="D1419" s="10">
        <v>42005</v>
      </c>
      <c r="E1419" t="s">
        <v>42</v>
      </c>
      <c r="F1419" t="s">
        <v>35</v>
      </c>
      <c r="G1419">
        <f>IF(COUNTIF($F$2:F1419, F1419) =1,1,0)</f>
        <v>0</v>
      </c>
      <c r="H1419" s="1">
        <v>68.8</v>
      </c>
      <c r="I1419" s="2">
        <f t="shared" si="22"/>
        <v>68800000</v>
      </c>
      <c r="J1419" s="2">
        <v>284512</v>
      </c>
      <c r="K1419" t="s">
        <v>25</v>
      </c>
      <c r="L1419" t="s">
        <v>26</v>
      </c>
      <c r="M1419" t="s">
        <v>31</v>
      </c>
      <c r="N1419" s="2">
        <v>23</v>
      </c>
    </row>
    <row r="1420" spans="1:14" x14ac:dyDescent="0.35">
      <c r="A1420" t="s">
        <v>44</v>
      </c>
      <c r="B1420">
        <f>IF(COUNTIF($A$2:A1420, A1420) =1,1,0)</f>
        <v>0</v>
      </c>
      <c r="C1420">
        <v>2021</v>
      </c>
      <c r="D1420" s="10">
        <v>44197</v>
      </c>
      <c r="E1420" t="s">
        <v>42</v>
      </c>
      <c r="F1420" t="s">
        <v>12</v>
      </c>
      <c r="G1420">
        <f>IF(COUNTIF($F$2:F1420, F1420) =1,1,0)</f>
        <v>0</v>
      </c>
      <c r="H1420" s="1">
        <v>76.8</v>
      </c>
      <c r="I1420" s="2">
        <f t="shared" si="22"/>
        <v>76800000</v>
      </c>
      <c r="J1420" s="2">
        <v>607544</v>
      </c>
      <c r="K1420" t="s">
        <v>25</v>
      </c>
      <c r="L1420" t="s">
        <v>22</v>
      </c>
      <c r="M1420" t="s">
        <v>39</v>
      </c>
      <c r="N1420" s="2">
        <v>56</v>
      </c>
    </row>
    <row r="1421" spans="1:14" x14ac:dyDescent="0.35">
      <c r="A1421" t="s">
        <v>23</v>
      </c>
      <c r="B1421">
        <f>IF(COUNTIF($A$2:A1421, A1421) =1,1,0)</f>
        <v>0</v>
      </c>
      <c r="C1421">
        <v>2016</v>
      </c>
      <c r="D1421" s="10">
        <v>42370</v>
      </c>
      <c r="E1421" t="s">
        <v>16</v>
      </c>
      <c r="F1421" t="s">
        <v>36</v>
      </c>
      <c r="G1421">
        <f>IF(COUNTIF($F$2:F1421, F1421) =1,1,0)</f>
        <v>0</v>
      </c>
      <c r="H1421" s="1">
        <v>92.39</v>
      </c>
      <c r="I1421" s="2">
        <f t="shared" si="22"/>
        <v>92390000</v>
      </c>
      <c r="J1421" s="2">
        <v>61764</v>
      </c>
      <c r="K1421" t="s">
        <v>13</v>
      </c>
      <c r="L1421" t="s">
        <v>26</v>
      </c>
      <c r="M1421" t="s">
        <v>39</v>
      </c>
      <c r="N1421" s="2">
        <v>38</v>
      </c>
    </row>
    <row r="1422" spans="1:14" x14ac:dyDescent="0.35">
      <c r="A1422" t="s">
        <v>45</v>
      </c>
      <c r="B1422">
        <f>IF(COUNTIF($A$2:A1422, A1422) =1,1,0)</f>
        <v>0</v>
      </c>
      <c r="C1422">
        <v>2023</v>
      </c>
      <c r="D1422" s="10">
        <v>44927</v>
      </c>
      <c r="E1422" t="s">
        <v>32</v>
      </c>
      <c r="F1422" t="s">
        <v>24</v>
      </c>
      <c r="G1422">
        <f>IF(COUNTIF($F$2:F1422, F1422) =1,1,0)</f>
        <v>0</v>
      </c>
      <c r="H1422" s="1">
        <v>11.73</v>
      </c>
      <c r="I1422" s="2">
        <f t="shared" si="22"/>
        <v>11730000</v>
      </c>
      <c r="J1422" s="2">
        <v>489053</v>
      </c>
      <c r="K1422" t="s">
        <v>25</v>
      </c>
      <c r="L1422" t="s">
        <v>38</v>
      </c>
      <c r="M1422" t="s">
        <v>31</v>
      </c>
      <c r="N1422" s="2">
        <v>29</v>
      </c>
    </row>
    <row r="1423" spans="1:14" x14ac:dyDescent="0.35">
      <c r="A1423" t="s">
        <v>10</v>
      </c>
      <c r="B1423">
        <f>IF(COUNTIF($A$2:A1423, A1423) =1,1,0)</f>
        <v>0</v>
      </c>
      <c r="C1423">
        <v>2020</v>
      </c>
      <c r="D1423" s="10">
        <v>43831</v>
      </c>
      <c r="E1423" t="s">
        <v>34</v>
      </c>
      <c r="F1423" t="s">
        <v>24</v>
      </c>
      <c r="G1423">
        <f>IF(COUNTIF($F$2:F1423, F1423) =1,1,0)</f>
        <v>0</v>
      </c>
      <c r="H1423" s="1">
        <v>29.31</v>
      </c>
      <c r="I1423" s="2">
        <f t="shared" si="22"/>
        <v>29310000</v>
      </c>
      <c r="J1423" s="2">
        <v>8884</v>
      </c>
      <c r="K1423" t="s">
        <v>25</v>
      </c>
      <c r="L1423" t="s">
        <v>22</v>
      </c>
      <c r="M1423" t="s">
        <v>18</v>
      </c>
      <c r="N1423" s="2">
        <v>23</v>
      </c>
    </row>
    <row r="1424" spans="1:14" x14ac:dyDescent="0.35">
      <c r="A1424" t="s">
        <v>28</v>
      </c>
      <c r="B1424">
        <f>IF(COUNTIF($A$2:A1424, A1424) =1,1,0)</f>
        <v>0</v>
      </c>
      <c r="C1424">
        <v>2017</v>
      </c>
      <c r="D1424" s="10">
        <v>42736</v>
      </c>
      <c r="E1424" t="s">
        <v>16</v>
      </c>
      <c r="F1424" t="s">
        <v>17</v>
      </c>
      <c r="G1424">
        <f>IF(COUNTIF($F$2:F1424, F1424) =1,1,0)</f>
        <v>0</v>
      </c>
      <c r="H1424" s="1">
        <v>91.67</v>
      </c>
      <c r="I1424" s="2">
        <f t="shared" si="22"/>
        <v>91670000</v>
      </c>
      <c r="J1424" s="2">
        <v>80135</v>
      </c>
      <c r="K1424" t="s">
        <v>13</v>
      </c>
      <c r="L1424" t="s">
        <v>26</v>
      </c>
      <c r="M1424" t="s">
        <v>27</v>
      </c>
      <c r="N1424" s="2">
        <v>35</v>
      </c>
    </row>
    <row r="1425" spans="1:14" x14ac:dyDescent="0.35">
      <c r="A1425" t="s">
        <v>45</v>
      </c>
      <c r="B1425">
        <f>IF(COUNTIF($A$2:A1425, A1425) =1,1,0)</f>
        <v>0</v>
      </c>
      <c r="C1425">
        <v>2022</v>
      </c>
      <c r="D1425" s="10">
        <v>44562</v>
      </c>
      <c r="E1425" t="s">
        <v>11</v>
      </c>
      <c r="F1425" t="s">
        <v>17</v>
      </c>
      <c r="G1425">
        <f>IF(COUNTIF($F$2:F1425, F1425) =1,1,0)</f>
        <v>0</v>
      </c>
      <c r="H1425" s="1">
        <v>47.66</v>
      </c>
      <c r="I1425" s="2">
        <f t="shared" si="22"/>
        <v>47660000</v>
      </c>
      <c r="J1425" s="2">
        <v>20064</v>
      </c>
      <c r="K1425" t="s">
        <v>29</v>
      </c>
      <c r="L1425" t="s">
        <v>26</v>
      </c>
      <c r="M1425" t="s">
        <v>39</v>
      </c>
      <c r="N1425" s="2">
        <v>61</v>
      </c>
    </row>
    <row r="1426" spans="1:14" x14ac:dyDescent="0.35">
      <c r="A1426" t="s">
        <v>19</v>
      </c>
      <c r="B1426">
        <f>IF(COUNTIF($A$2:A1426, A1426) =1,1,0)</f>
        <v>0</v>
      </c>
      <c r="C1426">
        <v>2022</v>
      </c>
      <c r="D1426" s="10">
        <v>44562</v>
      </c>
      <c r="E1426" t="s">
        <v>34</v>
      </c>
      <c r="F1426" t="s">
        <v>24</v>
      </c>
      <c r="G1426">
        <f>IF(COUNTIF($F$2:F1426, F1426) =1,1,0)</f>
        <v>0</v>
      </c>
      <c r="H1426" s="1">
        <v>95.74</v>
      </c>
      <c r="I1426" s="2">
        <f t="shared" si="22"/>
        <v>95740000</v>
      </c>
      <c r="J1426" s="2">
        <v>849940</v>
      </c>
      <c r="K1426" t="s">
        <v>29</v>
      </c>
      <c r="L1426" t="s">
        <v>22</v>
      </c>
      <c r="M1426" t="s">
        <v>27</v>
      </c>
      <c r="N1426" s="2">
        <v>61</v>
      </c>
    </row>
    <row r="1427" spans="1:14" x14ac:dyDescent="0.35">
      <c r="A1427" t="s">
        <v>44</v>
      </c>
      <c r="B1427">
        <f>IF(COUNTIF($A$2:A1427, A1427) =1,1,0)</f>
        <v>0</v>
      </c>
      <c r="C1427">
        <v>2021</v>
      </c>
      <c r="D1427" s="10">
        <v>44197</v>
      </c>
      <c r="E1427" t="s">
        <v>16</v>
      </c>
      <c r="F1427" t="s">
        <v>35</v>
      </c>
      <c r="G1427">
        <f>IF(COUNTIF($F$2:F1427, F1427) =1,1,0)</f>
        <v>0</v>
      </c>
      <c r="H1427" s="1">
        <v>79.25</v>
      </c>
      <c r="I1427" s="2">
        <f t="shared" si="22"/>
        <v>79250000</v>
      </c>
      <c r="J1427" s="2">
        <v>437649</v>
      </c>
      <c r="K1427" t="s">
        <v>13</v>
      </c>
      <c r="L1427" t="s">
        <v>22</v>
      </c>
      <c r="M1427" t="s">
        <v>18</v>
      </c>
      <c r="N1427" s="2">
        <v>10</v>
      </c>
    </row>
    <row r="1428" spans="1:14" x14ac:dyDescent="0.35">
      <c r="A1428" t="s">
        <v>40</v>
      </c>
      <c r="B1428">
        <f>IF(COUNTIF($A$2:A1428, A1428) =1,1,0)</f>
        <v>0</v>
      </c>
      <c r="C1428">
        <v>2020</v>
      </c>
      <c r="D1428" s="10">
        <v>43831</v>
      </c>
      <c r="E1428" t="s">
        <v>34</v>
      </c>
      <c r="F1428" t="s">
        <v>24</v>
      </c>
      <c r="G1428">
        <f>IF(COUNTIF($F$2:F1428, F1428) =1,1,0)</f>
        <v>0</v>
      </c>
      <c r="H1428" s="1">
        <v>43.69</v>
      </c>
      <c r="I1428" s="2">
        <f t="shared" si="22"/>
        <v>43690000</v>
      </c>
      <c r="J1428" s="2">
        <v>269137</v>
      </c>
      <c r="K1428" t="s">
        <v>30</v>
      </c>
      <c r="L1428" t="s">
        <v>14</v>
      </c>
      <c r="M1428" t="s">
        <v>27</v>
      </c>
      <c r="N1428" s="2">
        <v>18</v>
      </c>
    </row>
    <row r="1429" spans="1:14" x14ac:dyDescent="0.35">
      <c r="A1429" t="s">
        <v>23</v>
      </c>
      <c r="B1429">
        <f>IF(COUNTIF($A$2:A1429, A1429) =1,1,0)</f>
        <v>0</v>
      </c>
      <c r="C1429">
        <v>2018</v>
      </c>
      <c r="D1429" s="10">
        <v>43101</v>
      </c>
      <c r="E1429" t="s">
        <v>42</v>
      </c>
      <c r="F1429" t="s">
        <v>24</v>
      </c>
      <c r="G1429">
        <f>IF(COUNTIF($F$2:F1429, F1429) =1,1,0)</f>
        <v>0</v>
      </c>
      <c r="H1429" s="1">
        <v>23.27</v>
      </c>
      <c r="I1429" s="2">
        <f t="shared" si="22"/>
        <v>23270000</v>
      </c>
      <c r="J1429" s="2">
        <v>233460</v>
      </c>
      <c r="K1429" t="s">
        <v>29</v>
      </c>
      <c r="L1429" t="s">
        <v>14</v>
      </c>
      <c r="M1429" t="s">
        <v>31</v>
      </c>
      <c r="N1429" s="2">
        <v>11</v>
      </c>
    </row>
    <row r="1430" spans="1:14" x14ac:dyDescent="0.35">
      <c r="A1430" t="s">
        <v>23</v>
      </c>
      <c r="B1430">
        <f>IF(COUNTIF($A$2:A1430, A1430) =1,1,0)</f>
        <v>0</v>
      </c>
      <c r="C1430">
        <v>2015</v>
      </c>
      <c r="D1430" s="10">
        <v>42005</v>
      </c>
      <c r="E1430" t="s">
        <v>34</v>
      </c>
      <c r="F1430" t="s">
        <v>36</v>
      </c>
      <c r="G1430">
        <f>IF(COUNTIF($F$2:F1430, F1430) =1,1,0)</f>
        <v>0</v>
      </c>
      <c r="H1430" s="1">
        <v>6.96</v>
      </c>
      <c r="I1430" s="2">
        <f t="shared" si="22"/>
        <v>6960000</v>
      </c>
      <c r="J1430" s="2">
        <v>474585</v>
      </c>
      <c r="K1430" t="s">
        <v>25</v>
      </c>
      <c r="L1430" t="s">
        <v>14</v>
      </c>
      <c r="M1430" t="s">
        <v>18</v>
      </c>
      <c r="N1430" s="2">
        <v>34</v>
      </c>
    </row>
    <row r="1431" spans="1:14" x14ac:dyDescent="0.35">
      <c r="A1431" t="s">
        <v>41</v>
      </c>
      <c r="B1431">
        <f>IF(COUNTIF($A$2:A1431, A1431) =1,1,0)</f>
        <v>0</v>
      </c>
      <c r="C1431">
        <v>2024</v>
      </c>
      <c r="D1431" s="10">
        <v>45292</v>
      </c>
      <c r="E1431" t="s">
        <v>34</v>
      </c>
      <c r="F1431" t="s">
        <v>35</v>
      </c>
      <c r="G1431">
        <f>IF(COUNTIF($F$2:F1431, F1431) =1,1,0)</f>
        <v>0</v>
      </c>
      <c r="H1431" s="1">
        <v>41.65</v>
      </c>
      <c r="I1431" s="2">
        <f t="shared" si="22"/>
        <v>41650000</v>
      </c>
      <c r="J1431" s="2">
        <v>674211</v>
      </c>
      <c r="K1431" t="s">
        <v>13</v>
      </c>
      <c r="L1431" t="s">
        <v>22</v>
      </c>
      <c r="M1431" t="s">
        <v>18</v>
      </c>
      <c r="N1431" s="2">
        <v>54</v>
      </c>
    </row>
    <row r="1432" spans="1:14" x14ac:dyDescent="0.35">
      <c r="A1432" t="s">
        <v>43</v>
      </c>
      <c r="B1432">
        <f>IF(COUNTIF($A$2:A1432, A1432) =1,1,0)</f>
        <v>0</v>
      </c>
      <c r="C1432">
        <v>2020</v>
      </c>
      <c r="D1432" s="10">
        <v>43831</v>
      </c>
      <c r="E1432" t="s">
        <v>11</v>
      </c>
      <c r="F1432" t="s">
        <v>37</v>
      </c>
      <c r="G1432">
        <f>IF(COUNTIF($F$2:F1432, F1432) =1,1,0)</f>
        <v>0</v>
      </c>
      <c r="H1432" s="1">
        <v>18.79</v>
      </c>
      <c r="I1432" s="2">
        <f t="shared" si="22"/>
        <v>18790000</v>
      </c>
      <c r="J1432" s="2">
        <v>267178</v>
      </c>
      <c r="K1432" t="s">
        <v>25</v>
      </c>
      <c r="L1432" t="s">
        <v>26</v>
      </c>
      <c r="M1432" t="s">
        <v>18</v>
      </c>
      <c r="N1432" s="2">
        <v>56</v>
      </c>
    </row>
    <row r="1433" spans="1:14" x14ac:dyDescent="0.35">
      <c r="A1433" t="s">
        <v>41</v>
      </c>
      <c r="B1433">
        <f>IF(COUNTIF($A$2:A1433, A1433) =1,1,0)</f>
        <v>0</v>
      </c>
      <c r="C1433">
        <v>2022</v>
      </c>
      <c r="D1433" s="10">
        <v>44562</v>
      </c>
      <c r="E1433" t="s">
        <v>32</v>
      </c>
      <c r="F1433" t="s">
        <v>37</v>
      </c>
      <c r="G1433">
        <f>IF(COUNTIF($F$2:F1433, F1433) =1,1,0)</f>
        <v>0</v>
      </c>
      <c r="H1433" s="1">
        <v>58.93</v>
      </c>
      <c r="I1433" s="2">
        <f t="shared" si="22"/>
        <v>58930000</v>
      </c>
      <c r="J1433" s="2">
        <v>104121</v>
      </c>
      <c r="K1433" t="s">
        <v>13</v>
      </c>
      <c r="L1433" t="s">
        <v>38</v>
      </c>
      <c r="M1433" t="s">
        <v>18</v>
      </c>
      <c r="N1433" s="2">
        <v>15</v>
      </c>
    </row>
    <row r="1434" spans="1:14" x14ac:dyDescent="0.35">
      <c r="A1434" t="s">
        <v>23</v>
      </c>
      <c r="B1434">
        <f>IF(COUNTIF($A$2:A1434, A1434) =1,1,0)</f>
        <v>0</v>
      </c>
      <c r="C1434">
        <v>2020</v>
      </c>
      <c r="D1434" s="10">
        <v>43831</v>
      </c>
      <c r="E1434" t="s">
        <v>16</v>
      </c>
      <c r="F1434" t="s">
        <v>21</v>
      </c>
      <c r="G1434">
        <f>IF(COUNTIF($F$2:F1434, F1434) =1,1,0)</f>
        <v>0</v>
      </c>
      <c r="H1434" s="1">
        <v>83.29</v>
      </c>
      <c r="I1434" s="2">
        <f t="shared" si="22"/>
        <v>83290000</v>
      </c>
      <c r="J1434" s="2">
        <v>217598</v>
      </c>
      <c r="K1434" t="s">
        <v>13</v>
      </c>
      <c r="L1434" t="s">
        <v>14</v>
      </c>
      <c r="M1434" t="s">
        <v>39</v>
      </c>
      <c r="N1434" s="2">
        <v>24</v>
      </c>
    </row>
    <row r="1435" spans="1:14" x14ac:dyDescent="0.35">
      <c r="A1435" t="s">
        <v>10</v>
      </c>
      <c r="B1435">
        <f>IF(COUNTIF($A$2:A1435, A1435) =1,1,0)</f>
        <v>0</v>
      </c>
      <c r="C1435">
        <v>2024</v>
      </c>
      <c r="D1435" s="10">
        <v>45292</v>
      </c>
      <c r="E1435" t="s">
        <v>16</v>
      </c>
      <c r="F1435" t="s">
        <v>35</v>
      </c>
      <c r="G1435">
        <f>IF(COUNTIF($F$2:F1435, F1435) =1,1,0)</f>
        <v>0</v>
      </c>
      <c r="H1435" s="1">
        <v>65.959999999999994</v>
      </c>
      <c r="I1435" s="2">
        <f t="shared" si="22"/>
        <v>65959999.999999993</v>
      </c>
      <c r="J1435" s="2">
        <v>44082</v>
      </c>
      <c r="K1435" t="s">
        <v>25</v>
      </c>
      <c r="L1435" t="s">
        <v>26</v>
      </c>
      <c r="M1435" t="s">
        <v>15</v>
      </c>
      <c r="N1435" s="2">
        <v>48</v>
      </c>
    </row>
    <row r="1436" spans="1:14" x14ac:dyDescent="0.35">
      <c r="A1436" t="s">
        <v>19</v>
      </c>
      <c r="B1436">
        <f>IF(COUNTIF($A$2:A1436, A1436) =1,1,0)</f>
        <v>0</v>
      </c>
      <c r="C1436">
        <v>2018</v>
      </c>
      <c r="D1436" s="10">
        <v>43101</v>
      </c>
      <c r="E1436" t="s">
        <v>11</v>
      </c>
      <c r="F1436" t="s">
        <v>36</v>
      </c>
      <c r="G1436">
        <f>IF(COUNTIF($F$2:F1436, F1436) =1,1,0)</f>
        <v>0</v>
      </c>
      <c r="H1436" s="1">
        <v>71.58</v>
      </c>
      <c r="I1436" s="2">
        <f t="shared" si="22"/>
        <v>71580000</v>
      </c>
      <c r="J1436" s="2">
        <v>31733</v>
      </c>
      <c r="K1436" t="s">
        <v>13</v>
      </c>
      <c r="L1436" t="s">
        <v>14</v>
      </c>
      <c r="M1436" t="s">
        <v>39</v>
      </c>
      <c r="N1436" s="2">
        <v>49</v>
      </c>
    </row>
    <row r="1437" spans="1:14" x14ac:dyDescent="0.35">
      <c r="A1437" t="s">
        <v>40</v>
      </c>
      <c r="B1437">
        <f>IF(COUNTIF($A$2:A1437, A1437) =1,1,0)</f>
        <v>0</v>
      </c>
      <c r="C1437">
        <v>2022</v>
      </c>
      <c r="D1437" s="10">
        <v>44562</v>
      </c>
      <c r="E1437" t="s">
        <v>20</v>
      </c>
      <c r="F1437" t="s">
        <v>36</v>
      </c>
      <c r="G1437">
        <f>IF(COUNTIF($F$2:F1437, F1437) =1,1,0)</f>
        <v>0</v>
      </c>
      <c r="H1437" s="1">
        <v>34.159999999999997</v>
      </c>
      <c r="I1437" s="2">
        <f t="shared" si="22"/>
        <v>34160000</v>
      </c>
      <c r="J1437" s="2">
        <v>346224</v>
      </c>
      <c r="K1437" t="s">
        <v>25</v>
      </c>
      <c r="L1437" t="s">
        <v>38</v>
      </c>
      <c r="M1437" t="s">
        <v>39</v>
      </c>
      <c r="N1437" s="2">
        <v>64</v>
      </c>
    </row>
    <row r="1438" spans="1:14" x14ac:dyDescent="0.35">
      <c r="A1438" t="s">
        <v>40</v>
      </c>
      <c r="B1438">
        <f>IF(COUNTIF($A$2:A1438, A1438) =1,1,0)</f>
        <v>0</v>
      </c>
      <c r="C1438">
        <v>2015</v>
      </c>
      <c r="D1438" s="10">
        <v>42005</v>
      </c>
      <c r="E1438" t="s">
        <v>32</v>
      </c>
      <c r="F1438" t="s">
        <v>21</v>
      </c>
      <c r="G1438">
        <f>IF(COUNTIF($F$2:F1438, F1438) =1,1,0)</f>
        <v>0</v>
      </c>
      <c r="H1438" s="1">
        <v>61.01</v>
      </c>
      <c r="I1438" s="2">
        <f t="shared" si="22"/>
        <v>61010000</v>
      </c>
      <c r="J1438" s="2">
        <v>419127</v>
      </c>
      <c r="K1438" t="s">
        <v>30</v>
      </c>
      <c r="L1438" t="s">
        <v>26</v>
      </c>
      <c r="M1438" t="s">
        <v>18</v>
      </c>
      <c r="N1438" s="2">
        <v>26</v>
      </c>
    </row>
    <row r="1439" spans="1:14" x14ac:dyDescent="0.35">
      <c r="A1439" t="s">
        <v>45</v>
      </c>
      <c r="B1439">
        <f>IF(COUNTIF($A$2:A1439, A1439) =1,1,0)</f>
        <v>0</v>
      </c>
      <c r="C1439">
        <v>2024</v>
      </c>
      <c r="D1439" s="10">
        <v>45292</v>
      </c>
      <c r="E1439" t="s">
        <v>20</v>
      </c>
      <c r="F1439" t="s">
        <v>12</v>
      </c>
      <c r="G1439">
        <f>IF(COUNTIF($F$2:F1439, F1439) =1,1,0)</f>
        <v>0</v>
      </c>
      <c r="H1439" s="1">
        <v>53.59</v>
      </c>
      <c r="I1439" s="2">
        <f t="shared" si="22"/>
        <v>53590000</v>
      </c>
      <c r="J1439" s="2">
        <v>810539</v>
      </c>
      <c r="K1439" t="s">
        <v>30</v>
      </c>
      <c r="L1439" t="s">
        <v>22</v>
      </c>
      <c r="M1439" t="s">
        <v>31</v>
      </c>
      <c r="N1439" s="2">
        <v>22</v>
      </c>
    </row>
    <row r="1440" spans="1:14" x14ac:dyDescent="0.35">
      <c r="A1440" t="s">
        <v>45</v>
      </c>
      <c r="B1440">
        <f>IF(COUNTIF($A$2:A1440, A1440) =1,1,0)</f>
        <v>0</v>
      </c>
      <c r="C1440">
        <v>2020</v>
      </c>
      <c r="D1440" s="10">
        <v>43831</v>
      </c>
      <c r="E1440" t="s">
        <v>32</v>
      </c>
      <c r="F1440" t="s">
        <v>17</v>
      </c>
      <c r="G1440">
        <f>IF(COUNTIF($F$2:F1440, F1440) =1,1,0)</f>
        <v>0</v>
      </c>
      <c r="H1440" s="1">
        <v>11.79</v>
      </c>
      <c r="I1440" s="2">
        <f t="shared" si="22"/>
        <v>11790000</v>
      </c>
      <c r="J1440" s="2">
        <v>692784</v>
      </c>
      <c r="K1440" t="s">
        <v>13</v>
      </c>
      <c r="L1440" t="s">
        <v>14</v>
      </c>
      <c r="M1440" t="s">
        <v>18</v>
      </c>
      <c r="N1440" s="2">
        <v>2</v>
      </c>
    </row>
    <row r="1441" spans="1:14" x14ac:dyDescent="0.35">
      <c r="A1441" t="s">
        <v>45</v>
      </c>
      <c r="B1441">
        <f>IF(COUNTIF($A$2:A1441, A1441) =1,1,0)</f>
        <v>0</v>
      </c>
      <c r="C1441">
        <v>2020</v>
      </c>
      <c r="D1441" s="10">
        <v>43831</v>
      </c>
      <c r="E1441" t="s">
        <v>34</v>
      </c>
      <c r="F1441" t="s">
        <v>17</v>
      </c>
      <c r="G1441">
        <f>IF(COUNTIF($F$2:F1441, F1441) =1,1,0)</f>
        <v>0</v>
      </c>
      <c r="H1441" s="1">
        <v>16.98</v>
      </c>
      <c r="I1441" s="2">
        <f t="shared" si="22"/>
        <v>16980000</v>
      </c>
      <c r="J1441" s="2">
        <v>315050</v>
      </c>
      <c r="K1441" t="s">
        <v>30</v>
      </c>
      <c r="L1441" t="s">
        <v>14</v>
      </c>
      <c r="M1441" t="s">
        <v>39</v>
      </c>
      <c r="N1441" s="2">
        <v>8</v>
      </c>
    </row>
    <row r="1442" spans="1:14" x14ac:dyDescent="0.35">
      <c r="A1442" t="s">
        <v>19</v>
      </c>
      <c r="B1442">
        <f>IF(COUNTIF($A$2:A1442, A1442) =1,1,0)</f>
        <v>0</v>
      </c>
      <c r="C1442">
        <v>2016</v>
      </c>
      <c r="D1442" s="10">
        <v>42370</v>
      </c>
      <c r="E1442" t="s">
        <v>34</v>
      </c>
      <c r="F1442" t="s">
        <v>21</v>
      </c>
      <c r="G1442">
        <f>IF(COUNTIF($F$2:F1442, F1442) =1,1,0)</f>
        <v>0</v>
      </c>
      <c r="H1442" s="1">
        <v>29.24</v>
      </c>
      <c r="I1442" s="2">
        <f t="shared" si="22"/>
        <v>29240000</v>
      </c>
      <c r="J1442" s="2">
        <v>786464</v>
      </c>
      <c r="K1442" t="s">
        <v>30</v>
      </c>
      <c r="L1442" t="s">
        <v>22</v>
      </c>
      <c r="M1442" t="s">
        <v>39</v>
      </c>
      <c r="N1442" s="2">
        <v>38</v>
      </c>
    </row>
    <row r="1443" spans="1:14" x14ac:dyDescent="0.35">
      <c r="A1443" t="s">
        <v>23</v>
      </c>
      <c r="B1443">
        <f>IF(COUNTIF($A$2:A1443, A1443) =1,1,0)</f>
        <v>0</v>
      </c>
      <c r="C1443">
        <v>2023</v>
      </c>
      <c r="D1443" s="10">
        <v>44927</v>
      </c>
      <c r="E1443" t="s">
        <v>20</v>
      </c>
      <c r="F1443" t="s">
        <v>21</v>
      </c>
      <c r="G1443">
        <f>IF(COUNTIF($F$2:F1443, F1443) =1,1,0)</f>
        <v>0</v>
      </c>
      <c r="H1443" s="1">
        <v>20.350000000000001</v>
      </c>
      <c r="I1443" s="2">
        <f t="shared" si="22"/>
        <v>20350000</v>
      </c>
      <c r="J1443" s="2">
        <v>140061</v>
      </c>
      <c r="K1443" t="s">
        <v>13</v>
      </c>
      <c r="L1443" t="s">
        <v>22</v>
      </c>
      <c r="M1443" t="s">
        <v>27</v>
      </c>
      <c r="N1443" s="2">
        <v>42</v>
      </c>
    </row>
    <row r="1444" spans="1:14" x14ac:dyDescent="0.35">
      <c r="A1444" t="s">
        <v>43</v>
      </c>
      <c r="B1444">
        <f>IF(COUNTIF($A$2:A1444, A1444) =1,1,0)</f>
        <v>0</v>
      </c>
      <c r="C1444">
        <v>2021</v>
      </c>
      <c r="D1444" s="10">
        <v>44197</v>
      </c>
      <c r="E1444" t="s">
        <v>34</v>
      </c>
      <c r="F1444" t="s">
        <v>21</v>
      </c>
      <c r="G1444">
        <f>IF(COUNTIF($F$2:F1444, F1444) =1,1,0)</f>
        <v>0</v>
      </c>
      <c r="H1444" s="1">
        <v>34.32</v>
      </c>
      <c r="I1444" s="2">
        <f t="shared" si="22"/>
        <v>34320000</v>
      </c>
      <c r="J1444" s="2">
        <v>673923</v>
      </c>
      <c r="K1444" t="s">
        <v>13</v>
      </c>
      <c r="L1444" t="s">
        <v>14</v>
      </c>
      <c r="M1444" t="s">
        <v>39</v>
      </c>
      <c r="N1444" s="2">
        <v>3</v>
      </c>
    </row>
    <row r="1445" spans="1:14" x14ac:dyDescent="0.35">
      <c r="A1445" t="s">
        <v>44</v>
      </c>
      <c r="B1445">
        <f>IF(COUNTIF($A$2:A1445, A1445) =1,1,0)</f>
        <v>0</v>
      </c>
      <c r="C1445">
        <v>2017</v>
      </c>
      <c r="D1445" s="10">
        <v>42736</v>
      </c>
      <c r="E1445" t="s">
        <v>34</v>
      </c>
      <c r="F1445" t="s">
        <v>35</v>
      </c>
      <c r="G1445">
        <f>IF(COUNTIF($F$2:F1445, F1445) =1,1,0)</f>
        <v>0</v>
      </c>
      <c r="H1445" s="1">
        <v>35.880000000000003</v>
      </c>
      <c r="I1445" s="2">
        <f t="shared" si="22"/>
        <v>35880000</v>
      </c>
      <c r="J1445" s="2">
        <v>221051</v>
      </c>
      <c r="K1445" t="s">
        <v>29</v>
      </c>
      <c r="L1445" t="s">
        <v>38</v>
      </c>
      <c r="M1445" t="s">
        <v>39</v>
      </c>
      <c r="N1445" s="2">
        <v>18</v>
      </c>
    </row>
    <row r="1446" spans="1:14" x14ac:dyDescent="0.35">
      <c r="A1446" t="s">
        <v>41</v>
      </c>
      <c r="B1446">
        <f>IF(COUNTIF($A$2:A1446, A1446) =1,1,0)</f>
        <v>0</v>
      </c>
      <c r="C1446">
        <v>2017</v>
      </c>
      <c r="D1446" s="10">
        <v>42736</v>
      </c>
      <c r="E1446" t="s">
        <v>34</v>
      </c>
      <c r="F1446" t="s">
        <v>36</v>
      </c>
      <c r="G1446">
        <f>IF(COUNTIF($F$2:F1446, F1446) =1,1,0)</f>
        <v>0</v>
      </c>
      <c r="H1446" s="1">
        <v>33.840000000000003</v>
      </c>
      <c r="I1446" s="2">
        <f t="shared" si="22"/>
        <v>33840000</v>
      </c>
      <c r="J1446" s="2">
        <v>442940</v>
      </c>
      <c r="K1446" t="s">
        <v>25</v>
      </c>
      <c r="L1446" t="s">
        <v>14</v>
      </c>
      <c r="M1446" t="s">
        <v>27</v>
      </c>
      <c r="N1446" s="2">
        <v>7</v>
      </c>
    </row>
    <row r="1447" spans="1:14" x14ac:dyDescent="0.35">
      <c r="A1447" t="s">
        <v>41</v>
      </c>
      <c r="B1447">
        <f>IF(COUNTIF($A$2:A1447, A1447) =1,1,0)</f>
        <v>0</v>
      </c>
      <c r="C1447">
        <v>2024</v>
      </c>
      <c r="D1447" s="10">
        <v>45292</v>
      </c>
      <c r="E1447" t="s">
        <v>34</v>
      </c>
      <c r="F1447" t="s">
        <v>24</v>
      </c>
      <c r="G1447">
        <f>IF(COUNTIF($F$2:F1447, F1447) =1,1,0)</f>
        <v>0</v>
      </c>
      <c r="H1447" s="1">
        <v>17.21</v>
      </c>
      <c r="I1447" s="2">
        <f t="shared" si="22"/>
        <v>17210000</v>
      </c>
      <c r="J1447" s="2">
        <v>677688</v>
      </c>
      <c r="K1447" t="s">
        <v>25</v>
      </c>
      <c r="L1447" t="s">
        <v>38</v>
      </c>
      <c r="M1447" t="s">
        <v>39</v>
      </c>
      <c r="N1447" s="2">
        <v>31</v>
      </c>
    </row>
    <row r="1448" spans="1:14" x14ac:dyDescent="0.35">
      <c r="A1448" t="s">
        <v>41</v>
      </c>
      <c r="B1448">
        <f>IF(COUNTIF($A$2:A1448, A1448) =1,1,0)</f>
        <v>0</v>
      </c>
      <c r="C1448">
        <v>2017</v>
      </c>
      <c r="D1448" s="10">
        <v>42736</v>
      </c>
      <c r="E1448" t="s">
        <v>16</v>
      </c>
      <c r="F1448" t="s">
        <v>12</v>
      </c>
      <c r="G1448">
        <f>IF(COUNTIF($F$2:F1448, F1448) =1,1,0)</f>
        <v>0</v>
      </c>
      <c r="H1448" s="1">
        <v>95.08</v>
      </c>
      <c r="I1448" s="2">
        <f t="shared" si="22"/>
        <v>95080000</v>
      </c>
      <c r="J1448" s="2">
        <v>679860</v>
      </c>
      <c r="K1448" t="s">
        <v>30</v>
      </c>
      <c r="L1448" t="s">
        <v>26</v>
      </c>
      <c r="M1448" t="s">
        <v>39</v>
      </c>
      <c r="N1448" s="2">
        <v>66</v>
      </c>
    </row>
    <row r="1449" spans="1:14" x14ac:dyDescent="0.35">
      <c r="A1449" t="s">
        <v>28</v>
      </c>
      <c r="B1449">
        <f>IF(COUNTIF($A$2:A1449, A1449) =1,1,0)</f>
        <v>0</v>
      </c>
      <c r="C1449">
        <v>2016</v>
      </c>
      <c r="D1449" s="10">
        <v>42370</v>
      </c>
      <c r="E1449" t="s">
        <v>11</v>
      </c>
      <c r="F1449" t="s">
        <v>17</v>
      </c>
      <c r="G1449">
        <f>IF(COUNTIF($F$2:F1449, F1449) =1,1,0)</f>
        <v>0</v>
      </c>
      <c r="H1449" s="1">
        <v>27.85</v>
      </c>
      <c r="I1449" s="2">
        <f t="shared" si="22"/>
        <v>27850000</v>
      </c>
      <c r="J1449" s="2">
        <v>963983</v>
      </c>
      <c r="K1449" t="s">
        <v>30</v>
      </c>
      <c r="L1449" t="s">
        <v>38</v>
      </c>
      <c r="M1449" t="s">
        <v>39</v>
      </c>
      <c r="N1449" s="2">
        <v>45</v>
      </c>
    </row>
    <row r="1450" spans="1:14" x14ac:dyDescent="0.35">
      <c r="A1450" t="s">
        <v>23</v>
      </c>
      <c r="B1450">
        <f>IF(COUNTIF($A$2:A1450, A1450) =1,1,0)</f>
        <v>0</v>
      </c>
      <c r="C1450">
        <v>2020</v>
      </c>
      <c r="D1450" s="10">
        <v>43831</v>
      </c>
      <c r="E1450" t="s">
        <v>32</v>
      </c>
      <c r="F1450" t="s">
        <v>17</v>
      </c>
      <c r="G1450">
        <f>IF(COUNTIF($F$2:F1450, F1450) =1,1,0)</f>
        <v>0</v>
      </c>
      <c r="H1450" s="1">
        <v>18.52</v>
      </c>
      <c r="I1450" s="2">
        <f t="shared" si="22"/>
        <v>18520000</v>
      </c>
      <c r="J1450" s="2">
        <v>125100</v>
      </c>
      <c r="K1450" t="s">
        <v>30</v>
      </c>
      <c r="L1450" t="s">
        <v>22</v>
      </c>
      <c r="M1450" t="s">
        <v>15</v>
      </c>
      <c r="N1450" s="2">
        <v>61</v>
      </c>
    </row>
    <row r="1451" spans="1:14" x14ac:dyDescent="0.35">
      <c r="A1451" t="s">
        <v>10</v>
      </c>
      <c r="B1451">
        <f>IF(COUNTIF($A$2:A1451, A1451) =1,1,0)</f>
        <v>0</v>
      </c>
      <c r="C1451">
        <v>2016</v>
      </c>
      <c r="D1451" s="10">
        <v>42370</v>
      </c>
      <c r="E1451" t="s">
        <v>32</v>
      </c>
      <c r="F1451" t="s">
        <v>12</v>
      </c>
      <c r="G1451">
        <f>IF(COUNTIF($F$2:F1451, F1451) =1,1,0)</f>
        <v>0</v>
      </c>
      <c r="H1451" s="1">
        <v>81.31</v>
      </c>
      <c r="I1451" s="2">
        <f t="shared" si="22"/>
        <v>81310000</v>
      </c>
      <c r="J1451" s="2">
        <v>815317</v>
      </c>
      <c r="K1451" t="s">
        <v>13</v>
      </c>
      <c r="L1451" t="s">
        <v>26</v>
      </c>
      <c r="M1451" t="s">
        <v>31</v>
      </c>
      <c r="N1451" s="2">
        <v>72</v>
      </c>
    </row>
    <row r="1452" spans="1:14" x14ac:dyDescent="0.35">
      <c r="A1452" t="s">
        <v>10</v>
      </c>
      <c r="B1452">
        <f>IF(COUNTIF($A$2:A1452, A1452) =1,1,0)</f>
        <v>0</v>
      </c>
      <c r="C1452">
        <v>2020</v>
      </c>
      <c r="D1452" s="10">
        <v>43831</v>
      </c>
      <c r="E1452" t="s">
        <v>20</v>
      </c>
      <c r="F1452" t="s">
        <v>17</v>
      </c>
      <c r="G1452">
        <f>IF(COUNTIF($F$2:F1452, F1452) =1,1,0)</f>
        <v>0</v>
      </c>
      <c r="H1452" s="1">
        <v>34.82</v>
      </c>
      <c r="I1452" s="2">
        <f t="shared" si="22"/>
        <v>34820000</v>
      </c>
      <c r="J1452" s="2">
        <v>500252</v>
      </c>
      <c r="K1452" t="s">
        <v>25</v>
      </c>
      <c r="L1452" t="s">
        <v>38</v>
      </c>
      <c r="M1452" t="s">
        <v>31</v>
      </c>
      <c r="N1452" s="2">
        <v>29</v>
      </c>
    </row>
    <row r="1453" spans="1:14" x14ac:dyDescent="0.35">
      <c r="A1453" t="s">
        <v>19</v>
      </c>
      <c r="B1453">
        <f>IF(COUNTIF($A$2:A1453, A1453) =1,1,0)</f>
        <v>0</v>
      </c>
      <c r="C1453">
        <v>2018</v>
      </c>
      <c r="D1453" s="10">
        <v>43101</v>
      </c>
      <c r="E1453" t="s">
        <v>32</v>
      </c>
      <c r="F1453" t="s">
        <v>12</v>
      </c>
      <c r="G1453">
        <f>IF(COUNTIF($F$2:F1453, F1453) =1,1,0)</f>
        <v>0</v>
      </c>
      <c r="H1453" s="1">
        <v>55.3</v>
      </c>
      <c r="I1453" s="2">
        <f t="shared" si="22"/>
        <v>55300000</v>
      </c>
      <c r="J1453" s="2">
        <v>512953</v>
      </c>
      <c r="K1453" t="s">
        <v>30</v>
      </c>
      <c r="L1453" t="s">
        <v>22</v>
      </c>
      <c r="M1453" t="s">
        <v>18</v>
      </c>
      <c r="N1453" s="2">
        <v>57</v>
      </c>
    </row>
    <row r="1454" spans="1:14" x14ac:dyDescent="0.35">
      <c r="A1454" t="s">
        <v>19</v>
      </c>
      <c r="B1454">
        <f>IF(COUNTIF($A$2:A1454, A1454) =1,1,0)</f>
        <v>0</v>
      </c>
      <c r="C1454">
        <v>2023</v>
      </c>
      <c r="D1454" s="10">
        <v>44927</v>
      </c>
      <c r="E1454" t="s">
        <v>11</v>
      </c>
      <c r="F1454" t="s">
        <v>21</v>
      </c>
      <c r="G1454">
        <f>IF(COUNTIF($F$2:F1454, F1454) =1,1,0)</f>
        <v>0</v>
      </c>
      <c r="H1454" s="1">
        <v>88.71</v>
      </c>
      <c r="I1454" s="2">
        <f t="shared" si="22"/>
        <v>88710000</v>
      </c>
      <c r="J1454" s="2">
        <v>337377</v>
      </c>
      <c r="K1454" t="s">
        <v>13</v>
      </c>
      <c r="L1454" t="s">
        <v>26</v>
      </c>
      <c r="M1454" t="s">
        <v>27</v>
      </c>
      <c r="N1454" s="2">
        <v>23</v>
      </c>
    </row>
    <row r="1455" spans="1:14" x14ac:dyDescent="0.35">
      <c r="A1455" t="s">
        <v>19</v>
      </c>
      <c r="B1455">
        <f>IF(COUNTIF($A$2:A1455, A1455) =1,1,0)</f>
        <v>0</v>
      </c>
      <c r="C1455">
        <v>2024</v>
      </c>
      <c r="D1455" s="10">
        <v>45292</v>
      </c>
      <c r="E1455" t="s">
        <v>32</v>
      </c>
      <c r="F1455" t="s">
        <v>17</v>
      </c>
      <c r="G1455">
        <f>IF(COUNTIF($F$2:F1455, F1455) =1,1,0)</f>
        <v>0</v>
      </c>
      <c r="H1455" s="1">
        <v>0.6</v>
      </c>
      <c r="I1455" s="2">
        <f t="shared" si="22"/>
        <v>600000</v>
      </c>
      <c r="J1455" s="2">
        <v>766733</v>
      </c>
      <c r="K1455" t="s">
        <v>29</v>
      </c>
      <c r="L1455" t="s">
        <v>38</v>
      </c>
      <c r="M1455" t="s">
        <v>27</v>
      </c>
      <c r="N1455" s="2">
        <v>55</v>
      </c>
    </row>
    <row r="1456" spans="1:14" x14ac:dyDescent="0.35">
      <c r="A1456" t="s">
        <v>45</v>
      </c>
      <c r="B1456">
        <f>IF(COUNTIF($A$2:A1456, A1456) =1,1,0)</f>
        <v>0</v>
      </c>
      <c r="C1456">
        <v>2023</v>
      </c>
      <c r="D1456" s="10">
        <v>44927</v>
      </c>
      <c r="E1456" t="s">
        <v>42</v>
      </c>
      <c r="F1456" t="s">
        <v>17</v>
      </c>
      <c r="G1456">
        <f>IF(COUNTIF($F$2:F1456, F1456) =1,1,0)</f>
        <v>0</v>
      </c>
      <c r="H1456" s="1">
        <v>50.02</v>
      </c>
      <c r="I1456" s="2">
        <f t="shared" si="22"/>
        <v>50020000</v>
      </c>
      <c r="J1456" s="2">
        <v>578310</v>
      </c>
      <c r="K1456" t="s">
        <v>25</v>
      </c>
      <c r="L1456" t="s">
        <v>22</v>
      </c>
      <c r="M1456" t="s">
        <v>31</v>
      </c>
      <c r="N1456" s="2">
        <v>15</v>
      </c>
    </row>
    <row r="1457" spans="1:14" x14ac:dyDescent="0.35">
      <c r="A1457" t="s">
        <v>33</v>
      </c>
      <c r="B1457">
        <f>IF(COUNTIF($A$2:A1457, A1457) =1,1,0)</f>
        <v>0</v>
      </c>
      <c r="C1457">
        <v>2022</v>
      </c>
      <c r="D1457" s="10">
        <v>44562</v>
      </c>
      <c r="E1457" t="s">
        <v>20</v>
      </c>
      <c r="F1457" t="s">
        <v>24</v>
      </c>
      <c r="G1457">
        <f>IF(COUNTIF($F$2:F1457, F1457) =1,1,0)</f>
        <v>0</v>
      </c>
      <c r="H1457" s="1">
        <v>12.96</v>
      </c>
      <c r="I1457" s="2">
        <f t="shared" si="22"/>
        <v>12960000</v>
      </c>
      <c r="J1457" s="2">
        <v>255574</v>
      </c>
      <c r="K1457" t="s">
        <v>29</v>
      </c>
      <c r="L1457" t="s">
        <v>26</v>
      </c>
      <c r="M1457" t="s">
        <v>18</v>
      </c>
      <c r="N1457" s="2">
        <v>69</v>
      </c>
    </row>
    <row r="1458" spans="1:14" x14ac:dyDescent="0.35">
      <c r="A1458" t="s">
        <v>10</v>
      </c>
      <c r="B1458">
        <f>IF(COUNTIF($A$2:A1458, A1458) =1,1,0)</f>
        <v>0</v>
      </c>
      <c r="C1458">
        <v>2023</v>
      </c>
      <c r="D1458" s="10">
        <v>44927</v>
      </c>
      <c r="E1458" t="s">
        <v>11</v>
      </c>
      <c r="F1458" t="s">
        <v>21</v>
      </c>
      <c r="G1458">
        <f>IF(COUNTIF($F$2:F1458, F1458) =1,1,0)</f>
        <v>0</v>
      </c>
      <c r="H1458" s="1">
        <v>43.58</v>
      </c>
      <c r="I1458" s="2">
        <f t="shared" si="22"/>
        <v>43580000</v>
      </c>
      <c r="J1458" s="2">
        <v>169152</v>
      </c>
      <c r="K1458" t="s">
        <v>25</v>
      </c>
      <c r="L1458" t="s">
        <v>14</v>
      </c>
      <c r="M1458" t="s">
        <v>39</v>
      </c>
      <c r="N1458" s="2">
        <v>49</v>
      </c>
    </row>
    <row r="1459" spans="1:14" x14ac:dyDescent="0.35">
      <c r="A1459" t="s">
        <v>45</v>
      </c>
      <c r="B1459">
        <f>IF(COUNTIF($A$2:A1459, A1459) =1,1,0)</f>
        <v>0</v>
      </c>
      <c r="C1459">
        <v>2020</v>
      </c>
      <c r="D1459" s="10">
        <v>43831</v>
      </c>
      <c r="E1459" t="s">
        <v>20</v>
      </c>
      <c r="F1459" t="s">
        <v>21</v>
      </c>
      <c r="G1459">
        <f>IF(COUNTIF($F$2:F1459, F1459) =1,1,0)</f>
        <v>0</v>
      </c>
      <c r="H1459" s="1">
        <v>33.22</v>
      </c>
      <c r="I1459" s="2">
        <f t="shared" si="22"/>
        <v>33220000</v>
      </c>
      <c r="J1459" s="2">
        <v>216472</v>
      </c>
      <c r="K1459" t="s">
        <v>30</v>
      </c>
      <c r="L1459" t="s">
        <v>38</v>
      </c>
      <c r="M1459" t="s">
        <v>39</v>
      </c>
      <c r="N1459" s="2">
        <v>55</v>
      </c>
    </row>
    <row r="1460" spans="1:14" x14ac:dyDescent="0.35">
      <c r="A1460" t="s">
        <v>44</v>
      </c>
      <c r="B1460">
        <f>IF(COUNTIF($A$2:A1460, A1460) =1,1,0)</f>
        <v>0</v>
      </c>
      <c r="C1460">
        <v>2020</v>
      </c>
      <c r="D1460" s="10">
        <v>43831</v>
      </c>
      <c r="E1460" t="s">
        <v>11</v>
      </c>
      <c r="F1460" t="s">
        <v>17</v>
      </c>
      <c r="G1460">
        <f>IF(COUNTIF($F$2:F1460, F1460) =1,1,0)</f>
        <v>0</v>
      </c>
      <c r="H1460" s="1">
        <v>38.96</v>
      </c>
      <c r="I1460" s="2">
        <f t="shared" si="22"/>
        <v>38960000</v>
      </c>
      <c r="J1460" s="2">
        <v>370096</v>
      </c>
      <c r="K1460" t="s">
        <v>25</v>
      </c>
      <c r="L1460" t="s">
        <v>22</v>
      </c>
      <c r="M1460" t="s">
        <v>39</v>
      </c>
      <c r="N1460" s="2">
        <v>23</v>
      </c>
    </row>
    <row r="1461" spans="1:14" x14ac:dyDescent="0.35">
      <c r="A1461" t="s">
        <v>19</v>
      </c>
      <c r="B1461">
        <f>IF(COUNTIF($A$2:A1461, A1461) =1,1,0)</f>
        <v>0</v>
      </c>
      <c r="C1461">
        <v>2020</v>
      </c>
      <c r="D1461" s="10">
        <v>43831</v>
      </c>
      <c r="E1461" t="s">
        <v>11</v>
      </c>
      <c r="F1461" t="s">
        <v>24</v>
      </c>
      <c r="G1461">
        <f>IF(COUNTIF($F$2:F1461, F1461) =1,1,0)</f>
        <v>0</v>
      </c>
      <c r="H1461" s="1">
        <v>30.14</v>
      </c>
      <c r="I1461" s="2">
        <f t="shared" si="22"/>
        <v>30140000</v>
      </c>
      <c r="J1461" s="2">
        <v>742555</v>
      </c>
      <c r="K1461" t="s">
        <v>29</v>
      </c>
      <c r="L1461" t="s">
        <v>38</v>
      </c>
      <c r="M1461" t="s">
        <v>18</v>
      </c>
      <c r="N1461" s="2">
        <v>57</v>
      </c>
    </row>
    <row r="1462" spans="1:14" x14ac:dyDescent="0.35">
      <c r="A1462" t="s">
        <v>41</v>
      </c>
      <c r="B1462">
        <f>IF(COUNTIF($A$2:A1462, A1462) =1,1,0)</f>
        <v>0</v>
      </c>
      <c r="C1462">
        <v>2020</v>
      </c>
      <c r="D1462" s="10">
        <v>43831</v>
      </c>
      <c r="E1462" t="s">
        <v>20</v>
      </c>
      <c r="F1462" t="s">
        <v>21</v>
      </c>
      <c r="G1462">
        <f>IF(COUNTIF($F$2:F1462, F1462) =1,1,0)</f>
        <v>0</v>
      </c>
      <c r="H1462" s="1">
        <v>21.72</v>
      </c>
      <c r="I1462" s="2">
        <f t="shared" si="22"/>
        <v>21720000</v>
      </c>
      <c r="J1462" s="2">
        <v>870019</v>
      </c>
      <c r="K1462" t="s">
        <v>29</v>
      </c>
      <c r="L1462" t="s">
        <v>26</v>
      </c>
      <c r="M1462" t="s">
        <v>27</v>
      </c>
      <c r="N1462" s="2">
        <v>5</v>
      </c>
    </row>
    <row r="1463" spans="1:14" x14ac:dyDescent="0.35">
      <c r="A1463" t="s">
        <v>40</v>
      </c>
      <c r="B1463">
        <f>IF(COUNTIF($A$2:A1463, A1463) =1,1,0)</f>
        <v>0</v>
      </c>
      <c r="C1463">
        <v>2022</v>
      </c>
      <c r="D1463" s="10">
        <v>44562</v>
      </c>
      <c r="E1463" t="s">
        <v>42</v>
      </c>
      <c r="F1463" t="s">
        <v>21</v>
      </c>
      <c r="G1463">
        <f>IF(COUNTIF($F$2:F1463, F1463) =1,1,0)</f>
        <v>0</v>
      </c>
      <c r="H1463" s="1">
        <v>93.2</v>
      </c>
      <c r="I1463" s="2">
        <f t="shared" si="22"/>
        <v>93200000</v>
      </c>
      <c r="J1463" s="2">
        <v>941679</v>
      </c>
      <c r="K1463" t="s">
        <v>13</v>
      </c>
      <c r="L1463" t="s">
        <v>26</v>
      </c>
      <c r="M1463" t="s">
        <v>31</v>
      </c>
      <c r="N1463" s="2">
        <v>43</v>
      </c>
    </row>
    <row r="1464" spans="1:14" x14ac:dyDescent="0.35">
      <c r="A1464" t="s">
        <v>33</v>
      </c>
      <c r="B1464">
        <f>IF(COUNTIF($A$2:A1464, A1464) =1,1,0)</f>
        <v>0</v>
      </c>
      <c r="C1464">
        <v>2024</v>
      </c>
      <c r="D1464" s="10">
        <v>45292</v>
      </c>
      <c r="E1464" t="s">
        <v>32</v>
      </c>
      <c r="F1464" t="s">
        <v>17</v>
      </c>
      <c r="G1464">
        <f>IF(COUNTIF($F$2:F1464, F1464) =1,1,0)</f>
        <v>0</v>
      </c>
      <c r="H1464" s="1">
        <v>88.17</v>
      </c>
      <c r="I1464" s="2">
        <f t="shared" si="22"/>
        <v>88170000</v>
      </c>
      <c r="J1464" s="2">
        <v>738419</v>
      </c>
      <c r="K1464" t="s">
        <v>30</v>
      </c>
      <c r="L1464" t="s">
        <v>38</v>
      </c>
      <c r="M1464" t="s">
        <v>18</v>
      </c>
      <c r="N1464" s="2">
        <v>11</v>
      </c>
    </row>
    <row r="1465" spans="1:14" x14ac:dyDescent="0.35">
      <c r="A1465" t="s">
        <v>43</v>
      </c>
      <c r="B1465">
        <f>IF(COUNTIF($A$2:A1465, A1465) =1,1,0)</f>
        <v>0</v>
      </c>
      <c r="C1465">
        <v>2018</v>
      </c>
      <c r="D1465" s="10">
        <v>43101</v>
      </c>
      <c r="E1465" t="s">
        <v>11</v>
      </c>
      <c r="F1465" t="s">
        <v>17</v>
      </c>
      <c r="G1465">
        <f>IF(COUNTIF($F$2:F1465, F1465) =1,1,0)</f>
        <v>0</v>
      </c>
      <c r="H1465" s="1">
        <v>42.46</v>
      </c>
      <c r="I1465" s="2">
        <f t="shared" si="22"/>
        <v>42460000</v>
      </c>
      <c r="J1465" s="2">
        <v>4136</v>
      </c>
      <c r="K1465" t="s">
        <v>25</v>
      </c>
      <c r="L1465" t="s">
        <v>38</v>
      </c>
      <c r="M1465" t="s">
        <v>39</v>
      </c>
      <c r="N1465" s="2">
        <v>23</v>
      </c>
    </row>
    <row r="1466" spans="1:14" x14ac:dyDescent="0.35">
      <c r="A1466" t="s">
        <v>19</v>
      </c>
      <c r="B1466">
        <f>IF(COUNTIF($A$2:A1466, A1466) =1,1,0)</f>
        <v>0</v>
      </c>
      <c r="C1466">
        <v>2022</v>
      </c>
      <c r="D1466" s="10">
        <v>44562</v>
      </c>
      <c r="E1466" t="s">
        <v>34</v>
      </c>
      <c r="F1466" t="s">
        <v>12</v>
      </c>
      <c r="G1466">
        <f>IF(COUNTIF($F$2:F1466, F1466) =1,1,0)</f>
        <v>0</v>
      </c>
      <c r="H1466" s="1">
        <v>61.41</v>
      </c>
      <c r="I1466" s="2">
        <f t="shared" si="22"/>
        <v>61410000</v>
      </c>
      <c r="J1466" s="2">
        <v>995847</v>
      </c>
      <c r="K1466" t="s">
        <v>25</v>
      </c>
      <c r="L1466" t="s">
        <v>26</v>
      </c>
      <c r="M1466" t="s">
        <v>39</v>
      </c>
      <c r="N1466" s="2">
        <v>1</v>
      </c>
    </row>
    <row r="1467" spans="1:14" x14ac:dyDescent="0.35">
      <c r="A1467" t="s">
        <v>44</v>
      </c>
      <c r="B1467">
        <f>IF(COUNTIF($A$2:A1467, A1467) =1,1,0)</f>
        <v>0</v>
      </c>
      <c r="C1467">
        <v>2022</v>
      </c>
      <c r="D1467" s="10">
        <v>44562</v>
      </c>
      <c r="E1467" t="s">
        <v>16</v>
      </c>
      <c r="F1467" t="s">
        <v>12</v>
      </c>
      <c r="G1467">
        <f>IF(COUNTIF($F$2:F1467, F1467) =1,1,0)</f>
        <v>0</v>
      </c>
      <c r="H1467" s="1">
        <v>51.51</v>
      </c>
      <c r="I1467" s="2">
        <f t="shared" si="22"/>
        <v>51510000</v>
      </c>
      <c r="J1467" s="2">
        <v>536995</v>
      </c>
      <c r="K1467" t="s">
        <v>13</v>
      </c>
      <c r="L1467" t="s">
        <v>22</v>
      </c>
      <c r="M1467" t="s">
        <v>39</v>
      </c>
      <c r="N1467" s="2">
        <v>3</v>
      </c>
    </row>
    <row r="1468" spans="1:14" x14ac:dyDescent="0.35">
      <c r="A1468" t="s">
        <v>28</v>
      </c>
      <c r="B1468">
        <f>IF(COUNTIF($A$2:A1468, A1468) =1,1,0)</f>
        <v>0</v>
      </c>
      <c r="C1468">
        <v>2016</v>
      </c>
      <c r="D1468" s="10">
        <v>42370</v>
      </c>
      <c r="E1468" t="s">
        <v>42</v>
      </c>
      <c r="F1468" t="s">
        <v>24</v>
      </c>
      <c r="G1468">
        <f>IF(COUNTIF($F$2:F1468, F1468) =1,1,0)</f>
        <v>0</v>
      </c>
      <c r="H1468" s="1">
        <v>77.7</v>
      </c>
      <c r="I1468" s="2">
        <f t="shared" si="22"/>
        <v>77700000</v>
      </c>
      <c r="J1468" s="2">
        <v>57200</v>
      </c>
      <c r="K1468" t="s">
        <v>13</v>
      </c>
      <c r="L1468" t="s">
        <v>26</v>
      </c>
      <c r="M1468" t="s">
        <v>15</v>
      </c>
      <c r="N1468" s="2">
        <v>26</v>
      </c>
    </row>
    <row r="1469" spans="1:14" x14ac:dyDescent="0.35">
      <c r="A1469" t="s">
        <v>45</v>
      </c>
      <c r="B1469">
        <f>IF(COUNTIF($A$2:A1469, A1469) =1,1,0)</f>
        <v>0</v>
      </c>
      <c r="C1469">
        <v>2016</v>
      </c>
      <c r="D1469" s="10">
        <v>42370</v>
      </c>
      <c r="E1469" t="s">
        <v>11</v>
      </c>
      <c r="F1469" t="s">
        <v>35</v>
      </c>
      <c r="G1469">
        <f>IF(COUNTIF($F$2:F1469, F1469) =1,1,0)</f>
        <v>0</v>
      </c>
      <c r="H1469" s="1">
        <v>14.65</v>
      </c>
      <c r="I1469" s="2">
        <f t="shared" si="22"/>
        <v>14650000</v>
      </c>
      <c r="J1469" s="2">
        <v>936566</v>
      </c>
      <c r="K1469" t="s">
        <v>25</v>
      </c>
      <c r="L1469" t="s">
        <v>26</v>
      </c>
      <c r="M1469" t="s">
        <v>15</v>
      </c>
      <c r="N1469" s="2">
        <v>61</v>
      </c>
    </row>
    <row r="1470" spans="1:14" x14ac:dyDescent="0.35">
      <c r="A1470" t="s">
        <v>44</v>
      </c>
      <c r="B1470">
        <f>IF(COUNTIF($A$2:A1470, A1470) =1,1,0)</f>
        <v>0</v>
      </c>
      <c r="C1470">
        <v>2019</v>
      </c>
      <c r="D1470" s="10">
        <v>43466</v>
      </c>
      <c r="E1470" t="s">
        <v>32</v>
      </c>
      <c r="F1470" t="s">
        <v>37</v>
      </c>
      <c r="G1470">
        <f>IF(COUNTIF($F$2:F1470, F1470) =1,1,0)</f>
        <v>0</v>
      </c>
      <c r="H1470" s="1">
        <v>68.400000000000006</v>
      </c>
      <c r="I1470" s="2">
        <f t="shared" si="22"/>
        <v>68400000</v>
      </c>
      <c r="J1470" s="2">
        <v>567370</v>
      </c>
      <c r="K1470" t="s">
        <v>29</v>
      </c>
      <c r="L1470" t="s">
        <v>14</v>
      </c>
      <c r="M1470" t="s">
        <v>15</v>
      </c>
      <c r="N1470" s="2">
        <v>9</v>
      </c>
    </row>
    <row r="1471" spans="1:14" x14ac:dyDescent="0.35">
      <c r="A1471" t="s">
        <v>19</v>
      </c>
      <c r="B1471">
        <f>IF(COUNTIF($A$2:A1471, A1471) =1,1,0)</f>
        <v>0</v>
      </c>
      <c r="C1471">
        <v>2015</v>
      </c>
      <c r="D1471" s="10">
        <v>42005</v>
      </c>
      <c r="E1471" t="s">
        <v>42</v>
      </c>
      <c r="F1471" t="s">
        <v>36</v>
      </c>
      <c r="G1471">
        <f>IF(COUNTIF($F$2:F1471, F1471) =1,1,0)</f>
        <v>0</v>
      </c>
      <c r="H1471" s="1">
        <v>34.51</v>
      </c>
      <c r="I1471" s="2">
        <f t="shared" si="22"/>
        <v>34510000</v>
      </c>
      <c r="J1471" s="2">
        <v>970056</v>
      </c>
      <c r="K1471" t="s">
        <v>13</v>
      </c>
      <c r="L1471" t="s">
        <v>14</v>
      </c>
      <c r="M1471" t="s">
        <v>18</v>
      </c>
      <c r="N1471" s="2">
        <v>30</v>
      </c>
    </row>
    <row r="1472" spans="1:14" x14ac:dyDescent="0.35">
      <c r="A1472" t="s">
        <v>43</v>
      </c>
      <c r="B1472">
        <f>IF(COUNTIF($A$2:A1472, A1472) =1,1,0)</f>
        <v>0</v>
      </c>
      <c r="C1472">
        <v>2020</v>
      </c>
      <c r="D1472" s="10">
        <v>43831</v>
      </c>
      <c r="E1472" t="s">
        <v>16</v>
      </c>
      <c r="F1472" t="s">
        <v>21</v>
      </c>
      <c r="G1472">
        <f>IF(COUNTIF($F$2:F1472, F1472) =1,1,0)</f>
        <v>0</v>
      </c>
      <c r="H1472" s="1">
        <v>71.739999999999995</v>
      </c>
      <c r="I1472" s="2">
        <f t="shared" si="22"/>
        <v>71740000</v>
      </c>
      <c r="J1472" s="2">
        <v>3432</v>
      </c>
      <c r="K1472" t="s">
        <v>13</v>
      </c>
      <c r="L1472" t="s">
        <v>14</v>
      </c>
      <c r="M1472" t="s">
        <v>27</v>
      </c>
      <c r="N1472" s="2">
        <v>45</v>
      </c>
    </row>
    <row r="1473" spans="1:14" x14ac:dyDescent="0.35">
      <c r="A1473" t="s">
        <v>43</v>
      </c>
      <c r="B1473">
        <f>IF(COUNTIF($A$2:A1473, A1473) =1,1,0)</f>
        <v>0</v>
      </c>
      <c r="C1473">
        <v>2015</v>
      </c>
      <c r="D1473" s="10">
        <v>42005</v>
      </c>
      <c r="E1473" t="s">
        <v>42</v>
      </c>
      <c r="F1473" t="s">
        <v>12</v>
      </c>
      <c r="G1473">
        <f>IF(COUNTIF($F$2:F1473, F1473) =1,1,0)</f>
        <v>0</v>
      </c>
      <c r="H1473" s="1">
        <v>37.54</v>
      </c>
      <c r="I1473" s="2">
        <f t="shared" si="22"/>
        <v>37540000</v>
      </c>
      <c r="J1473" s="2">
        <v>49473</v>
      </c>
      <c r="K1473" t="s">
        <v>29</v>
      </c>
      <c r="L1473" t="s">
        <v>26</v>
      </c>
      <c r="M1473" t="s">
        <v>18</v>
      </c>
      <c r="N1473" s="2">
        <v>51</v>
      </c>
    </row>
    <row r="1474" spans="1:14" x14ac:dyDescent="0.35">
      <c r="A1474" t="s">
        <v>33</v>
      </c>
      <c r="B1474">
        <f>IF(COUNTIF($A$2:A1474, A1474) =1,1,0)</f>
        <v>0</v>
      </c>
      <c r="C1474">
        <v>2019</v>
      </c>
      <c r="D1474" s="10">
        <v>43466</v>
      </c>
      <c r="E1474" t="s">
        <v>20</v>
      </c>
      <c r="F1474" t="s">
        <v>21</v>
      </c>
      <c r="G1474">
        <f>IF(COUNTIF($F$2:F1474, F1474) =1,1,0)</f>
        <v>0</v>
      </c>
      <c r="H1474" s="1">
        <v>76.349999999999994</v>
      </c>
      <c r="I1474" s="2">
        <f t="shared" si="22"/>
        <v>76350000</v>
      </c>
      <c r="J1474" s="2">
        <v>460984</v>
      </c>
      <c r="K1474" t="s">
        <v>13</v>
      </c>
      <c r="L1474" t="s">
        <v>38</v>
      </c>
      <c r="M1474" t="s">
        <v>18</v>
      </c>
      <c r="N1474" s="2">
        <v>55</v>
      </c>
    </row>
    <row r="1475" spans="1:14" x14ac:dyDescent="0.35">
      <c r="A1475" t="s">
        <v>23</v>
      </c>
      <c r="B1475">
        <f>IF(COUNTIF($A$2:A1475, A1475) =1,1,0)</f>
        <v>0</v>
      </c>
      <c r="C1475">
        <v>2024</v>
      </c>
      <c r="D1475" s="10">
        <v>45292</v>
      </c>
      <c r="E1475" t="s">
        <v>11</v>
      </c>
      <c r="F1475" t="s">
        <v>21</v>
      </c>
      <c r="G1475">
        <f>IF(COUNTIF($F$2:F1475, F1475) =1,1,0)</f>
        <v>0</v>
      </c>
      <c r="H1475" s="1">
        <v>71.2</v>
      </c>
      <c r="I1475" s="2">
        <f t="shared" ref="I1475:I1538" si="23">H1475*1000000</f>
        <v>71200000</v>
      </c>
      <c r="J1475" s="2">
        <v>228010</v>
      </c>
      <c r="K1475" t="s">
        <v>25</v>
      </c>
      <c r="L1475" t="s">
        <v>26</v>
      </c>
      <c r="M1475" t="s">
        <v>31</v>
      </c>
      <c r="N1475" s="2">
        <v>59</v>
      </c>
    </row>
    <row r="1476" spans="1:14" x14ac:dyDescent="0.35">
      <c r="A1476" t="s">
        <v>41</v>
      </c>
      <c r="B1476">
        <f>IF(COUNTIF($A$2:A1476, A1476) =1,1,0)</f>
        <v>0</v>
      </c>
      <c r="C1476">
        <v>2024</v>
      </c>
      <c r="D1476" s="10">
        <v>45292</v>
      </c>
      <c r="E1476" t="s">
        <v>16</v>
      </c>
      <c r="F1476" t="s">
        <v>35</v>
      </c>
      <c r="G1476">
        <f>IF(COUNTIF($F$2:F1476, F1476) =1,1,0)</f>
        <v>0</v>
      </c>
      <c r="H1476" s="1">
        <v>48.88</v>
      </c>
      <c r="I1476" s="2">
        <f t="shared" si="23"/>
        <v>48880000</v>
      </c>
      <c r="J1476" s="2">
        <v>172789</v>
      </c>
      <c r="K1476" t="s">
        <v>13</v>
      </c>
      <c r="L1476" t="s">
        <v>14</v>
      </c>
      <c r="M1476" t="s">
        <v>15</v>
      </c>
      <c r="N1476" s="2">
        <v>10</v>
      </c>
    </row>
    <row r="1477" spans="1:14" x14ac:dyDescent="0.35">
      <c r="A1477" t="s">
        <v>10</v>
      </c>
      <c r="B1477">
        <f>IF(COUNTIF($A$2:A1477, A1477) =1,1,0)</f>
        <v>0</v>
      </c>
      <c r="C1477">
        <v>2020</v>
      </c>
      <c r="D1477" s="10">
        <v>43831</v>
      </c>
      <c r="E1477" t="s">
        <v>20</v>
      </c>
      <c r="F1477" t="s">
        <v>17</v>
      </c>
      <c r="G1477">
        <f>IF(COUNTIF($F$2:F1477, F1477) =1,1,0)</f>
        <v>0</v>
      </c>
      <c r="H1477" s="1">
        <v>48.24</v>
      </c>
      <c r="I1477" s="2">
        <f t="shared" si="23"/>
        <v>48240000</v>
      </c>
      <c r="J1477" s="2">
        <v>338732</v>
      </c>
      <c r="K1477" t="s">
        <v>25</v>
      </c>
      <c r="L1477" t="s">
        <v>14</v>
      </c>
      <c r="M1477" t="s">
        <v>18</v>
      </c>
      <c r="N1477" s="2">
        <v>15</v>
      </c>
    </row>
    <row r="1478" spans="1:14" x14ac:dyDescent="0.35">
      <c r="A1478" t="s">
        <v>28</v>
      </c>
      <c r="B1478">
        <f>IF(COUNTIF($A$2:A1478, A1478) =1,1,0)</f>
        <v>0</v>
      </c>
      <c r="C1478">
        <v>2017</v>
      </c>
      <c r="D1478" s="10">
        <v>42736</v>
      </c>
      <c r="E1478" t="s">
        <v>16</v>
      </c>
      <c r="F1478" t="s">
        <v>37</v>
      </c>
      <c r="G1478">
        <f>IF(COUNTIF($F$2:F1478, F1478) =1,1,0)</f>
        <v>0</v>
      </c>
      <c r="H1478" s="1">
        <v>32</v>
      </c>
      <c r="I1478" s="2">
        <f t="shared" si="23"/>
        <v>32000000</v>
      </c>
      <c r="J1478" s="2">
        <v>175755</v>
      </c>
      <c r="K1478" t="s">
        <v>29</v>
      </c>
      <c r="L1478" t="s">
        <v>22</v>
      </c>
      <c r="M1478" t="s">
        <v>18</v>
      </c>
      <c r="N1478" s="2">
        <v>30</v>
      </c>
    </row>
    <row r="1479" spans="1:14" x14ac:dyDescent="0.35">
      <c r="A1479" t="s">
        <v>43</v>
      </c>
      <c r="B1479">
        <f>IF(COUNTIF($A$2:A1479, A1479) =1,1,0)</f>
        <v>0</v>
      </c>
      <c r="C1479">
        <v>2023</v>
      </c>
      <c r="D1479" s="10">
        <v>44927</v>
      </c>
      <c r="E1479" t="s">
        <v>32</v>
      </c>
      <c r="F1479" t="s">
        <v>12</v>
      </c>
      <c r="G1479">
        <f>IF(COUNTIF($F$2:F1479, F1479) =1,1,0)</f>
        <v>0</v>
      </c>
      <c r="H1479" s="1">
        <v>50.34</v>
      </c>
      <c r="I1479" s="2">
        <f t="shared" si="23"/>
        <v>50340000</v>
      </c>
      <c r="J1479" s="2">
        <v>897521</v>
      </c>
      <c r="K1479" t="s">
        <v>25</v>
      </c>
      <c r="L1479" t="s">
        <v>26</v>
      </c>
      <c r="M1479" t="s">
        <v>27</v>
      </c>
      <c r="N1479" s="2">
        <v>19</v>
      </c>
    </row>
    <row r="1480" spans="1:14" x14ac:dyDescent="0.35">
      <c r="A1480" t="s">
        <v>41</v>
      </c>
      <c r="B1480">
        <f>IF(COUNTIF($A$2:A1480, A1480) =1,1,0)</f>
        <v>0</v>
      </c>
      <c r="C1480">
        <v>2016</v>
      </c>
      <c r="D1480" s="10">
        <v>42370</v>
      </c>
      <c r="E1480" t="s">
        <v>16</v>
      </c>
      <c r="F1480" t="s">
        <v>37</v>
      </c>
      <c r="G1480">
        <f>IF(COUNTIF($F$2:F1480, F1480) =1,1,0)</f>
        <v>0</v>
      </c>
      <c r="H1480" s="1">
        <v>5.18</v>
      </c>
      <c r="I1480" s="2">
        <f t="shared" si="23"/>
        <v>5180000</v>
      </c>
      <c r="J1480" s="2">
        <v>719532</v>
      </c>
      <c r="K1480" t="s">
        <v>29</v>
      </c>
      <c r="L1480" t="s">
        <v>14</v>
      </c>
      <c r="M1480" t="s">
        <v>15</v>
      </c>
      <c r="N1480" s="2">
        <v>10</v>
      </c>
    </row>
    <row r="1481" spans="1:14" x14ac:dyDescent="0.35">
      <c r="A1481" t="s">
        <v>40</v>
      </c>
      <c r="B1481">
        <f>IF(COUNTIF($A$2:A1481, A1481) =1,1,0)</f>
        <v>0</v>
      </c>
      <c r="C1481">
        <v>2024</v>
      </c>
      <c r="D1481" s="10">
        <v>45292</v>
      </c>
      <c r="E1481" t="s">
        <v>32</v>
      </c>
      <c r="F1481" t="s">
        <v>35</v>
      </c>
      <c r="G1481">
        <f>IF(COUNTIF($F$2:F1481, F1481) =1,1,0)</f>
        <v>0</v>
      </c>
      <c r="H1481" s="1">
        <v>95.28</v>
      </c>
      <c r="I1481" s="2">
        <f t="shared" si="23"/>
        <v>95280000</v>
      </c>
      <c r="J1481" s="2">
        <v>583925</v>
      </c>
      <c r="K1481" t="s">
        <v>29</v>
      </c>
      <c r="L1481" t="s">
        <v>38</v>
      </c>
      <c r="M1481" t="s">
        <v>39</v>
      </c>
      <c r="N1481" s="2">
        <v>70</v>
      </c>
    </row>
    <row r="1482" spans="1:14" x14ac:dyDescent="0.35">
      <c r="A1482" t="s">
        <v>41</v>
      </c>
      <c r="B1482">
        <f>IF(COUNTIF($A$2:A1482, A1482) =1,1,0)</f>
        <v>0</v>
      </c>
      <c r="C1482">
        <v>2016</v>
      </c>
      <c r="D1482" s="10">
        <v>42370</v>
      </c>
      <c r="E1482" t="s">
        <v>11</v>
      </c>
      <c r="F1482" t="s">
        <v>17</v>
      </c>
      <c r="G1482">
        <f>IF(COUNTIF($F$2:F1482, F1482) =1,1,0)</f>
        <v>0</v>
      </c>
      <c r="H1482" s="1">
        <v>70.400000000000006</v>
      </c>
      <c r="I1482" s="2">
        <f t="shared" si="23"/>
        <v>70400000</v>
      </c>
      <c r="J1482" s="2">
        <v>480522</v>
      </c>
      <c r="K1482" t="s">
        <v>30</v>
      </c>
      <c r="L1482" t="s">
        <v>38</v>
      </c>
      <c r="M1482" t="s">
        <v>31</v>
      </c>
      <c r="N1482" s="2">
        <v>72</v>
      </c>
    </row>
    <row r="1483" spans="1:14" x14ac:dyDescent="0.35">
      <c r="A1483" t="s">
        <v>43</v>
      </c>
      <c r="B1483">
        <f>IF(COUNTIF($A$2:A1483, A1483) =1,1,0)</f>
        <v>0</v>
      </c>
      <c r="C1483">
        <v>2015</v>
      </c>
      <c r="D1483" s="10">
        <v>42005</v>
      </c>
      <c r="E1483" t="s">
        <v>34</v>
      </c>
      <c r="F1483" t="s">
        <v>21</v>
      </c>
      <c r="G1483">
        <f>IF(COUNTIF($F$2:F1483, F1483) =1,1,0)</f>
        <v>0</v>
      </c>
      <c r="H1483" s="1">
        <v>47.2</v>
      </c>
      <c r="I1483" s="2">
        <f t="shared" si="23"/>
        <v>47200000</v>
      </c>
      <c r="J1483" s="2">
        <v>16957</v>
      </c>
      <c r="K1483" t="s">
        <v>30</v>
      </c>
      <c r="L1483" t="s">
        <v>38</v>
      </c>
      <c r="M1483" t="s">
        <v>18</v>
      </c>
      <c r="N1483" s="2">
        <v>49</v>
      </c>
    </row>
    <row r="1484" spans="1:14" x14ac:dyDescent="0.35">
      <c r="A1484" t="s">
        <v>33</v>
      </c>
      <c r="B1484">
        <f>IF(COUNTIF($A$2:A1484, A1484) =1,1,0)</f>
        <v>0</v>
      </c>
      <c r="C1484">
        <v>2016</v>
      </c>
      <c r="D1484" s="10">
        <v>42370</v>
      </c>
      <c r="E1484" t="s">
        <v>16</v>
      </c>
      <c r="F1484" t="s">
        <v>21</v>
      </c>
      <c r="G1484">
        <f>IF(COUNTIF($F$2:F1484, F1484) =1,1,0)</f>
        <v>0</v>
      </c>
      <c r="H1484" s="1">
        <v>29.35</v>
      </c>
      <c r="I1484" s="2">
        <f t="shared" si="23"/>
        <v>29350000</v>
      </c>
      <c r="J1484" s="2">
        <v>316228</v>
      </c>
      <c r="K1484" t="s">
        <v>30</v>
      </c>
      <c r="L1484" t="s">
        <v>14</v>
      </c>
      <c r="M1484" t="s">
        <v>15</v>
      </c>
      <c r="N1484" s="2">
        <v>7</v>
      </c>
    </row>
    <row r="1485" spans="1:14" x14ac:dyDescent="0.35">
      <c r="A1485" t="s">
        <v>40</v>
      </c>
      <c r="B1485">
        <f>IF(COUNTIF($A$2:A1485, A1485) =1,1,0)</f>
        <v>0</v>
      </c>
      <c r="C1485">
        <v>2018</v>
      </c>
      <c r="D1485" s="10">
        <v>43101</v>
      </c>
      <c r="E1485" t="s">
        <v>34</v>
      </c>
      <c r="F1485" t="s">
        <v>36</v>
      </c>
      <c r="G1485">
        <f>IF(COUNTIF($F$2:F1485, F1485) =1,1,0)</f>
        <v>0</v>
      </c>
      <c r="H1485" s="1">
        <v>20.28</v>
      </c>
      <c r="I1485" s="2">
        <f t="shared" si="23"/>
        <v>20280000</v>
      </c>
      <c r="J1485" s="2">
        <v>363414</v>
      </c>
      <c r="K1485" t="s">
        <v>29</v>
      </c>
      <c r="L1485" t="s">
        <v>14</v>
      </c>
      <c r="M1485" t="s">
        <v>31</v>
      </c>
      <c r="N1485" s="2">
        <v>59</v>
      </c>
    </row>
    <row r="1486" spans="1:14" x14ac:dyDescent="0.35">
      <c r="A1486" t="s">
        <v>23</v>
      </c>
      <c r="B1486">
        <f>IF(COUNTIF($A$2:A1486, A1486) =1,1,0)</f>
        <v>0</v>
      </c>
      <c r="C1486">
        <v>2015</v>
      </c>
      <c r="D1486" s="10">
        <v>42005</v>
      </c>
      <c r="E1486" t="s">
        <v>20</v>
      </c>
      <c r="F1486" t="s">
        <v>24</v>
      </c>
      <c r="G1486">
        <f>IF(COUNTIF($F$2:F1486, F1486) =1,1,0)</f>
        <v>0</v>
      </c>
      <c r="H1486" s="1">
        <v>71.900000000000006</v>
      </c>
      <c r="I1486" s="2">
        <f t="shared" si="23"/>
        <v>71900000</v>
      </c>
      <c r="J1486" s="2">
        <v>733671</v>
      </c>
      <c r="K1486" t="s">
        <v>29</v>
      </c>
      <c r="L1486" t="s">
        <v>38</v>
      </c>
      <c r="M1486" t="s">
        <v>15</v>
      </c>
      <c r="N1486" s="2">
        <v>20</v>
      </c>
    </row>
    <row r="1487" spans="1:14" x14ac:dyDescent="0.35">
      <c r="A1487" t="s">
        <v>33</v>
      </c>
      <c r="B1487">
        <f>IF(COUNTIF($A$2:A1487, A1487) =1,1,0)</f>
        <v>0</v>
      </c>
      <c r="C1487">
        <v>2019</v>
      </c>
      <c r="D1487" s="10">
        <v>43466</v>
      </c>
      <c r="E1487" t="s">
        <v>34</v>
      </c>
      <c r="F1487" t="s">
        <v>24</v>
      </c>
      <c r="G1487">
        <f>IF(COUNTIF($F$2:F1487, F1487) =1,1,0)</f>
        <v>0</v>
      </c>
      <c r="H1487" s="1">
        <v>27.91</v>
      </c>
      <c r="I1487" s="2">
        <f t="shared" si="23"/>
        <v>27910000</v>
      </c>
      <c r="J1487" s="2">
        <v>399457</v>
      </c>
      <c r="K1487" t="s">
        <v>25</v>
      </c>
      <c r="L1487" t="s">
        <v>22</v>
      </c>
      <c r="M1487" t="s">
        <v>18</v>
      </c>
      <c r="N1487" s="2">
        <v>48</v>
      </c>
    </row>
    <row r="1488" spans="1:14" x14ac:dyDescent="0.35">
      <c r="A1488" t="s">
        <v>10</v>
      </c>
      <c r="B1488">
        <f>IF(COUNTIF($A$2:A1488, A1488) =1,1,0)</f>
        <v>0</v>
      </c>
      <c r="C1488">
        <v>2017</v>
      </c>
      <c r="D1488" s="10">
        <v>42736</v>
      </c>
      <c r="E1488" t="s">
        <v>32</v>
      </c>
      <c r="F1488" t="s">
        <v>35</v>
      </c>
      <c r="G1488">
        <f>IF(COUNTIF($F$2:F1488, F1488) =1,1,0)</f>
        <v>0</v>
      </c>
      <c r="H1488" s="1">
        <v>57.34</v>
      </c>
      <c r="I1488" s="2">
        <f t="shared" si="23"/>
        <v>57340000</v>
      </c>
      <c r="J1488" s="2">
        <v>171772</v>
      </c>
      <c r="K1488" t="s">
        <v>25</v>
      </c>
      <c r="L1488" t="s">
        <v>26</v>
      </c>
      <c r="M1488" t="s">
        <v>18</v>
      </c>
      <c r="N1488" s="2">
        <v>8</v>
      </c>
    </row>
    <row r="1489" spans="1:14" x14ac:dyDescent="0.35">
      <c r="A1489" t="s">
        <v>45</v>
      </c>
      <c r="B1489">
        <f>IF(COUNTIF($A$2:A1489, A1489) =1,1,0)</f>
        <v>0</v>
      </c>
      <c r="C1489">
        <v>2015</v>
      </c>
      <c r="D1489" s="10">
        <v>42005</v>
      </c>
      <c r="E1489" t="s">
        <v>11</v>
      </c>
      <c r="F1489" t="s">
        <v>35</v>
      </c>
      <c r="G1489">
        <f>IF(COUNTIF($F$2:F1489, F1489) =1,1,0)</f>
        <v>0</v>
      </c>
      <c r="H1489" s="1">
        <v>82.4</v>
      </c>
      <c r="I1489" s="2">
        <f t="shared" si="23"/>
        <v>82400000</v>
      </c>
      <c r="J1489" s="2">
        <v>197305</v>
      </c>
      <c r="K1489" t="s">
        <v>29</v>
      </c>
      <c r="L1489" t="s">
        <v>14</v>
      </c>
      <c r="M1489" t="s">
        <v>27</v>
      </c>
      <c r="N1489" s="2">
        <v>34</v>
      </c>
    </row>
    <row r="1490" spans="1:14" x14ac:dyDescent="0.35">
      <c r="A1490" t="s">
        <v>41</v>
      </c>
      <c r="B1490">
        <f>IF(COUNTIF($A$2:A1490, A1490) =1,1,0)</f>
        <v>0</v>
      </c>
      <c r="C1490">
        <v>2023</v>
      </c>
      <c r="D1490" s="10">
        <v>44927</v>
      </c>
      <c r="E1490" t="s">
        <v>16</v>
      </c>
      <c r="F1490" t="s">
        <v>37</v>
      </c>
      <c r="G1490">
        <f>IF(COUNTIF($F$2:F1490, F1490) =1,1,0)</f>
        <v>0</v>
      </c>
      <c r="H1490" s="1">
        <v>15.08</v>
      </c>
      <c r="I1490" s="2">
        <f t="shared" si="23"/>
        <v>15080000</v>
      </c>
      <c r="J1490" s="2">
        <v>677971</v>
      </c>
      <c r="K1490" t="s">
        <v>29</v>
      </c>
      <c r="L1490" t="s">
        <v>26</v>
      </c>
      <c r="M1490" t="s">
        <v>15</v>
      </c>
      <c r="N1490" s="2">
        <v>51</v>
      </c>
    </row>
    <row r="1491" spans="1:14" x14ac:dyDescent="0.35">
      <c r="A1491" t="s">
        <v>19</v>
      </c>
      <c r="B1491">
        <f>IF(COUNTIF($A$2:A1491, A1491) =1,1,0)</f>
        <v>0</v>
      </c>
      <c r="C1491">
        <v>2021</v>
      </c>
      <c r="D1491" s="10">
        <v>44197</v>
      </c>
      <c r="E1491" t="s">
        <v>20</v>
      </c>
      <c r="F1491" t="s">
        <v>36</v>
      </c>
      <c r="G1491">
        <f>IF(COUNTIF($F$2:F1491, F1491) =1,1,0)</f>
        <v>0</v>
      </c>
      <c r="H1491" s="1">
        <v>55.12</v>
      </c>
      <c r="I1491" s="2">
        <f t="shared" si="23"/>
        <v>55120000</v>
      </c>
      <c r="J1491" s="2">
        <v>942454</v>
      </c>
      <c r="K1491" t="s">
        <v>13</v>
      </c>
      <c r="L1491" t="s">
        <v>26</v>
      </c>
      <c r="M1491" t="s">
        <v>15</v>
      </c>
      <c r="N1491" s="2">
        <v>66</v>
      </c>
    </row>
    <row r="1492" spans="1:14" x14ac:dyDescent="0.35">
      <c r="A1492" t="s">
        <v>41</v>
      </c>
      <c r="B1492">
        <f>IF(COUNTIF($A$2:A1492, A1492) =1,1,0)</f>
        <v>0</v>
      </c>
      <c r="C1492">
        <v>2022</v>
      </c>
      <c r="D1492" s="10">
        <v>44562</v>
      </c>
      <c r="E1492" t="s">
        <v>16</v>
      </c>
      <c r="F1492" t="s">
        <v>35</v>
      </c>
      <c r="G1492">
        <f>IF(COUNTIF($F$2:F1492, F1492) =1,1,0)</f>
        <v>0</v>
      </c>
      <c r="H1492" s="1">
        <v>38.840000000000003</v>
      </c>
      <c r="I1492" s="2">
        <f t="shared" si="23"/>
        <v>38840000</v>
      </c>
      <c r="J1492" s="2">
        <v>211205</v>
      </c>
      <c r="K1492" t="s">
        <v>29</v>
      </c>
      <c r="L1492" t="s">
        <v>14</v>
      </c>
      <c r="M1492" t="s">
        <v>31</v>
      </c>
      <c r="N1492" s="2">
        <v>54</v>
      </c>
    </row>
    <row r="1493" spans="1:14" x14ac:dyDescent="0.35">
      <c r="A1493" t="s">
        <v>44</v>
      </c>
      <c r="B1493">
        <f>IF(COUNTIF($A$2:A1493, A1493) =1,1,0)</f>
        <v>0</v>
      </c>
      <c r="C1493">
        <v>2024</v>
      </c>
      <c r="D1493" s="10">
        <v>45292</v>
      </c>
      <c r="E1493" t="s">
        <v>42</v>
      </c>
      <c r="F1493" t="s">
        <v>24</v>
      </c>
      <c r="G1493">
        <f>IF(COUNTIF($F$2:F1493, F1493) =1,1,0)</f>
        <v>0</v>
      </c>
      <c r="H1493" s="1">
        <v>42.79</v>
      </c>
      <c r="I1493" s="2">
        <f t="shared" si="23"/>
        <v>42790000</v>
      </c>
      <c r="J1493" s="2">
        <v>483399</v>
      </c>
      <c r="K1493" t="s">
        <v>29</v>
      </c>
      <c r="L1493" t="s">
        <v>38</v>
      </c>
      <c r="M1493" t="s">
        <v>31</v>
      </c>
      <c r="N1493" s="2">
        <v>50</v>
      </c>
    </row>
    <row r="1494" spans="1:14" x14ac:dyDescent="0.35">
      <c r="A1494" t="s">
        <v>10</v>
      </c>
      <c r="B1494">
        <f>IF(COUNTIF($A$2:A1494, A1494) =1,1,0)</f>
        <v>0</v>
      </c>
      <c r="C1494">
        <v>2016</v>
      </c>
      <c r="D1494" s="10">
        <v>42370</v>
      </c>
      <c r="E1494" t="s">
        <v>32</v>
      </c>
      <c r="F1494" t="s">
        <v>24</v>
      </c>
      <c r="G1494">
        <f>IF(COUNTIF($F$2:F1494, F1494) =1,1,0)</f>
        <v>0</v>
      </c>
      <c r="H1494" s="1">
        <v>97.83</v>
      </c>
      <c r="I1494" s="2">
        <f t="shared" si="23"/>
        <v>97830000</v>
      </c>
      <c r="J1494" s="2">
        <v>699791</v>
      </c>
      <c r="K1494" t="s">
        <v>25</v>
      </c>
      <c r="L1494" t="s">
        <v>22</v>
      </c>
      <c r="M1494" t="s">
        <v>39</v>
      </c>
      <c r="N1494" s="2">
        <v>2</v>
      </c>
    </row>
    <row r="1495" spans="1:14" x14ac:dyDescent="0.35">
      <c r="A1495" t="s">
        <v>28</v>
      </c>
      <c r="B1495">
        <f>IF(COUNTIF($A$2:A1495, A1495) =1,1,0)</f>
        <v>0</v>
      </c>
      <c r="C1495">
        <v>2019</v>
      </c>
      <c r="D1495" s="10">
        <v>43466</v>
      </c>
      <c r="E1495" t="s">
        <v>11</v>
      </c>
      <c r="F1495" t="s">
        <v>12</v>
      </c>
      <c r="G1495">
        <f>IF(COUNTIF($F$2:F1495, F1495) =1,1,0)</f>
        <v>0</v>
      </c>
      <c r="H1495" s="1">
        <v>10.039999999999999</v>
      </c>
      <c r="I1495" s="2">
        <f t="shared" si="23"/>
        <v>10040000</v>
      </c>
      <c r="J1495" s="2">
        <v>679314</v>
      </c>
      <c r="K1495" t="s">
        <v>25</v>
      </c>
      <c r="L1495" t="s">
        <v>14</v>
      </c>
      <c r="M1495" t="s">
        <v>31</v>
      </c>
      <c r="N1495" s="2">
        <v>39</v>
      </c>
    </row>
    <row r="1496" spans="1:14" x14ac:dyDescent="0.35">
      <c r="A1496" t="s">
        <v>43</v>
      </c>
      <c r="B1496">
        <f>IF(COUNTIF($A$2:A1496, A1496) =1,1,0)</f>
        <v>0</v>
      </c>
      <c r="C1496">
        <v>2020</v>
      </c>
      <c r="D1496" s="10">
        <v>43831</v>
      </c>
      <c r="E1496" t="s">
        <v>34</v>
      </c>
      <c r="F1496" t="s">
        <v>17</v>
      </c>
      <c r="G1496">
        <f>IF(COUNTIF($F$2:F1496, F1496) =1,1,0)</f>
        <v>0</v>
      </c>
      <c r="H1496" s="1">
        <v>96.97</v>
      </c>
      <c r="I1496" s="2">
        <f t="shared" si="23"/>
        <v>96970000</v>
      </c>
      <c r="J1496" s="2">
        <v>466897</v>
      </c>
      <c r="K1496" t="s">
        <v>29</v>
      </c>
      <c r="L1496" t="s">
        <v>14</v>
      </c>
      <c r="M1496" t="s">
        <v>15</v>
      </c>
      <c r="N1496" s="2">
        <v>58</v>
      </c>
    </row>
    <row r="1497" spans="1:14" x14ac:dyDescent="0.35">
      <c r="A1497" t="s">
        <v>43</v>
      </c>
      <c r="B1497">
        <f>IF(COUNTIF($A$2:A1497, A1497) =1,1,0)</f>
        <v>0</v>
      </c>
      <c r="C1497">
        <v>2024</v>
      </c>
      <c r="D1497" s="10">
        <v>45292</v>
      </c>
      <c r="E1497" t="s">
        <v>34</v>
      </c>
      <c r="F1497" t="s">
        <v>37</v>
      </c>
      <c r="G1497">
        <f>IF(COUNTIF($F$2:F1497, F1497) =1,1,0)</f>
        <v>0</v>
      </c>
      <c r="H1497" s="1">
        <v>41.05</v>
      </c>
      <c r="I1497" s="2">
        <f t="shared" si="23"/>
        <v>41050000</v>
      </c>
      <c r="J1497" s="2">
        <v>175957</v>
      </c>
      <c r="K1497" t="s">
        <v>13</v>
      </c>
      <c r="L1497" t="s">
        <v>38</v>
      </c>
      <c r="M1497" t="s">
        <v>31</v>
      </c>
      <c r="N1497" s="2">
        <v>69</v>
      </c>
    </row>
    <row r="1498" spans="1:14" x14ac:dyDescent="0.35">
      <c r="A1498" t="s">
        <v>19</v>
      </c>
      <c r="B1498">
        <f>IF(COUNTIF($A$2:A1498, A1498) =1,1,0)</f>
        <v>0</v>
      </c>
      <c r="C1498">
        <v>2019</v>
      </c>
      <c r="D1498" s="10">
        <v>43466</v>
      </c>
      <c r="E1498" t="s">
        <v>16</v>
      </c>
      <c r="F1498" t="s">
        <v>35</v>
      </c>
      <c r="G1498">
        <f>IF(COUNTIF($F$2:F1498, F1498) =1,1,0)</f>
        <v>0</v>
      </c>
      <c r="H1498" s="1">
        <v>10.37</v>
      </c>
      <c r="I1498" s="2">
        <f t="shared" si="23"/>
        <v>10370000</v>
      </c>
      <c r="J1498" s="2">
        <v>912202</v>
      </c>
      <c r="K1498" t="s">
        <v>25</v>
      </c>
      <c r="L1498" t="s">
        <v>22</v>
      </c>
      <c r="M1498" t="s">
        <v>15</v>
      </c>
      <c r="N1498" s="2">
        <v>15</v>
      </c>
    </row>
    <row r="1499" spans="1:14" x14ac:dyDescent="0.35">
      <c r="A1499" t="s">
        <v>41</v>
      </c>
      <c r="B1499">
        <f>IF(COUNTIF($A$2:A1499, A1499) =1,1,0)</f>
        <v>0</v>
      </c>
      <c r="C1499">
        <v>2019</v>
      </c>
      <c r="D1499" s="10">
        <v>43466</v>
      </c>
      <c r="E1499" t="s">
        <v>32</v>
      </c>
      <c r="F1499" t="s">
        <v>12</v>
      </c>
      <c r="G1499">
        <f>IF(COUNTIF($F$2:F1499, F1499) =1,1,0)</f>
        <v>0</v>
      </c>
      <c r="H1499" s="1">
        <v>33.729999999999997</v>
      </c>
      <c r="I1499" s="2">
        <f t="shared" si="23"/>
        <v>33730000</v>
      </c>
      <c r="J1499" s="2">
        <v>985398</v>
      </c>
      <c r="K1499" t="s">
        <v>25</v>
      </c>
      <c r="L1499" t="s">
        <v>26</v>
      </c>
      <c r="M1499" t="s">
        <v>31</v>
      </c>
      <c r="N1499" s="2">
        <v>54</v>
      </c>
    </row>
    <row r="1500" spans="1:14" x14ac:dyDescent="0.35">
      <c r="A1500" t="s">
        <v>10</v>
      </c>
      <c r="B1500">
        <f>IF(COUNTIF($A$2:A1500, A1500) =1,1,0)</f>
        <v>0</v>
      </c>
      <c r="C1500">
        <v>2023</v>
      </c>
      <c r="D1500" s="10">
        <v>44927</v>
      </c>
      <c r="E1500" t="s">
        <v>34</v>
      </c>
      <c r="F1500" t="s">
        <v>12</v>
      </c>
      <c r="G1500">
        <f>IF(COUNTIF($F$2:F1500, F1500) =1,1,0)</f>
        <v>0</v>
      </c>
      <c r="H1500" s="1">
        <v>4.18</v>
      </c>
      <c r="I1500" s="2">
        <f t="shared" si="23"/>
        <v>4179999.9999999995</v>
      </c>
      <c r="J1500" s="2">
        <v>715127</v>
      </c>
      <c r="K1500" t="s">
        <v>25</v>
      </c>
      <c r="L1500" t="s">
        <v>22</v>
      </c>
      <c r="M1500" t="s">
        <v>31</v>
      </c>
      <c r="N1500" s="2">
        <v>60</v>
      </c>
    </row>
    <row r="1501" spans="1:14" x14ac:dyDescent="0.35">
      <c r="A1501" t="s">
        <v>45</v>
      </c>
      <c r="B1501">
        <f>IF(COUNTIF($A$2:A1501, A1501) =1,1,0)</f>
        <v>0</v>
      </c>
      <c r="C1501">
        <v>2021</v>
      </c>
      <c r="D1501" s="10">
        <v>44197</v>
      </c>
      <c r="E1501" t="s">
        <v>42</v>
      </c>
      <c r="F1501" t="s">
        <v>17</v>
      </c>
      <c r="G1501">
        <f>IF(COUNTIF($F$2:F1501, F1501) =1,1,0)</f>
        <v>0</v>
      </c>
      <c r="H1501" s="1">
        <v>72.239999999999995</v>
      </c>
      <c r="I1501" s="2">
        <f t="shared" si="23"/>
        <v>72240000</v>
      </c>
      <c r="J1501" s="2">
        <v>472835</v>
      </c>
      <c r="K1501" t="s">
        <v>13</v>
      </c>
      <c r="L1501" t="s">
        <v>14</v>
      </c>
      <c r="M1501" t="s">
        <v>39</v>
      </c>
      <c r="N1501" s="2">
        <v>57</v>
      </c>
    </row>
    <row r="1502" spans="1:14" x14ac:dyDescent="0.35">
      <c r="A1502" t="s">
        <v>40</v>
      </c>
      <c r="B1502">
        <f>IF(COUNTIF($A$2:A1502, A1502) =1,1,0)</f>
        <v>0</v>
      </c>
      <c r="C1502">
        <v>2016</v>
      </c>
      <c r="D1502" s="10">
        <v>42370</v>
      </c>
      <c r="E1502" t="s">
        <v>32</v>
      </c>
      <c r="F1502" t="s">
        <v>37</v>
      </c>
      <c r="G1502">
        <f>IF(COUNTIF($F$2:F1502, F1502) =1,1,0)</f>
        <v>0</v>
      </c>
      <c r="H1502" s="1">
        <v>98.25</v>
      </c>
      <c r="I1502" s="2">
        <f t="shared" si="23"/>
        <v>98250000</v>
      </c>
      <c r="J1502" s="2">
        <v>412019</v>
      </c>
      <c r="K1502" t="s">
        <v>30</v>
      </c>
      <c r="L1502" t="s">
        <v>22</v>
      </c>
      <c r="M1502" t="s">
        <v>31</v>
      </c>
      <c r="N1502" s="2">
        <v>34</v>
      </c>
    </row>
    <row r="1503" spans="1:14" x14ac:dyDescent="0.35">
      <c r="A1503" t="s">
        <v>19</v>
      </c>
      <c r="B1503">
        <f>IF(COUNTIF($A$2:A1503, A1503) =1,1,0)</f>
        <v>0</v>
      </c>
      <c r="C1503">
        <v>2021</v>
      </c>
      <c r="D1503" s="10">
        <v>44197</v>
      </c>
      <c r="E1503" t="s">
        <v>34</v>
      </c>
      <c r="F1503" t="s">
        <v>17</v>
      </c>
      <c r="G1503">
        <f>IF(COUNTIF($F$2:F1503, F1503) =1,1,0)</f>
        <v>0</v>
      </c>
      <c r="H1503" s="1">
        <v>85.69</v>
      </c>
      <c r="I1503" s="2">
        <f t="shared" si="23"/>
        <v>85690000</v>
      </c>
      <c r="J1503" s="2">
        <v>172469</v>
      </c>
      <c r="K1503" t="s">
        <v>29</v>
      </c>
      <c r="L1503" t="s">
        <v>22</v>
      </c>
      <c r="M1503" t="s">
        <v>31</v>
      </c>
      <c r="N1503" s="2">
        <v>16</v>
      </c>
    </row>
    <row r="1504" spans="1:14" x14ac:dyDescent="0.35">
      <c r="A1504" t="s">
        <v>23</v>
      </c>
      <c r="B1504">
        <f>IF(COUNTIF($A$2:A1504, A1504) =1,1,0)</f>
        <v>0</v>
      </c>
      <c r="C1504">
        <v>2015</v>
      </c>
      <c r="D1504" s="10">
        <v>42005</v>
      </c>
      <c r="E1504" t="s">
        <v>11</v>
      </c>
      <c r="F1504" t="s">
        <v>36</v>
      </c>
      <c r="G1504">
        <f>IF(COUNTIF($F$2:F1504, F1504) =1,1,0)</f>
        <v>0</v>
      </c>
      <c r="H1504" s="1">
        <v>39.119999999999997</v>
      </c>
      <c r="I1504" s="2">
        <f t="shared" si="23"/>
        <v>39120000</v>
      </c>
      <c r="J1504" s="2">
        <v>893284</v>
      </c>
      <c r="K1504" t="s">
        <v>30</v>
      </c>
      <c r="L1504" t="s">
        <v>14</v>
      </c>
      <c r="M1504" t="s">
        <v>27</v>
      </c>
      <c r="N1504" s="2">
        <v>21</v>
      </c>
    </row>
    <row r="1505" spans="1:14" x14ac:dyDescent="0.35">
      <c r="A1505" t="s">
        <v>19</v>
      </c>
      <c r="B1505">
        <f>IF(COUNTIF($A$2:A1505, A1505) =1,1,0)</f>
        <v>0</v>
      </c>
      <c r="C1505">
        <v>2021</v>
      </c>
      <c r="D1505" s="10">
        <v>44197</v>
      </c>
      <c r="E1505" t="s">
        <v>42</v>
      </c>
      <c r="F1505" t="s">
        <v>24</v>
      </c>
      <c r="G1505">
        <f>IF(COUNTIF($F$2:F1505, F1505) =1,1,0)</f>
        <v>0</v>
      </c>
      <c r="H1505" s="1">
        <v>82.66</v>
      </c>
      <c r="I1505" s="2">
        <f t="shared" si="23"/>
        <v>82660000</v>
      </c>
      <c r="J1505" s="2">
        <v>586</v>
      </c>
      <c r="K1505" t="s">
        <v>13</v>
      </c>
      <c r="L1505" t="s">
        <v>38</v>
      </c>
      <c r="M1505" t="s">
        <v>15</v>
      </c>
      <c r="N1505" s="2">
        <v>23</v>
      </c>
    </row>
    <row r="1506" spans="1:14" x14ac:dyDescent="0.35">
      <c r="A1506" t="s">
        <v>44</v>
      </c>
      <c r="B1506">
        <f>IF(COUNTIF($A$2:A1506, A1506) =1,1,0)</f>
        <v>0</v>
      </c>
      <c r="C1506">
        <v>2017</v>
      </c>
      <c r="D1506" s="10">
        <v>42736</v>
      </c>
      <c r="E1506" t="s">
        <v>11</v>
      </c>
      <c r="F1506" t="s">
        <v>21</v>
      </c>
      <c r="G1506">
        <f>IF(COUNTIF($F$2:F1506, F1506) =1,1,0)</f>
        <v>0</v>
      </c>
      <c r="H1506" s="1">
        <v>49.12</v>
      </c>
      <c r="I1506" s="2">
        <f t="shared" si="23"/>
        <v>49120000</v>
      </c>
      <c r="J1506" s="2">
        <v>845169</v>
      </c>
      <c r="K1506" t="s">
        <v>25</v>
      </c>
      <c r="L1506" t="s">
        <v>26</v>
      </c>
      <c r="M1506" t="s">
        <v>15</v>
      </c>
      <c r="N1506" s="2">
        <v>1</v>
      </c>
    </row>
    <row r="1507" spans="1:14" x14ac:dyDescent="0.35">
      <c r="A1507" t="s">
        <v>28</v>
      </c>
      <c r="B1507">
        <f>IF(COUNTIF($A$2:A1507, A1507) =1,1,0)</f>
        <v>0</v>
      </c>
      <c r="C1507">
        <v>2018</v>
      </c>
      <c r="D1507" s="10">
        <v>43101</v>
      </c>
      <c r="E1507" t="s">
        <v>16</v>
      </c>
      <c r="F1507" t="s">
        <v>35</v>
      </c>
      <c r="G1507">
        <f>IF(COUNTIF($F$2:F1507, F1507) =1,1,0)</f>
        <v>0</v>
      </c>
      <c r="H1507" s="1">
        <v>89.36</v>
      </c>
      <c r="I1507" s="2">
        <f t="shared" si="23"/>
        <v>89360000</v>
      </c>
      <c r="J1507" s="2">
        <v>184748</v>
      </c>
      <c r="K1507" t="s">
        <v>30</v>
      </c>
      <c r="L1507" t="s">
        <v>14</v>
      </c>
      <c r="M1507" t="s">
        <v>18</v>
      </c>
      <c r="N1507" s="2">
        <v>4</v>
      </c>
    </row>
    <row r="1508" spans="1:14" x14ac:dyDescent="0.35">
      <c r="A1508" t="s">
        <v>44</v>
      </c>
      <c r="B1508">
        <f>IF(COUNTIF($A$2:A1508, A1508) =1,1,0)</f>
        <v>0</v>
      </c>
      <c r="C1508">
        <v>2021</v>
      </c>
      <c r="D1508" s="10">
        <v>44197</v>
      </c>
      <c r="E1508" t="s">
        <v>42</v>
      </c>
      <c r="F1508" t="s">
        <v>37</v>
      </c>
      <c r="G1508">
        <f>IF(COUNTIF($F$2:F1508, F1508) =1,1,0)</f>
        <v>0</v>
      </c>
      <c r="H1508" s="1">
        <v>77.84</v>
      </c>
      <c r="I1508" s="2">
        <f t="shared" si="23"/>
        <v>77840000</v>
      </c>
      <c r="J1508" s="2">
        <v>783976</v>
      </c>
      <c r="K1508" t="s">
        <v>25</v>
      </c>
      <c r="L1508" t="s">
        <v>22</v>
      </c>
      <c r="M1508" t="s">
        <v>18</v>
      </c>
      <c r="N1508" s="2">
        <v>62</v>
      </c>
    </row>
    <row r="1509" spans="1:14" x14ac:dyDescent="0.35">
      <c r="A1509" t="s">
        <v>33</v>
      </c>
      <c r="B1509">
        <f>IF(COUNTIF($A$2:A1509, A1509) =1,1,0)</f>
        <v>0</v>
      </c>
      <c r="C1509">
        <v>2015</v>
      </c>
      <c r="D1509" s="10">
        <v>42005</v>
      </c>
      <c r="E1509" t="s">
        <v>11</v>
      </c>
      <c r="F1509" t="s">
        <v>21</v>
      </c>
      <c r="G1509">
        <f>IF(COUNTIF($F$2:F1509, F1509) =1,1,0)</f>
        <v>0</v>
      </c>
      <c r="H1509" s="1">
        <v>49.84</v>
      </c>
      <c r="I1509" s="2">
        <f t="shared" si="23"/>
        <v>49840000</v>
      </c>
      <c r="J1509" s="2">
        <v>282583</v>
      </c>
      <c r="K1509" t="s">
        <v>30</v>
      </c>
      <c r="L1509" t="s">
        <v>22</v>
      </c>
      <c r="M1509" t="s">
        <v>15</v>
      </c>
      <c r="N1509" s="2">
        <v>15</v>
      </c>
    </row>
    <row r="1510" spans="1:14" x14ac:dyDescent="0.35">
      <c r="A1510" t="s">
        <v>28</v>
      </c>
      <c r="B1510">
        <f>IF(COUNTIF($A$2:A1510, A1510) =1,1,0)</f>
        <v>0</v>
      </c>
      <c r="C1510">
        <v>2020</v>
      </c>
      <c r="D1510" s="10">
        <v>43831</v>
      </c>
      <c r="E1510" t="s">
        <v>34</v>
      </c>
      <c r="F1510" t="s">
        <v>37</v>
      </c>
      <c r="G1510">
        <f>IF(COUNTIF($F$2:F1510, F1510) =1,1,0)</f>
        <v>0</v>
      </c>
      <c r="H1510" s="1">
        <v>96.31</v>
      </c>
      <c r="I1510" s="2">
        <f t="shared" si="23"/>
        <v>96310000</v>
      </c>
      <c r="J1510" s="2">
        <v>591828</v>
      </c>
      <c r="K1510" t="s">
        <v>30</v>
      </c>
      <c r="L1510" t="s">
        <v>14</v>
      </c>
      <c r="M1510" t="s">
        <v>39</v>
      </c>
      <c r="N1510" s="2">
        <v>16</v>
      </c>
    </row>
    <row r="1511" spans="1:14" x14ac:dyDescent="0.35">
      <c r="A1511" t="s">
        <v>19</v>
      </c>
      <c r="B1511">
        <f>IF(COUNTIF($A$2:A1511, A1511) =1,1,0)</f>
        <v>0</v>
      </c>
      <c r="C1511">
        <v>2018</v>
      </c>
      <c r="D1511" s="10">
        <v>43101</v>
      </c>
      <c r="E1511" t="s">
        <v>34</v>
      </c>
      <c r="F1511" t="s">
        <v>35</v>
      </c>
      <c r="G1511">
        <f>IF(COUNTIF($F$2:F1511, F1511) =1,1,0)</f>
        <v>0</v>
      </c>
      <c r="H1511" s="1">
        <v>18.440000000000001</v>
      </c>
      <c r="I1511" s="2">
        <f t="shared" si="23"/>
        <v>18440000</v>
      </c>
      <c r="J1511" s="2">
        <v>27344</v>
      </c>
      <c r="K1511" t="s">
        <v>25</v>
      </c>
      <c r="L1511" t="s">
        <v>38</v>
      </c>
      <c r="M1511" t="s">
        <v>15</v>
      </c>
      <c r="N1511" s="2">
        <v>1</v>
      </c>
    </row>
    <row r="1512" spans="1:14" x14ac:dyDescent="0.35">
      <c r="A1512" t="s">
        <v>40</v>
      </c>
      <c r="B1512">
        <f>IF(COUNTIF($A$2:A1512, A1512) =1,1,0)</f>
        <v>0</v>
      </c>
      <c r="C1512">
        <v>2024</v>
      </c>
      <c r="D1512" s="10">
        <v>45292</v>
      </c>
      <c r="E1512" t="s">
        <v>16</v>
      </c>
      <c r="F1512" t="s">
        <v>37</v>
      </c>
      <c r="G1512">
        <f>IF(COUNTIF($F$2:F1512, F1512) =1,1,0)</f>
        <v>0</v>
      </c>
      <c r="H1512" s="1">
        <v>18.16</v>
      </c>
      <c r="I1512" s="2">
        <f t="shared" si="23"/>
        <v>18160000</v>
      </c>
      <c r="J1512" s="2">
        <v>200307</v>
      </c>
      <c r="K1512" t="s">
        <v>30</v>
      </c>
      <c r="L1512" t="s">
        <v>26</v>
      </c>
      <c r="M1512" t="s">
        <v>31</v>
      </c>
      <c r="N1512" s="2">
        <v>59</v>
      </c>
    </row>
    <row r="1513" spans="1:14" x14ac:dyDescent="0.35">
      <c r="A1513" t="s">
        <v>10</v>
      </c>
      <c r="B1513">
        <f>IF(COUNTIF($A$2:A1513, A1513) =1,1,0)</f>
        <v>0</v>
      </c>
      <c r="C1513">
        <v>2018</v>
      </c>
      <c r="D1513" s="10">
        <v>43101</v>
      </c>
      <c r="E1513" t="s">
        <v>20</v>
      </c>
      <c r="F1513" t="s">
        <v>21</v>
      </c>
      <c r="G1513">
        <f>IF(COUNTIF($F$2:F1513, F1513) =1,1,0)</f>
        <v>0</v>
      </c>
      <c r="H1513" s="1">
        <v>68.28</v>
      </c>
      <c r="I1513" s="2">
        <f t="shared" si="23"/>
        <v>68280000</v>
      </c>
      <c r="J1513" s="2">
        <v>528411</v>
      </c>
      <c r="K1513" t="s">
        <v>29</v>
      </c>
      <c r="L1513" t="s">
        <v>38</v>
      </c>
      <c r="M1513" t="s">
        <v>27</v>
      </c>
      <c r="N1513" s="2">
        <v>10</v>
      </c>
    </row>
    <row r="1514" spans="1:14" x14ac:dyDescent="0.35">
      <c r="A1514" t="s">
        <v>33</v>
      </c>
      <c r="B1514">
        <f>IF(COUNTIF($A$2:A1514, A1514) =1,1,0)</f>
        <v>0</v>
      </c>
      <c r="C1514">
        <v>2015</v>
      </c>
      <c r="D1514" s="10">
        <v>42005</v>
      </c>
      <c r="E1514" t="s">
        <v>11</v>
      </c>
      <c r="F1514" t="s">
        <v>36</v>
      </c>
      <c r="G1514">
        <f>IF(COUNTIF($F$2:F1514, F1514) =1,1,0)</f>
        <v>0</v>
      </c>
      <c r="H1514" s="1">
        <v>95.72</v>
      </c>
      <c r="I1514" s="2">
        <f t="shared" si="23"/>
        <v>95720000</v>
      </c>
      <c r="J1514" s="2">
        <v>551812</v>
      </c>
      <c r="K1514" t="s">
        <v>29</v>
      </c>
      <c r="L1514" t="s">
        <v>22</v>
      </c>
      <c r="M1514" t="s">
        <v>39</v>
      </c>
      <c r="N1514" s="2">
        <v>69</v>
      </c>
    </row>
    <row r="1515" spans="1:14" x14ac:dyDescent="0.35">
      <c r="A1515" t="s">
        <v>43</v>
      </c>
      <c r="B1515">
        <f>IF(COUNTIF($A$2:A1515, A1515) =1,1,0)</f>
        <v>0</v>
      </c>
      <c r="C1515">
        <v>2019</v>
      </c>
      <c r="D1515" s="10">
        <v>43466</v>
      </c>
      <c r="E1515" t="s">
        <v>34</v>
      </c>
      <c r="F1515" t="s">
        <v>12</v>
      </c>
      <c r="G1515">
        <f>IF(COUNTIF($F$2:F1515, F1515) =1,1,0)</f>
        <v>0</v>
      </c>
      <c r="H1515" s="1">
        <v>96.6</v>
      </c>
      <c r="I1515" s="2">
        <f t="shared" si="23"/>
        <v>96600000</v>
      </c>
      <c r="J1515" s="2">
        <v>975019</v>
      </c>
      <c r="K1515" t="s">
        <v>30</v>
      </c>
      <c r="L1515" t="s">
        <v>14</v>
      </c>
      <c r="M1515" t="s">
        <v>18</v>
      </c>
      <c r="N1515" s="2">
        <v>38</v>
      </c>
    </row>
    <row r="1516" spans="1:14" x14ac:dyDescent="0.35">
      <c r="A1516" t="s">
        <v>10</v>
      </c>
      <c r="B1516">
        <f>IF(COUNTIF($A$2:A1516, A1516) =1,1,0)</f>
        <v>0</v>
      </c>
      <c r="C1516">
        <v>2015</v>
      </c>
      <c r="D1516" s="10">
        <v>42005</v>
      </c>
      <c r="E1516" t="s">
        <v>32</v>
      </c>
      <c r="F1516" t="s">
        <v>35</v>
      </c>
      <c r="G1516">
        <f>IF(COUNTIF($F$2:F1516, F1516) =1,1,0)</f>
        <v>0</v>
      </c>
      <c r="H1516" s="1">
        <v>97.15</v>
      </c>
      <c r="I1516" s="2">
        <f t="shared" si="23"/>
        <v>97150000</v>
      </c>
      <c r="J1516" s="2">
        <v>399851</v>
      </c>
      <c r="K1516" t="s">
        <v>25</v>
      </c>
      <c r="L1516" t="s">
        <v>26</v>
      </c>
      <c r="M1516" t="s">
        <v>15</v>
      </c>
      <c r="N1516" s="2">
        <v>38</v>
      </c>
    </row>
    <row r="1517" spans="1:14" x14ac:dyDescent="0.35">
      <c r="A1517" t="s">
        <v>19</v>
      </c>
      <c r="B1517">
        <f>IF(COUNTIF($A$2:A1517, A1517) =1,1,0)</f>
        <v>0</v>
      </c>
      <c r="C1517">
        <v>2024</v>
      </c>
      <c r="D1517" s="10">
        <v>45292</v>
      </c>
      <c r="E1517" t="s">
        <v>16</v>
      </c>
      <c r="F1517" t="s">
        <v>35</v>
      </c>
      <c r="G1517">
        <f>IF(COUNTIF($F$2:F1517, F1517) =1,1,0)</f>
        <v>0</v>
      </c>
      <c r="H1517" s="1">
        <v>79.3</v>
      </c>
      <c r="I1517" s="2">
        <f t="shared" si="23"/>
        <v>79300000</v>
      </c>
      <c r="J1517" s="2">
        <v>998833</v>
      </c>
      <c r="K1517" t="s">
        <v>13</v>
      </c>
      <c r="L1517" t="s">
        <v>26</v>
      </c>
      <c r="M1517" t="s">
        <v>18</v>
      </c>
      <c r="N1517" s="2">
        <v>21</v>
      </c>
    </row>
    <row r="1518" spans="1:14" x14ac:dyDescent="0.35">
      <c r="A1518" t="s">
        <v>33</v>
      </c>
      <c r="B1518">
        <f>IF(COUNTIF($A$2:A1518, A1518) =1,1,0)</f>
        <v>0</v>
      </c>
      <c r="C1518">
        <v>2017</v>
      </c>
      <c r="D1518" s="10">
        <v>42736</v>
      </c>
      <c r="E1518" t="s">
        <v>20</v>
      </c>
      <c r="F1518" t="s">
        <v>12</v>
      </c>
      <c r="G1518">
        <f>IF(COUNTIF($F$2:F1518, F1518) =1,1,0)</f>
        <v>0</v>
      </c>
      <c r="H1518" s="1">
        <v>76.349999999999994</v>
      </c>
      <c r="I1518" s="2">
        <f t="shared" si="23"/>
        <v>76350000</v>
      </c>
      <c r="J1518" s="2">
        <v>517640</v>
      </c>
      <c r="K1518" t="s">
        <v>13</v>
      </c>
      <c r="L1518" t="s">
        <v>14</v>
      </c>
      <c r="M1518" t="s">
        <v>18</v>
      </c>
      <c r="N1518" s="2">
        <v>4</v>
      </c>
    </row>
    <row r="1519" spans="1:14" x14ac:dyDescent="0.35">
      <c r="A1519" t="s">
        <v>41</v>
      </c>
      <c r="B1519">
        <f>IF(COUNTIF($A$2:A1519, A1519) =1,1,0)</f>
        <v>0</v>
      </c>
      <c r="C1519">
        <v>2023</v>
      </c>
      <c r="D1519" s="10">
        <v>44927</v>
      </c>
      <c r="E1519" t="s">
        <v>32</v>
      </c>
      <c r="F1519" t="s">
        <v>36</v>
      </c>
      <c r="G1519">
        <f>IF(COUNTIF($F$2:F1519, F1519) =1,1,0)</f>
        <v>0</v>
      </c>
      <c r="H1519" s="1">
        <v>33.51</v>
      </c>
      <c r="I1519" s="2">
        <f t="shared" si="23"/>
        <v>33509999.999999996</v>
      </c>
      <c r="J1519" s="2">
        <v>615332</v>
      </c>
      <c r="K1519" t="s">
        <v>13</v>
      </c>
      <c r="L1519" t="s">
        <v>26</v>
      </c>
      <c r="M1519" t="s">
        <v>27</v>
      </c>
      <c r="N1519" s="2">
        <v>65</v>
      </c>
    </row>
    <row r="1520" spans="1:14" x14ac:dyDescent="0.35">
      <c r="A1520" t="s">
        <v>33</v>
      </c>
      <c r="B1520">
        <f>IF(COUNTIF($A$2:A1520, A1520) =1,1,0)</f>
        <v>0</v>
      </c>
      <c r="C1520">
        <v>2017</v>
      </c>
      <c r="D1520" s="10">
        <v>42736</v>
      </c>
      <c r="E1520" t="s">
        <v>34</v>
      </c>
      <c r="F1520" t="s">
        <v>37</v>
      </c>
      <c r="G1520">
        <f>IF(COUNTIF($F$2:F1520, F1520) =1,1,0)</f>
        <v>0</v>
      </c>
      <c r="H1520" s="1">
        <v>96.08</v>
      </c>
      <c r="I1520" s="2">
        <f t="shared" si="23"/>
        <v>96080000</v>
      </c>
      <c r="J1520" s="2">
        <v>592364</v>
      </c>
      <c r="K1520" t="s">
        <v>29</v>
      </c>
      <c r="L1520" t="s">
        <v>22</v>
      </c>
      <c r="M1520" t="s">
        <v>31</v>
      </c>
      <c r="N1520" s="2">
        <v>21</v>
      </c>
    </row>
    <row r="1521" spans="1:14" x14ac:dyDescent="0.35">
      <c r="A1521" t="s">
        <v>10</v>
      </c>
      <c r="B1521">
        <f>IF(COUNTIF($A$2:A1521, A1521) =1,1,0)</f>
        <v>0</v>
      </c>
      <c r="C1521">
        <v>2020</v>
      </c>
      <c r="D1521" s="10">
        <v>43831</v>
      </c>
      <c r="E1521" t="s">
        <v>11</v>
      </c>
      <c r="F1521" t="s">
        <v>12</v>
      </c>
      <c r="G1521">
        <f>IF(COUNTIF($F$2:F1521, F1521) =1,1,0)</f>
        <v>0</v>
      </c>
      <c r="H1521" s="1">
        <v>33.69</v>
      </c>
      <c r="I1521" s="2">
        <f t="shared" si="23"/>
        <v>33690000</v>
      </c>
      <c r="J1521" s="2">
        <v>943680</v>
      </c>
      <c r="K1521" t="s">
        <v>29</v>
      </c>
      <c r="L1521" t="s">
        <v>38</v>
      </c>
      <c r="M1521" t="s">
        <v>27</v>
      </c>
      <c r="N1521" s="2">
        <v>46</v>
      </c>
    </row>
    <row r="1522" spans="1:14" x14ac:dyDescent="0.35">
      <c r="A1522" t="s">
        <v>43</v>
      </c>
      <c r="B1522">
        <f>IF(COUNTIF($A$2:A1522, A1522) =1,1,0)</f>
        <v>0</v>
      </c>
      <c r="C1522">
        <v>2017</v>
      </c>
      <c r="D1522" s="10">
        <v>42736</v>
      </c>
      <c r="E1522" t="s">
        <v>20</v>
      </c>
      <c r="F1522" t="s">
        <v>17</v>
      </c>
      <c r="G1522">
        <f>IF(COUNTIF($F$2:F1522, F1522) =1,1,0)</f>
        <v>0</v>
      </c>
      <c r="H1522" s="1">
        <v>17.989999999999998</v>
      </c>
      <c r="I1522" s="2">
        <f t="shared" si="23"/>
        <v>17990000</v>
      </c>
      <c r="J1522" s="2">
        <v>506551</v>
      </c>
      <c r="K1522" t="s">
        <v>30</v>
      </c>
      <c r="L1522" t="s">
        <v>14</v>
      </c>
      <c r="M1522" t="s">
        <v>31</v>
      </c>
      <c r="N1522" s="2">
        <v>53</v>
      </c>
    </row>
    <row r="1523" spans="1:14" x14ac:dyDescent="0.35">
      <c r="A1523" t="s">
        <v>44</v>
      </c>
      <c r="B1523">
        <f>IF(COUNTIF($A$2:A1523, A1523) =1,1,0)</f>
        <v>0</v>
      </c>
      <c r="C1523">
        <v>2022</v>
      </c>
      <c r="D1523" s="10">
        <v>44562</v>
      </c>
      <c r="E1523" t="s">
        <v>16</v>
      </c>
      <c r="F1523" t="s">
        <v>35</v>
      </c>
      <c r="G1523">
        <f>IF(COUNTIF($F$2:F1523, F1523) =1,1,0)</f>
        <v>0</v>
      </c>
      <c r="H1523" s="1">
        <v>86.84</v>
      </c>
      <c r="I1523" s="2">
        <f t="shared" si="23"/>
        <v>86840000</v>
      </c>
      <c r="J1523" s="2">
        <v>122651</v>
      </c>
      <c r="K1523" t="s">
        <v>29</v>
      </c>
      <c r="L1523" t="s">
        <v>22</v>
      </c>
      <c r="M1523" t="s">
        <v>27</v>
      </c>
      <c r="N1523" s="2">
        <v>59</v>
      </c>
    </row>
    <row r="1524" spans="1:14" x14ac:dyDescent="0.35">
      <c r="A1524" t="s">
        <v>45</v>
      </c>
      <c r="B1524">
        <f>IF(COUNTIF($A$2:A1524, A1524) =1,1,0)</f>
        <v>0</v>
      </c>
      <c r="C1524">
        <v>2018</v>
      </c>
      <c r="D1524" s="10">
        <v>43101</v>
      </c>
      <c r="E1524" t="s">
        <v>20</v>
      </c>
      <c r="F1524" t="s">
        <v>17</v>
      </c>
      <c r="G1524">
        <f>IF(COUNTIF($F$2:F1524, F1524) =1,1,0)</f>
        <v>0</v>
      </c>
      <c r="H1524" s="1">
        <v>97.62</v>
      </c>
      <c r="I1524" s="2">
        <f t="shared" si="23"/>
        <v>97620000</v>
      </c>
      <c r="J1524" s="2">
        <v>459039</v>
      </c>
      <c r="K1524" t="s">
        <v>25</v>
      </c>
      <c r="L1524" t="s">
        <v>22</v>
      </c>
      <c r="M1524" t="s">
        <v>18</v>
      </c>
      <c r="N1524" s="2">
        <v>68</v>
      </c>
    </row>
    <row r="1525" spans="1:14" x14ac:dyDescent="0.35">
      <c r="A1525" t="s">
        <v>28</v>
      </c>
      <c r="B1525">
        <f>IF(COUNTIF($A$2:A1525, A1525) =1,1,0)</f>
        <v>0</v>
      </c>
      <c r="C1525">
        <v>2021</v>
      </c>
      <c r="D1525" s="10">
        <v>44197</v>
      </c>
      <c r="E1525" t="s">
        <v>16</v>
      </c>
      <c r="F1525" t="s">
        <v>21</v>
      </c>
      <c r="G1525">
        <f>IF(COUNTIF($F$2:F1525, F1525) =1,1,0)</f>
        <v>0</v>
      </c>
      <c r="H1525" s="1">
        <v>25.85</v>
      </c>
      <c r="I1525" s="2">
        <f t="shared" si="23"/>
        <v>25850000</v>
      </c>
      <c r="J1525" s="2">
        <v>176331</v>
      </c>
      <c r="K1525" t="s">
        <v>29</v>
      </c>
      <c r="L1525" t="s">
        <v>22</v>
      </c>
      <c r="M1525" t="s">
        <v>31</v>
      </c>
      <c r="N1525" s="2">
        <v>25</v>
      </c>
    </row>
    <row r="1526" spans="1:14" x14ac:dyDescent="0.35">
      <c r="A1526" t="s">
        <v>45</v>
      </c>
      <c r="B1526">
        <f>IF(COUNTIF($A$2:A1526, A1526) =1,1,0)</f>
        <v>0</v>
      </c>
      <c r="C1526">
        <v>2018</v>
      </c>
      <c r="D1526" s="10">
        <v>43101</v>
      </c>
      <c r="E1526" t="s">
        <v>16</v>
      </c>
      <c r="F1526" t="s">
        <v>37</v>
      </c>
      <c r="G1526">
        <f>IF(COUNTIF($F$2:F1526, F1526) =1,1,0)</f>
        <v>0</v>
      </c>
      <c r="H1526" s="1">
        <v>27.37</v>
      </c>
      <c r="I1526" s="2">
        <f t="shared" si="23"/>
        <v>27370000</v>
      </c>
      <c r="J1526" s="2">
        <v>543437</v>
      </c>
      <c r="K1526" t="s">
        <v>30</v>
      </c>
      <c r="L1526" t="s">
        <v>14</v>
      </c>
      <c r="M1526" t="s">
        <v>18</v>
      </c>
      <c r="N1526" s="2">
        <v>20</v>
      </c>
    </row>
    <row r="1527" spans="1:14" x14ac:dyDescent="0.35">
      <c r="A1527" t="s">
        <v>28</v>
      </c>
      <c r="B1527">
        <f>IF(COUNTIF($A$2:A1527, A1527) =1,1,0)</f>
        <v>0</v>
      </c>
      <c r="C1527">
        <v>2022</v>
      </c>
      <c r="D1527" s="10">
        <v>44562</v>
      </c>
      <c r="E1527" t="s">
        <v>34</v>
      </c>
      <c r="F1527" t="s">
        <v>24</v>
      </c>
      <c r="G1527">
        <f>IF(COUNTIF($F$2:F1527, F1527) =1,1,0)</f>
        <v>0</v>
      </c>
      <c r="H1527" s="1">
        <v>29.02</v>
      </c>
      <c r="I1527" s="2">
        <f t="shared" si="23"/>
        <v>29020000</v>
      </c>
      <c r="J1527" s="2">
        <v>859311</v>
      </c>
      <c r="K1527" t="s">
        <v>29</v>
      </c>
      <c r="L1527" t="s">
        <v>38</v>
      </c>
      <c r="M1527" t="s">
        <v>27</v>
      </c>
      <c r="N1527" s="2">
        <v>47</v>
      </c>
    </row>
    <row r="1528" spans="1:14" x14ac:dyDescent="0.35">
      <c r="A1528" t="s">
        <v>45</v>
      </c>
      <c r="B1528">
        <f>IF(COUNTIF($A$2:A1528, A1528) =1,1,0)</f>
        <v>0</v>
      </c>
      <c r="C1528">
        <v>2018</v>
      </c>
      <c r="D1528" s="10">
        <v>43101</v>
      </c>
      <c r="E1528" t="s">
        <v>32</v>
      </c>
      <c r="F1528" t="s">
        <v>17</v>
      </c>
      <c r="G1528">
        <f>IF(COUNTIF($F$2:F1528, F1528) =1,1,0)</f>
        <v>0</v>
      </c>
      <c r="H1528" s="1">
        <v>90.78</v>
      </c>
      <c r="I1528" s="2">
        <f t="shared" si="23"/>
        <v>90780000</v>
      </c>
      <c r="J1528" s="2">
        <v>877041</v>
      </c>
      <c r="K1528" t="s">
        <v>30</v>
      </c>
      <c r="L1528" t="s">
        <v>14</v>
      </c>
      <c r="M1528" t="s">
        <v>15</v>
      </c>
      <c r="N1528" s="2">
        <v>48</v>
      </c>
    </row>
    <row r="1529" spans="1:14" x14ac:dyDescent="0.35">
      <c r="A1529" t="s">
        <v>33</v>
      </c>
      <c r="B1529">
        <f>IF(COUNTIF($A$2:A1529, A1529) =1,1,0)</f>
        <v>0</v>
      </c>
      <c r="C1529">
        <v>2022</v>
      </c>
      <c r="D1529" s="10">
        <v>44562</v>
      </c>
      <c r="E1529" t="s">
        <v>16</v>
      </c>
      <c r="F1529" t="s">
        <v>37</v>
      </c>
      <c r="G1529">
        <f>IF(COUNTIF($F$2:F1529, F1529) =1,1,0)</f>
        <v>0</v>
      </c>
      <c r="H1529" s="1">
        <v>42.33</v>
      </c>
      <c r="I1529" s="2">
        <f t="shared" si="23"/>
        <v>42330000</v>
      </c>
      <c r="J1529" s="2">
        <v>657939</v>
      </c>
      <c r="K1529" t="s">
        <v>25</v>
      </c>
      <c r="L1529" t="s">
        <v>26</v>
      </c>
      <c r="M1529" t="s">
        <v>31</v>
      </c>
      <c r="N1529" s="2">
        <v>47</v>
      </c>
    </row>
    <row r="1530" spans="1:14" x14ac:dyDescent="0.35">
      <c r="A1530" t="s">
        <v>44</v>
      </c>
      <c r="B1530">
        <f>IF(COUNTIF($A$2:A1530, A1530) =1,1,0)</f>
        <v>0</v>
      </c>
      <c r="C1530">
        <v>2019</v>
      </c>
      <c r="D1530" s="10">
        <v>43466</v>
      </c>
      <c r="E1530" t="s">
        <v>32</v>
      </c>
      <c r="F1530" t="s">
        <v>36</v>
      </c>
      <c r="G1530">
        <f>IF(COUNTIF($F$2:F1530, F1530) =1,1,0)</f>
        <v>0</v>
      </c>
      <c r="H1530" s="1">
        <v>81.89</v>
      </c>
      <c r="I1530" s="2">
        <f t="shared" si="23"/>
        <v>81890000</v>
      </c>
      <c r="J1530" s="2">
        <v>920270</v>
      </c>
      <c r="K1530" t="s">
        <v>25</v>
      </c>
      <c r="L1530" t="s">
        <v>14</v>
      </c>
      <c r="M1530" t="s">
        <v>31</v>
      </c>
      <c r="N1530" s="2">
        <v>20</v>
      </c>
    </row>
    <row r="1531" spans="1:14" x14ac:dyDescent="0.35">
      <c r="A1531" t="s">
        <v>45</v>
      </c>
      <c r="B1531">
        <f>IF(COUNTIF($A$2:A1531, A1531) =1,1,0)</f>
        <v>0</v>
      </c>
      <c r="C1531">
        <v>2015</v>
      </c>
      <c r="D1531" s="10">
        <v>42005</v>
      </c>
      <c r="E1531" t="s">
        <v>16</v>
      </c>
      <c r="F1531" t="s">
        <v>37</v>
      </c>
      <c r="G1531">
        <f>IF(COUNTIF($F$2:F1531, F1531) =1,1,0)</f>
        <v>0</v>
      </c>
      <c r="H1531" s="1">
        <v>43.81</v>
      </c>
      <c r="I1531" s="2">
        <f t="shared" si="23"/>
        <v>43810000</v>
      </c>
      <c r="J1531" s="2">
        <v>905935</v>
      </c>
      <c r="K1531" t="s">
        <v>30</v>
      </c>
      <c r="L1531" t="s">
        <v>14</v>
      </c>
      <c r="M1531" t="s">
        <v>15</v>
      </c>
      <c r="N1531" s="2">
        <v>60</v>
      </c>
    </row>
    <row r="1532" spans="1:14" x14ac:dyDescent="0.35">
      <c r="A1532" t="s">
        <v>40</v>
      </c>
      <c r="B1532">
        <f>IF(COUNTIF($A$2:A1532, A1532) =1,1,0)</f>
        <v>0</v>
      </c>
      <c r="C1532">
        <v>2019</v>
      </c>
      <c r="D1532" s="10">
        <v>43466</v>
      </c>
      <c r="E1532" t="s">
        <v>42</v>
      </c>
      <c r="F1532" t="s">
        <v>24</v>
      </c>
      <c r="G1532">
        <f>IF(COUNTIF($F$2:F1532, F1532) =1,1,0)</f>
        <v>0</v>
      </c>
      <c r="H1532" s="1">
        <v>93.71</v>
      </c>
      <c r="I1532" s="2">
        <f t="shared" si="23"/>
        <v>93710000</v>
      </c>
      <c r="J1532" s="2">
        <v>217863</v>
      </c>
      <c r="K1532" t="s">
        <v>29</v>
      </c>
      <c r="L1532" t="s">
        <v>14</v>
      </c>
      <c r="M1532" t="s">
        <v>15</v>
      </c>
      <c r="N1532" s="2">
        <v>31</v>
      </c>
    </row>
    <row r="1533" spans="1:14" x14ac:dyDescent="0.35">
      <c r="A1533" t="s">
        <v>23</v>
      </c>
      <c r="B1533">
        <f>IF(COUNTIF($A$2:A1533, A1533) =1,1,0)</f>
        <v>0</v>
      </c>
      <c r="C1533">
        <v>2020</v>
      </c>
      <c r="D1533" s="10">
        <v>43831</v>
      </c>
      <c r="E1533" t="s">
        <v>20</v>
      </c>
      <c r="F1533" t="s">
        <v>35</v>
      </c>
      <c r="G1533">
        <f>IF(COUNTIF($F$2:F1533, F1533) =1,1,0)</f>
        <v>0</v>
      </c>
      <c r="H1533" s="1">
        <v>54.29</v>
      </c>
      <c r="I1533" s="2">
        <f t="shared" si="23"/>
        <v>54290000</v>
      </c>
      <c r="J1533" s="2">
        <v>930468</v>
      </c>
      <c r="K1533" t="s">
        <v>29</v>
      </c>
      <c r="L1533" t="s">
        <v>26</v>
      </c>
      <c r="M1533" t="s">
        <v>27</v>
      </c>
      <c r="N1533" s="2">
        <v>35</v>
      </c>
    </row>
    <row r="1534" spans="1:14" x14ac:dyDescent="0.35">
      <c r="A1534" t="s">
        <v>44</v>
      </c>
      <c r="B1534">
        <f>IF(COUNTIF($A$2:A1534, A1534) =1,1,0)</f>
        <v>0</v>
      </c>
      <c r="C1534">
        <v>2022</v>
      </c>
      <c r="D1534" s="10">
        <v>44562</v>
      </c>
      <c r="E1534" t="s">
        <v>11</v>
      </c>
      <c r="F1534" t="s">
        <v>37</v>
      </c>
      <c r="G1534">
        <f>IF(COUNTIF($F$2:F1534, F1534) =1,1,0)</f>
        <v>0</v>
      </c>
      <c r="H1534" s="1">
        <v>55.72</v>
      </c>
      <c r="I1534" s="2">
        <f t="shared" si="23"/>
        <v>55720000</v>
      </c>
      <c r="J1534" s="2">
        <v>179545</v>
      </c>
      <c r="K1534" t="s">
        <v>30</v>
      </c>
      <c r="L1534" t="s">
        <v>38</v>
      </c>
      <c r="M1534" t="s">
        <v>39</v>
      </c>
      <c r="N1534" s="2">
        <v>15</v>
      </c>
    </row>
    <row r="1535" spans="1:14" x14ac:dyDescent="0.35">
      <c r="A1535" t="s">
        <v>19</v>
      </c>
      <c r="B1535">
        <f>IF(COUNTIF($A$2:A1535, A1535) =1,1,0)</f>
        <v>0</v>
      </c>
      <c r="C1535">
        <v>2023</v>
      </c>
      <c r="D1535" s="10">
        <v>44927</v>
      </c>
      <c r="E1535" t="s">
        <v>16</v>
      </c>
      <c r="F1535" t="s">
        <v>17</v>
      </c>
      <c r="G1535">
        <f>IF(COUNTIF($F$2:F1535, F1535) =1,1,0)</f>
        <v>0</v>
      </c>
      <c r="H1535" s="1">
        <v>5.57</v>
      </c>
      <c r="I1535" s="2">
        <f t="shared" si="23"/>
        <v>5570000</v>
      </c>
      <c r="J1535" s="2">
        <v>582097</v>
      </c>
      <c r="K1535" t="s">
        <v>29</v>
      </c>
      <c r="L1535" t="s">
        <v>22</v>
      </c>
      <c r="M1535" t="s">
        <v>31</v>
      </c>
      <c r="N1535" s="2">
        <v>40</v>
      </c>
    </row>
    <row r="1536" spans="1:14" x14ac:dyDescent="0.35">
      <c r="A1536" t="s">
        <v>33</v>
      </c>
      <c r="B1536">
        <f>IF(COUNTIF($A$2:A1536, A1536) =1,1,0)</f>
        <v>0</v>
      </c>
      <c r="C1536">
        <v>2023</v>
      </c>
      <c r="D1536" s="10">
        <v>44927</v>
      </c>
      <c r="E1536" t="s">
        <v>34</v>
      </c>
      <c r="F1536" t="s">
        <v>36</v>
      </c>
      <c r="G1536">
        <f>IF(COUNTIF($F$2:F1536, F1536) =1,1,0)</f>
        <v>0</v>
      </c>
      <c r="H1536" s="1">
        <v>48.1</v>
      </c>
      <c r="I1536" s="2">
        <f t="shared" si="23"/>
        <v>48100000</v>
      </c>
      <c r="J1536" s="2">
        <v>360752</v>
      </c>
      <c r="K1536" t="s">
        <v>30</v>
      </c>
      <c r="L1536" t="s">
        <v>38</v>
      </c>
      <c r="M1536" t="s">
        <v>31</v>
      </c>
      <c r="N1536" s="2">
        <v>21</v>
      </c>
    </row>
    <row r="1537" spans="1:14" x14ac:dyDescent="0.35">
      <c r="A1537" t="s">
        <v>19</v>
      </c>
      <c r="B1537">
        <f>IF(COUNTIF($A$2:A1537, A1537) =1,1,0)</f>
        <v>0</v>
      </c>
      <c r="C1537">
        <v>2020</v>
      </c>
      <c r="D1537" s="10">
        <v>43831</v>
      </c>
      <c r="E1537" t="s">
        <v>11</v>
      </c>
      <c r="F1537" t="s">
        <v>17</v>
      </c>
      <c r="G1537">
        <f>IF(COUNTIF($F$2:F1537, F1537) =1,1,0)</f>
        <v>0</v>
      </c>
      <c r="H1537" s="1">
        <v>25.79</v>
      </c>
      <c r="I1537" s="2">
        <f t="shared" si="23"/>
        <v>25790000</v>
      </c>
      <c r="J1537" s="2">
        <v>907128</v>
      </c>
      <c r="K1537" t="s">
        <v>29</v>
      </c>
      <c r="L1537" t="s">
        <v>14</v>
      </c>
      <c r="M1537" t="s">
        <v>31</v>
      </c>
      <c r="N1537" s="2">
        <v>13</v>
      </c>
    </row>
    <row r="1538" spans="1:14" x14ac:dyDescent="0.35">
      <c r="A1538" t="s">
        <v>23</v>
      </c>
      <c r="B1538">
        <f>IF(COUNTIF($A$2:A1538, A1538) =1,1,0)</f>
        <v>0</v>
      </c>
      <c r="C1538">
        <v>2024</v>
      </c>
      <c r="D1538" s="10">
        <v>45292</v>
      </c>
      <c r="E1538" t="s">
        <v>20</v>
      </c>
      <c r="F1538" t="s">
        <v>36</v>
      </c>
      <c r="G1538">
        <f>IF(COUNTIF($F$2:F1538, F1538) =1,1,0)</f>
        <v>0</v>
      </c>
      <c r="H1538" s="1">
        <v>14.84</v>
      </c>
      <c r="I1538" s="2">
        <f t="shared" si="23"/>
        <v>14840000</v>
      </c>
      <c r="J1538" s="2">
        <v>817793</v>
      </c>
      <c r="K1538" t="s">
        <v>13</v>
      </c>
      <c r="L1538" t="s">
        <v>26</v>
      </c>
      <c r="M1538" t="s">
        <v>15</v>
      </c>
      <c r="N1538" s="2">
        <v>64</v>
      </c>
    </row>
    <row r="1539" spans="1:14" x14ac:dyDescent="0.35">
      <c r="A1539" t="s">
        <v>10</v>
      </c>
      <c r="B1539">
        <f>IF(COUNTIF($A$2:A1539, A1539) =1,1,0)</f>
        <v>0</v>
      </c>
      <c r="C1539">
        <v>2024</v>
      </c>
      <c r="D1539" s="10">
        <v>45292</v>
      </c>
      <c r="E1539" t="s">
        <v>42</v>
      </c>
      <c r="F1539" t="s">
        <v>37</v>
      </c>
      <c r="G1539">
        <f>IF(COUNTIF($F$2:F1539, F1539) =1,1,0)</f>
        <v>0</v>
      </c>
      <c r="H1539" s="1">
        <v>85.76</v>
      </c>
      <c r="I1539" s="2">
        <f t="shared" ref="I1539:I1602" si="24">H1539*1000000</f>
        <v>85760000</v>
      </c>
      <c r="J1539" s="2">
        <v>922209</v>
      </c>
      <c r="K1539" t="s">
        <v>25</v>
      </c>
      <c r="L1539" t="s">
        <v>38</v>
      </c>
      <c r="M1539" t="s">
        <v>31</v>
      </c>
      <c r="N1539" s="2">
        <v>27</v>
      </c>
    </row>
    <row r="1540" spans="1:14" x14ac:dyDescent="0.35">
      <c r="A1540" t="s">
        <v>45</v>
      </c>
      <c r="B1540">
        <f>IF(COUNTIF($A$2:A1540, A1540) =1,1,0)</f>
        <v>0</v>
      </c>
      <c r="C1540">
        <v>2019</v>
      </c>
      <c r="D1540" s="10">
        <v>43466</v>
      </c>
      <c r="E1540" t="s">
        <v>32</v>
      </c>
      <c r="F1540" t="s">
        <v>17</v>
      </c>
      <c r="G1540">
        <f>IF(COUNTIF($F$2:F1540, F1540) =1,1,0)</f>
        <v>0</v>
      </c>
      <c r="H1540" s="1">
        <v>18.760000000000002</v>
      </c>
      <c r="I1540" s="2">
        <f t="shared" si="24"/>
        <v>18760000</v>
      </c>
      <c r="J1540" s="2">
        <v>411707</v>
      </c>
      <c r="K1540" t="s">
        <v>29</v>
      </c>
      <c r="L1540" t="s">
        <v>26</v>
      </c>
      <c r="M1540" t="s">
        <v>15</v>
      </c>
      <c r="N1540" s="2">
        <v>42</v>
      </c>
    </row>
    <row r="1541" spans="1:14" x14ac:dyDescent="0.35">
      <c r="A1541" t="s">
        <v>19</v>
      </c>
      <c r="B1541">
        <f>IF(COUNTIF($A$2:A1541, A1541) =1,1,0)</f>
        <v>0</v>
      </c>
      <c r="C1541">
        <v>2020</v>
      </c>
      <c r="D1541" s="10">
        <v>43831</v>
      </c>
      <c r="E1541" t="s">
        <v>11</v>
      </c>
      <c r="F1541" t="s">
        <v>37</v>
      </c>
      <c r="G1541">
        <f>IF(COUNTIF($F$2:F1541, F1541) =1,1,0)</f>
        <v>0</v>
      </c>
      <c r="H1541" s="1">
        <v>38.19</v>
      </c>
      <c r="I1541" s="2">
        <f t="shared" si="24"/>
        <v>38190000</v>
      </c>
      <c r="J1541" s="2">
        <v>847958</v>
      </c>
      <c r="K1541" t="s">
        <v>29</v>
      </c>
      <c r="L1541" t="s">
        <v>22</v>
      </c>
      <c r="M1541" t="s">
        <v>18</v>
      </c>
      <c r="N1541" s="2">
        <v>32</v>
      </c>
    </row>
    <row r="1542" spans="1:14" x14ac:dyDescent="0.35">
      <c r="A1542" t="s">
        <v>19</v>
      </c>
      <c r="B1542">
        <f>IF(COUNTIF($A$2:A1542, A1542) =1,1,0)</f>
        <v>0</v>
      </c>
      <c r="C1542">
        <v>2015</v>
      </c>
      <c r="D1542" s="10">
        <v>42005</v>
      </c>
      <c r="E1542" t="s">
        <v>20</v>
      </c>
      <c r="F1542" t="s">
        <v>36</v>
      </c>
      <c r="G1542">
        <f>IF(COUNTIF($F$2:F1542, F1542) =1,1,0)</f>
        <v>0</v>
      </c>
      <c r="H1542" s="1">
        <v>38.1</v>
      </c>
      <c r="I1542" s="2">
        <f t="shared" si="24"/>
        <v>38100000</v>
      </c>
      <c r="J1542" s="2">
        <v>187807</v>
      </c>
      <c r="K1542" t="s">
        <v>25</v>
      </c>
      <c r="L1542" t="s">
        <v>14</v>
      </c>
      <c r="M1542" t="s">
        <v>15</v>
      </c>
      <c r="N1542" s="2">
        <v>37</v>
      </c>
    </row>
    <row r="1543" spans="1:14" x14ac:dyDescent="0.35">
      <c r="A1543" t="s">
        <v>10</v>
      </c>
      <c r="B1543">
        <f>IF(COUNTIF($A$2:A1543, A1543) =1,1,0)</f>
        <v>0</v>
      </c>
      <c r="C1543">
        <v>2024</v>
      </c>
      <c r="D1543" s="10">
        <v>45292</v>
      </c>
      <c r="E1543" t="s">
        <v>34</v>
      </c>
      <c r="F1543" t="s">
        <v>24</v>
      </c>
      <c r="G1543">
        <f>IF(COUNTIF($F$2:F1543, F1543) =1,1,0)</f>
        <v>0</v>
      </c>
      <c r="H1543" s="1">
        <v>10.18</v>
      </c>
      <c r="I1543" s="2">
        <f t="shared" si="24"/>
        <v>10180000</v>
      </c>
      <c r="J1543" s="2">
        <v>637350</v>
      </c>
      <c r="K1543" t="s">
        <v>30</v>
      </c>
      <c r="L1543" t="s">
        <v>22</v>
      </c>
      <c r="M1543" t="s">
        <v>31</v>
      </c>
      <c r="N1543" s="2">
        <v>52</v>
      </c>
    </row>
    <row r="1544" spans="1:14" x14ac:dyDescent="0.35">
      <c r="A1544" t="s">
        <v>10</v>
      </c>
      <c r="B1544">
        <f>IF(COUNTIF($A$2:A1544, A1544) =1,1,0)</f>
        <v>0</v>
      </c>
      <c r="C1544">
        <v>2024</v>
      </c>
      <c r="D1544" s="10">
        <v>45292</v>
      </c>
      <c r="E1544" t="s">
        <v>34</v>
      </c>
      <c r="F1544" t="s">
        <v>21</v>
      </c>
      <c r="G1544">
        <f>IF(COUNTIF($F$2:F1544, F1544) =1,1,0)</f>
        <v>0</v>
      </c>
      <c r="H1544" s="1">
        <v>36.270000000000003</v>
      </c>
      <c r="I1544" s="2">
        <f t="shared" si="24"/>
        <v>36270000</v>
      </c>
      <c r="J1544" s="2">
        <v>237068</v>
      </c>
      <c r="K1544" t="s">
        <v>13</v>
      </c>
      <c r="L1544" t="s">
        <v>38</v>
      </c>
      <c r="M1544" t="s">
        <v>39</v>
      </c>
      <c r="N1544" s="2">
        <v>65</v>
      </c>
    </row>
    <row r="1545" spans="1:14" x14ac:dyDescent="0.35">
      <c r="A1545" t="s">
        <v>40</v>
      </c>
      <c r="B1545">
        <f>IF(COUNTIF($A$2:A1545, A1545) =1,1,0)</f>
        <v>0</v>
      </c>
      <c r="C1545">
        <v>2022</v>
      </c>
      <c r="D1545" s="10">
        <v>44562</v>
      </c>
      <c r="E1545" t="s">
        <v>16</v>
      </c>
      <c r="F1545" t="s">
        <v>35</v>
      </c>
      <c r="G1545">
        <f>IF(COUNTIF($F$2:F1545, F1545) =1,1,0)</f>
        <v>0</v>
      </c>
      <c r="H1545" s="1">
        <v>92.07</v>
      </c>
      <c r="I1545" s="2">
        <f t="shared" si="24"/>
        <v>92070000</v>
      </c>
      <c r="J1545" s="2">
        <v>819812</v>
      </c>
      <c r="K1545" t="s">
        <v>25</v>
      </c>
      <c r="L1545" t="s">
        <v>14</v>
      </c>
      <c r="M1545" t="s">
        <v>39</v>
      </c>
      <c r="N1545" s="2">
        <v>63</v>
      </c>
    </row>
    <row r="1546" spans="1:14" x14ac:dyDescent="0.35">
      <c r="A1546" t="s">
        <v>43</v>
      </c>
      <c r="B1546">
        <f>IF(COUNTIF($A$2:A1546, A1546) =1,1,0)</f>
        <v>0</v>
      </c>
      <c r="C1546">
        <v>2023</v>
      </c>
      <c r="D1546" s="10">
        <v>44927</v>
      </c>
      <c r="E1546" t="s">
        <v>34</v>
      </c>
      <c r="F1546" t="s">
        <v>37</v>
      </c>
      <c r="G1546">
        <f>IF(COUNTIF($F$2:F1546, F1546) =1,1,0)</f>
        <v>0</v>
      </c>
      <c r="H1546" s="1">
        <v>72.900000000000006</v>
      </c>
      <c r="I1546" s="2">
        <f t="shared" si="24"/>
        <v>72900000</v>
      </c>
      <c r="J1546" s="2">
        <v>434510</v>
      </c>
      <c r="K1546" t="s">
        <v>13</v>
      </c>
      <c r="L1546" t="s">
        <v>26</v>
      </c>
      <c r="M1546" t="s">
        <v>18</v>
      </c>
      <c r="N1546" s="2">
        <v>72</v>
      </c>
    </row>
    <row r="1547" spans="1:14" x14ac:dyDescent="0.35">
      <c r="A1547" t="s">
        <v>45</v>
      </c>
      <c r="B1547">
        <f>IF(COUNTIF($A$2:A1547, A1547) =1,1,0)</f>
        <v>0</v>
      </c>
      <c r="C1547">
        <v>2019</v>
      </c>
      <c r="D1547" s="10">
        <v>43466</v>
      </c>
      <c r="E1547" t="s">
        <v>32</v>
      </c>
      <c r="F1547" t="s">
        <v>24</v>
      </c>
      <c r="G1547">
        <f>IF(COUNTIF($F$2:F1547, F1547) =1,1,0)</f>
        <v>0</v>
      </c>
      <c r="H1547" s="1">
        <v>57.52</v>
      </c>
      <c r="I1547" s="2">
        <f t="shared" si="24"/>
        <v>57520000</v>
      </c>
      <c r="J1547" s="2">
        <v>513601</v>
      </c>
      <c r="K1547" t="s">
        <v>25</v>
      </c>
      <c r="L1547" t="s">
        <v>14</v>
      </c>
      <c r="M1547" t="s">
        <v>15</v>
      </c>
      <c r="N1547" s="2">
        <v>14</v>
      </c>
    </row>
    <row r="1548" spans="1:14" x14ac:dyDescent="0.35">
      <c r="A1548" t="s">
        <v>44</v>
      </c>
      <c r="B1548">
        <f>IF(COUNTIF($A$2:A1548, A1548) =1,1,0)</f>
        <v>0</v>
      </c>
      <c r="C1548">
        <v>2015</v>
      </c>
      <c r="D1548" s="10">
        <v>42005</v>
      </c>
      <c r="E1548" t="s">
        <v>42</v>
      </c>
      <c r="F1548" t="s">
        <v>37</v>
      </c>
      <c r="G1548">
        <f>IF(COUNTIF($F$2:F1548, F1548) =1,1,0)</f>
        <v>0</v>
      </c>
      <c r="H1548" s="1">
        <v>5.79</v>
      </c>
      <c r="I1548" s="2">
        <f t="shared" si="24"/>
        <v>5790000</v>
      </c>
      <c r="J1548" s="2">
        <v>821803</v>
      </c>
      <c r="K1548" t="s">
        <v>30</v>
      </c>
      <c r="L1548" t="s">
        <v>26</v>
      </c>
      <c r="M1548" t="s">
        <v>18</v>
      </c>
      <c r="N1548" s="2">
        <v>40</v>
      </c>
    </row>
    <row r="1549" spans="1:14" x14ac:dyDescent="0.35">
      <c r="A1549" t="s">
        <v>41</v>
      </c>
      <c r="B1549">
        <f>IF(COUNTIF($A$2:A1549, A1549) =1,1,0)</f>
        <v>0</v>
      </c>
      <c r="C1549">
        <v>2020</v>
      </c>
      <c r="D1549" s="10">
        <v>43831</v>
      </c>
      <c r="E1549" t="s">
        <v>20</v>
      </c>
      <c r="F1549" t="s">
        <v>21</v>
      </c>
      <c r="G1549">
        <f>IF(COUNTIF($F$2:F1549, F1549) =1,1,0)</f>
        <v>0</v>
      </c>
      <c r="H1549" s="1">
        <v>14.68</v>
      </c>
      <c r="I1549" s="2">
        <f t="shared" si="24"/>
        <v>14680000</v>
      </c>
      <c r="J1549" s="2">
        <v>12585</v>
      </c>
      <c r="K1549" t="s">
        <v>30</v>
      </c>
      <c r="L1549" t="s">
        <v>38</v>
      </c>
      <c r="M1549" t="s">
        <v>31</v>
      </c>
      <c r="N1549" s="2">
        <v>30</v>
      </c>
    </row>
    <row r="1550" spans="1:14" x14ac:dyDescent="0.35">
      <c r="A1550" t="s">
        <v>41</v>
      </c>
      <c r="B1550">
        <f>IF(COUNTIF($A$2:A1550, A1550) =1,1,0)</f>
        <v>0</v>
      </c>
      <c r="C1550">
        <v>2020</v>
      </c>
      <c r="D1550" s="10">
        <v>43831</v>
      </c>
      <c r="E1550" t="s">
        <v>20</v>
      </c>
      <c r="F1550" t="s">
        <v>24</v>
      </c>
      <c r="G1550">
        <f>IF(COUNTIF($F$2:F1550, F1550) =1,1,0)</f>
        <v>0</v>
      </c>
      <c r="H1550" s="1">
        <v>10.119999999999999</v>
      </c>
      <c r="I1550" s="2">
        <f t="shared" si="24"/>
        <v>10120000</v>
      </c>
      <c r="J1550" s="2">
        <v>405253</v>
      </c>
      <c r="K1550" t="s">
        <v>13</v>
      </c>
      <c r="L1550" t="s">
        <v>14</v>
      </c>
      <c r="M1550" t="s">
        <v>31</v>
      </c>
      <c r="N1550" s="2">
        <v>52</v>
      </c>
    </row>
    <row r="1551" spans="1:14" x14ac:dyDescent="0.35">
      <c r="A1551" t="s">
        <v>44</v>
      </c>
      <c r="B1551">
        <f>IF(COUNTIF($A$2:A1551, A1551) =1,1,0)</f>
        <v>0</v>
      </c>
      <c r="C1551">
        <v>2017</v>
      </c>
      <c r="D1551" s="10">
        <v>42736</v>
      </c>
      <c r="E1551" t="s">
        <v>32</v>
      </c>
      <c r="F1551" t="s">
        <v>21</v>
      </c>
      <c r="G1551">
        <f>IF(COUNTIF($F$2:F1551, F1551) =1,1,0)</f>
        <v>0</v>
      </c>
      <c r="H1551" s="1">
        <v>86.89</v>
      </c>
      <c r="I1551" s="2">
        <f t="shared" si="24"/>
        <v>86890000</v>
      </c>
      <c r="J1551" s="2">
        <v>703035</v>
      </c>
      <c r="K1551" t="s">
        <v>30</v>
      </c>
      <c r="L1551" t="s">
        <v>14</v>
      </c>
      <c r="M1551" t="s">
        <v>18</v>
      </c>
      <c r="N1551" s="2">
        <v>15</v>
      </c>
    </row>
    <row r="1552" spans="1:14" x14ac:dyDescent="0.35">
      <c r="A1552" t="s">
        <v>40</v>
      </c>
      <c r="B1552">
        <f>IF(COUNTIF($A$2:A1552, A1552) =1,1,0)</f>
        <v>0</v>
      </c>
      <c r="C1552">
        <v>2022</v>
      </c>
      <c r="D1552" s="10">
        <v>44562</v>
      </c>
      <c r="E1552" t="s">
        <v>11</v>
      </c>
      <c r="F1552" t="s">
        <v>35</v>
      </c>
      <c r="G1552">
        <f>IF(COUNTIF($F$2:F1552, F1552) =1,1,0)</f>
        <v>0</v>
      </c>
      <c r="H1552" s="1">
        <v>9.84</v>
      </c>
      <c r="I1552" s="2">
        <f t="shared" si="24"/>
        <v>9840000</v>
      </c>
      <c r="J1552" s="2">
        <v>580402</v>
      </c>
      <c r="K1552" t="s">
        <v>25</v>
      </c>
      <c r="L1552" t="s">
        <v>26</v>
      </c>
      <c r="M1552" t="s">
        <v>15</v>
      </c>
      <c r="N1552" s="2">
        <v>70</v>
      </c>
    </row>
    <row r="1553" spans="1:14" x14ac:dyDescent="0.35">
      <c r="A1553" t="s">
        <v>33</v>
      </c>
      <c r="B1553">
        <f>IF(COUNTIF($A$2:A1553, A1553) =1,1,0)</f>
        <v>0</v>
      </c>
      <c r="C1553">
        <v>2017</v>
      </c>
      <c r="D1553" s="10">
        <v>42736</v>
      </c>
      <c r="E1553" t="s">
        <v>20</v>
      </c>
      <c r="F1553" t="s">
        <v>12</v>
      </c>
      <c r="G1553">
        <f>IF(COUNTIF($F$2:F1553, F1553) =1,1,0)</f>
        <v>0</v>
      </c>
      <c r="H1553" s="1">
        <v>49.94</v>
      </c>
      <c r="I1553" s="2">
        <f t="shared" si="24"/>
        <v>49940000</v>
      </c>
      <c r="J1553" s="2">
        <v>640572</v>
      </c>
      <c r="K1553" t="s">
        <v>13</v>
      </c>
      <c r="L1553" t="s">
        <v>26</v>
      </c>
      <c r="M1553" t="s">
        <v>18</v>
      </c>
      <c r="N1553" s="2">
        <v>51</v>
      </c>
    </row>
    <row r="1554" spans="1:14" x14ac:dyDescent="0.35">
      <c r="A1554" t="s">
        <v>44</v>
      </c>
      <c r="B1554">
        <f>IF(COUNTIF($A$2:A1554, A1554) =1,1,0)</f>
        <v>0</v>
      </c>
      <c r="C1554">
        <v>2023</v>
      </c>
      <c r="D1554" s="10">
        <v>44927</v>
      </c>
      <c r="E1554" t="s">
        <v>11</v>
      </c>
      <c r="F1554" t="s">
        <v>36</v>
      </c>
      <c r="G1554">
        <f>IF(COUNTIF($F$2:F1554, F1554) =1,1,0)</f>
        <v>0</v>
      </c>
      <c r="H1554" s="1">
        <v>75.13</v>
      </c>
      <c r="I1554" s="2">
        <f t="shared" si="24"/>
        <v>75130000</v>
      </c>
      <c r="J1554" s="2">
        <v>85528</v>
      </c>
      <c r="K1554" t="s">
        <v>13</v>
      </c>
      <c r="L1554" t="s">
        <v>26</v>
      </c>
      <c r="M1554" t="s">
        <v>15</v>
      </c>
      <c r="N1554" s="2">
        <v>55</v>
      </c>
    </row>
    <row r="1555" spans="1:14" x14ac:dyDescent="0.35">
      <c r="A1555" t="s">
        <v>23</v>
      </c>
      <c r="B1555">
        <f>IF(COUNTIF($A$2:A1555, A1555) =1,1,0)</f>
        <v>0</v>
      </c>
      <c r="C1555">
        <v>2024</v>
      </c>
      <c r="D1555" s="10">
        <v>45292</v>
      </c>
      <c r="E1555" t="s">
        <v>42</v>
      </c>
      <c r="F1555" t="s">
        <v>37</v>
      </c>
      <c r="G1555">
        <f>IF(COUNTIF($F$2:F1555, F1555) =1,1,0)</f>
        <v>0</v>
      </c>
      <c r="H1555" s="1">
        <v>33.21</v>
      </c>
      <c r="I1555" s="2">
        <f t="shared" si="24"/>
        <v>33210000</v>
      </c>
      <c r="J1555" s="2">
        <v>79940</v>
      </c>
      <c r="K1555" t="s">
        <v>30</v>
      </c>
      <c r="L1555" t="s">
        <v>38</v>
      </c>
      <c r="M1555" t="s">
        <v>18</v>
      </c>
      <c r="N1555" s="2">
        <v>64</v>
      </c>
    </row>
    <row r="1556" spans="1:14" x14ac:dyDescent="0.35">
      <c r="A1556" t="s">
        <v>10</v>
      </c>
      <c r="B1556">
        <f>IF(COUNTIF($A$2:A1556, A1556) =1,1,0)</f>
        <v>0</v>
      </c>
      <c r="C1556">
        <v>2023</v>
      </c>
      <c r="D1556" s="10">
        <v>44927</v>
      </c>
      <c r="E1556" t="s">
        <v>34</v>
      </c>
      <c r="F1556" t="s">
        <v>24</v>
      </c>
      <c r="G1556">
        <f>IF(COUNTIF($F$2:F1556, F1556) =1,1,0)</f>
        <v>0</v>
      </c>
      <c r="H1556" s="1">
        <v>54.41</v>
      </c>
      <c r="I1556" s="2">
        <f t="shared" si="24"/>
        <v>54410000</v>
      </c>
      <c r="J1556" s="2">
        <v>215401</v>
      </c>
      <c r="K1556" t="s">
        <v>13</v>
      </c>
      <c r="L1556" t="s">
        <v>26</v>
      </c>
      <c r="M1556" t="s">
        <v>15</v>
      </c>
      <c r="N1556" s="2">
        <v>50</v>
      </c>
    </row>
    <row r="1557" spans="1:14" x14ac:dyDescent="0.35">
      <c r="A1557" t="s">
        <v>33</v>
      </c>
      <c r="B1557">
        <f>IF(COUNTIF($A$2:A1557, A1557) =1,1,0)</f>
        <v>0</v>
      </c>
      <c r="C1557">
        <v>2018</v>
      </c>
      <c r="D1557" s="10">
        <v>43101</v>
      </c>
      <c r="E1557" t="s">
        <v>42</v>
      </c>
      <c r="F1557" t="s">
        <v>21</v>
      </c>
      <c r="G1557">
        <f>IF(COUNTIF($F$2:F1557, F1557) =1,1,0)</f>
        <v>0</v>
      </c>
      <c r="H1557" s="1">
        <v>59.56</v>
      </c>
      <c r="I1557" s="2">
        <f t="shared" si="24"/>
        <v>59560000</v>
      </c>
      <c r="J1557" s="2">
        <v>450313</v>
      </c>
      <c r="K1557" t="s">
        <v>25</v>
      </c>
      <c r="L1557" t="s">
        <v>38</v>
      </c>
      <c r="M1557" t="s">
        <v>27</v>
      </c>
      <c r="N1557" s="2">
        <v>26</v>
      </c>
    </row>
    <row r="1558" spans="1:14" x14ac:dyDescent="0.35">
      <c r="A1558" t="s">
        <v>40</v>
      </c>
      <c r="B1558">
        <f>IF(COUNTIF($A$2:A1558, A1558) =1,1,0)</f>
        <v>0</v>
      </c>
      <c r="C1558">
        <v>2016</v>
      </c>
      <c r="D1558" s="10">
        <v>42370</v>
      </c>
      <c r="E1558" t="s">
        <v>42</v>
      </c>
      <c r="F1558" t="s">
        <v>17</v>
      </c>
      <c r="G1558">
        <f>IF(COUNTIF($F$2:F1558, F1558) =1,1,0)</f>
        <v>0</v>
      </c>
      <c r="H1558" s="1">
        <v>45.71</v>
      </c>
      <c r="I1558" s="2">
        <f t="shared" si="24"/>
        <v>45710000</v>
      </c>
      <c r="J1558" s="2">
        <v>461668</v>
      </c>
      <c r="K1558" t="s">
        <v>25</v>
      </c>
      <c r="L1558" t="s">
        <v>14</v>
      </c>
      <c r="M1558" t="s">
        <v>18</v>
      </c>
      <c r="N1558" s="2">
        <v>10</v>
      </c>
    </row>
    <row r="1559" spans="1:14" x14ac:dyDescent="0.35">
      <c r="A1559" t="s">
        <v>33</v>
      </c>
      <c r="B1559">
        <f>IF(COUNTIF($A$2:A1559, A1559) =1,1,0)</f>
        <v>0</v>
      </c>
      <c r="C1559">
        <v>2021</v>
      </c>
      <c r="D1559" s="10">
        <v>44197</v>
      </c>
      <c r="E1559" t="s">
        <v>20</v>
      </c>
      <c r="F1559" t="s">
        <v>36</v>
      </c>
      <c r="G1559">
        <f>IF(COUNTIF($F$2:F1559, F1559) =1,1,0)</f>
        <v>0</v>
      </c>
      <c r="H1559" s="1">
        <v>4.9400000000000004</v>
      </c>
      <c r="I1559" s="2">
        <f t="shared" si="24"/>
        <v>4940000</v>
      </c>
      <c r="J1559" s="2">
        <v>71156</v>
      </c>
      <c r="K1559" t="s">
        <v>29</v>
      </c>
      <c r="L1559" t="s">
        <v>26</v>
      </c>
      <c r="M1559" t="s">
        <v>39</v>
      </c>
      <c r="N1559" s="2">
        <v>34</v>
      </c>
    </row>
    <row r="1560" spans="1:14" x14ac:dyDescent="0.35">
      <c r="A1560" t="s">
        <v>19</v>
      </c>
      <c r="B1560">
        <f>IF(COUNTIF($A$2:A1560, A1560) =1,1,0)</f>
        <v>0</v>
      </c>
      <c r="C1560">
        <v>2017</v>
      </c>
      <c r="D1560" s="10">
        <v>42736</v>
      </c>
      <c r="E1560" t="s">
        <v>16</v>
      </c>
      <c r="F1560" t="s">
        <v>35</v>
      </c>
      <c r="G1560">
        <f>IF(COUNTIF($F$2:F1560, F1560) =1,1,0)</f>
        <v>0</v>
      </c>
      <c r="H1560" s="1">
        <v>89.47</v>
      </c>
      <c r="I1560" s="2">
        <f t="shared" si="24"/>
        <v>89470000</v>
      </c>
      <c r="J1560" s="2">
        <v>201732</v>
      </c>
      <c r="K1560" t="s">
        <v>30</v>
      </c>
      <c r="L1560" t="s">
        <v>38</v>
      </c>
      <c r="M1560" t="s">
        <v>31</v>
      </c>
      <c r="N1560" s="2">
        <v>39</v>
      </c>
    </row>
    <row r="1561" spans="1:14" x14ac:dyDescent="0.35">
      <c r="A1561" t="s">
        <v>41</v>
      </c>
      <c r="B1561">
        <f>IF(COUNTIF($A$2:A1561, A1561) =1,1,0)</f>
        <v>0</v>
      </c>
      <c r="C1561">
        <v>2018</v>
      </c>
      <c r="D1561" s="10">
        <v>43101</v>
      </c>
      <c r="E1561" t="s">
        <v>20</v>
      </c>
      <c r="F1561" t="s">
        <v>35</v>
      </c>
      <c r="G1561">
        <f>IF(COUNTIF($F$2:F1561, F1561) =1,1,0)</f>
        <v>0</v>
      </c>
      <c r="H1561" s="1">
        <v>45.91</v>
      </c>
      <c r="I1561" s="2">
        <f t="shared" si="24"/>
        <v>45910000</v>
      </c>
      <c r="J1561" s="2">
        <v>322132</v>
      </c>
      <c r="K1561" t="s">
        <v>25</v>
      </c>
      <c r="L1561" t="s">
        <v>22</v>
      </c>
      <c r="M1561" t="s">
        <v>39</v>
      </c>
      <c r="N1561" s="2">
        <v>44</v>
      </c>
    </row>
    <row r="1562" spans="1:14" x14ac:dyDescent="0.35">
      <c r="A1562" t="s">
        <v>44</v>
      </c>
      <c r="B1562">
        <f>IF(COUNTIF($A$2:A1562, A1562) =1,1,0)</f>
        <v>0</v>
      </c>
      <c r="C1562">
        <v>2021</v>
      </c>
      <c r="D1562" s="10">
        <v>44197</v>
      </c>
      <c r="E1562" t="s">
        <v>11</v>
      </c>
      <c r="F1562" t="s">
        <v>36</v>
      </c>
      <c r="G1562">
        <f>IF(COUNTIF($F$2:F1562, F1562) =1,1,0)</f>
        <v>0</v>
      </c>
      <c r="H1562" s="1">
        <v>82.85</v>
      </c>
      <c r="I1562" s="2">
        <f t="shared" si="24"/>
        <v>82850000</v>
      </c>
      <c r="J1562" s="2">
        <v>854309</v>
      </c>
      <c r="K1562" t="s">
        <v>29</v>
      </c>
      <c r="L1562" t="s">
        <v>38</v>
      </c>
      <c r="M1562" t="s">
        <v>31</v>
      </c>
      <c r="N1562" s="2">
        <v>16</v>
      </c>
    </row>
    <row r="1563" spans="1:14" x14ac:dyDescent="0.35">
      <c r="A1563" t="s">
        <v>45</v>
      </c>
      <c r="B1563">
        <f>IF(COUNTIF($A$2:A1563, A1563) =1,1,0)</f>
        <v>0</v>
      </c>
      <c r="C1563">
        <v>2016</v>
      </c>
      <c r="D1563" s="10">
        <v>42370</v>
      </c>
      <c r="E1563" t="s">
        <v>11</v>
      </c>
      <c r="F1563" t="s">
        <v>17</v>
      </c>
      <c r="G1563">
        <f>IF(COUNTIF($F$2:F1563, F1563) =1,1,0)</f>
        <v>0</v>
      </c>
      <c r="H1563" s="1">
        <v>89.85</v>
      </c>
      <c r="I1563" s="2">
        <f t="shared" si="24"/>
        <v>89850000</v>
      </c>
      <c r="J1563" s="2">
        <v>998085</v>
      </c>
      <c r="K1563" t="s">
        <v>29</v>
      </c>
      <c r="L1563" t="s">
        <v>38</v>
      </c>
      <c r="M1563" t="s">
        <v>15</v>
      </c>
      <c r="N1563" s="2">
        <v>7</v>
      </c>
    </row>
    <row r="1564" spans="1:14" x14ac:dyDescent="0.35">
      <c r="A1564" t="s">
        <v>33</v>
      </c>
      <c r="B1564">
        <f>IF(COUNTIF($A$2:A1564, A1564) =1,1,0)</f>
        <v>0</v>
      </c>
      <c r="C1564">
        <v>2018</v>
      </c>
      <c r="D1564" s="10">
        <v>43101</v>
      </c>
      <c r="E1564" t="s">
        <v>42</v>
      </c>
      <c r="F1564" t="s">
        <v>21</v>
      </c>
      <c r="G1564">
        <f>IF(COUNTIF($F$2:F1564, F1564) =1,1,0)</f>
        <v>0</v>
      </c>
      <c r="H1564" s="1">
        <v>10.81</v>
      </c>
      <c r="I1564" s="2">
        <f t="shared" si="24"/>
        <v>10810000</v>
      </c>
      <c r="J1564" s="2">
        <v>479628</v>
      </c>
      <c r="K1564" t="s">
        <v>29</v>
      </c>
      <c r="L1564" t="s">
        <v>22</v>
      </c>
      <c r="M1564" t="s">
        <v>15</v>
      </c>
      <c r="N1564" s="2">
        <v>13</v>
      </c>
    </row>
    <row r="1565" spans="1:14" x14ac:dyDescent="0.35">
      <c r="A1565" t="s">
        <v>41</v>
      </c>
      <c r="B1565">
        <f>IF(COUNTIF($A$2:A1565, A1565) =1,1,0)</f>
        <v>0</v>
      </c>
      <c r="C1565">
        <v>2022</v>
      </c>
      <c r="D1565" s="10">
        <v>44562</v>
      </c>
      <c r="E1565" t="s">
        <v>42</v>
      </c>
      <c r="F1565" t="s">
        <v>37</v>
      </c>
      <c r="G1565">
        <f>IF(COUNTIF($F$2:F1565, F1565) =1,1,0)</f>
        <v>0</v>
      </c>
      <c r="H1565" s="1">
        <v>34.32</v>
      </c>
      <c r="I1565" s="2">
        <f t="shared" si="24"/>
        <v>34320000</v>
      </c>
      <c r="J1565" s="2">
        <v>554162</v>
      </c>
      <c r="K1565" t="s">
        <v>29</v>
      </c>
      <c r="L1565" t="s">
        <v>22</v>
      </c>
      <c r="M1565" t="s">
        <v>39</v>
      </c>
      <c r="N1565" s="2">
        <v>33</v>
      </c>
    </row>
    <row r="1566" spans="1:14" x14ac:dyDescent="0.35">
      <c r="A1566" t="s">
        <v>45</v>
      </c>
      <c r="B1566">
        <f>IF(COUNTIF($A$2:A1566, A1566) =1,1,0)</f>
        <v>0</v>
      </c>
      <c r="C1566">
        <v>2022</v>
      </c>
      <c r="D1566" s="10">
        <v>44562</v>
      </c>
      <c r="E1566" t="s">
        <v>11</v>
      </c>
      <c r="F1566" t="s">
        <v>35</v>
      </c>
      <c r="G1566">
        <f>IF(COUNTIF($F$2:F1566, F1566) =1,1,0)</f>
        <v>0</v>
      </c>
      <c r="H1566" s="1">
        <v>92.54</v>
      </c>
      <c r="I1566" s="2">
        <f t="shared" si="24"/>
        <v>92540000</v>
      </c>
      <c r="J1566" s="2">
        <v>653402</v>
      </c>
      <c r="K1566" t="s">
        <v>13</v>
      </c>
      <c r="L1566" t="s">
        <v>26</v>
      </c>
      <c r="M1566" t="s">
        <v>18</v>
      </c>
      <c r="N1566" s="2">
        <v>5</v>
      </c>
    </row>
    <row r="1567" spans="1:14" x14ac:dyDescent="0.35">
      <c r="A1567" t="s">
        <v>23</v>
      </c>
      <c r="B1567">
        <f>IF(COUNTIF($A$2:A1567, A1567) =1,1,0)</f>
        <v>0</v>
      </c>
      <c r="C1567">
        <v>2016</v>
      </c>
      <c r="D1567" s="10">
        <v>42370</v>
      </c>
      <c r="E1567" t="s">
        <v>20</v>
      </c>
      <c r="F1567" t="s">
        <v>35</v>
      </c>
      <c r="G1567">
        <f>IF(COUNTIF($F$2:F1567, F1567) =1,1,0)</f>
        <v>0</v>
      </c>
      <c r="H1567" s="1">
        <v>62.9</v>
      </c>
      <c r="I1567" s="2">
        <f t="shared" si="24"/>
        <v>62900000</v>
      </c>
      <c r="J1567" s="2">
        <v>119785</v>
      </c>
      <c r="K1567" t="s">
        <v>13</v>
      </c>
      <c r="L1567" t="s">
        <v>14</v>
      </c>
      <c r="M1567" t="s">
        <v>39</v>
      </c>
      <c r="N1567" s="2">
        <v>14</v>
      </c>
    </row>
    <row r="1568" spans="1:14" x14ac:dyDescent="0.35">
      <c r="A1568" t="s">
        <v>28</v>
      </c>
      <c r="B1568">
        <f>IF(COUNTIF($A$2:A1568, A1568) =1,1,0)</f>
        <v>0</v>
      </c>
      <c r="C1568">
        <v>2018</v>
      </c>
      <c r="D1568" s="10">
        <v>43101</v>
      </c>
      <c r="E1568" t="s">
        <v>32</v>
      </c>
      <c r="F1568" t="s">
        <v>36</v>
      </c>
      <c r="G1568">
        <f>IF(COUNTIF($F$2:F1568, F1568) =1,1,0)</f>
        <v>0</v>
      </c>
      <c r="H1568" s="1">
        <v>48.76</v>
      </c>
      <c r="I1568" s="2">
        <f t="shared" si="24"/>
        <v>48760000</v>
      </c>
      <c r="J1568" s="2">
        <v>754656</v>
      </c>
      <c r="K1568" t="s">
        <v>13</v>
      </c>
      <c r="L1568" t="s">
        <v>14</v>
      </c>
      <c r="M1568" t="s">
        <v>15</v>
      </c>
      <c r="N1568" s="2">
        <v>35</v>
      </c>
    </row>
    <row r="1569" spans="1:14" x14ac:dyDescent="0.35">
      <c r="A1569" t="s">
        <v>45</v>
      </c>
      <c r="B1569">
        <f>IF(COUNTIF($A$2:A1569, A1569) =1,1,0)</f>
        <v>0</v>
      </c>
      <c r="C1569">
        <v>2016</v>
      </c>
      <c r="D1569" s="10">
        <v>42370</v>
      </c>
      <c r="E1569" t="s">
        <v>42</v>
      </c>
      <c r="F1569" t="s">
        <v>17</v>
      </c>
      <c r="G1569">
        <f>IF(COUNTIF($F$2:F1569, F1569) =1,1,0)</f>
        <v>0</v>
      </c>
      <c r="H1569" s="1">
        <v>41.11</v>
      </c>
      <c r="I1569" s="2">
        <f t="shared" si="24"/>
        <v>41110000</v>
      </c>
      <c r="J1569" s="2">
        <v>848855</v>
      </c>
      <c r="K1569" t="s">
        <v>30</v>
      </c>
      <c r="L1569" t="s">
        <v>14</v>
      </c>
      <c r="M1569" t="s">
        <v>15</v>
      </c>
      <c r="N1569" s="2">
        <v>37</v>
      </c>
    </row>
    <row r="1570" spans="1:14" x14ac:dyDescent="0.35">
      <c r="A1570" t="s">
        <v>10</v>
      </c>
      <c r="B1570">
        <f>IF(COUNTIF($A$2:A1570, A1570) =1,1,0)</f>
        <v>0</v>
      </c>
      <c r="C1570">
        <v>2021</v>
      </c>
      <c r="D1570" s="10">
        <v>44197</v>
      </c>
      <c r="E1570" t="s">
        <v>34</v>
      </c>
      <c r="F1570" t="s">
        <v>37</v>
      </c>
      <c r="G1570">
        <f>IF(COUNTIF($F$2:F1570, F1570) =1,1,0)</f>
        <v>0</v>
      </c>
      <c r="H1570" s="1">
        <v>57.2</v>
      </c>
      <c r="I1570" s="2">
        <f t="shared" si="24"/>
        <v>57200000</v>
      </c>
      <c r="J1570" s="2">
        <v>328454</v>
      </c>
      <c r="K1570" t="s">
        <v>25</v>
      </c>
      <c r="L1570" t="s">
        <v>38</v>
      </c>
      <c r="M1570" t="s">
        <v>15</v>
      </c>
      <c r="N1570" s="2">
        <v>10</v>
      </c>
    </row>
    <row r="1571" spans="1:14" x14ac:dyDescent="0.35">
      <c r="A1571" t="s">
        <v>41</v>
      </c>
      <c r="B1571">
        <f>IF(COUNTIF($A$2:A1571, A1571) =1,1,0)</f>
        <v>0</v>
      </c>
      <c r="C1571">
        <v>2018</v>
      </c>
      <c r="D1571" s="10">
        <v>43101</v>
      </c>
      <c r="E1571" t="s">
        <v>32</v>
      </c>
      <c r="F1571" t="s">
        <v>12</v>
      </c>
      <c r="G1571">
        <f>IF(COUNTIF($F$2:F1571, F1571) =1,1,0)</f>
        <v>0</v>
      </c>
      <c r="H1571" s="1">
        <v>13.13</v>
      </c>
      <c r="I1571" s="2">
        <f t="shared" si="24"/>
        <v>13130000</v>
      </c>
      <c r="J1571" s="2">
        <v>510702</v>
      </c>
      <c r="K1571" t="s">
        <v>13</v>
      </c>
      <c r="L1571" t="s">
        <v>22</v>
      </c>
      <c r="M1571" t="s">
        <v>18</v>
      </c>
      <c r="N1571" s="2">
        <v>15</v>
      </c>
    </row>
    <row r="1572" spans="1:14" x14ac:dyDescent="0.35">
      <c r="A1572" t="s">
        <v>40</v>
      </c>
      <c r="B1572">
        <f>IF(COUNTIF($A$2:A1572, A1572) =1,1,0)</f>
        <v>0</v>
      </c>
      <c r="C1572">
        <v>2015</v>
      </c>
      <c r="D1572" s="10">
        <v>42005</v>
      </c>
      <c r="E1572" t="s">
        <v>20</v>
      </c>
      <c r="F1572" t="s">
        <v>12</v>
      </c>
      <c r="G1572">
        <f>IF(COUNTIF($F$2:F1572, F1572) =1,1,0)</f>
        <v>0</v>
      </c>
      <c r="H1572" s="1">
        <v>20.96</v>
      </c>
      <c r="I1572" s="2">
        <f t="shared" si="24"/>
        <v>20960000</v>
      </c>
      <c r="J1572" s="2">
        <v>248083</v>
      </c>
      <c r="K1572" t="s">
        <v>13</v>
      </c>
      <c r="L1572" t="s">
        <v>26</v>
      </c>
      <c r="M1572" t="s">
        <v>39</v>
      </c>
      <c r="N1572" s="2">
        <v>70</v>
      </c>
    </row>
    <row r="1573" spans="1:14" x14ac:dyDescent="0.35">
      <c r="A1573" t="s">
        <v>43</v>
      </c>
      <c r="B1573">
        <f>IF(COUNTIF($A$2:A1573, A1573) =1,1,0)</f>
        <v>0</v>
      </c>
      <c r="C1573">
        <v>2023</v>
      </c>
      <c r="D1573" s="10">
        <v>44927</v>
      </c>
      <c r="E1573" t="s">
        <v>32</v>
      </c>
      <c r="F1573" t="s">
        <v>35</v>
      </c>
      <c r="G1573">
        <f>IF(COUNTIF($F$2:F1573, F1573) =1,1,0)</f>
        <v>0</v>
      </c>
      <c r="H1573" s="1">
        <v>42.75</v>
      </c>
      <c r="I1573" s="2">
        <f t="shared" si="24"/>
        <v>42750000</v>
      </c>
      <c r="J1573" s="2">
        <v>746425</v>
      </c>
      <c r="K1573" t="s">
        <v>30</v>
      </c>
      <c r="L1573" t="s">
        <v>38</v>
      </c>
      <c r="M1573" t="s">
        <v>15</v>
      </c>
      <c r="N1573" s="2">
        <v>24</v>
      </c>
    </row>
    <row r="1574" spans="1:14" x14ac:dyDescent="0.35">
      <c r="A1574" t="s">
        <v>44</v>
      </c>
      <c r="B1574">
        <f>IF(COUNTIF($A$2:A1574, A1574) =1,1,0)</f>
        <v>0</v>
      </c>
      <c r="C1574">
        <v>2018</v>
      </c>
      <c r="D1574" s="10">
        <v>43101</v>
      </c>
      <c r="E1574" t="s">
        <v>16</v>
      </c>
      <c r="F1574" t="s">
        <v>12</v>
      </c>
      <c r="G1574">
        <f>IF(COUNTIF($F$2:F1574, F1574) =1,1,0)</f>
        <v>0</v>
      </c>
      <c r="H1574" s="1">
        <v>82.89</v>
      </c>
      <c r="I1574" s="2">
        <f t="shared" si="24"/>
        <v>82890000</v>
      </c>
      <c r="J1574" s="2">
        <v>336607</v>
      </c>
      <c r="K1574" t="s">
        <v>30</v>
      </c>
      <c r="L1574" t="s">
        <v>38</v>
      </c>
      <c r="M1574" t="s">
        <v>27</v>
      </c>
      <c r="N1574" s="2">
        <v>17</v>
      </c>
    </row>
    <row r="1575" spans="1:14" x14ac:dyDescent="0.35">
      <c r="A1575" t="s">
        <v>43</v>
      </c>
      <c r="B1575">
        <f>IF(COUNTIF($A$2:A1575, A1575) =1,1,0)</f>
        <v>0</v>
      </c>
      <c r="C1575">
        <v>2021</v>
      </c>
      <c r="D1575" s="10">
        <v>44197</v>
      </c>
      <c r="E1575" t="s">
        <v>16</v>
      </c>
      <c r="F1575" t="s">
        <v>35</v>
      </c>
      <c r="G1575">
        <f>IF(COUNTIF($F$2:F1575, F1575) =1,1,0)</f>
        <v>0</v>
      </c>
      <c r="H1575" s="1">
        <v>21.21</v>
      </c>
      <c r="I1575" s="2">
        <f t="shared" si="24"/>
        <v>21210000</v>
      </c>
      <c r="J1575" s="2">
        <v>570810</v>
      </c>
      <c r="K1575" t="s">
        <v>29</v>
      </c>
      <c r="L1575" t="s">
        <v>26</v>
      </c>
      <c r="M1575" t="s">
        <v>18</v>
      </c>
      <c r="N1575" s="2">
        <v>72</v>
      </c>
    </row>
    <row r="1576" spans="1:14" x14ac:dyDescent="0.35">
      <c r="A1576" t="s">
        <v>33</v>
      </c>
      <c r="B1576">
        <f>IF(COUNTIF($A$2:A1576, A1576) =1,1,0)</f>
        <v>0</v>
      </c>
      <c r="C1576">
        <v>2020</v>
      </c>
      <c r="D1576" s="10">
        <v>43831</v>
      </c>
      <c r="E1576" t="s">
        <v>42</v>
      </c>
      <c r="F1576" t="s">
        <v>36</v>
      </c>
      <c r="G1576">
        <f>IF(COUNTIF($F$2:F1576, F1576) =1,1,0)</f>
        <v>0</v>
      </c>
      <c r="H1576" s="1">
        <v>12.25</v>
      </c>
      <c r="I1576" s="2">
        <f t="shared" si="24"/>
        <v>12250000</v>
      </c>
      <c r="J1576" s="2">
        <v>162930</v>
      </c>
      <c r="K1576" t="s">
        <v>29</v>
      </c>
      <c r="L1576" t="s">
        <v>14</v>
      </c>
      <c r="M1576" t="s">
        <v>18</v>
      </c>
      <c r="N1576" s="2">
        <v>13</v>
      </c>
    </row>
    <row r="1577" spans="1:14" x14ac:dyDescent="0.35">
      <c r="A1577" t="s">
        <v>44</v>
      </c>
      <c r="B1577">
        <f>IF(COUNTIF($A$2:A1577, A1577) =1,1,0)</f>
        <v>0</v>
      </c>
      <c r="C1577">
        <v>2015</v>
      </c>
      <c r="D1577" s="10">
        <v>42005</v>
      </c>
      <c r="E1577" t="s">
        <v>34</v>
      </c>
      <c r="F1577" t="s">
        <v>12</v>
      </c>
      <c r="G1577">
        <f>IF(COUNTIF($F$2:F1577, F1577) =1,1,0)</f>
        <v>0</v>
      </c>
      <c r="H1577" s="1">
        <v>61.87</v>
      </c>
      <c r="I1577" s="2">
        <f t="shared" si="24"/>
        <v>61870000</v>
      </c>
      <c r="J1577" s="2">
        <v>244406</v>
      </c>
      <c r="K1577" t="s">
        <v>25</v>
      </c>
      <c r="L1577" t="s">
        <v>26</v>
      </c>
      <c r="M1577" t="s">
        <v>15</v>
      </c>
      <c r="N1577" s="2">
        <v>43</v>
      </c>
    </row>
    <row r="1578" spans="1:14" x14ac:dyDescent="0.35">
      <c r="A1578" t="s">
        <v>44</v>
      </c>
      <c r="B1578">
        <f>IF(COUNTIF($A$2:A1578, A1578) =1,1,0)</f>
        <v>0</v>
      </c>
      <c r="C1578">
        <v>2016</v>
      </c>
      <c r="D1578" s="10">
        <v>42370</v>
      </c>
      <c r="E1578" t="s">
        <v>32</v>
      </c>
      <c r="F1578" t="s">
        <v>12</v>
      </c>
      <c r="G1578">
        <f>IF(COUNTIF($F$2:F1578, F1578) =1,1,0)</f>
        <v>0</v>
      </c>
      <c r="H1578" s="1">
        <v>71.12</v>
      </c>
      <c r="I1578" s="2">
        <f t="shared" si="24"/>
        <v>71120000</v>
      </c>
      <c r="J1578" s="2">
        <v>604557</v>
      </c>
      <c r="K1578" t="s">
        <v>25</v>
      </c>
      <c r="L1578" t="s">
        <v>26</v>
      </c>
      <c r="M1578" t="s">
        <v>39</v>
      </c>
      <c r="N1578" s="2">
        <v>20</v>
      </c>
    </row>
    <row r="1579" spans="1:14" x14ac:dyDescent="0.35">
      <c r="A1579" t="s">
        <v>28</v>
      </c>
      <c r="B1579">
        <f>IF(COUNTIF($A$2:A1579, A1579) =1,1,0)</f>
        <v>0</v>
      </c>
      <c r="C1579">
        <v>2024</v>
      </c>
      <c r="D1579" s="10">
        <v>45292</v>
      </c>
      <c r="E1579" t="s">
        <v>20</v>
      </c>
      <c r="F1579" t="s">
        <v>12</v>
      </c>
      <c r="G1579">
        <f>IF(COUNTIF($F$2:F1579, F1579) =1,1,0)</f>
        <v>0</v>
      </c>
      <c r="H1579" s="1">
        <v>26.58</v>
      </c>
      <c r="I1579" s="2">
        <f t="shared" si="24"/>
        <v>26580000</v>
      </c>
      <c r="J1579" s="2">
        <v>313397</v>
      </c>
      <c r="K1579" t="s">
        <v>13</v>
      </c>
      <c r="L1579" t="s">
        <v>26</v>
      </c>
      <c r="M1579" t="s">
        <v>27</v>
      </c>
      <c r="N1579" s="2">
        <v>36</v>
      </c>
    </row>
    <row r="1580" spans="1:14" x14ac:dyDescent="0.35">
      <c r="A1580" t="s">
        <v>40</v>
      </c>
      <c r="B1580">
        <f>IF(COUNTIF($A$2:A1580, A1580) =1,1,0)</f>
        <v>0</v>
      </c>
      <c r="C1580">
        <v>2023</v>
      </c>
      <c r="D1580" s="10">
        <v>44927</v>
      </c>
      <c r="E1580" t="s">
        <v>42</v>
      </c>
      <c r="F1580" t="s">
        <v>17</v>
      </c>
      <c r="G1580">
        <f>IF(COUNTIF($F$2:F1580, F1580) =1,1,0)</f>
        <v>0</v>
      </c>
      <c r="H1580" s="1">
        <v>5.24</v>
      </c>
      <c r="I1580" s="2">
        <f t="shared" si="24"/>
        <v>5240000</v>
      </c>
      <c r="J1580" s="2">
        <v>696902</v>
      </c>
      <c r="K1580" t="s">
        <v>25</v>
      </c>
      <c r="L1580" t="s">
        <v>14</v>
      </c>
      <c r="M1580" t="s">
        <v>39</v>
      </c>
      <c r="N1580" s="2">
        <v>21</v>
      </c>
    </row>
    <row r="1581" spans="1:14" x14ac:dyDescent="0.35">
      <c r="A1581" t="s">
        <v>23</v>
      </c>
      <c r="B1581">
        <f>IF(COUNTIF($A$2:A1581, A1581) =1,1,0)</f>
        <v>0</v>
      </c>
      <c r="C1581">
        <v>2024</v>
      </c>
      <c r="D1581" s="10">
        <v>45292</v>
      </c>
      <c r="E1581" t="s">
        <v>11</v>
      </c>
      <c r="F1581" t="s">
        <v>36</v>
      </c>
      <c r="G1581">
        <f>IF(COUNTIF($F$2:F1581, F1581) =1,1,0)</f>
        <v>0</v>
      </c>
      <c r="H1581" s="1">
        <v>30.39</v>
      </c>
      <c r="I1581" s="2">
        <f t="shared" si="24"/>
        <v>30390000</v>
      </c>
      <c r="J1581" s="2">
        <v>156576</v>
      </c>
      <c r="K1581" t="s">
        <v>13</v>
      </c>
      <c r="L1581" t="s">
        <v>14</v>
      </c>
      <c r="M1581" t="s">
        <v>15</v>
      </c>
      <c r="N1581" s="2">
        <v>72</v>
      </c>
    </row>
    <row r="1582" spans="1:14" x14ac:dyDescent="0.35">
      <c r="A1582" t="s">
        <v>23</v>
      </c>
      <c r="B1582">
        <f>IF(COUNTIF($A$2:A1582, A1582) =1,1,0)</f>
        <v>0</v>
      </c>
      <c r="C1582">
        <v>2020</v>
      </c>
      <c r="D1582" s="10">
        <v>43831</v>
      </c>
      <c r="E1582" t="s">
        <v>11</v>
      </c>
      <c r="F1582" t="s">
        <v>37</v>
      </c>
      <c r="G1582">
        <f>IF(COUNTIF($F$2:F1582, F1582) =1,1,0)</f>
        <v>0</v>
      </c>
      <c r="H1582" s="1">
        <v>66.55</v>
      </c>
      <c r="I1582" s="2">
        <f t="shared" si="24"/>
        <v>66550000</v>
      </c>
      <c r="J1582" s="2">
        <v>843310</v>
      </c>
      <c r="K1582" t="s">
        <v>13</v>
      </c>
      <c r="L1582" t="s">
        <v>38</v>
      </c>
      <c r="M1582" t="s">
        <v>31</v>
      </c>
      <c r="N1582" s="2">
        <v>71</v>
      </c>
    </row>
    <row r="1583" spans="1:14" x14ac:dyDescent="0.35">
      <c r="A1583" t="s">
        <v>10</v>
      </c>
      <c r="B1583">
        <f>IF(COUNTIF($A$2:A1583, A1583) =1,1,0)</f>
        <v>0</v>
      </c>
      <c r="C1583">
        <v>2016</v>
      </c>
      <c r="D1583" s="10">
        <v>42370</v>
      </c>
      <c r="E1583" t="s">
        <v>32</v>
      </c>
      <c r="F1583" t="s">
        <v>24</v>
      </c>
      <c r="G1583">
        <f>IF(COUNTIF($F$2:F1583, F1583) =1,1,0)</f>
        <v>0</v>
      </c>
      <c r="H1583" s="1">
        <v>83.02</v>
      </c>
      <c r="I1583" s="2">
        <f t="shared" si="24"/>
        <v>83020000</v>
      </c>
      <c r="J1583" s="2">
        <v>281862</v>
      </c>
      <c r="K1583" t="s">
        <v>29</v>
      </c>
      <c r="L1583" t="s">
        <v>26</v>
      </c>
      <c r="M1583" t="s">
        <v>27</v>
      </c>
      <c r="N1583" s="2">
        <v>4</v>
      </c>
    </row>
    <row r="1584" spans="1:14" x14ac:dyDescent="0.35">
      <c r="A1584" t="s">
        <v>19</v>
      </c>
      <c r="B1584">
        <f>IF(COUNTIF($A$2:A1584, A1584) =1,1,0)</f>
        <v>0</v>
      </c>
      <c r="C1584">
        <v>2024</v>
      </c>
      <c r="D1584" s="10">
        <v>45292</v>
      </c>
      <c r="E1584" t="s">
        <v>16</v>
      </c>
      <c r="F1584" t="s">
        <v>21</v>
      </c>
      <c r="G1584">
        <f>IF(COUNTIF($F$2:F1584, F1584) =1,1,0)</f>
        <v>0</v>
      </c>
      <c r="H1584" s="1">
        <v>88.23</v>
      </c>
      <c r="I1584" s="2">
        <f t="shared" si="24"/>
        <v>88230000</v>
      </c>
      <c r="J1584" s="2">
        <v>526308</v>
      </c>
      <c r="K1584" t="s">
        <v>29</v>
      </c>
      <c r="L1584" t="s">
        <v>14</v>
      </c>
      <c r="M1584" t="s">
        <v>31</v>
      </c>
      <c r="N1584" s="2">
        <v>23</v>
      </c>
    </row>
    <row r="1585" spans="1:14" x14ac:dyDescent="0.35">
      <c r="A1585" t="s">
        <v>41</v>
      </c>
      <c r="B1585">
        <f>IF(COUNTIF($A$2:A1585, A1585) =1,1,0)</f>
        <v>0</v>
      </c>
      <c r="C1585">
        <v>2018</v>
      </c>
      <c r="D1585" s="10">
        <v>43101</v>
      </c>
      <c r="E1585" t="s">
        <v>32</v>
      </c>
      <c r="F1585" t="s">
        <v>21</v>
      </c>
      <c r="G1585">
        <f>IF(COUNTIF($F$2:F1585, F1585) =1,1,0)</f>
        <v>0</v>
      </c>
      <c r="H1585" s="1">
        <v>5.18</v>
      </c>
      <c r="I1585" s="2">
        <f t="shared" si="24"/>
        <v>5180000</v>
      </c>
      <c r="J1585" s="2">
        <v>826924</v>
      </c>
      <c r="K1585" t="s">
        <v>29</v>
      </c>
      <c r="L1585" t="s">
        <v>26</v>
      </c>
      <c r="M1585" t="s">
        <v>15</v>
      </c>
      <c r="N1585" s="2">
        <v>35</v>
      </c>
    </row>
    <row r="1586" spans="1:14" x14ac:dyDescent="0.35">
      <c r="A1586" t="s">
        <v>10</v>
      </c>
      <c r="B1586">
        <f>IF(COUNTIF($A$2:A1586, A1586) =1,1,0)</f>
        <v>0</v>
      </c>
      <c r="C1586">
        <v>2024</v>
      </c>
      <c r="D1586" s="10">
        <v>45292</v>
      </c>
      <c r="E1586" t="s">
        <v>32</v>
      </c>
      <c r="F1586" t="s">
        <v>21</v>
      </c>
      <c r="G1586">
        <f>IF(COUNTIF($F$2:F1586, F1586) =1,1,0)</f>
        <v>0</v>
      </c>
      <c r="H1586" s="1">
        <v>13.77</v>
      </c>
      <c r="I1586" s="2">
        <f t="shared" si="24"/>
        <v>13770000</v>
      </c>
      <c r="J1586" s="2">
        <v>928751</v>
      </c>
      <c r="K1586" t="s">
        <v>29</v>
      </c>
      <c r="L1586" t="s">
        <v>26</v>
      </c>
      <c r="M1586" t="s">
        <v>39</v>
      </c>
      <c r="N1586" s="2">
        <v>26</v>
      </c>
    </row>
    <row r="1587" spans="1:14" x14ac:dyDescent="0.35">
      <c r="A1587" t="s">
        <v>10</v>
      </c>
      <c r="B1587">
        <f>IF(COUNTIF($A$2:A1587, A1587) =1,1,0)</f>
        <v>0</v>
      </c>
      <c r="C1587">
        <v>2021</v>
      </c>
      <c r="D1587" s="10">
        <v>44197</v>
      </c>
      <c r="E1587" t="s">
        <v>16</v>
      </c>
      <c r="F1587" t="s">
        <v>12</v>
      </c>
      <c r="G1587">
        <f>IF(COUNTIF($F$2:F1587, F1587) =1,1,0)</f>
        <v>0</v>
      </c>
      <c r="H1587" s="1">
        <v>21.9</v>
      </c>
      <c r="I1587" s="2">
        <f t="shared" si="24"/>
        <v>21900000</v>
      </c>
      <c r="J1587" s="2">
        <v>304804</v>
      </c>
      <c r="K1587" t="s">
        <v>13</v>
      </c>
      <c r="L1587" t="s">
        <v>22</v>
      </c>
      <c r="M1587" t="s">
        <v>27</v>
      </c>
      <c r="N1587" s="2">
        <v>53</v>
      </c>
    </row>
    <row r="1588" spans="1:14" x14ac:dyDescent="0.35">
      <c r="A1588" t="s">
        <v>43</v>
      </c>
      <c r="B1588">
        <f>IF(COUNTIF($A$2:A1588, A1588) =1,1,0)</f>
        <v>0</v>
      </c>
      <c r="C1588">
        <v>2024</v>
      </c>
      <c r="D1588" s="10">
        <v>45292</v>
      </c>
      <c r="E1588" t="s">
        <v>20</v>
      </c>
      <c r="F1588" t="s">
        <v>12</v>
      </c>
      <c r="G1588">
        <f>IF(COUNTIF($F$2:F1588, F1588) =1,1,0)</f>
        <v>0</v>
      </c>
      <c r="H1588" s="1">
        <v>34.42</v>
      </c>
      <c r="I1588" s="2">
        <f t="shared" si="24"/>
        <v>34420000</v>
      </c>
      <c r="J1588" s="2">
        <v>960625</v>
      </c>
      <c r="K1588" t="s">
        <v>25</v>
      </c>
      <c r="L1588" t="s">
        <v>22</v>
      </c>
      <c r="M1588" t="s">
        <v>18</v>
      </c>
      <c r="N1588" s="2">
        <v>48</v>
      </c>
    </row>
    <row r="1589" spans="1:14" x14ac:dyDescent="0.35">
      <c r="A1589" t="s">
        <v>33</v>
      </c>
      <c r="B1589">
        <f>IF(COUNTIF($A$2:A1589, A1589) =1,1,0)</f>
        <v>0</v>
      </c>
      <c r="C1589">
        <v>2019</v>
      </c>
      <c r="D1589" s="10">
        <v>43466</v>
      </c>
      <c r="E1589" t="s">
        <v>16</v>
      </c>
      <c r="F1589" t="s">
        <v>35</v>
      </c>
      <c r="G1589">
        <f>IF(COUNTIF($F$2:F1589, F1589) =1,1,0)</f>
        <v>0</v>
      </c>
      <c r="H1589" s="1">
        <v>57.9</v>
      </c>
      <c r="I1589" s="2">
        <f t="shared" si="24"/>
        <v>57900000</v>
      </c>
      <c r="J1589" s="2">
        <v>264088</v>
      </c>
      <c r="K1589" t="s">
        <v>30</v>
      </c>
      <c r="L1589" t="s">
        <v>22</v>
      </c>
      <c r="M1589" t="s">
        <v>27</v>
      </c>
      <c r="N1589" s="2">
        <v>28</v>
      </c>
    </row>
    <row r="1590" spans="1:14" x14ac:dyDescent="0.35">
      <c r="A1590" t="s">
        <v>40</v>
      </c>
      <c r="B1590">
        <f>IF(COUNTIF($A$2:A1590, A1590) =1,1,0)</f>
        <v>0</v>
      </c>
      <c r="C1590">
        <v>2022</v>
      </c>
      <c r="D1590" s="10">
        <v>44562</v>
      </c>
      <c r="E1590" t="s">
        <v>11</v>
      </c>
      <c r="F1590" t="s">
        <v>37</v>
      </c>
      <c r="G1590">
        <f>IF(COUNTIF($F$2:F1590, F1590) =1,1,0)</f>
        <v>0</v>
      </c>
      <c r="H1590" s="1">
        <v>61.97</v>
      </c>
      <c r="I1590" s="2">
        <f t="shared" si="24"/>
        <v>61970000</v>
      </c>
      <c r="J1590" s="2">
        <v>633750</v>
      </c>
      <c r="K1590" t="s">
        <v>29</v>
      </c>
      <c r="L1590" t="s">
        <v>14</v>
      </c>
      <c r="M1590" t="s">
        <v>31</v>
      </c>
      <c r="N1590" s="2">
        <v>45</v>
      </c>
    </row>
    <row r="1591" spans="1:14" x14ac:dyDescent="0.35">
      <c r="A1591" t="s">
        <v>10</v>
      </c>
      <c r="B1591">
        <f>IF(COUNTIF($A$2:A1591, A1591) =1,1,0)</f>
        <v>0</v>
      </c>
      <c r="C1591">
        <v>2021</v>
      </c>
      <c r="D1591" s="10">
        <v>44197</v>
      </c>
      <c r="E1591" t="s">
        <v>16</v>
      </c>
      <c r="F1591" t="s">
        <v>37</v>
      </c>
      <c r="G1591">
        <f>IF(COUNTIF($F$2:F1591, F1591) =1,1,0)</f>
        <v>0</v>
      </c>
      <c r="H1591" s="1">
        <v>56.11</v>
      </c>
      <c r="I1591" s="2">
        <f t="shared" si="24"/>
        <v>56110000</v>
      </c>
      <c r="J1591" s="2">
        <v>255531</v>
      </c>
      <c r="K1591" t="s">
        <v>30</v>
      </c>
      <c r="L1591" t="s">
        <v>26</v>
      </c>
      <c r="M1591" t="s">
        <v>18</v>
      </c>
      <c r="N1591" s="2">
        <v>17</v>
      </c>
    </row>
    <row r="1592" spans="1:14" x14ac:dyDescent="0.35">
      <c r="A1592" t="s">
        <v>40</v>
      </c>
      <c r="B1592">
        <f>IF(COUNTIF($A$2:A1592, A1592) =1,1,0)</f>
        <v>0</v>
      </c>
      <c r="C1592">
        <v>2018</v>
      </c>
      <c r="D1592" s="10">
        <v>43101</v>
      </c>
      <c r="E1592" t="s">
        <v>16</v>
      </c>
      <c r="F1592" t="s">
        <v>36</v>
      </c>
      <c r="G1592">
        <f>IF(COUNTIF($F$2:F1592, F1592) =1,1,0)</f>
        <v>0</v>
      </c>
      <c r="H1592" s="1">
        <v>50.64</v>
      </c>
      <c r="I1592" s="2">
        <f t="shared" si="24"/>
        <v>50640000</v>
      </c>
      <c r="J1592" s="2">
        <v>874035</v>
      </c>
      <c r="K1592" t="s">
        <v>29</v>
      </c>
      <c r="L1592" t="s">
        <v>14</v>
      </c>
      <c r="M1592" t="s">
        <v>31</v>
      </c>
      <c r="N1592" s="2">
        <v>38</v>
      </c>
    </row>
    <row r="1593" spans="1:14" x14ac:dyDescent="0.35">
      <c r="A1593" t="s">
        <v>45</v>
      </c>
      <c r="B1593">
        <f>IF(COUNTIF($A$2:A1593, A1593) =1,1,0)</f>
        <v>0</v>
      </c>
      <c r="C1593">
        <v>2017</v>
      </c>
      <c r="D1593" s="10">
        <v>42736</v>
      </c>
      <c r="E1593" t="s">
        <v>32</v>
      </c>
      <c r="F1593" t="s">
        <v>37</v>
      </c>
      <c r="G1593">
        <f>IF(COUNTIF($F$2:F1593, F1593) =1,1,0)</f>
        <v>0</v>
      </c>
      <c r="H1593" s="1">
        <v>64.989999999999995</v>
      </c>
      <c r="I1593" s="2">
        <f t="shared" si="24"/>
        <v>64989999.999999993</v>
      </c>
      <c r="J1593" s="2">
        <v>632431</v>
      </c>
      <c r="K1593" t="s">
        <v>29</v>
      </c>
      <c r="L1593" t="s">
        <v>38</v>
      </c>
      <c r="M1593" t="s">
        <v>15</v>
      </c>
      <c r="N1593" s="2">
        <v>55</v>
      </c>
    </row>
    <row r="1594" spans="1:14" x14ac:dyDescent="0.35">
      <c r="A1594" t="s">
        <v>43</v>
      </c>
      <c r="B1594">
        <f>IF(COUNTIF($A$2:A1594, A1594) =1,1,0)</f>
        <v>0</v>
      </c>
      <c r="C1594">
        <v>2018</v>
      </c>
      <c r="D1594" s="10">
        <v>43101</v>
      </c>
      <c r="E1594" t="s">
        <v>16</v>
      </c>
      <c r="F1594" t="s">
        <v>12</v>
      </c>
      <c r="G1594">
        <f>IF(COUNTIF($F$2:F1594, F1594) =1,1,0)</f>
        <v>0</v>
      </c>
      <c r="H1594" s="1">
        <v>69.040000000000006</v>
      </c>
      <c r="I1594" s="2">
        <f t="shared" si="24"/>
        <v>69040000</v>
      </c>
      <c r="J1594" s="2">
        <v>939146</v>
      </c>
      <c r="K1594" t="s">
        <v>25</v>
      </c>
      <c r="L1594" t="s">
        <v>38</v>
      </c>
      <c r="M1594" t="s">
        <v>18</v>
      </c>
      <c r="N1594" s="2">
        <v>56</v>
      </c>
    </row>
    <row r="1595" spans="1:14" x14ac:dyDescent="0.35">
      <c r="A1595" t="s">
        <v>19</v>
      </c>
      <c r="B1595">
        <f>IF(COUNTIF($A$2:A1595, A1595) =1,1,0)</f>
        <v>0</v>
      </c>
      <c r="C1595">
        <v>2022</v>
      </c>
      <c r="D1595" s="10">
        <v>44562</v>
      </c>
      <c r="E1595" t="s">
        <v>20</v>
      </c>
      <c r="F1595" t="s">
        <v>17</v>
      </c>
      <c r="G1595">
        <f>IF(COUNTIF($F$2:F1595, F1595) =1,1,0)</f>
        <v>0</v>
      </c>
      <c r="H1595" s="1">
        <v>13.82</v>
      </c>
      <c r="I1595" s="2">
        <f t="shared" si="24"/>
        <v>13820000</v>
      </c>
      <c r="J1595" s="2">
        <v>633855</v>
      </c>
      <c r="K1595" t="s">
        <v>13</v>
      </c>
      <c r="L1595" t="s">
        <v>26</v>
      </c>
      <c r="M1595" t="s">
        <v>31</v>
      </c>
      <c r="N1595" s="2">
        <v>37</v>
      </c>
    </row>
    <row r="1596" spans="1:14" x14ac:dyDescent="0.35">
      <c r="A1596" t="s">
        <v>40</v>
      </c>
      <c r="B1596">
        <f>IF(COUNTIF($A$2:A1596, A1596) =1,1,0)</f>
        <v>0</v>
      </c>
      <c r="C1596">
        <v>2016</v>
      </c>
      <c r="D1596" s="10">
        <v>42370</v>
      </c>
      <c r="E1596" t="s">
        <v>42</v>
      </c>
      <c r="F1596" t="s">
        <v>35</v>
      </c>
      <c r="G1596">
        <f>IF(COUNTIF($F$2:F1596, F1596) =1,1,0)</f>
        <v>0</v>
      </c>
      <c r="H1596" s="1">
        <v>22.48</v>
      </c>
      <c r="I1596" s="2">
        <f t="shared" si="24"/>
        <v>22480000</v>
      </c>
      <c r="J1596" s="2">
        <v>686176</v>
      </c>
      <c r="K1596" t="s">
        <v>25</v>
      </c>
      <c r="L1596" t="s">
        <v>38</v>
      </c>
      <c r="M1596" t="s">
        <v>18</v>
      </c>
      <c r="N1596" s="2">
        <v>62</v>
      </c>
    </row>
    <row r="1597" spans="1:14" x14ac:dyDescent="0.35">
      <c r="A1597" t="s">
        <v>10</v>
      </c>
      <c r="B1597">
        <f>IF(COUNTIF($A$2:A1597, A1597) =1,1,0)</f>
        <v>0</v>
      </c>
      <c r="C1597">
        <v>2022</v>
      </c>
      <c r="D1597" s="10">
        <v>44562</v>
      </c>
      <c r="E1597" t="s">
        <v>42</v>
      </c>
      <c r="F1597" t="s">
        <v>17</v>
      </c>
      <c r="G1597">
        <f>IF(COUNTIF($F$2:F1597, F1597) =1,1,0)</f>
        <v>0</v>
      </c>
      <c r="H1597" s="1">
        <v>11.31</v>
      </c>
      <c r="I1597" s="2">
        <f t="shared" si="24"/>
        <v>11310000</v>
      </c>
      <c r="J1597" s="2">
        <v>561807</v>
      </c>
      <c r="K1597" t="s">
        <v>30</v>
      </c>
      <c r="L1597" t="s">
        <v>38</v>
      </c>
      <c r="M1597" t="s">
        <v>31</v>
      </c>
      <c r="N1597" s="2">
        <v>17</v>
      </c>
    </row>
    <row r="1598" spans="1:14" x14ac:dyDescent="0.35">
      <c r="A1598" t="s">
        <v>19</v>
      </c>
      <c r="B1598">
        <f>IF(COUNTIF($A$2:A1598, A1598) =1,1,0)</f>
        <v>0</v>
      </c>
      <c r="C1598">
        <v>2023</v>
      </c>
      <c r="D1598" s="10">
        <v>44927</v>
      </c>
      <c r="E1598" t="s">
        <v>34</v>
      </c>
      <c r="F1598" t="s">
        <v>35</v>
      </c>
      <c r="G1598">
        <f>IF(COUNTIF($F$2:F1598, F1598) =1,1,0)</f>
        <v>0</v>
      </c>
      <c r="H1598" s="1">
        <v>60.53</v>
      </c>
      <c r="I1598" s="2">
        <f t="shared" si="24"/>
        <v>60530000</v>
      </c>
      <c r="J1598" s="2">
        <v>15768</v>
      </c>
      <c r="K1598" t="s">
        <v>30</v>
      </c>
      <c r="L1598" t="s">
        <v>38</v>
      </c>
      <c r="M1598" t="s">
        <v>15</v>
      </c>
      <c r="N1598" s="2">
        <v>66</v>
      </c>
    </row>
    <row r="1599" spans="1:14" x14ac:dyDescent="0.35">
      <c r="A1599" t="s">
        <v>28</v>
      </c>
      <c r="B1599">
        <f>IF(COUNTIF($A$2:A1599, A1599) =1,1,0)</f>
        <v>0</v>
      </c>
      <c r="C1599">
        <v>2019</v>
      </c>
      <c r="D1599" s="10">
        <v>43466</v>
      </c>
      <c r="E1599" t="s">
        <v>42</v>
      </c>
      <c r="F1599" t="s">
        <v>37</v>
      </c>
      <c r="G1599">
        <f>IF(COUNTIF($F$2:F1599, F1599) =1,1,0)</f>
        <v>0</v>
      </c>
      <c r="H1599" s="1">
        <v>98.45</v>
      </c>
      <c r="I1599" s="2">
        <f t="shared" si="24"/>
        <v>98450000</v>
      </c>
      <c r="J1599" s="2">
        <v>32423</v>
      </c>
      <c r="K1599" t="s">
        <v>13</v>
      </c>
      <c r="L1599" t="s">
        <v>22</v>
      </c>
      <c r="M1599" t="s">
        <v>31</v>
      </c>
      <c r="N1599" s="2">
        <v>45</v>
      </c>
    </row>
    <row r="1600" spans="1:14" x14ac:dyDescent="0.35">
      <c r="A1600" t="s">
        <v>10</v>
      </c>
      <c r="B1600">
        <f>IF(COUNTIF($A$2:A1600, A1600) =1,1,0)</f>
        <v>0</v>
      </c>
      <c r="C1600">
        <v>2021</v>
      </c>
      <c r="D1600" s="10">
        <v>44197</v>
      </c>
      <c r="E1600" t="s">
        <v>34</v>
      </c>
      <c r="F1600" t="s">
        <v>21</v>
      </c>
      <c r="G1600">
        <f>IF(COUNTIF($F$2:F1600, F1600) =1,1,0)</f>
        <v>0</v>
      </c>
      <c r="H1600" s="1">
        <v>97.06</v>
      </c>
      <c r="I1600" s="2">
        <f t="shared" si="24"/>
        <v>97060000</v>
      </c>
      <c r="J1600" s="2">
        <v>329378</v>
      </c>
      <c r="K1600" t="s">
        <v>25</v>
      </c>
      <c r="L1600" t="s">
        <v>22</v>
      </c>
      <c r="M1600" t="s">
        <v>15</v>
      </c>
      <c r="N1600" s="2">
        <v>61</v>
      </c>
    </row>
    <row r="1601" spans="1:14" x14ac:dyDescent="0.35">
      <c r="A1601" t="s">
        <v>19</v>
      </c>
      <c r="B1601">
        <f>IF(COUNTIF($A$2:A1601, A1601) =1,1,0)</f>
        <v>0</v>
      </c>
      <c r="C1601">
        <v>2020</v>
      </c>
      <c r="D1601" s="10">
        <v>43831</v>
      </c>
      <c r="E1601" t="s">
        <v>11</v>
      </c>
      <c r="F1601" t="s">
        <v>37</v>
      </c>
      <c r="G1601">
        <f>IF(COUNTIF($F$2:F1601, F1601) =1,1,0)</f>
        <v>0</v>
      </c>
      <c r="H1601" s="1">
        <v>64.7</v>
      </c>
      <c r="I1601" s="2">
        <f t="shared" si="24"/>
        <v>64700000</v>
      </c>
      <c r="J1601" s="2">
        <v>541451</v>
      </c>
      <c r="K1601" t="s">
        <v>13</v>
      </c>
      <c r="L1601" t="s">
        <v>22</v>
      </c>
      <c r="M1601" t="s">
        <v>39</v>
      </c>
      <c r="N1601" s="2">
        <v>17</v>
      </c>
    </row>
    <row r="1602" spans="1:14" x14ac:dyDescent="0.35">
      <c r="A1602" t="s">
        <v>10</v>
      </c>
      <c r="B1602">
        <f>IF(COUNTIF($A$2:A1602, A1602) =1,1,0)</f>
        <v>0</v>
      </c>
      <c r="C1602">
        <v>2020</v>
      </c>
      <c r="D1602" s="10">
        <v>43831</v>
      </c>
      <c r="E1602" t="s">
        <v>20</v>
      </c>
      <c r="F1602" t="s">
        <v>12</v>
      </c>
      <c r="G1602">
        <f>IF(COUNTIF($F$2:F1602, F1602) =1,1,0)</f>
        <v>0</v>
      </c>
      <c r="H1602" s="1">
        <v>1.05</v>
      </c>
      <c r="I1602" s="2">
        <f t="shared" si="24"/>
        <v>1050000</v>
      </c>
      <c r="J1602" s="2">
        <v>255393</v>
      </c>
      <c r="K1602" t="s">
        <v>30</v>
      </c>
      <c r="L1602" t="s">
        <v>14</v>
      </c>
      <c r="M1602" t="s">
        <v>39</v>
      </c>
      <c r="N1602" s="2">
        <v>71</v>
      </c>
    </row>
    <row r="1603" spans="1:14" x14ac:dyDescent="0.35">
      <c r="A1603" t="s">
        <v>44</v>
      </c>
      <c r="B1603">
        <f>IF(COUNTIF($A$2:A1603, A1603) =1,1,0)</f>
        <v>0</v>
      </c>
      <c r="C1603">
        <v>2017</v>
      </c>
      <c r="D1603" s="10">
        <v>42736</v>
      </c>
      <c r="E1603" t="s">
        <v>11</v>
      </c>
      <c r="F1603" t="s">
        <v>35</v>
      </c>
      <c r="G1603">
        <f>IF(COUNTIF($F$2:F1603, F1603) =1,1,0)</f>
        <v>0</v>
      </c>
      <c r="H1603" s="1">
        <v>89.97</v>
      </c>
      <c r="I1603" s="2">
        <f t="shared" ref="I1603:I1666" si="25">H1603*1000000</f>
        <v>89970000</v>
      </c>
      <c r="J1603" s="2">
        <v>141115</v>
      </c>
      <c r="K1603" t="s">
        <v>13</v>
      </c>
      <c r="L1603" t="s">
        <v>38</v>
      </c>
      <c r="M1603" t="s">
        <v>27</v>
      </c>
      <c r="N1603" s="2">
        <v>9</v>
      </c>
    </row>
    <row r="1604" spans="1:14" x14ac:dyDescent="0.35">
      <c r="A1604" t="s">
        <v>19</v>
      </c>
      <c r="B1604">
        <f>IF(COUNTIF($A$2:A1604, A1604) =1,1,0)</f>
        <v>0</v>
      </c>
      <c r="C1604">
        <v>2015</v>
      </c>
      <c r="D1604" s="10">
        <v>42005</v>
      </c>
      <c r="E1604" t="s">
        <v>20</v>
      </c>
      <c r="F1604" t="s">
        <v>24</v>
      </c>
      <c r="G1604">
        <f>IF(COUNTIF($F$2:F1604, F1604) =1,1,0)</f>
        <v>0</v>
      </c>
      <c r="H1604" s="1">
        <v>48.58</v>
      </c>
      <c r="I1604" s="2">
        <f t="shared" si="25"/>
        <v>48580000</v>
      </c>
      <c r="J1604" s="2">
        <v>358210</v>
      </c>
      <c r="K1604" t="s">
        <v>25</v>
      </c>
      <c r="L1604" t="s">
        <v>38</v>
      </c>
      <c r="M1604" t="s">
        <v>27</v>
      </c>
      <c r="N1604" s="2">
        <v>11</v>
      </c>
    </row>
    <row r="1605" spans="1:14" x14ac:dyDescent="0.35">
      <c r="A1605" t="s">
        <v>44</v>
      </c>
      <c r="B1605">
        <f>IF(COUNTIF($A$2:A1605, A1605) =1,1,0)</f>
        <v>0</v>
      </c>
      <c r="C1605">
        <v>2023</v>
      </c>
      <c r="D1605" s="10">
        <v>44927</v>
      </c>
      <c r="E1605" t="s">
        <v>20</v>
      </c>
      <c r="F1605" t="s">
        <v>12</v>
      </c>
      <c r="G1605">
        <f>IF(COUNTIF($F$2:F1605, F1605) =1,1,0)</f>
        <v>0</v>
      </c>
      <c r="H1605" s="1">
        <v>16.420000000000002</v>
      </c>
      <c r="I1605" s="2">
        <f t="shared" si="25"/>
        <v>16420000.000000002</v>
      </c>
      <c r="J1605" s="2">
        <v>60322</v>
      </c>
      <c r="K1605" t="s">
        <v>29</v>
      </c>
      <c r="L1605" t="s">
        <v>38</v>
      </c>
      <c r="M1605" t="s">
        <v>15</v>
      </c>
      <c r="N1605" s="2">
        <v>22</v>
      </c>
    </row>
    <row r="1606" spans="1:14" x14ac:dyDescent="0.35">
      <c r="A1606" t="s">
        <v>10</v>
      </c>
      <c r="B1606">
        <f>IF(COUNTIF($A$2:A1606, A1606) =1,1,0)</f>
        <v>0</v>
      </c>
      <c r="C1606">
        <v>2019</v>
      </c>
      <c r="D1606" s="10">
        <v>43466</v>
      </c>
      <c r="E1606" t="s">
        <v>16</v>
      </c>
      <c r="F1606" t="s">
        <v>35</v>
      </c>
      <c r="G1606">
        <f>IF(COUNTIF($F$2:F1606, F1606) =1,1,0)</f>
        <v>0</v>
      </c>
      <c r="H1606" s="1">
        <v>15.42</v>
      </c>
      <c r="I1606" s="2">
        <f t="shared" si="25"/>
        <v>15420000</v>
      </c>
      <c r="J1606" s="2">
        <v>555153</v>
      </c>
      <c r="K1606" t="s">
        <v>30</v>
      </c>
      <c r="L1606" t="s">
        <v>38</v>
      </c>
      <c r="M1606" t="s">
        <v>39</v>
      </c>
      <c r="N1606" s="2">
        <v>11</v>
      </c>
    </row>
    <row r="1607" spans="1:14" x14ac:dyDescent="0.35">
      <c r="A1607" t="s">
        <v>19</v>
      </c>
      <c r="B1607">
        <f>IF(COUNTIF($A$2:A1607, A1607) =1,1,0)</f>
        <v>0</v>
      </c>
      <c r="C1607">
        <v>2018</v>
      </c>
      <c r="D1607" s="10">
        <v>43101</v>
      </c>
      <c r="E1607" t="s">
        <v>34</v>
      </c>
      <c r="F1607" t="s">
        <v>37</v>
      </c>
      <c r="G1607">
        <f>IF(COUNTIF($F$2:F1607, F1607) =1,1,0)</f>
        <v>0</v>
      </c>
      <c r="H1607" s="1">
        <v>47.15</v>
      </c>
      <c r="I1607" s="2">
        <f t="shared" si="25"/>
        <v>47150000</v>
      </c>
      <c r="J1607" s="2">
        <v>98266</v>
      </c>
      <c r="K1607" t="s">
        <v>29</v>
      </c>
      <c r="L1607" t="s">
        <v>26</v>
      </c>
      <c r="M1607" t="s">
        <v>18</v>
      </c>
      <c r="N1607" s="2">
        <v>18</v>
      </c>
    </row>
    <row r="1608" spans="1:14" x14ac:dyDescent="0.35">
      <c r="A1608" t="s">
        <v>41</v>
      </c>
      <c r="B1608">
        <f>IF(COUNTIF($A$2:A1608, A1608) =1,1,0)</f>
        <v>0</v>
      </c>
      <c r="C1608">
        <v>2019</v>
      </c>
      <c r="D1608" s="10">
        <v>43466</v>
      </c>
      <c r="E1608" t="s">
        <v>20</v>
      </c>
      <c r="F1608" t="s">
        <v>21</v>
      </c>
      <c r="G1608">
        <f>IF(COUNTIF($F$2:F1608, F1608) =1,1,0)</f>
        <v>0</v>
      </c>
      <c r="H1608" s="1">
        <v>52.8</v>
      </c>
      <c r="I1608" s="2">
        <f t="shared" si="25"/>
        <v>52800000</v>
      </c>
      <c r="J1608" s="2">
        <v>633511</v>
      </c>
      <c r="K1608" t="s">
        <v>29</v>
      </c>
      <c r="L1608" t="s">
        <v>38</v>
      </c>
      <c r="M1608" t="s">
        <v>15</v>
      </c>
      <c r="N1608" s="2">
        <v>58</v>
      </c>
    </row>
    <row r="1609" spans="1:14" x14ac:dyDescent="0.35">
      <c r="A1609" t="s">
        <v>23</v>
      </c>
      <c r="B1609">
        <f>IF(COUNTIF($A$2:A1609, A1609) =1,1,0)</f>
        <v>0</v>
      </c>
      <c r="C1609">
        <v>2015</v>
      </c>
      <c r="D1609" s="10">
        <v>42005</v>
      </c>
      <c r="E1609" t="s">
        <v>20</v>
      </c>
      <c r="F1609" t="s">
        <v>36</v>
      </c>
      <c r="G1609">
        <f>IF(COUNTIF($F$2:F1609, F1609) =1,1,0)</f>
        <v>0</v>
      </c>
      <c r="H1609" s="1">
        <v>64.88</v>
      </c>
      <c r="I1609" s="2">
        <f t="shared" si="25"/>
        <v>64879999.999999993</v>
      </c>
      <c r="J1609" s="2">
        <v>976213</v>
      </c>
      <c r="K1609" t="s">
        <v>30</v>
      </c>
      <c r="L1609" t="s">
        <v>26</v>
      </c>
      <c r="M1609" t="s">
        <v>18</v>
      </c>
      <c r="N1609" s="2">
        <v>28</v>
      </c>
    </row>
    <row r="1610" spans="1:14" x14ac:dyDescent="0.35">
      <c r="A1610" t="s">
        <v>43</v>
      </c>
      <c r="B1610">
        <f>IF(COUNTIF($A$2:A1610, A1610) =1,1,0)</f>
        <v>0</v>
      </c>
      <c r="C1610">
        <v>2016</v>
      </c>
      <c r="D1610" s="10">
        <v>42370</v>
      </c>
      <c r="E1610" t="s">
        <v>32</v>
      </c>
      <c r="F1610" t="s">
        <v>24</v>
      </c>
      <c r="G1610">
        <f>IF(COUNTIF($F$2:F1610, F1610) =1,1,0)</f>
        <v>0</v>
      </c>
      <c r="H1610" s="1">
        <v>94.1</v>
      </c>
      <c r="I1610" s="2">
        <f t="shared" si="25"/>
        <v>94100000</v>
      </c>
      <c r="J1610" s="2">
        <v>838739</v>
      </c>
      <c r="K1610" t="s">
        <v>30</v>
      </c>
      <c r="L1610" t="s">
        <v>26</v>
      </c>
      <c r="M1610" t="s">
        <v>15</v>
      </c>
      <c r="N1610" s="2">
        <v>21</v>
      </c>
    </row>
    <row r="1611" spans="1:14" x14ac:dyDescent="0.35">
      <c r="A1611" t="s">
        <v>10</v>
      </c>
      <c r="B1611">
        <f>IF(COUNTIF($A$2:A1611, A1611) =1,1,0)</f>
        <v>0</v>
      </c>
      <c r="C1611">
        <v>2023</v>
      </c>
      <c r="D1611" s="10">
        <v>44927</v>
      </c>
      <c r="E1611" t="s">
        <v>16</v>
      </c>
      <c r="F1611" t="s">
        <v>21</v>
      </c>
      <c r="G1611">
        <f>IF(COUNTIF($F$2:F1611, F1611) =1,1,0)</f>
        <v>0</v>
      </c>
      <c r="H1611" s="1">
        <v>23.18</v>
      </c>
      <c r="I1611" s="2">
        <f t="shared" si="25"/>
        <v>23180000</v>
      </c>
      <c r="J1611" s="2">
        <v>367503</v>
      </c>
      <c r="K1611" t="s">
        <v>25</v>
      </c>
      <c r="L1611" t="s">
        <v>22</v>
      </c>
      <c r="M1611" t="s">
        <v>39</v>
      </c>
      <c r="N1611" s="2">
        <v>17</v>
      </c>
    </row>
    <row r="1612" spans="1:14" x14ac:dyDescent="0.35">
      <c r="A1612" t="s">
        <v>10</v>
      </c>
      <c r="B1612">
        <f>IF(COUNTIF($A$2:A1612, A1612) =1,1,0)</f>
        <v>0</v>
      </c>
      <c r="C1612">
        <v>2018</v>
      </c>
      <c r="D1612" s="10">
        <v>43101</v>
      </c>
      <c r="E1612" t="s">
        <v>16</v>
      </c>
      <c r="F1612" t="s">
        <v>12</v>
      </c>
      <c r="G1612">
        <f>IF(COUNTIF($F$2:F1612, F1612) =1,1,0)</f>
        <v>0</v>
      </c>
      <c r="H1612" s="1">
        <v>17.440000000000001</v>
      </c>
      <c r="I1612" s="2">
        <f t="shared" si="25"/>
        <v>17440000</v>
      </c>
      <c r="J1612" s="2">
        <v>598614</v>
      </c>
      <c r="K1612" t="s">
        <v>29</v>
      </c>
      <c r="L1612" t="s">
        <v>26</v>
      </c>
      <c r="M1612" t="s">
        <v>15</v>
      </c>
      <c r="N1612" s="2">
        <v>59</v>
      </c>
    </row>
    <row r="1613" spans="1:14" x14ac:dyDescent="0.35">
      <c r="A1613" t="s">
        <v>33</v>
      </c>
      <c r="B1613">
        <f>IF(COUNTIF($A$2:A1613, A1613) =1,1,0)</f>
        <v>0</v>
      </c>
      <c r="C1613">
        <v>2022</v>
      </c>
      <c r="D1613" s="10">
        <v>44562</v>
      </c>
      <c r="E1613" t="s">
        <v>11</v>
      </c>
      <c r="F1613" t="s">
        <v>17</v>
      </c>
      <c r="G1613">
        <f>IF(COUNTIF($F$2:F1613, F1613) =1,1,0)</f>
        <v>0</v>
      </c>
      <c r="H1613" s="1">
        <v>22.72</v>
      </c>
      <c r="I1613" s="2">
        <f t="shared" si="25"/>
        <v>22720000</v>
      </c>
      <c r="J1613" s="2">
        <v>629571</v>
      </c>
      <c r="K1613" t="s">
        <v>13</v>
      </c>
      <c r="L1613" t="s">
        <v>14</v>
      </c>
      <c r="M1613" t="s">
        <v>15</v>
      </c>
      <c r="N1613" s="2">
        <v>41</v>
      </c>
    </row>
    <row r="1614" spans="1:14" x14ac:dyDescent="0.35">
      <c r="A1614" t="s">
        <v>44</v>
      </c>
      <c r="B1614">
        <f>IF(COUNTIF($A$2:A1614, A1614) =1,1,0)</f>
        <v>0</v>
      </c>
      <c r="C1614">
        <v>2021</v>
      </c>
      <c r="D1614" s="10">
        <v>44197</v>
      </c>
      <c r="E1614" t="s">
        <v>20</v>
      </c>
      <c r="F1614" t="s">
        <v>12</v>
      </c>
      <c r="G1614">
        <f>IF(COUNTIF($F$2:F1614, F1614) =1,1,0)</f>
        <v>0</v>
      </c>
      <c r="H1614" s="1">
        <v>69.989999999999995</v>
      </c>
      <c r="I1614" s="2">
        <f t="shared" si="25"/>
        <v>69990000</v>
      </c>
      <c r="J1614" s="2">
        <v>834355</v>
      </c>
      <c r="K1614" t="s">
        <v>25</v>
      </c>
      <c r="L1614" t="s">
        <v>14</v>
      </c>
      <c r="M1614" t="s">
        <v>27</v>
      </c>
      <c r="N1614" s="2">
        <v>71</v>
      </c>
    </row>
    <row r="1615" spans="1:14" x14ac:dyDescent="0.35">
      <c r="A1615" t="s">
        <v>45</v>
      </c>
      <c r="B1615">
        <f>IF(COUNTIF($A$2:A1615, A1615) =1,1,0)</f>
        <v>0</v>
      </c>
      <c r="C1615">
        <v>2020</v>
      </c>
      <c r="D1615" s="10">
        <v>43831</v>
      </c>
      <c r="E1615" t="s">
        <v>20</v>
      </c>
      <c r="F1615" t="s">
        <v>21</v>
      </c>
      <c r="G1615">
        <f>IF(COUNTIF($F$2:F1615, F1615) =1,1,0)</f>
        <v>0</v>
      </c>
      <c r="H1615" s="1">
        <v>87.88</v>
      </c>
      <c r="I1615" s="2">
        <f t="shared" si="25"/>
        <v>87880000</v>
      </c>
      <c r="J1615" s="2">
        <v>731495</v>
      </c>
      <c r="K1615" t="s">
        <v>25</v>
      </c>
      <c r="L1615" t="s">
        <v>14</v>
      </c>
      <c r="M1615" t="s">
        <v>31</v>
      </c>
      <c r="N1615" s="2">
        <v>3</v>
      </c>
    </row>
    <row r="1616" spans="1:14" x14ac:dyDescent="0.35">
      <c r="A1616" t="s">
        <v>23</v>
      </c>
      <c r="B1616">
        <f>IF(COUNTIF($A$2:A1616, A1616) =1,1,0)</f>
        <v>0</v>
      </c>
      <c r="C1616">
        <v>2020</v>
      </c>
      <c r="D1616" s="10">
        <v>43831</v>
      </c>
      <c r="E1616" t="s">
        <v>34</v>
      </c>
      <c r="F1616" t="s">
        <v>17</v>
      </c>
      <c r="G1616">
        <f>IF(COUNTIF($F$2:F1616, F1616) =1,1,0)</f>
        <v>0</v>
      </c>
      <c r="H1616" s="1">
        <v>69.91</v>
      </c>
      <c r="I1616" s="2">
        <f t="shared" si="25"/>
        <v>69910000</v>
      </c>
      <c r="J1616" s="2">
        <v>354637</v>
      </c>
      <c r="K1616" t="s">
        <v>29</v>
      </c>
      <c r="L1616" t="s">
        <v>26</v>
      </c>
      <c r="M1616" t="s">
        <v>15</v>
      </c>
      <c r="N1616" s="2">
        <v>63</v>
      </c>
    </row>
    <row r="1617" spans="1:14" x14ac:dyDescent="0.35">
      <c r="A1617" t="s">
        <v>45</v>
      </c>
      <c r="B1617">
        <f>IF(COUNTIF($A$2:A1617, A1617) =1,1,0)</f>
        <v>0</v>
      </c>
      <c r="C1617">
        <v>2020</v>
      </c>
      <c r="D1617" s="10">
        <v>43831</v>
      </c>
      <c r="E1617" t="s">
        <v>16</v>
      </c>
      <c r="F1617" t="s">
        <v>36</v>
      </c>
      <c r="G1617">
        <f>IF(COUNTIF($F$2:F1617, F1617) =1,1,0)</f>
        <v>0</v>
      </c>
      <c r="H1617" s="1">
        <v>27.45</v>
      </c>
      <c r="I1617" s="2">
        <f t="shared" si="25"/>
        <v>27450000</v>
      </c>
      <c r="J1617" s="2">
        <v>60428</v>
      </c>
      <c r="K1617" t="s">
        <v>25</v>
      </c>
      <c r="L1617" t="s">
        <v>22</v>
      </c>
      <c r="M1617" t="s">
        <v>31</v>
      </c>
      <c r="N1617" s="2">
        <v>27</v>
      </c>
    </row>
    <row r="1618" spans="1:14" x14ac:dyDescent="0.35">
      <c r="A1618" t="s">
        <v>10</v>
      </c>
      <c r="B1618">
        <f>IF(COUNTIF($A$2:A1618, A1618) =1,1,0)</f>
        <v>0</v>
      </c>
      <c r="C1618">
        <v>2024</v>
      </c>
      <c r="D1618" s="10">
        <v>45292</v>
      </c>
      <c r="E1618" t="s">
        <v>32</v>
      </c>
      <c r="F1618" t="s">
        <v>17</v>
      </c>
      <c r="G1618">
        <f>IF(COUNTIF($F$2:F1618, F1618) =1,1,0)</f>
        <v>0</v>
      </c>
      <c r="H1618" s="1">
        <v>13.17</v>
      </c>
      <c r="I1618" s="2">
        <f t="shared" si="25"/>
        <v>13170000</v>
      </c>
      <c r="J1618" s="2">
        <v>95351</v>
      </c>
      <c r="K1618" t="s">
        <v>25</v>
      </c>
      <c r="L1618" t="s">
        <v>14</v>
      </c>
      <c r="M1618" t="s">
        <v>31</v>
      </c>
      <c r="N1618" s="2">
        <v>11</v>
      </c>
    </row>
    <row r="1619" spans="1:14" x14ac:dyDescent="0.35">
      <c r="A1619" t="s">
        <v>43</v>
      </c>
      <c r="B1619">
        <f>IF(COUNTIF($A$2:A1619, A1619) =1,1,0)</f>
        <v>0</v>
      </c>
      <c r="C1619">
        <v>2020</v>
      </c>
      <c r="D1619" s="10">
        <v>43831</v>
      </c>
      <c r="E1619" t="s">
        <v>11</v>
      </c>
      <c r="F1619" t="s">
        <v>17</v>
      </c>
      <c r="G1619">
        <f>IF(COUNTIF($F$2:F1619, F1619) =1,1,0)</f>
        <v>0</v>
      </c>
      <c r="H1619" s="1">
        <v>50.99</v>
      </c>
      <c r="I1619" s="2">
        <f t="shared" si="25"/>
        <v>50990000</v>
      </c>
      <c r="J1619" s="2">
        <v>826159</v>
      </c>
      <c r="K1619" t="s">
        <v>29</v>
      </c>
      <c r="L1619" t="s">
        <v>22</v>
      </c>
      <c r="M1619" t="s">
        <v>15</v>
      </c>
      <c r="N1619" s="2">
        <v>3</v>
      </c>
    </row>
    <row r="1620" spans="1:14" x14ac:dyDescent="0.35">
      <c r="A1620" t="s">
        <v>33</v>
      </c>
      <c r="B1620">
        <f>IF(COUNTIF($A$2:A1620, A1620) =1,1,0)</f>
        <v>0</v>
      </c>
      <c r="C1620">
        <v>2020</v>
      </c>
      <c r="D1620" s="10">
        <v>43831</v>
      </c>
      <c r="E1620" t="s">
        <v>34</v>
      </c>
      <c r="F1620" t="s">
        <v>37</v>
      </c>
      <c r="G1620">
        <f>IF(COUNTIF($F$2:F1620, F1620) =1,1,0)</f>
        <v>0</v>
      </c>
      <c r="H1620" s="1">
        <v>66.92</v>
      </c>
      <c r="I1620" s="2">
        <f t="shared" si="25"/>
        <v>66920000</v>
      </c>
      <c r="J1620" s="2">
        <v>234301</v>
      </c>
      <c r="K1620" t="s">
        <v>29</v>
      </c>
      <c r="L1620" t="s">
        <v>38</v>
      </c>
      <c r="M1620" t="s">
        <v>27</v>
      </c>
      <c r="N1620" s="2">
        <v>32</v>
      </c>
    </row>
    <row r="1621" spans="1:14" x14ac:dyDescent="0.35">
      <c r="A1621" t="s">
        <v>23</v>
      </c>
      <c r="B1621">
        <f>IF(COUNTIF($A$2:A1621, A1621) =1,1,0)</f>
        <v>0</v>
      </c>
      <c r="C1621">
        <v>2020</v>
      </c>
      <c r="D1621" s="10">
        <v>43831</v>
      </c>
      <c r="E1621" t="s">
        <v>11</v>
      </c>
      <c r="F1621" t="s">
        <v>37</v>
      </c>
      <c r="G1621">
        <f>IF(COUNTIF($F$2:F1621, F1621) =1,1,0)</f>
        <v>0</v>
      </c>
      <c r="H1621" s="1">
        <v>39.47</v>
      </c>
      <c r="I1621" s="2">
        <f t="shared" si="25"/>
        <v>39470000</v>
      </c>
      <c r="J1621" s="2">
        <v>551014</v>
      </c>
      <c r="K1621" t="s">
        <v>25</v>
      </c>
      <c r="L1621" t="s">
        <v>26</v>
      </c>
      <c r="M1621" t="s">
        <v>18</v>
      </c>
      <c r="N1621" s="2">
        <v>71</v>
      </c>
    </row>
    <row r="1622" spans="1:14" x14ac:dyDescent="0.35">
      <c r="A1622" t="s">
        <v>43</v>
      </c>
      <c r="B1622">
        <f>IF(COUNTIF($A$2:A1622, A1622) =1,1,0)</f>
        <v>0</v>
      </c>
      <c r="C1622">
        <v>2017</v>
      </c>
      <c r="D1622" s="10">
        <v>42736</v>
      </c>
      <c r="E1622" t="s">
        <v>34</v>
      </c>
      <c r="F1622" t="s">
        <v>24</v>
      </c>
      <c r="G1622">
        <f>IF(COUNTIF($F$2:F1622, F1622) =1,1,0)</f>
        <v>0</v>
      </c>
      <c r="H1622" s="1">
        <v>4.3499999999999996</v>
      </c>
      <c r="I1622" s="2">
        <f t="shared" si="25"/>
        <v>4350000</v>
      </c>
      <c r="J1622" s="2">
        <v>809757</v>
      </c>
      <c r="K1622" t="s">
        <v>25</v>
      </c>
      <c r="L1622" t="s">
        <v>26</v>
      </c>
      <c r="M1622" t="s">
        <v>15</v>
      </c>
      <c r="N1622" s="2">
        <v>61</v>
      </c>
    </row>
    <row r="1623" spans="1:14" x14ac:dyDescent="0.35">
      <c r="A1623" t="s">
        <v>23</v>
      </c>
      <c r="B1623">
        <f>IF(COUNTIF($A$2:A1623, A1623) =1,1,0)</f>
        <v>0</v>
      </c>
      <c r="C1623">
        <v>2017</v>
      </c>
      <c r="D1623" s="10">
        <v>42736</v>
      </c>
      <c r="E1623" t="s">
        <v>42</v>
      </c>
      <c r="F1623" t="s">
        <v>37</v>
      </c>
      <c r="G1623">
        <f>IF(COUNTIF($F$2:F1623, F1623) =1,1,0)</f>
        <v>0</v>
      </c>
      <c r="H1623" s="1">
        <v>24.06</v>
      </c>
      <c r="I1623" s="2">
        <f t="shared" si="25"/>
        <v>24060000</v>
      </c>
      <c r="J1623" s="2">
        <v>612319</v>
      </c>
      <c r="K1623" t="s">
        <v>30</v>
      </c>
      <c r="L1623" t="s">
        <v>26</v>
      </c>
      <c r="M1623" t="s">
        <v>31</v>
      </c>
      <c r="N1623" s="2">
        <v>47</v>
      </c>
    </row>
    <row r="1624" spans="1:14" x14ac:dyDescent="0.35">
      <c r="A1624" t="s">
        <v>23</v>
      </c>
      <c r="B1624">
        <f>IF(COUNTIF($A$2:A1624, A1624) =1,1,0)</f>
        <v>0</v>
      </c>
      <c r="C1624">
        <v>2015</v>
      </c>
      <c r="D1624" s="10">
        <v>42005</v>
      </c>
      <c r="E1624" t="s">
        <v>11</v>
      </c>
      <c r="F1624" t="s">
        <v>24</v>
      </c>
      <c r="G1624">
        <f>IF(COUNTIF($F$2:F1624, F1624) =1,1,0)</f>
        <v>0</v>
      </c>
      <c r="H1624" s="1">
        <v>21.8</v>
      </c>
      <c r="I1624" s="2">
        <f t="shared" si="25"/>
        <v>21800000</v>
      </c>
      <c r="J1624" s="2">
        <v>312051</v>
      </c>
      <c r="K1624" t="s">
        <v>25</v>
      </c>
      <c r="L1624" t="s">
        <v>14</v>
      </c>
      <c r="M1624" t="s">
        <v>15</v>
      </c>
      <c r="N1624" s="2">
        <v>41</v>
      </c>
    </row>
    <row r="1625" spans="1:14" x14ac:dyDescent="0.35">
      <c r="A1625" t="s">
        <v>45</v>
      </c>
      <c r="B1625">
        <f>IF(COUNTIF($A$2:A1625, A1625) =1,1,0)</f>
        <v>0</v>
      </c>
      <c r="C1625">
        <v>2018</v>
      </c>
      <c r="D1625" s="10">
        <v>43101</v>
      </c>
      <c r="E1625" t="s">
        <v>11</v>
      </c>
      <c r="F1625" t="s">
        <v>36</v>
      </c>
      <c r="G1625">
        <f>IF(COUNTIF($F$2:F1625, F1625) =1,1,0)</f>
        <v>0</v>
      </c>
      <c r="H1625" s="1">
        <v>89.74</v>
      </c>
      <c r="I1625" s="2">
        <f t="shared" si="25"/>
        <v>89740000</v>
      </c>
      <c r="J1625" s="2">
        <v>279786</v>
      </c>
      <c r="K1625" t="s">
        <v>29</v>
      </c>
      <c r="L1625" t="s">
        <v>38</v>
      </c>
      <c r="M1625" t="s">
        <v>15</v>
      </c>
      <c r="N1625" s="2">
        <v>46</v>
      </c>
    </row>
    <row r="1626" spans="1:14" x14ac:dyDescent="0.35">
      <c r="A1626" t="s">
        <v>40</v>
      </c>
      <c r="B1626">
        <f>IF(COUNTIF($A$2:A1626, A1626) =1,1,0)</f>
        <v>0</v>
      </c>
      <c r="C1626">
        <v>2016</v>
      </c>
      <c r="D1626" s="10">
        <v>42370</v>
      </c>
      <c r="E1626" t="s">
        <v>11</v>
      </c>
      <c r="F1626" t="s">
        <v>35</v>
      </c>
      <c r="G1626">
        <f>IF(COUNTIF($F$2:F1626, F1626) =1,1,0)</f>
        <v>0</v>
      </c>
      <c r="H1626" s="1">
        <v>72.34</v>
      </c>
      <c r="I1626" s="2">
        <f t="shared" si="25"/>
        <v>72340000</v>
      </c>
      <c r="J1626" s="2">
        <v>847817</v>
      </c>
      <c r="K1626" t="s">
        <v>13</v>
      </c>
      <c r="L1626" t="s">
        <v>26</v>
      </c>
      <c r="M1626" t="s">
        <v>18</v>
      </c>
      <c r="N1626" s="2">
        <v>13</v>
      </c>
    </row>
    <row r="1627" spans="1:14" x14ac:dyDescent="0.35">
      <c r="A1627" t="s">
        <v>40</v>
      </c>
      <c r="B1627">
        <f>IF(COUNTIF($A$2:A1627, A1627) =1,1,0)</f>
        <v>0</v>
      </c>
      <c r="C1627">
        <v>2016</v>
      </c>
      <c r="D1627" s="10">
        <v>42370</v>
      </c>
      <c r="E1627" t="s">
        <v>20</v>
      </c>
      <c r="F1627" t="s">
        <v>12</v>
      </c>
      <c r="G1627">
        <f>IF(COUNTIF($F$2:F1627, F1627) =1,1,0)</f>
        <v>0</v>
      </c>
      <c r="H1627" s="1">
        <v>37.479999999999997</v>
      </c>
      <c r="I1627" s="2">
        <f t="shared" si="25"/>
        <v>37480000</v>
      </c>
      <c r="J1627" s="2">
        <v>382682</v>
      </c>
      <c r="K1627" t="s">
        <v>25</v>
      </c>
      <c r="L1627" t="s">
        <v>38</v>
      </c>
      <c r="M1627" t="s">
        <v>18</v>
      </c>
      <c r="N1627" s="2">
        <v>12</v>
      </c>
    </row>
    <row r="1628" spans="1:14" x14ac:dyDescent="0.35">
      <c r="A1628" t="s">
        <v>45</v>
      </c>
      <c r="B1628">
        <f>IF(COUNTIF($A$2:A1628, A1628) =1,1,0)</f>
        <v>0</v>
      </c>
      <c r="C1628">
        <v>2021</v>
      </c>
      <c r="D1628" s="10">
        <v>44197</v>
      </c>
      <c r="E1628" t="s">
        <v>11</v>
      </c>
      <c r="F1628" t="s">
        <v>21</v>
      </c>
      <c r="G1628">
        <f>IF(COUNTIF($F$2:F1628, F1628) =1,1,0)</f>
        <v>0</v>
      </c>
      <c r="H1628" s="1">
        <v>38.200000000000003</v>
      </c>
      <c r="I1628" s="2">
        <f t="shared" si="25"/>
        <v>38200000</v>
      </c>
      <c r="J1628" s="2">
        <v>159917</v>
      </c>
      <c r="K1628" t="s">
        <v>29</v>
      </c>
      <c r="L1628" t="s">
        <v>38</v>
      </c>
      <c r="M1628" t="s">
        <v>31</v>
      </c>
      <c r="N1628" s="2">
        <v>47</v>
      </c>
    </row>
    <row r="1629" spans="1:14" x14ac:dyDescent="0.35">
      <c r="A1629" t="s">
        <v>33</v>
      </c>
      <c r="B1629">
        <f>IF(COUNTIF($A$2:A1629, A1629) =1,1,0)</f>
        <v>0</v>
      </c>
      <c r="C1629">
        <v>2023</v>
      </c>
      <c r="D1629" s="10">
        <v>44927</v>
      </c>
      <c r="E1629" t="s">
        <v>20</v>
      </c>
      <c r="F1629" t="s">
        <v>35</v>
      </c>
      <c r="G1629">
        <f>IF(COUNTIF($F$2:F1629, F1629) =1,1,0)</f>
        <v>0</v>
      </c>
      <c r="H1629" s="1">
        <v>85.85</v>
      </c>
      <c r="I1629" s="2">
        <f t="shared" si="25"/>
        <v>85850000</v>
      </c>
      <c r="J1629" s="2">
        <v>841548</v>
      </c>
      <c r="K1629" t="s">
        <v>30</v>
      </c>
      <c r="L1629" t="s">
        <v>38</v>
      </c>
      <c r="M1629" t="s">
        <v>18</v>
      </c>
      <c r="N1629" s="2">
        <v>68</v>
      </c>
    </row>
    <row r="1630" spans="1:14" x14ac:dyDescent="0.35">
      <c r="A1630" t="s">
        <v>44</v>
      </c>
      <c r="B1630">
        <f>IF(COUNTIF($A$2:A1630, A1630) =1,1,0)</f>
        <v>0</v>
      </c>
      <c r="C1630">
        <v>2017</v>
      </c>
      <c r="D1630" s="10">
        <v>42736</v>
      </c>
      <c r="E1630" t="s">
        <v>32</v>
      </c>
      <c r="F1630" t="s">
        <v>37</v>
      </c>
      <c r="G1630">
        <f>IF(COUNTIF($F$2:F1630, F1630) =1,1,0)</f>
        <v>0</v>
      </c>
      <c r="H1630" s="1">
        <v>5.5</v>
      </c>
      <c r="I1630" s="2">
        <f t="shared" si="25"/>
        <v>5500000</v>
      </c>
      <c r="J1630" s="2">
        <v>751586</v>
      </c>
      <c r="K1630" t="s">
        <v>25</v>
      </c>
      <c r="L1630" t="s">
        <v>26</v>
      </c>
      <c r="M1630" t="s">
        <v>27</v>
      </c>
      <c r="N1630" s="2">
        <v>24</v>
      </c>
    </row>
    <row r="1631" spans="1:14" x14ac:dyDescent="0.35">
      <c r="A1631" t="s">
        <v>28</v>
      </c>
      <c r="B1631">
        <f>IF(COUNTIF($A$2:A1631, A1631) =1,1,0)</f>
        <v>0</v>
      </c>
      <c r="C1631">
        <v>2024</v>
      </c>
      <c r="D1631" s="10">
        <v>45292</v>
      </c>
      <c r="E1631" t="s">
        <v>20</v>
      </c>
      <c r="F1631" t="s">
        <v>36</v>
      </c>
      <c r="G1631">
        <f>IF(COUNTIF($F$2:F1631, F1631) =1,1,0)</f>
        <v>0</v>
      </c>
      <c r="H1631" s="1">
        <v>53.51</v>
      </c>
      <c r="I1631" s="2">
        <f t="shared" si="25"/>
        <v>53510000</v>
      </c>
      <c r="J1631" s="2">
        <v>680154</v>
      </c>
      <c r="K1631" t="s">
        <v>25</v>
      </c>
      <c r="L1631" t="s">
        <v>38</v>
      </c>
      <c r="M1631" t="s">
        <v>18</v>
      </c>
      <c r="N1631" s="2">
        <v>2</v>
      </c>
    </row>
    <row r="1632" spans="1:14" x14ac:dyDescent="0.35">
      <c r="A1632" t="s">
        <v>33</v>
      </c>
      <c r="B1632">
        <f>IF(COUNTIF($A$2:A1632, A1632) =1,1,0)</f>
        <v>0</v>
      </c>
      <c r="C1632">
        <v>2023</v>
      </c>
      <c r="D1632" s="10">
        <v>44927</v>
      </c>
      <c r="E1632" t="s">
        <v>11</v>
      </c>
      <c r="F1632" t="s">
        <v>12</v>
      </c>
      <c r="G1632">
        <f>IF(COUNTIF($F$2:F1632, F1632) =1,1,0)</f>
        <v>0</v>
      </c>
      <c r="H1632" s="1">
        <v>37.380000000000003</v>
      </c>
      <c r="I1632" s="2">
        <f t="shared" si="25"/>
        <v>37380000</v>
      </c>
      <c r="J1632" s="2">
        <v>978508</v>
      </c>
      <c r="K1632" t="s">
        <v>29</v>
      </c>
      <c r="L1632" t="s">
        <v>22</v>
      </c>
      <c r="M1632" t="s">
        <v>18</v>
      </c>
      <c r="N1632" s="2">
        <v>42</v>
      </c>
    </row>
    <row r="1633" spans="1:14" x14ac:dyDescent="0.35">
      <c r="A1633" t="s">
        <v>28</v>
      </c>
      <c r="B1633">
        <f>IF(COUNTIF($A$2:A1633, A1633) =1,1,0)</f>
        <v>0</v>
      </c>
      <c r="C1633">
        <v>2020</v>
      </c>
      <c r="D1633" s="10">
        <v>43831</v>
      </c>
      <c r="E1633" t="s">
        <v>20</v>
      </c>
      <c r="F1633" t="s">
        <v>21</v>
      </c>
      <c r="G1633">
        <f>IF(COUNTIF($F$2:F1633, F1633) =1,1,0)</f>
        <v>0</v>
      </c>
      <c r="H1633" s="1">
        <v>84.55</v>
      </c>
      <c r="I1633" s="2">
        <f t="shared" si="25"/>
        <v>84550000</v>
      </c>
      <c r="J1633" s="2">
        <v>392247</v>
      </c>
      <c r="K1633" t="s">
        <v>30</v>
      </c>
      <c r="L1633" t="s">
        <v>38</v>
      </c>
      <c r="M1633" t="s">
        <v>31</v>
      </c>
      <c r="N1633" s="2">
        <v>7</v>
      </c>
    </row>
    <row r="1634" spans="1:14" x14ac:dyDescent="0.35">
      <c r="A1634" t="s">
        <v>41</v>
      </c>
      <c r="B1634">
        <f>IF(COUNTIF($A$2:A1634, A1634) =1,1,0)</f>
        <v>0</v>
      </c>
      <c r="C1634">
        <v>2023</v>
      </c>
      <c r="D1634" s="10">
        <v>44927</v>
      </c>
      <c r="E1634" t="s">
        <v>34</v>
      </c>
      <c r="F1634" t="s">
        <v>17</v>
      </c>
      <c r="G1634">
        <f>IF(COUNTIF($F$2:F1634, F1634) =1,1,0)</f>
        <v>0</v>
      </c>
      <c r="H1634" s="1">
        <v>34.869999999999997</v>
      </c>
      <c r="I1634" s="2">
        <f t="shared" si="25"/>
        <v>34870000</v>
      </c>
      <c r="J1634" s="2">
        <v>446911</v>
      </c>
      <c r="K1634" t="s">
        <v>30</v>
      </c>
      <c r="L1634" t="s">
        <v>22</v>
      </c>
      <c r="M1634" t="s">
        <v>18</v>
      </c>
      <c r="N1634" s="2">
        <v>25</v>
      </c>
    </row>
    <row r="1635" spans="1:14" x14ac:dyDescent="0.35">
      <c r="A1635" t="s">
        <v>40</v>
      </c>
      <c r="B1635">
        <f>IF(COUNTIF($A$2:A1635, A1635) =1,1,0)</f>
        <v>0</v>
      </c>
      <c r="C1635">
        <v>2023</v>
      </c>
      <c r="D1635" s="10">
        <v>44927</v>
      </c>
      <c r="E1635" t="s">
        <v>16</v>
      </c>
      <c r="F1635" t="s">
        <v>21</v>
      </c>
      <c r="G1635">
        <f>IF(COUNTIF($F$2:F1635, F1635) =1,1,0)</f>
        <v>0</v>
      </c>
      <c r="H1635" s="1">
        <v>17.260000000000002</v>
      </c>
      <c r="I1635" s="2">
        <f t="shared" si="25"/>
        <v>17260000</v>
      </c>
      <c r="J1635" s="2">
        <v>777799</v>
      </c>
      <c r="K1635" t="s">
        <v>29</v>
      </c>
      <c r="L1635" t="s">
        <v>22</v>
      </c>
      <c r="M1635" t="s">
        <v>18</v>
      </c>
      <c r="N1635" s="2">
        <v>2</v>
      </c>
    </row>
    <row r="1636" spans="1:14" x14ac:dyDescent="0.35">
      <c r="A1636" t="s">
        <v>40</v>
      </c>
      <c r="B1636">
        <f>IF(COUNTIF($A$2:A1636, A1636) =1,1,0)</f>
        <v>0</v>
      </c>
      <c r="C1636">
        <v>2016</v>
      </c>
      <c r="D1636" s="10">
        <v>42370</v>
      </c>
      <c r="E1636" t="s">
        <v>16</v>
      </c>
      <c r="F1636" t="s">
        <v>37</v>
      </c>
      <c r="G1636">
        <f>IF(COUNTIF($F$2:F1636, F1636) =1,1,0)</f>
        <v>0</v>
      </c>
      <c r="H1636" s="1">
        <v>82.99</v>
      </c>
      <c r="I1636" s="2">
        <f t="shared" si="25"/>
        <v>82990000</v>
      </c>
      <c r="J1636" s="2">
        <v>799581</v>
      </c>
      <c r="K1636" t="s">
        <v>25</v>
      </c>
      <c r="L1636" t="s">
        <v>38</v>
      </c>
      <c r="M1636" t="s">
        <v>27</v>
      </c>
      <c r="N1636" s="2">
        <v>50</v>
      </c>
    </row>
    <row r="1637" spans="1:14" x14ac:dyDescent="0.35">
      <c r="A1637" t="s">
        <v>28</v>
      </c>
      <c r="B1637">
        <f>IF(COUNTIF($A$2:A1637, A1637) =1,1,0)</f>
        <v>0</v>
      </c>
      <c r="C1637">
        <v>2015</v>
      </c>
      <c r="D1637" s="10">
        <v>42005</v>
      </c>
      <c r="E1637" t="s">
        <v>20</v>
      </c>
      <c r="F1637" t="s">
        <v>17</v>
      </c>
      <c r="G1637">
        <f>IF(COUNTIF($F$2:F1637, F1637) =1,1,0)</f>
        <v>0</v>
      </c>
      <c r="H1637" s="1">
        <v>85.34</v>
      </c>
      <c r="I1637" s="2">
        <f t="shared" si="25"/>
        <v>85340000</v>
      </c>
      <c r="J1637" s="2">
        <v>819676</v>
      </c>
      <c r="K1637" t="s">
        <v>13</v>
      </c>
      <c r="L1637" t="s">
        <v>38</v>
      </c>
      <c r="M1637" t="s">
        <v>31</v>
      </c>
      <c r="N1637" s="2">
        <v>59</v>
      </c>
    </row>
    <row r="1638" spans="1:14" x14ac:dyDescent="0.35">
      <c r="A1638" t="s">
        <v>44</v>
      </c>
      <c r="B1638">
        <f>IF(COUNTIF($A$2:A1638, A1638) =1,1,0)</f>
        <v>0</v>
      </c>
      <c r="C1638">
        <v>2023</v>
      </c>
      <c r="D1638" s="10">
        <v>44927</v>
      </c>
      <c r="E1638" t="s">
        <v>34</v>
      </c>
      <c r="F1638" t="s">
        <v>24</v>
      </c>
      <c r="G1638">
        <f>IF(COUNTIF($F$2:F1638, F1638) =1,1,0)</f>
        <v>0</v>
      </c>
      <c r="H1638" s="1">
        <v>31.46</v>
      </c>
      <c r="I1638" s="2">
        <f t="shared" si="25"/>
        <v>31460000</v>
      </c>
      <c r="J1638" s="2">
        <v>192430</v>
      </c>
      <c r="K1638" t="s">
        <v>25</v>
      </c>
      <c r="L1638" t="s">
        <v>14</v>
      </c>
      <c r="M1638" t="s">
        <v>27</v>
      </c>
      <c r="N1638" s="2">
        <v>49</v>
      </c>
    </row>
    <row r="1639" spans="1:14" x14ac:dyDescent="0.35">
      <c r="A1639" t="s">
        <v>23</v>
      </c>
      <c r="B1639">
        <f>IF(COUNTIF($A$2:A1639, A1639) =1,1,0)</f>
        <v>0</v>
      </c>
      <c r="C1639">
        <v>2016</v>
      </c>
      <c r="D1639" s="10">
        <v>42370</v>
      </c>
      <c r="E1639" t="s">
        <v>32</v>
      </c>
      <c r="F1639" t="s">
        <v>24</v>
      </c>
      <c r="G1639">
        <f>IF(COUNTIF($F$2:F1639, F1639) =1,1,0)</f>
        <v>0</v>
      </c>
      <c r="H1639" s="1">
        <v>74.5</v>
      </c>
      <c r="I1639" s="2">
        <f t="shared" si="25"/>
        <v>74500000</v>
      </c>
      <c r="J1639" s="2">
        <v>735</v>
      </c>
      <c r="K1639" t="s">
        <v>13</v>
      </c>
      <c r="L1639" t="s">
        <v>14</v>
      </c>
      <c r="M1639" t="s">
        <v>18</v>
      </c>
      <c r="N1639" s="2">
        <v>69</v>
      </c>
    </row>
    <row r="1640" spans="1:14" x14ac:dyDescent="0.35">
      <c r="A1640" t="s">
        <v>45</v>
      </c>
      <c r="B1640">
        <f>IF(COUNTIF($A$2:A1640, A1640) =1,1,0)</f>
        <v>0</v>
      </c>
      <c r="C1640">
        <v>2023</v>
      </c>
      <c r="D1640" s="10">
        <v>44927</v>
      </c>
      <c r="E1640" t="s">
        <v>16</v>
      </c>
      <c r="F1640" t="s">
        <v>37</v>
      </c>
      <c r="G1640">
        <f>IF(COUNTIF($F$2:F1640, F1640) =1,1,0)</f>
        <v>0</v>
      </c>
      <c r="H1640" s="1">
        <v>12.79</v>
      </c>
      <c r="I1640" s="2">
        <f t="shared" si="25"/>
        <v>12790000</v>
      </c>
      <c r="J1640" s="2">
        <v>654947</v>
      </c>
      <c r="K1640" t="s">
        <v>29</v>
      </c>
      <c r="L1640" t="s">
        <v>26</v>
      </c>
      <c r="M1640" t="s">
        <v>39</v>
      </c>
      <c r="N1640" s="2">
        <v>23</v>
      </c>
    </row>
    <row r="1641" spans="1:14" x14ac:dyDescent="0.35">
      <c r="A1641" t="s">
        <v>45</v>
      </c>
      <c r="B1641">
        <f>IF(COUNTIF($A$2:A1641, A1641) =1,1,0)</f>
        <v>0</v>
      </c>
      <c r="C1641">
        <v>2018</v>
      </c>
      <c r="D1641" s="10">
        <v>43101</v>
      </c>
      <c r="E1641" t="s">
        <v>32</v>
      </c>
      <c r="F1641" t="s">
        <v>36</v>
      </c>
      <c r="G1641">
        <f>IF(COUNTIF($F$2:F1641, F1641) =1,1,0)</f>
        <v>0</v>
      </c>
      <c r="H1641" s="1">
        <v>10.01</v>
      </c>
      <c r="I1641" s="2">
        <f t="shared" si="25"/>
        <v>10010000</v>
      </c>
      <c r="J1641" s="2">
        <v>327826</v>
      </c>
      <c r="K1641" t="s">
        <v>13</v>
      </c>
      <c r="L1641" t="s">
        <v>26</v>
      </c>
      <c r="M1641" t="s">
        <v>27</v>
      </c>
      <c r="N1641" s="2">
        <v>35</v>
      </c>
    </row>
    <row r="1642" spans="1:14" x14ac:dyDescent="0.35">
      <c r="A1642" t="s">
        <v>33</v>
      </c>
      <c r="B1642">
        <f>IF(COUNTIF($A$2:A1642, A1642) =1,1,0)</f>
        <v>0</v>
      </c>
      <c r="C1642">
        <v>2016</v>
      </c>
      <c r="D1642" s="10">
        <v>42370</v>
      </c>
      <c r="E1642" t="s">
        <v>20</v>
      </c>
      <c r="F1642" t="s">
        <v>37</v>
      </c>
      <c r="G1642">
        <f>IF(COUNTIF($F$2:F1642, F1642) =1,1,0)</f>
        <v>0</v>
      </c>
      <c r="H1642" s="1">
        <v>23.99</v>
      </c>
      <c r="I1642" s="2">
        <f t="shared" si="25"/>
        <v>23990000</v>
      </c>
      <c r="J1642" s="2">
        <v>106126</v>
      </c>
      <c r="K1642" t="s">
        <v>30</v>
      </c>
      <c r="L1642" t="s">
        <v>22</v>
      </c>
      <c r="M1642" t="s">
        <v>31</v>
      </c>
      <c r="N1642" s="2">
        <v>19</v>
      </c>
    </row>
    <row r="1643" spans="1:14" x14ac:dyDescent="0.35">
      <c r="A1643" t="s">
        <v>41</v>
      </c>
      <c r="B1643">
        <f>IF(COUNTIF($A$2:A1643, A1643) =1,1,0)</f>
        <v>0</v>
      </c>
      <c r="C1643">
        <v>2022</v>
      </c>
      <c r="D1643" s="10">
        <v>44562</v>
      </c>
      <c r="E1643" t="s">
        <v>20</v>
      </c>
      <c r="F1643" t="s">
        <v>21</v>
      </c>
      <c r="G1643">
        <f>IF(COUNTIF($F$2:F1643, F1643) =1,1,0)</f>
        <v>0</v>
      </c>
      <c r="H1643" s="1">
        <v>34.57</v>
      </c>
      <c r="I1643" s="2">
        <f t="shared" si="25"/>
        <v>34570000</v>
      </c>
      <c r="J1643" s="2">
        <v>46493</v>
      </c>
      <c r="K1643" t="s">
        <v>29</v>
      </c>
      <c r="L1643" t="s">
        <v>14</v>
      </c>
      <c r="M1643" t="s">
        <v>39</v>
      </c>
      <c r="N1643" s="2">
        <v>62</v>
      </c>
    </row>
    <row r="1644" spans="1:14" x14ac:dyDescent="0.35">
      <c r="A1644" t="s">
        <v>44</v>
      </c>
      <c r="B1644">
        <f>IF(COUNTIF($A$2:A1644, A1644) =1,1,0)</f>
        <v>0</v>
      </c>
      <c r="C1644">
        <v>2021</v>
      </c>
      <c r="D1644" s="10">
        <v>44197</v>
      </c>
      <c r="E1644" t="s">
        <v>20</v>
      </c>
      <c r="F1644" t="s">
        <v>12</v>
      </c>
      <c r="G1644">
        <f>IF(COUNTIF($F$2:F1644, F1644) =1,1,0)</f>
        <v>0</v>
      </c>
      <c r="H1644" s="1">
        <v>15.78</v>
      </c>
      <c r="I1644" s="2">
        <f t="shared" si="25"/>
        <v>15780000</v>
      </c>
      <c r="J1644" s="2">
        <v>733307</v>
      </c>
      <c r="K1644" t="s">
        <v>25</v>
      </c>
      <c r="L1644" t="s">
        <v>26</v>
      </c>
      <c r="M1644" t="s">
        <v>18</v>
      </c>
      <c r="N1644" s="2">
        <v>29</v>
      </c>
    </row>
    <row r="1645" spans="1:14" x14ac:dyDescent="0.35">
      <c r="A1645" t="s">
        <v>33</v>
      </c>
      <c r="B1645">
        <f>IF(COUNTIF($A$2:A1645, A1645) =1,1,0)</f>
        <v>0</v>
      </c>
      <c r="C1645">
        <v>2015</v>
      </c>
      <c r="D1645" s="10">
        <v>42005</v>
      </c>
      <c r="E1645" t="s">
        <v>42</v>
      </c>
      <c r="F1645" t="s">
        <v>35</v>
      </c>
      <c r="G1645">
        <f>IF(COUNTIF($F$2:F1645, F1645) =1,1,0)</f>
        <v>0</v>
      </c>
      <c r="H1645" s="1">
        <v>71.91</v>
      </c>
      <c r="I1645" s="2">
        <f t="shared" si="25"/>
        <v>71910000</v>
      </c>
      <c r="J1645" s="2">
        <v>789673</v>
      </c>
      <c r="K1645" t="s">
        <v>30</v>
      </c>
      <c r="L1645" t="s">
        <v>22</v>
      </c>
      <c r="M1645" t="s">
        <v>31</v>
      </c>
      <c r="N1645" s="2">
        <v>31</v>
      </c>
    </row>
    <row r="1646" spans="1:14" x14ac:dyDescent="0.35">
      <c r="A1646" t="s">
        <v>10</v>
      </c>
      <c r="B1646">
        <f>IF(COUNTIF($A$2:A1646, A1646) =1,1,0)</f>
        <v>0</v>
      </c>
      <c r="C1646">
        <v>2017</v>
      </c>
      <c r="D1646" s="10">
        <v>42736</v>
      </c>
      <c r="E1646" t="s">
        <v>16</v>
      </c>
      <c r="F1646" t="s">
        <v>12</v>
      </c>
      <c r="G1646">
        <f>IF(COUNTIF($F$2:F1646, F1646) =1,1,0)</f>
        <v>0</v>
      </c>
      <c r="H1646" s="1">
        <v>64.930000000000007</v>
      </c>
      <c r="I1646" s="2">
        <f t="shared" si="25"/>
        <v>64930000.000000007</v>
      </c>
      <c r="J1646" s="2">
        <v>159061</v>
      </c>
      <c r="K1646" t="s">
        <v>29</v>
      </c>
      <c r="L1646" t="s">
        <v>22</v>
      </c>
      <c r="M1646" t="s">
        <v>18</v>
      </c>
      <c r="N1646" s="2">
        <v>12</v>
      </c>
    </row>
    <row r="1647" spans="1:14" x14ac:dyDescent="0.35">
      <c r="A1647" t="s">
        <v>10</v>
      </c>
      <c r="B1647">
        <f>IF(COUNTIF($A$2:A1647, A1647) =1,1,0)</f>
        <v>0</v>
      </c>
      <c r="C1647">
        <v>2020</v>
      </c>
      <c r="D1647" s="10">
        <v>43831</v>
      </c>
      <c r="E1647" t="s">
        <v>11</v>
      </c>
      <c r="F1647" t="s">
        <v>12</v>
      </c>
      <c r="G1647">
        <f>IF(COUNTIF($F$2:F1647, F1647) =1,1,0)</f>
        <v>0</v>
      </c>
      <c r="H1647" s="1">
        <v>6.35</v>
      </c>
      <c r="I1647" s="2">
        <f t="shared" si="25"/>
        <v>6350000</v>
      </c>
      <c r="J1647" s="2">
        <v>80748</v>
      </c>
      <c r="K1647" t="s">
        <v>13</v>
      </c>
      <c r="L1647" t="s">
        <v>38</v>
      </c>
      <c r="M1647" t="s">
        <v>39</v>
      </c>
      <c r="N1647" s="2">
        <v>8</v>
      </c>
    </row>
    <row r="1648" spans="1:14" x14ac:dyDescent="0.35">
      <c r="A1648" t="s">
        <v>23</v>
      </c>
      <c r="B1648">
        <f>IF(COUNTIF($A$2:A1648, A1648) =1,1,0)</f>
        <v>0</v>
      </c>
      <c r="C1648">
        <v>2020</v>
      </c>
      <c r="D1648" s="10">
        <v>43831</v>
      </c>
      <c r="E1648" t="s">
        <v>20</v>
      </c>
      <c r="F1648" t="s">
        <v>21</v>
      </c>
      <c r="G1648">
        <f>IF(COUNTIF($F$2:F1648, F1648) =1,1,0)</f>
        <v>0</v>
      </c>
      <c r="H1648" s="1">
        <v>85.85</v>
      </c>
      <c r="I1648" s="2">
        <f t="shared" si="25"/>
        <v>85850000</v>
      </c>
      <c r="J1648" s="2">
        <v>697536</v>
      </c>
      <c r="K1648" t="s">
        <v>30</v>
      </c>
      <c r="L1648" t="s">
        <v>26</v>
      </c>
      <c r="M1648" t="s">
        <v>27</v>
      </c>
      <c r="N1648" s="2">
        <v>72</v>
      </c>
    </row>
    <row r="1649" spans="1:14" x14ac:dyDescent="0.35">
      <c r="A1649" t="s">
        <v>43</v>
      </c>
      <c r="B1649">
        <f>IF(COUNTIF($A$2:A1649, A1649) =1,1,0)</f>
        <v>0</v>
      </c>
      <c r="C1649">
        <v>2019</v>
      </c>
      <c r="D1649" s="10">
        <v>43466</v>
      </c>
      <c r="E1649" t="s">
        <v>34</v>
      </c>
      <c r="F1649" t="s">
        <v>37</v>
      </c>
      <c r="G1649">
        <f>IF(COUNTIF($F$2:F1649, F1649) =1,1,0)</f>
        <v>0</v>
      </c>
      <c r="H1649" s="1">
        <v>46.5</v>
      </c>
      <c r="I1649" s="2">
        <f t="shared" si="25"/>
        <v>46500000</v>
      </c>
      <c r="J1649" s="2">
        <v>748146</v>
      </c>
      <c r="K1649" t="s">
        <v>29</v>
      </c>
      <c r="L1649" t="s">
        <v>22</v>
      </c>
      <c r="M1649" t="s">
        <v>27</v>
      </c>
      <c r="N1649" s="2">
        <v>13</v>
      </c>
    </row>
    <row r="1650" spans="1:14" x14ac:dyDescent="0.35">
      <c r="A1650" t="s">
        <v>41</v>
      </c>
      <c r="B1650">
        <f>IF(COUNTIF($A$2:A1650, A1650) =1,1,0)</f>
        <v>0</v>
      </c>
      <c r="C1650">
        <v>2020</v>
      </c>
      <c r="D1650" s="10">
        <v>43831</v>
      </c>
      <c r="E1650" t="s">
        <v>20</v>
      </c>
      <c r="F1650" t="s">
        <v>24</v>
      </c>
      <c r="G1650">
        <f>IF(COUNTIF($F$2:F1650, F1650) =1,1,0)</f>
        <v>0</v>
      </c>
      <c r="H1650" s="1">
        <v>64.39</v>
      </c>
      <c r="I1650" s="2">
        <f t="shared" si="25"/>
        <v>64390000</v>
      </c>
      <c r="J1650" s="2">
        <v>803579</v>
      </c>
      <c r="K1650" t="s">
        <v>30</v>
      </c>
      <c r="L1650" t="s">
        <v>22</v>
      </c>
      <c r="M1650" t="s">
        <v>15</v>
      </c>
      <c r="N1650" s="2">
        <v>1</v>
      </c>
    </row>
    <row r="1651" spans="1:14" x14ac:dyDescent="0.35">
      <c r="A1651" t="s">
        <v>33</v>
      </c>
      <c r="B1651">
        <f>IF(COUNTIF($A$2:A1651, A1651) =1,1,0)</f>
        <v>0</v>
      </c>
      <c r="C1651">
        <v>2021</v>
      </c>
      <c r="D1651" s="10">
        <v>44197</v>
      </c>
      <c r="E1651" t="s">
        <v>11</v>
      </c>
      <c r="F1651" t="s">
        <v>17</v>
      </c>
      <c r="G1651">
        <f>IF(COUNTIF($F$2:F1651, F1651) =1,1,0)</f>
        <v>0</v>
      </c>
      <c r="H1651" s="1">
        <v>13.47</v>
      </c>
      <c r="I1651" s="2">
        <f t="shared" si="25"/>
        <v>13470000</v>
      </c>
      <c r="J1651" s="2">
        <v>537683</v>
      </c>
      <c r="K1651" t="s">
        <v>29</v>
      </c>
      <c r="L1651" t="s">
        <v>14</v>
      </c>
      <c r="M1651" t="s">
        <v>15</v>
      </c>
      <c r="N1651" s="2">
        <v>41</v>
      </c>
    </row>
    <row r="1652" spans="1:14" x14ac:dyDescent="0.35">
      <c r="A1652" t="s">
        <v>33</v>
      </c>
      <c r="B1652">
        <f>IF(COUNTIF($A$2:A1652, A1652) =1,1,0)</f>
        <v>0</v>
      </c>
      <c r="C1652">
        <v>2020</v>
      </c>
      <c r="D1652" s="10">
        <v>43831</v>
      </c>
      <c r="E1652" t="s">
        <v>32</v>
      </c>
      <c r="F1652" t="s">
        <v>17</v>
      </c>
      <c r="G1652">
        <f>IF(COUNTIF($F$2:F1652, F1652) =1,1,0)</f>
        <v>0</v>
      </c>
      <c r="H1652" s="1">
        <v>40.72</v>
      </c>
      <c r="I1652" s="2">
        <f t="shared" si="25"/>
        <v>40720000</v>
      </c>
      <c r="J1652" s="2">
        <v>743271</v>
      </c>
      <c r="K1652" t="s">
        <v>25</v>
      </c>
      <c r="L1652" t="s">
        <v>26</v>
      </c>
      <c r="M1652" t="s">
        <v>18</v>
      </c>
      <c r="N1652" s="2">
        <v>10</v>
      </c>
    </row>
    <row r="1653" spans="1:14" x14ac:dyDescent="0.35">
      <c r="A1653" t="s">
        <v>40</v>
      </c>
      <c r="B1653">
        <f>IF(COUNTIF($A$2:A1653, A1653) =1,1,0)</f>
        <v>0</v>
      </c>
      <c r="C1653">
        <v>2018</v>
      </c>
      <c r="D1653" s="10">
        <v>43101</v>
      </c>
      <c r="E1653" t="s">
        <v>42</v>
      </c>
      <c r="F1653" t="s">
        <v>24</v>
      </c>
      <c r="G1653">
        <f>IF(COUNTIF($F$2:F1653, F1653) =1,1,0)</f>
        <v>0</v>
      </c>
      <c r="H1653" s="1">
        <v>36.01</v>
      </c>
      <c r="I1653" s="2">
        <f t="shared" si="25"/>
        <v>36010000</v>
      </c>
      <c r="J1653" s="2">
        <v>215231</v>
      </c>
      <c r="K1653" t="s">
        <v>30</v>
      </c>
      <c r="L1653" t="s">
        <v>38</v>
      </c>
      <c r="M1653" t="s">
        <v>27</v>
      </c>
      <c r="N1653" s="2">
        <v>49</v>
      </c>
    </row>
    <row r="1654" spans="1:14" x14ac:dyDescent="0.35">
      <c r="A1654" t="s">
        <v>23</v>
      </c>
      <c r="B1654">
        <f>IF(COUNTIF($A$2:A1654, A1654) =1,1,0)</f>
        <v>0</v>
      </c>
      <c r="C1654">
        <v>2022</v>
      </c>
      <c r="D1654" s="10">
        <v>44562</v>
      </c>
      <c r="E1654" t="s">
        <v>11</v>
      </c>
      <c r="F1654" t="s">
        <v>36</v>
      </c>
      <c r="G1654">
        <f>IF(COUNTIF($F$2:F1654, F1654) =1,1,0)</f>
        <v>0</v>
      </c>
      <c r="H1654" s="1">
        <v>57.89</v>
      </c>
      <c r="I1654" s="2">
        <f t="shared" si="25"/>
        <v>57890000</v>
      </c>
      <c r="J1654" s="2">
        <v>135941</v>
      </c>
      <c r="K1654" t="s">
        <v>25</v>
      </c>
      <c r="L1654" t="s">
        <v>26</v>
      </c>
      <c r="M1654" t="s">
        <v>27</v>
      </c>
      <c r="N1654" s="2">
        <v>7</v>
      </c>
    </row>
    <row r="1655" spans="1:14" x14ac:dyDescent="0.35">
      <c r="A1655" t="s">
        <v>45</v>
      </c>
      <c r="B1655">
        <f>IF(COUNTIF($A$2:A1655, A1655) =1,1,0)</f>
        <v>0</v>
      </c>
      <c r="C1655">
        <v>2017</v>
      </c>
      <c r="D1655" s="10">
        <v>42736</v>
      </c>
      <c r="E1655" t="s">
        <v>11</v>
      </c>
      <c r="F1655" t="s">
        <v>21</v>
      </c>
      <c r="G1655">
        <f>IF(COUNTIF($F$2:F1655, F1655) =1,1,0)</f>
        <v>0</v>
      </c>
      <c r="H1655" s="1">
        <v>7.95</v>
      </c>
      <c r="I1655" s="2">
        <f t="shared" si="25"/>
        <v>7950000</v>
      </c>
      <c r="J1655" s="2">
        <v>362478</v>
      </c>
      <c r="K1655" t="s">
        <v>13</v>
      </c>
      <c r="L1655" t="s">
        <v>38</v>
      </c>
      <c r="M1655" t="s">
        <v>39</v>
      </c>
      <c r="N1655" s="2">
        <v>67</v>
      </c>
    </row>
    <row r="1656" spans="1:14" x14ac:dyDescent="0.35">
      <c r="A1656" t="s">
        <v>41</v>
      </c>
      <c r="B1656">
        <f>IF(COUNTIF($A$2:A1656, A1656) =1,1,0)</f>
        <v>0</v>
      </c>
      <c r="C1656">
        <v>2022</v>
      </c>
      <c r="D1656" s="10">
        <v>44562</v>
      </c>
      <c r="E1656" t="s">
        <v>32</v>
      </c>
      <c r="F1656" t="s">
        <v>12</v>
      </c>
      <c r="G1656">
        <f>IF(COUNTIF($F$2:F1656, F1656) =1,1,0)</f>
        <v>0</v>
      </c>
      <c r="H1656" s="1">
        <v>13.89</v>
      </c>
      <c r="I1656" s="2">
        <f t="shared" si="25"/>
        <v>13890000</v>
      </c>
      <c r="J1656" s="2">
        <v>537149</v>
      </c>
      <c r="K1656" t="s">
        <v>25</v>
      </c>
      <c r="L1656" t="s">
        <v>14</v>
      </c>
      <c r="M1656" t="s">
        <v>15</v>
      </c>
      <c r="N1656" s="2">
        <v>54</v>
      </c>
    </row>
    <row r="1657" spans="1:14" x14ac:dyDescent="0.35">
      <c r="A1657" t="s">
        <v>10</v>
      </c>
      <c r="B1657">
        <f>IF(COUNTIF($A$2:A1657, A1657) =1,1,0)</f>
        <v>0</v>
      </c>
      <c r="C1657">
        <v>2016</v>
      </c>
      <c r="D1657" s="10">
        <v>42370</v>
      </c>
      <c r="E1657" t="s">
        <v>34</v>
      </c>
      <c r="F1657" t="s">
        <v>17</v>
      </c>
      <c r="G1657">
        <f>IF(COUNTIF($F$2:F1657, F1657) =1,1,0)</f>
        <v>0</v>
      </c>
      <c r="H1657" s="1">
        <v>96.28</v>
      </c>
      <c r="I1657" s="2">
        <f t="shared" si="25"/>
        <v>96280000</v>
      </c>
      <c r="J1657" s="2">
        <v>162061</v>
      </c>
      <c r="K1657" t="s">
        <v>29</v>
      </c>
      <c r="L1657" t="s">
        <v>38</v>
      </c>
      <c r="M1657" t="s">
        <v>18</v>
      </c>
      <c r="N1657" s="2">
        <v>32</v>
      </c>
    </row>
    <row r="1658" spans="1:14" x14ac:dyDescent="0.35">
      <c r="A1658" t="s">
        <v>10</v>
      </c>
      <c r="B1658">
        <f>IF(COUNTIF($A$2:A1658, A1658) =1,1,0)</f>
        <v>0</v>
      </c>
      <c r="C1658">
        <v>2016</v>
      </c>
      <c r="D1658" s="10">
        <v>42370</v>
      </c>
      <c r="E1658" t="s">
        <v>16</v>
      </c>
      <c r="F1658" t="s">
        <v>36</v>
      </c>
      <c r="G1658">
        <f>IF(COUNTIF($F$2:F1658, F1658) =1,1,0)</f>
        <v>0</v>
      </c>
      <c r="H1658" s="1">
        <v>94.63</v>
      </c>
      <c r="I1658" s="2">
        <f t="shared" si="25"/>
        <v>94630000</v>
      </c>
      <c r="J1658" s="2">
        <v>455702</v>
      </c>
      <c r="K1658" t="s">
        <v>13</v>
      </c>
      <c r="L1658" t="s">
        <v>22</v>
      </c>
      <c r="M1658" t="s">
        <v>31</v>
      </c>
      <c r="N1658" s="2">
        <v>5</v>
      </c>
    </row>
    <row r="1659" spans="1:14" x14ac:dyDescent="0.35">
      <c r="A1659" t="s">
        <v>23</v>
      </c>
      <c r="B1659">
        <f>IF(COUNTIF($A$2:A1659, A1659) =1,1,0)</f>
        <v>0</v>
      </c>
      <c r="C1659">
        <v>2021</v>
      </c>
      <c r="D1659" s="10">
        <v>44197</v>
      </c>
      <c r="E1659" t="s">
        <v>16</v>
      </c>
      <c r="F1659" t="s">
        <v>24</v>
      </c>
      <c r="G1659">
        <f>IF(COUNTIF($F$2:F1659, F1659) =1,1,0)</f>
        <v>0</v>
      </c>
      <c r="H1659" s="1">
        <v>13.26</v>
      </c>
      <c r="I1659" s="2">
        <f t="shared" si="25"/>
        <v>13260000</v>
      </c>
      <c r="J1659" s="2">
        <v>448367</v>
      </c>
      <c r="K1659" t="s">
        <v>25</v>
      </c>
      <c r="L1659" t="s">
        <v>26</v>
      </c>
      <c r="M1659" t="s">
        <v>27</v>
      </c>
      <c r="N1659" s="2">
        <v>7</v>
      </c>
    </row>
    <row r="1660" spans="1:14" x14ac:dyDescent="0.35">
      <c r="A1660" t="s">
        <v>33</v>
      </c>
      <c r="B1660">
        <f>IF(COUNTIF($A$2:A1660, A1660) =1,1,0)</f>
        <v>0</v>
      </c>
      <c r="C1660">
        <v>2019</v>
      </c>
      <c r="D1660" s="10">
        <v>43466</v>
      </c>
      <c r="E1660" t="s">
        <v>42</v>
      </c>
      <c r="F1660" t="s">
        <v>17</v>
      </c>
      <c r="G1660">
        <f>IF(COUNTIF($F$2:F1660, F1660) =1,1,0)</f>
        <v>0</v>
      </c>
      <c r="H1660" s="1">
        <v>21.92</v>
      </c>
      <c r="I1660" s="2">
        <f t="shared" si="25"/>
        <v>21920000</v>
      </c>
      <c r="J1660" s="2">
        <v>603904</v>
      </c>
      <c r="K1660" t="s">
        <v>25</v>
      </c>
      <c r="L1660" t="s">
        <v>14</v>
      </c>
      <c r="M1660" t="s">
        <v>18</v>
      </c>
      <c r="N1660" s="2">
        <v>38</v>
      </c>
    </row>
    <row r="1661" spans="1:14" x14ac:dyDescent="0.35">
      <c r="A1661" t="s">
        <v>33</v>
      </c>
      <c r="B1661">
        <f>IF(COUNTIF($A$2:A1661, A1661) =1,1,0)</f>
        <v>0</v>
      </c>
      <c r="C1661">
        <v>2016</v>
      </c>
      <c r="D1661" s="10">
        <v>42370</v>
      </c>
      <c r="E1661" t="s">
        <v>42</v>
      </c>
      <c r="F1661" t="s">
        <v>21</v>
      </c>
      <c r="G1661">
        <f>IF(COUNTIF($F$2:F1661, F1661) =1,1,0)</f>
        <v>0</v>
      </c>
      <c r="H1661" s="1">
        <v>81.81</v>
      </c>
      <c r="I1661" s="2">
        <f t="shared" si="25"/>
        <v>81810000</v>
      </c>
      <c r="J1661" s="2">
        <v>331741</v>
      </c>
      <c r="K1661" t="s">
        <v>13</v>
      </c>
      <c r="L1661" t="s">
        <v>26</v>
      </c>
      <c r="M1661" t="s">
        <v>31</v>
      </c>
      <c r="N1661" s="2">
        <v>29</v>
      </c>
    </row>
    <row r="1662" spans="1:14" x14ac:dyDescent="0.35">
      <c r="A1662" t="s">
        <v>44</v>
      </c>
      <c r="B1662">
        <f>IF(COUNTIF($A$2:A1662, A1662) =1,1,0)</f>
        <v>0</v>
      </c>
      <c r="C1662">
        <v>2023</v>
      </c>
      <c r="D1662" s="10">
        <v>44927</v>
      </c>
      <c r="E1662" t="s">
        <v>16</v>
      </c>
      <c r="F1662" t="s">
        <v>12</v>
      </c>
      <c r="G1662">
        <f>IF(COUNTIF($F$2:F1662, F1662) =1,1,0)</f>
        <v>0</v>
      </c>
      <c r="H1662" s="1">
        <v>58.79</v>
      </c>
      <c r="I1662" s="2">
        <f t="shared" si="25"/>
        <v>58790000</v>
      </c>
      <c r="J1662" s="2">
        <v>983506</v>
      </c>
      <c r="K1662" t="s">
        <v>13</v>
      </c>
      <c r="L1662" t="s">
        <v>26</v>
      </c>
      <c r="M1662" t="s">
        <v>27</v>
      </c>
      <c r="N1662" s="2">
        <v>35</v>
      </c>
    </row>
    <row r="1663" spans="1:14" x14ac:dyDescent="0.35">
      <c r="A1663" t="s">
        <v>10</v>
      </c>
      <c r="B1663">
        <f>IF(COUNTIF($A$2:A1663, A1663) =1,1,0)</f>
        <v>0</v>
      </c>
      <c r="C1663">
        <v>2015</v>
      </c>
      <c r="D1663" s="10">
        <v>42005</v>
      </c>
      <c r="E1663" t="s">
        <v>11</v>
      </c>
      <c r="F1663" t="s">
        <v>17</v>
      </c>
      <c r="G1663">
        <f>IF(COUNTIF($F$2:F1663, F1663) =1,1,0)</f>
        <v>0</v>
      </c>
      <c r="H1663" s="1">
        <v>14.72</v>
      </c>
      <c r="I1663" s="2">
        <f t="shared" si="25"/>
        <v>14720000</v>
      </c>
      <c r="J1663" s="2">
        <v>914743</v>
      </c>
      <c r="K1663" t="s">
        <v>29</v>
      </c>
      <c r="L1663" t="s">
        <v>26</v>
      </c>
      <c r="M1663" t="s">
        <v>27</v>
      </c>
      <c r="N1663" s="2">
        <v>69</v>
      </c>
    </row>
    <row r="1664" spans="1:14" x14ac:dyDescent="0.35">
      <c r="A1664" t="s">
        <v>28</v>
      </c>
      <c r="B1664">
        <f>IF(COUNTIF($A$2:A1664, A1664) =1,1,0)</f>
        <v>0</v>
      </c>
      <c r="C1664">
        <v>2022</v>
      </c>
      <c r="D1664" s="10">
        <v>44562</v>
      </c>
      <c r="E1664" t="s">
        <v>42</v>
      </c>
      <c r="F1664" t="s">
        <v>36</v>
      </c>
      <c r="G1664">
        <f>IF(COUNTIF($F$2:F1664, F1664) =1,1,0)</f>
        <v>0</v>
      </c>
      <c r="H1664" s="1">
        <v>59.7</v>
      </c>
      <c r="I1664" s="2">
        <f t="shared" si="25"/>
        <v>59700000</v>
      </c>
      <c r="J1664" s="2">
        <v>258587</v>
      </c>
      <c r="K1664" t="s">
        <v>29</v>
      </c>
      <c r="L1664" t="s">
        <v>26</v>
      </c>
      <c r="M1664" t="s">
        <v>15</v>
      </c>
      <c r="N1664" s="2">
        <v>7</v>
      </c>
    </row>
    <row r="1665" spans="1:14" x14ac:dyDescent="0.35">
      <c r="A1665" t="s">
        <v>43</v>
      </c>
      <c r="B1665">
        <f>IF(COUNTIF($A$2:A1665, A1665) =1,1,0)</f>
        <v>0</v>
      </c>
      <c r="C1665">
        <v>2020</v>
      </c>
      <c r="D1665" s="10">
        <v>43831</v>
      </c>
      <c r="E1665" t="s">
        <v>20</v>
      </c>
      <c r="F1665" t="s">
        <v>17</v>
      </c>
      <c r="G1665">
        <f>IF(COUNTIF($F$2:F1665, F1665) =1,1,0)</f>
        <v>0</v>
      </c>
      <c r="H1665" s="1">
        <v>16.260000000000002</v>
      </c>
      <c r="I1665" s="2">
        <f t="shared" si="25"/>
        <v>16260000.000000002</v>
      </c>
      <c r="J1665" s="2">
        <v>527964</v>
      </c>
      <c r="K1665" t="s">
        <v>29</v>
      </c>
      <c r="L1665" t="s">
        <v>38</v>
      </c>
      <c r="M1665" t="s">
        <v>18</v>
      </c>
      <c r="N1665" s="2">
        <v>28</v>
      </c>
    </row>
    <row r="1666" spans="1:14" x14ac:dyDescent="0.35">
      <c r="A1666" t="s">
        <v>43</v>
      </c>
      <c r="B1666">
        <f>IF(COUNTIF($A$2:A1666, A1666) =1,1,0)</f>
        <v>0</v>
      </c>
      <c r="C1666">
        <v>2015</v>
      </c>
      <c r="D1666" s="10">
        <v>42005</v>
      </c>
      <c r="E1666" t="s">
        <v>11</v>
      </c>
      <c r="F1666" t="s">
        <v>36</v>
      </c>
      <c r="G1666">
        <f>IF(COUNTIF($F$2:F1666, F1666) =1,1,0)</f>
        <v>0</v>
      </c>
      <c r="H1666" s="1">
        <v>29.61</v>
      </c>
      <c r="I1666" s="2">
        <f t="shared" si="25"/>
        <v>29610000</v>
      </c>
      <c r="J1666" s="2">
        <v>593384</v>
      </c>
      <c r="K1666" t="s">
        <v>30</v>
      </c>
      <c r="L1666" t="s">
        <v>38</v>
      </c>
      <c r="M1666" t="s">
        <v>18</v>
      </c>
      <c r="N1666" s="2">
        <v>65</v>
      </c>
    </row>
    <row r="1667" spans="1:14" x14ac:dyDescent="0.35">
      <c r="A1667" t="s">
        <v>23</v>
      </c>
      <c r="B1667">
        <f>IF(COUNTIF($A$2:A1667, A1667) =1,1,0)</f>
        <v>0</v>
      </c>
      <c r="C1667">
        <v>2023</v>
      </c>
      <c r="D1667" s="10">
        <v>44927</v>
      </c>
      <c r="E1667" t="s">
        <v>42</v>
      </c>
      <c r="F1667" t="s">
        <v>21</v>
      </c>
      <c r="G1667">
        <f>IF(COUNTIF($F$2:F1667, F1667) =1,1,0)</f>
        <v>0</v>
      </c>
      <c r="H1667" s="1">
        <v>82.38</v>
      </c>
      <c r="I1667" s="2">
        <f t="shared" ref="I1667:I1730" si="26">H1667*1000000</f>
        <v>82380000</v>
      </c>
      <c r="J1667" s="2">
        <v>386972</v>
      </c>
      <c r="K1667" t="s">
        <v>29</v>
      </c>
      <c r="L1667" t="s">
        <v>14</v>
      </c>
      <c r="M1667" t="s">
        <v>27</v>
      </c>
      <c r="N1667" s="2">
        <v>56</v>
      </c>
    </row>
    <row r="1668" spans="1:14" x14ac:dyDescent="0.35">
      <c r="A1668" t="s">
        <v>10</v>
      </c>
      <c r="B1668">
        <f>IF(COUNTIF($A$2:A1668, A1668) =1,1,0)</f>
        <v>0</v>
      </c>
      <c r="C1668">
        <v>2017</v>
      </c>
      <c r="D1668" s="10">
        <v>42736</v>
      </c>
      <c r="E1668" t="s">
        <v>32</v>
      </c>
      <c r="F1668" t="s">
        <v>37</v>
      </c>
      <c r="G1668">
        <f>IF(COUNTIF($F$2:F1668, F1668) =1,1,0)</f>
        <v>0</v>
      </c>
      <c r="H1668" s="1">
        <v>96.49</v>
      </c>
      <c r="I1668" s="2">
        <f t="shared" si="26"/>
        <v>96490000</v>
      </c>
      <c r="J1668" s="2">
        <v>644339</v>
      </c>
      <c r="K1668" t="s">
        <v>29</v>
      </c>
      <c r="L1668" t="s">
        <v>14</v>
      </c>
      <c r="M1668" t="s">
        <v>31</v>
      </c>
      <c r="N1668" s="2">
        <v>71</v>
      </c>
    </row>
    <row r="1669" spans="1:14" x14ac:dyDescent="0.35">
      <c r="A1669" t="s">
        <v>43</v>
      </c>
      <c r="B1669">
        <f>IF(COUNTIF($A$2:A1669, A1669) =1,1,0)</f>
        <v>0</v>
      </c>
      <c r="C1669">
        <v>2024</v>
      </c>
      <c r="D1669" s="10">
        <v>45292</v>
      </c>
      <c r="E1669" t="s">
        <v>32</v>
      </c>
      <c r="F1669" t="s">
        <v>37</v>
      </c>
      <c r="G1669">
        <f>IF(COUNTIF($F$2:F1669, F1669) =1,1,0)</f>
        <v>0</v>
      </c>
      <c r="H1669" s="1">
        <v>76.39</v>
      </c>
      <c r="I1669" s="2">
        <f t="shared" si="26"/>
        <v>76390000</v>
      </c>
      <c r="J1669" s="2">
        <v>782425</v>
      </c>
      <c r="K1669" t="s">
        <v>29</v>
      </c>
      <c r="L1669" t="s">
        <v>22</v>
      </c>
      <c r="M1669" t="s">
        <v>39</v>
      </c>
      <c r="N1669" s="2">
        <v>13</v>
      </c>
    </row>
    <row r="1670" spans="1:14" x14ac:dyDescent="0.35">
      <c r="A1670" t="s">
        <v>41</v>
      </c>
      <c r="B1670">
        <f>IF(COUNTIF($A$2:A1670, A1670) =1,1,0)</f>
        <v>0</v>
      </c>
      <c r="C1670">
        <v>2024</v>
      </c>
      <c r="D1670" s="10">
        <v>45292</v>
      </c>
      <c r="E1670" t="s">
        <v>34</v>
      </c>
      <c r="F1670" t="s">
        <v>36</v>
      </c>
      <c r="G1670">
        <f>IF(COUNTIF($F$2:F1670, F1670) =1,1,0)</f>
        <v>0</v>
      </c>
      <c r="H1670" s="1">
        <v>79.98</v>
      </c>
      <c r="I1670" s="2">
        <f t="shared" si="26"/>
        <v>79980000</v>
      </c>
      <c r="J1670" s="2">
        <v>84185</v>
      </c>
      <c r="K1670" t="s">
        <v>25</v>
      </c>
      <c r="L1670" t="s">
        <v>22</v>
      </c>
      <c r="M1670" t="s">
        <v>15</v>
      </c>
      <c r="N1670" s="2">
        <v>2</v>
      </c>
    </row>
    <row r="1671" spans="1:14" x14ac:dyDescent="0.35">
      <c r="A1671" t="s">
        <v>23</v>
      </c>
      <c r="B1671">
        <f>IF(COUNTIF($A$2:A1671, A1671) =1,1,0)</f>
        <v>0</v>
      </c>
      <c r="C1671">
        <v>2022</v>
      </c>
      <c r="D1671" s="10">
        <v>44562</v>
      </c>
      <c r="E1671" t="s">
        <v>42</v>
      </c>
      <c r="F1671" t="s">
        <v>37</v>
      </c>
      <c r="G1671">
        <f>IF(COUNTIF($F$2:F1671, F1671) =1,1,0)</f>
        <v>0</v>
      </c>
      <c r="H1671" s="1">
        <v>91.65</v>
      </c>
      <c r="I1671" s="2">
        <f t="shared" si="26"/>
        <v>91650000</v>
      </c>
      <c r="J1671" s="2">
        <v>337120</v>
      </c>
      <c r="K1671" t="s">
        <v>29</v>
      </c>
      <c r="L1671" t="s">
        <v>22</v>
      </c>
      <c r="M1671" t="s">
        <v>18</v>
      </c>
      <c r="N1671" s="2">
        <v>59</v>
      </c>
    </row>
    <row r="1672" spans="1:14" x14ac:dyDescent="0.35">
      <c r="A1672" t="s">
        <v>23</v>
      </c>
      <c r="B1672">
        <f>IF(COUNTIF($A$2:A1672, A1672) =1,1,0)</f>
        <v>0</v>
      </c>
      <c r="C1672">
        <v>2020</v>
      </c>
      <c r="D1672" s="10">
        <v>43831</v>
      </c>
      <c r="E1672" t="s">
        <v>11</v>
      </c>
      <c r="F1672" t="s">
        <v>36</v>
      </c>
      <c r="G1672">
        <f>IF(COUNTIF($F$2:F1672, F1672) =1,1,0)</f>
        <v>0</v>
      </c>
      <c r="H1672" s="1">
        <v>3.84</v>
      </c>
      <c r="I1672" s="2">
        <f t="shared" si="26"/>
        <v>3840000</v>
      </c>
      <c r="J1672" s="2">
        <v>241282</v>
      </c>
      <c r="K1672" t="s">
        <v>13</v>
      </c>
      <c r="L1672" t="s">
        <v>26</v>
      </c>
      <c r="M1672" t="s">
        <v>39</v>
      </c>
      <c r="N1672" s="2">
        <v>55</v>
      </c>
    </row>
    <row r="1673" spans="1:14" x14ac:dyDescent="0.35">
      <c r="A1673" t="s">
        <v>10</v>
      </c>
      <c r="B1673">
        <f>IF(COUNTIF($A$2:A1673, A1673) =1,1,0)</f>
        <v>0</v>
      </c>
      <c r="C1673">
        <v>2023</v>
      </c>
      <c r="D1673" s="10">
        <v>44927</v>
      </c>
      <c r="E1673" t="s">
        <v>32</v>
      </c>
      <c r="F1673" t="s">
        <v>37</v>
      </c>
      <c r="G1673">
        <f>IF(COUNTIF($F$2:F1673, F1673) =1,1,0)</f>
        <v>0</v>
      </c>
      <c r="H1673" s="1">
        <v>97.15</v>
      </c>
      <c r="I1673" s="2">
        <f t="shared" si="26"/>
        <v>97150000</v>
      </c>
      <c r="J1673" s="2">
        <v>734819</v>
      </c>
      <c r="K1673" t="s">
        <v>30</v>
      </c>
      <c r="L1673" t="s">
        <v>14</v>
      </c>
      <c r="M1673" t="s">
        <v>27</v>
      </c>
      <c r="N1673" s="2">
        <v>50</v>
      </c>
    </row>
    <row r="1674" spans="1:14" x14ac:dyDescent="0.35">
      <c r="A1674" t="s">
        <v>40</v>
      </c>
      <c r="B1674">
        <f>IF(COUNTIF($A$2:A1674, A1674) =1,1,0)</f>
        <v>0</v>
      </c>
      <c r="C1674">
        <v>2024</v>
      </c>
      <c r="D1674" s="10">
        <v>45292</v>
      </c>
      <c r="E1674" t="s">
        <v>32</v>
      </c>
      <c r="F1674" t="s">
        <v>37</v>
      </c>
      <c r="G1674">
        <f>IF(COUNTIF($F$2:F1674, F1674) =1,1,0)</f>
        <v>0</v>
      </c>
      <c r="H1674" s="1">
        <v>77.040000000000006</v>
      </c>
      <c r="I1674" s="2">
        <f t="shared" si="26"/>
        <v>77040000</v>
      </c>
      <c r="J1674" s="2">
        <v>8517</v>
      </c>
      <c r="K1674" t="s">
        <v>13</v>
      </c>
      <c r="L1674" t="s">
        <v>22</v>
      </c>
      <c r="M1674" t="s">
        <v>39</v>
      </c>
      <c r="N1674" s="2">
        <v>4</v>
      </c>
    </row>
    <row r="1675" spans="1:14" x14ac:dyDescent="0.35">
      <c r="A1675" t="s">
        <v>23</v>
      </c>
      <c r="B1675">
        <f>IF(COUNTIF($A$2:A1675, A1675) =1,1,0)</f>
        <v>0</v>
      </c>
      <c r="C1675">
        <v>2018</v>
      </c>
      <c r="D1675" s="10">
        <v>43101</v>
      </c>
      <c r="E1675" t="s">
        <v>20</v>
      </c>
      <c r="F1675" t="s">
        <v>35</v>
      </c>
      <c r="G1675">
        <f>IF(COUNTIF($F$2:F1675, F1675) =1,1,0)</f>
        <v>0</v>
      </c>
      <c r="H1675" s="1">
        <v>91.52</v>
      </c>
      <c r="I1675" s="2">
        <f t="shared" si="26"/>
        <v>91520000</v>
      </c>
      <c r="J1675" s="2">
        <v>865257</v>
      </c>
      <c r="K1675" t="s">
        <v>25</v>
      </c>
      <c r="L1675" t="s">
        <v>26</v>
      </c>
      <c r="M1675" t="s">
        <v>15</v>
      </c>
      <c r="N1675" s="2">
        <v>19</v>
      </c>
    </row>
    <row r="1676" spans="1:14" x14ac:dyDescent="0.35">
      <c r="A1676" t="s">
        <v>28</v>
      </c>
      <c r="B1676">
        <f>IF(COUNTIF($A$2:A1676, A1676) =1,1,0)</f>
        <v>0</v>
      </c>
      <c r="C1676">
        <v>2023</v>
      </c>
      <c r="D1676" s="10">
        <v>44927</v>
      </c>
      <c r="E1676" t="s">
        <v>34</v>
      </c>
      <c r="F1676" t="s">
        <v>12</v>
      </c>
      <c r="G1676">
        <f>IF(COUNTIF($F$2:F1676, F1676) =1,1,0)</f>
        <v>0</v>
      </c>
      <c r="H1676" s="1">
        <v>37.4</v>
      </c>
      <c r="I1676" s="2">
        <f t="shared" si="26"/>
        <v>37400000</v>
      </c>
      <c r="J1676" s="2">
        <v>662428</v>
      </c>
      <c r="K1676" t="s">
        <v>29</v>
      </c>
      <c r="L1676" t="s">
        <v>22</v>
      </c>
      <c r="M1676" t="s">
        <v>27</v>
      </c>
      <c r="N1676" s="2">
        <v>4</v>
      </c>
    </row>
    <row r="1677" spans="1:14" x14ac:dyDescent="0.35">
      <c r="A1677" t="s">
        <v>10</v>
      </c>
      <c r="B1677">
        <f>IF(COUNTIF($A$2:A1677, A1677) =1,1,0)</f>
        <v>0</v>
      </c>
      <c r="C1677">
        <v>2020</v>
      </c>
      <c r="D1677" s="10">
        <v>43831</v>
      </c>
      <c r="E1677" t="s">
        <v>42</v>
      </c>
      <c r="F1677" t="s">
        <v>37</v>
      </c>
      <c r="G1677">
        <f>IF(COUNTIF($F$2:F1677, F1677) =1,1,0)</f>
        <v>0</v>
      </c>
      <c r="H1677" s="1">
        <v>11.89</v>
      </c>
      <c r="I1677" s="2">
        <f t="shared" si="26"/>
        <v>11890000</v>
      </c>
      <c r="J1677" s="2">
        <v>646567</v>
      </c>
      <c r="K1677" t="s">
        <v>29</v>
      </c>
      <c r="L1677" t="s">
        <v>14</v>
      </c>
      <c r="M1677" t="s">
        <v>15</v>
      </c>
      <c r="N1677" s="2">
        <v>15</v>
      </c>
    </row>
    <row r="1678" spans="1:14" x14ac:dyDescent="0.35">
      <c r="A1678" t="s">
        <v>45</v>
      </c>
      <c r="B1678">
        <f>IF(COUNTIF($A$2:A1678, A1678) =1,1,0)</f>
        <v>0</v>
      </c>
      <c r="C1678">
        <v>2019</v>
      </c>
      <c r="D1678" s="10">
        <v>43466</v>
      </c>
      <c r="E1678" t="s">
        <v>32</v>
      </c>
      <c r="F1678" t="s">
        <v>24</v>
      </c>
      <c r="G1678">
        <f>IF(COUNTIF($F$2:F1678, F1678) =1,1,0)</f>
        <v>0</v>
      </c>
      <c r="H1678" s="1">
        <v>43.29</v>
      </c>
      <c r="I1678" s="2">
        <f t="shared" si="26"/>
        <v>43290000</v>
      </c>
      <c r="J1678" s="2">
        <v>266748</v>
      </c>
      <c r="K1678" t="s">
        <v>30</v>
      </c>
      <c r="L1678" t="s">
        <v>14</v>
      </c>
      <c r="M1678" t="s">
        <v>31</v>
      </c>
      <c r="N1678" s="2">
        <v>30</v>
      </c>
    </row>
    <row r="1679" spans="1:14" x14ac:dyDescent="0.35">
      <c r="A1679" t="s">
        <v>45</v>
      </c>
      <c r="B1679">
        <f>IF(COUNTIF($A$2:A1679, A1679) =1,1,0)</f>
        <v>0</v>
      </c>
      <c r="C1679">
        <v>2022</v>
      </c>
      <c r="D1679" s="10">
        <v>44562</v>
      </c>
      <c r="E1679" t="s">
        <v>16</v>
      </c>
      <c r="F1679" t="s">
        <v>17</v>
      </c>
      <c r="G1679">
        <f>IF(COUNTIF($F$2:F1679, F1679) =1,1,0)</f>
        <v>0</v>
      </c>
      <c r="H1679" s="1">
        <v>92.88</v>
      </c>
      <c r="I1679" s="2">
        <f t="shared" si="26"/>
        <v>92880000</v>
      </c>
      <c r="J1679" s="2">
        <v>771367</v>
      </c>
      <c r="K1679" t="s">
        <v>13</v>
      </c>
      <c r="L1679" t="s">
        <v>26</v>
      </c>
      <c r="M1679" t="s">
        <v>18</v>
      </c>
      <c r="N1679" s="2">
        <v>5</v>
      </c>
    </row>
    <row r="1680" spans="1:14" x14ac:dyDescent="0.35">
      <c r="A1680" t="s">
        <v>45</v>
      </c>
      <c r="B1680">
        <f>IF(COUNTIF($A$2:A1680, A1680) =1,1,0)</f>
        <v>0</v>
      </c>
      <c r="C1680">
        <v>2020</v>
      </c>
      <c r="D1680" s="10">
        <v>43831</v>
      </c>
      <c r="E1680" t="s">
        <v>32</v>
      </c>
      <c r="F1680" t="s">
        <v>36</v>
      </c>
      <c r="G1680">
        <f>IF(COUNTIF($F$2:F1680, F1680) =1,1,0)</f>
        <v>0</v>
      </c>
      <c r="H1680" s="1">
        <v>99.81</v>
      </c>
      <c r="I1680" s="2">
        <f t="shared" si="26"/>
        <v>99810000</v>
      </c>
      <c r="J1680" s="2">
        <v>948174</v>
      </c>
      <c r="K1680" t="s">
        <v>30</v>
      </c>
      <c r="L1680" t="s">
        <v>26</v>
      </c>
      <c r="M1680" t="s">
        <v>27</v>
      </c>
      <c r="N1680" s="2">
        <v>4</v>
      </c>
    </row>
    <row r="1681" spans="1:14" x14ac:dyDescent="0.35">
      <c r="A1681" t="s">
        <v>43</v>
      </c>
      <c r="B1681">
        <f>IF(COUNTIF($A$2:A1681, A1681) =1,1,0)</f>
        <v>0</v>
      </c>
      <c r="C1681">
        <v>2017</v>
      </c>
      <c r="D1681" s="10">
        <v>42736</v>
      </c>
      <c r="E1681" t="s">
        <v>32</v>
      </c>
      <c r="F1681" t="s">
        <v>37</v>
      </c>
      <c r="G1681">
        <f>IF(COUNTIF($F$2:F1681, F1681) =1,1,0)</f>
        <v>0</v>
      </c>
      <c r="H1681" s="1">
        <v>62.74</v>
      </c>
      <c r="I1681" s="2">
        <f t="shared" si="26"/>
        <v>62740000</v>
      </c>
      <c r="J1681" s="2">
        <v>460264</v>
      </c>
      <c r="K1681" t="s">
        <v>30</v>
      </c>
      <c r="L1681" t="s">
        <v>26</v>
      </c>
      <c r="M1681" t="s">
        <v>18</v>
      </c>
      <c r="N1681" s="2">
        <v>9</v>
      </c>
    </row>
    <row r="1682" spans="1:14" x14ac:dyDescent="0.35">
      <c r="A1682" t="s">
        <v>45</v>
      </c>
      <c r="B1682">
        <f>IF(COUNTIF($A$2:A1682, A1682) =1,1,0)</f>
        <v>0</v>
      </c>
      <c r="C1682">
        <v>2017</v>
      </c>
      <c r="D1682" s="10">
        <v>42736</v>
      </c>
      <c r="E1682" t="s">
        <v>32</v>
      </c>
      <c r="F1682" t="s">
        <v>35</v>
      </c>
      <c r="G1682">
        <f>IF(COUNTIF($F$2:F1682, F1682) =1,1,0)</f>
        <v>0</v>
      </c>
      <c r="H1682" s="1">
        <v>96.89</v>
      </c>
      <c r="I1682" s="2">
        <f t="shared" si="26"/>
        <v>96890000</v>
      </c>
      <c r="J1682" s="2">
        <v>794147</v>
      </c>
      <c r="K1682" t="s">
        <v>30</v>
      </c>
      <c r="L1682" t="s">
        <v>14</v>
      </c>
      <c r="M1682" t="s">
        <v>31</v>
      </c>
      <c r="N1682" s="2">
        <v>4</v>
      </c>
    </row>
    <row r="1683" spans="1:14" x14ac:dyDescent="0.35">
      <c r="A1683" t="s">
        <v>33</v>
      </c>
      <c r="B1683">
        <f>IF(COUNTIF($A$2:A1683, A1683) =1,1,0)</f>
        <v>0</v>
      </c>
      <c r="C1683">
        <v>2015</v>
      </c>
      <c r="D1683" s="10">
        <v>42005</v>
      </c>
      <c r="E1683" t="s">
        <v>34</v>
      </c>
      <c r="F1683" t="s">
        <v>21</v>
      </c>
      <c r="G1683">
        <f>IF(COUNTIF($F$2:F1683, F1683) =1,1,0)</f>
        <v>0</v>
      </c>
      <c r="H1683" s="1">
        <v>43.86</v>
      </c>
      <c r="I1683" s="2">
        <f t="shared" si="26"/>
        <v>43860000</v>
      </c>
      <c r="J1683" s="2">
        <v>72222</v>
      </c>
      <c r="K1683" t="s">
        <v>30</v>
      </c>
      <c r="L1683" t="s">
        <v>22</v>
      </c>
      <c r="M1683" t="s">
        <v>18</v>
      </c>
      <c r="N1683" s="2">
        <v>64</v>
      </c>
    </row>
    <row r="1684" spans="1:14" x14ac:dyDescent="0.35">
      <c r="A1684" t="s">
        <v>33</v>
      </c>
      <c r="B1684">
        <f>IF(COUNTIF($A$2:A1684, A1684) =1,1,0)</f>
        <v>0</v>
      </c>
      <c r="C1684">
        <v>2020</v>
      </c>
      <c r="D1684" s="10">
        <v>43831</v>
      </c>
      <c r="E1684" t="s">
        <v>32</v>
      </c>
      <c r="F1684" t="s">
        <v>24</v>
      </c>
      <c r="G1684">
        <f>IF(COUNTIF($F$2:F1684, F1684) =1,1,0)</f>
        <v>0</v>
      </c>
      <c r="H1684" s="1">
        <v>66.27</v>
      </c>
      <c r="I1684" s="2">
        <f t="shared" si="26"/>
        <v>66269999.999999993</v>
      </c>
      <c r="J1684" s="2">
        <v>995231</v>
      </c>
      <c r="K1684" t="s">
        <v>25</v>
      </c>
      <c r="L1684" t="s">
        <v>22</v>
      </c>
      <c r="M1684" t="s">
        <v>18</v>
      </c>
      <c r="N1684" s="2">
        <v>53</v>
      </c>
    </row>
    <row r="1685" spans="1:14" x14ac:dyDescent="0.35">
      <c r="A1685" t="s">
        <v>44</v>
      </c>
      <c r="B1685">
        <f>IF(COUNTIF($A$2:A1685, A1685) =1,1,0)</f>
        <v>0</v>
      </c>
      <c r="C1685">
        <v>2021</v>
      </c>
      <c r="D1685" s="10">
        <v>44197</v>
      </c>
      <c r="E1685" t="s">
        <v>42</v>
      </c>
      <c r="F1685" t="s">
        <v>17</v>
      </c>
      <c r="G1685">
        <f>IF(COUNTIF($F$2:F1685, F1685) =1,1,0)</f>
        <v>0</v>
      </c>
      <c r="H1685" s="1">
        <v>90.8</v>
      </c>
      <c r="I1685" s="2">
        <f t="shared" si="26"/>
        <v>90800000</v>
      </c>
      <c r="J1685" s="2">
        <v>841766</v>
      </c>
      <c r="K1685" t="s">
        <v>25</v>
      </c>
      <c r="L1685" t="s">
        <v>26</v>
      </c>
      <c r="M1685" t="s">
        <v>27</v>
      </c>
      <c r="N1685" s="2">
        <v>16</v>
      </c>
    </row>
    <row r="1686" spans="1:14" x14ac:dyDescent="0.35">
      <c r="A1686" t="s">
        <v>41</v>
      </c>
      <c r="B1686">
        <f>IF(COUNTIF($A$2:A1686, A1686) =1,1,0)</f>
        <v>0</v>
      </c>
      <c r="C1686">
        <v>2015</v>
      </c>
      <c r="D1686" s="10">
        <v>42005</v>
      </c>
      <c r="E1686" t="s">
        <v>20</v>
      </c>
      <c r="F1686" t="s">
        <v>21</v>
      </c>
      <c r="G1686">
        <f>IF(COUNTIF($F$2:F1686, F1686) =1,1,0)</f>
        <v>0</v>
      </c>
      <c r="H1686" s="1">
        <v>95.04</v>
      </c>
      <c r="I1686" s="2">
        <f t="shared" si="26"/>
        <v>95040000</v>
      </c>
      <c r="J1686" s="2">
        <v>566542</v>
      </c>
      <c r="K1686" t="s">
        <v>30</v>
      </c>
      <c r="L1686" t="s">
        <v>22</v>
      </c>
      <c r="M1686" t="s">
        <v>18</v>
      </c>
      <c r="N1686" s="2">
        <v>58</v>
      </c>
    </row>
    <row r="1687" spans="1:14" x14ac:dyDescent="0.35">
      <c r="A1687" t="s">
        <v>23</v>
      </c>
      <c r="B1687">
        <f>IF(COUNTIF($A$2:A1687, A1687) =1,1,0)</f>
        <v>0</v>
      </c>
      <c r="C1687">
        <v>2022</v>
      </c>
      <c r="D1687" s="10">
        <v>44562</v>
      </c>
      <c r="E1687" t="s">
        <v>42</v>
      </c>
      <c r="F1687" t="s">
        <v>37</v>
      </c>
      <c r="G1687">
        <f>IF(COUNTIF($F$2:F1687, F1687) =1,1,0)</f>
        <v>0</v>
      </c>
      <c r="H1687" s="1">
        <v>12.67</v>
      </c>
      <c r="I1687" s="2">
        <f t="shared" si="26"/>
        <v>12670000</v>
      </c>
      <c r="J1687" s="2">
        <v>781284</v>
      </c>
      <c r="K1687" t="s">
        <v>13</v>
      </c>
      <c r="L1687" t="s">
        <v>22</v>
      </c>
      <c r="M1687" t="s">
        <v>18</v>
      </c>
      <c r="N1687" s="2">
        <v>11</v>
      </c>
    </row>
    <row r="1688" spans="1:14" x14ac:dyDescent="0.35">
      <c r="A1688" t="s">
        <v>23</v>
      </c>
      <c r="B1688">
        <f>IF(COUNTIF($A$2:A1688, A1688) =1,1,0)</f>
        <v>0</v>
      </c>
      <c r="C1688">
        <v>2021</v>
      </c>
      <c r="D1688" s="10">
        <v>44197</v>
      </c>
      <c r="E1688" t="s">
        <v>11</v>
      </c>
      <c r="F1688" t="s">
        <v>21</v>
      </c>
      <c r="G1688">
        <f>IF(COUNTIF($F$2:F1688, F1688) =1,1,0)</f>
        <v>0</v>
      </c>
      <c r="H1688" s="1">
        <v>89.59</v>
      </c>
      <c r="I1688" s="2">
        <f t="shared" si="26"/>
        <v>89590000</v>
      </c>
      <c r="J1688" s="2">
        <v>361270</v>
      </c>
      <c r="K1688" t="s">
        <v>25</v>
      </c>
      <c r="L1688" t="s">
        <v>22</v>
      </c>
      <c r="M1688" t="s">
        <v>15</v>
      </c>
      <c r="N1688" s="2">
        <v>31</v>
      </c>
    </row>
    <row r="1689" spans="1:14" x14ac:dyDescent="0.35">
      <c r="A1689" t="s">
        <v>19</v>
      </c>
      <c r="B1689">
        <f>IF(COUNTIF($A$2:A1689, A1689) =1,1,0)</f>
        <v>0</v>
      </c>
      <c r="C1689">
        <v>2022</v>
      </c>
      <c r="D1689" s="10">
        <v>44562</v>
      </c>
      <c r="E1689" t="s">
        <v>42</v>
      </c>
      <c r="F1689" t="s">
        <v>24</v>
      </c>
      <c r="G1689">
        <f>IF(COUNTIF($F$2:F1689, F1689) =1,1,0)</f>
        <v>0</v>
      </c>
      <c r="H1689" s="1">
        <v>97.03</v>
      </c>
      <c r="I1689" s="2">
        <f t="shared" si="26"/>
        <v>97030000</v>
      </c>
      <c r="J1689" s="2">
        <v>404834</v>
      </c>
      <c r="K1689" t="s">
        <v>13</v>
      </c>
      <c r="L1689" t="s">
        <v>38</v>
      </c>
      <c r="M1689" t="s">
        <v>15</v>
      </c>
      <c r="N1689" s="2">
        <v>62</v>
      </c>
    </row>
    <row r="1690" spans="1:14" x14ac:dyDescent="0.35">
      <c r="A1690" t="s">
        <v>10</v>
      </c>
      <c r="B1690">
        <f>IF(COUNTIF($A$2:A1690, A1690) =1,1,0)</f>
        <v>0</v>
      </c>
      <c r="C1690">
        <v>2023</v>
      </c>
      <c r="D1690" s="10">
        <v>44927</v>
      </c>
      <c r="E1690" t="s">
        <v>32</v>
      </c>
      <c r="F1690" t="s">
        <v>35</v>
      </c>
      <c r="G1690">
        <f>IF(COUNTIF($F$2:F1690, F1690) =1,1,0)</f>
        <v>0</v>
      </c>
      <c r="H1690" s="1">
        <v>53.46</v>
      </c>
      <c r="I1690" s="2">
        <f t="shared" si="26"/>
        <v>53460000</v>
      </c>
      <c r="J1690" s="2">
        <v>374484</v>
      </c>
      <c r="K1690" t="s">
        <v>30</v>
      </c>
      <c r="L1690" t="s">
        <v>14</v>
      </c>
      <c r="M1690" t="s">
        <v>31</v>
      </c>
      <c r="N1690" s="2">
        <v>46</v>
      </c>
    </row>
    <row r="1691" spans="1:14" x14ac:dyDescent="0.35">
      <c r="A1691" t="s">
        <v>40</v>
      </c>
      <c r="B1691">
        <f>IF(COUNTIF($A$2:A1691, A1691) =1,1,0)</f>
        <v>0</v>
      </c>
      <c r="C1691">
        <v>2020</v>
      </c>
      <c r="D1691" s="10">
        <v>43831</v>
      </c>
      <c r="E1691" t="s">
        <v>34</v>
      </c>
      <c r="F1691" t="s">
        <v>21</v>
      </c>
      <c r="G1691">
        <f>IF(COUNTIF($F$2:F1691, F1691) =1,1,0)</f>
        <v>0</v>
      </c>
      <c r="H1691" s="1">
        <v>21.02</v>
      </c>
      <c r="I1691" s="2">
        <f t="shared" si="26"/>
        <v>21020000</v>
      </c>
      <c r="J1691" s="2">
        <v>681476</v>
      </c>
      <c r="K1691" t="s">
        <v>30</v>
      </c>
      <c r="L1691" t="s">
        <v>22</v>
      </c>
      <c r="M1691" t="s">
        <v>15</v>
      </c>
      <c r="N1691" s="2">
        <v>6</v>
      </c>
    </row>
    <row r="1692" spans="1:14" x14ac:dyDescent="0.35">
      <c r="A1692" t="s">
        <v>19</v>
      </c>
      <c r="B1692">
        <f>IF(COUNTIF($A$2:A1692, A1692) =1,1,0)</f>
        <v>0</v>
      </c>
      <c r="C1692">
        <v>2019</v>
      </c>
      <c r="D1692" s="10">
        <v>43466</v>
      </c>
      <c r="E1692" t="s">
        <v>34</v>
      </c>
      <c r="F1692" t="s">
        <v>17</v>
      </c>
      <c r="G1692">
        <f>IF(COUNTIF($F$2:F1692, F1692) =1,1,0)</f>
        <v>0</v>
      </c>
      <c r="H1692" s="1">
        <v>15.39</v>
      </c>
      <c r="I1692" s="2">
        <f t="shared" si="26"/>
        <v>15390000</v>
      </c>
      <c r="J1692" s="2">
        <v>514826</v>
      </c>
      <c r="K1692" t="s">
        <v>13</v>
      </c>
      <c r="L1692" t="s">
        <v>14</v>
      </c>
      <c r="M1692" t="s">
        <v>18</v>
      </c>
      <c r="N1692" s="2">
        <v>72</v>
      </c>
    </row>
    <row r="1693" spans="1:14" x14ac:dyDescent="0.35">
      <c r="A1693" t="s">
        <v>44</v>
      </c>
      <c r="B1693">
        <f>IF(COUNTIF($A$2:A1693, A1693) =1,1,0)</f>
        <v>0</v>
      </c>
      <c r="C1693">
        <v>2022</v>
      </c>
      <c r="D1693" s="10">
        <v>44562</v>
      </c>
      <c r="E1693" t="s">
        <v>42</v>
      </c>
      <c r="F1693" t="s">
        <v>12</v>
      </c>
      <c r="G1693">
        <f>IF(COUNTIF($F$2:F1693, F1693) =1,1,0)</f>
        <v>0</v>
      </c>
      <c r="H1693" s="1">
        <v>97.32</v>
      </c>
      <c r="I1693" s="2">
        <f t="shared" si="26"/>
        <v>97320000</v>
      </c>
      <c r="J1693" s="2">
        <v>742866</v>
      </c>
      <c r="K1693" t="s">
        <v>25</v>
      </c>
      <c r="L1693" t="s">
        <v>26</v>
      </c>
      <c r="M1693" t="s">
        <v>39</v>
      </c>
      <c r="N1693" s="2">
        <v>61</v>
      </c>
    </row>
    <row r="1694" spans="1:14" x14ac:dyDescent="0.35">
      <c r="A1694" t="s">
        <v>23</v>
      </c>
      <c r="B1694">
        <f>IF(COUNTIF($A$2:A1694, A1694) =1,1,0)</f>
        <v>0</v>
      </c>
      <c r="C1694">
        <v>2016</v>
      </c>
      <c r="D1694" s="10">
        <v>42370</v>
      </c>
      <c r="E1694" t="s">
        <v>16</v>
      </c>
      <c r="F1694" t="s">
        <v>37</v>
      </c>
      <c r="G1694">
        <f>IF(COUNTIF($F$2:F1694, F1694) =1,1,0)</f>
        <v>0</v>
      </c>
      <c r="H1694" s="1">
        <v>61.66</v>
      </c>
      <c r="I1694" s="2">
        <f t="shared" si="26"/>
        <v>61660000</v>
      </c>
      <c r="J1694" s="2">
        <v>639896</v>
      </c>
      <c r="K1694" t="s">
        <v>13</v>
      </c>
      <c r="L1694" t="s">
        <v>26</v>
      </c>
      <c r="M1694" t="s">
        <v>15</v>
      </c>
      <c r="N1694" s="2">
        <v>63</v>
      </c>
    </row>
    <row r="1695" spans="1:14" x14ac:dyDescent="0.35">
      <c r="A1695" t="s">
        <v>40</v>
      </c>
      <c r="B1695">
        <f>IF(COUNTIF($A$2:A1695, A1695) =1,1,0)</f>
        <v>0</v>
      </c>
      <c r="C1695">
        <v>2022</v>
      </c>
      <c r="D1695" s="10">
        <v>44562</v>
      </c>
      <c r="E1695" t="s">
        <v>34</v>
      </c>
      <c r="F1695" t="s">
        <v>21</v>
      </c>
      <c r="G1695">
        <f>IF(COUNTIF($F$2:F1695, F1695) =1,1,0)</f>
        <v>0</v>
      </c>
      <c r="H1695" s="1">
        <v>15.29</v>
      </c>
      <c r="I1695" s="2">
        <f t="shared" si="26"/>
        <v>15290000</v>
      </c>
      <c r="J1695" s="2">
        <v>42346</v>
      </c>
      <c r="K1695" t="s">
        <v>13</v>
      </c>
      <c r="L1695" t="s">
        <v>14</v>
      </c>
      <c r="M1695" t="s">
        <v>15</v>
      </c>
      <c r="N1695" s="2">
        <v>33</v>
      </c>
    </row>
    <row r="1696" spans="1:14" x14ac:dyDescent="0.35">
      <c r="A1696" t="s">
        <v>44</v>
      </c>
      <c r="B1696">
        <f>IF(COUNTIF($A$2:A1696, A1696) =1,1,0)</f>
        <v>0</v>
      </c>
      <c r="C1696">
        <v>2019</v>
      </c>
      <c r="D1696" s="10">
        <v>43466</v>
      </c>
      <c r="E1696" t="s">
        <v>42</v>
      </c>
      <c r="F1696" t="s">
        <v>24</v>
      </c>
      <c r="G1696">
        <f>IF(COUNTIF($F$2:F1696, F1696) =1,1,0)</f>
        <v>0</v>
      </c>
      <c r="H1696" s="1">
        <v>5.88</v>
      </c>
      <c r="I1696" s="2">
        <f t="shared" si="26"/>
        <v>5880000</v>
      </c>
      <c r="J1696" s="2">
        <v>235399</v>
      </c>
      <c r="K1696" t="s">
        <v>30</v>
      </c>
      <c r="L1696" t="s">
        <v>26</v>
      </c>
      <c r="M1696" t="s">
        <v>31</v>
      </c>
      <c r="N1696" s="2">
        <v>21</v>
      </c>
    </row>
    <row r="1697" spans="1:14" x14ac:dyDescent="0.35">
      <c r="A1697" t="s">
        <v>45</v>
      </c>
      <c r="B1697">
        <f>IF(COUNTIF($A$2:A1697, A1697) =1,1,0)</f>
        <v>0</v>
      </c>
      <c r="C1697">
        <v>2015</v>
      </c>
      <c r="D1697" s="10">
        <v>42005</v>
      </c>
      <c r="E1697" t="s">
        <v>20</v>
      </c>
      <c r="F1697" t="s">
        <v>17</v>
      </c>
      <c r="G1697">
        <f>IF(COUNTIF($F$2:F1697, F1697) =1,1,0)</f>
        <v>0</v>
      </c>
      <c r="H1697" s="1">
        <v>24.93</v>
      </c>
      <c r="I1697" s="2">
        <f t="shared" si="26"/>
        <v>24930000</v>
      </c>
      <c r="J1697" s="2">
        <v>448426</v>
      </c>
      <c r="K1697" t="s">
        <v>25</v>
      </c>
      <c r="L1697" t="s">
        <v>22</v>
      </c>
      <c r="M1697" t="s">
        <v>15</v>
      </c>
      <c r="N1697" s="2">
        <v>36</v>
      </c>
    </row>
    <row r="1698" spans="1:14" x14ac:dyDescent="0.35">
      <c r="A1698" t="s">
        <v>33</v>
      </c>
      <c r="B1698">
        <f>IF(COUNTIF($A$2:A1698, A1698) =1,1,0)</f>
        <v>0</v>
      </c>
      <c r="C1698">
        <v>2020</v>
      </c>
      <c r="D1698" s="10">
        <v>43831</v>
      </c>
      <c r="E1698" t="s">
        <v>16</v>
      </c>
      <c r="F1698" t="s">
        <v>17</v>
      </c>
      <c r="G1698">
        <f>IF(COUNTIF($F$2:F1698, F1698) =1,1,0)</f>
        <v>0</v>
      </c>
      <c r="H1698" s="1">
        <v>97.37</v>
      </c>
      <c r="I1698" s="2">
        <f t="shared" si="26"/>
        <v>97370000</v>
      </c>
      <c r="J1698" s="2">
        <v>467137</v>
      </c>
      <c r="K1698" t="s">
        <v>25</v>
      </c>
      <c r="L1698" t="s">
        <v>26</v>
      </c>
      <c r="M1698" t="s">
        <v>39</v>
      </c>
      <c r="N1698" s="2">
        <v>14</v>
      </c>
    </row>
    <row r="1699" spans="1:14" x14ac:dyDescent="0.35">
      <c r="A1699" t="s">
        <v>44</v>
      </c>
      <c r="B1699">
        <f>IF(COUNTIF($A$2:A1699, A1699) =1,1,0)</f>
        <v>0</v>
      </c>
      <c r="C1699">
        <v>2017</v>
      </c>
      <c r="D1699" s="10">
        <v>42736</v>
      </c>
      <c r="E1699" t="s">
        <v>34</v>
      </c>
      <c r="F1699" t="s">
        <v>12</v>
      </c>
      <c r="G1699">
        <f>IF(COUNTIF($F$2:F1699, F1699) =1,1,0)</f>
        <v>0</v>
      </c>
      <c r="H1699" s="1">
        <v>11.49</v>
      </c>
      <c r="I1699" s="2">
        <f t="shared" si="26"/>
        <v>11490000</v>
      </c>
      <c r="J1699" s="2">
        <v>364107</v>
      </c>
      <c r="K1699" t="s">
        <v>13</v>
      </c>
      <c r="L1699" t="s">
        <v>26</v>
      </c>
      <c r="M1699" t="s">
        <v>27</v>
      </c>
      <c r="N1699" s="2">
        <v>28</v>
      </c>
    </row>
    <row r="1700" spans="1:14" x14ac:dyDescent="0.35">
      <c r="A1700" t="s">
        <v>19</v>
      </c>
      <c r="B1700">
        <f>IF(COUNTIF($A$2:A1700, A1700) =1,1,0)</f>
        <v>0</v>
      </c>
      <c r="C1700">
        <v>2022</v>
      </c>
      <c r="D1700" s="10">
        <v>44562</v>
      </c>
      <c r="E1700" t="s">
        <v>20</v>
      </c>
      <c r="F1700" t="s">
        <v>35</v>
      </c>
      <c r="G1700">
        <f>IF(COUNTIF($F$2:F1700, F1700) =1,1,0)</f>
        <v>0</v>
      </c>
      <c r="H1700" s="1">
        <v>4.05</v>
      </c>
      <c r="I1700" s="2">
        <f t="shared" si="26"/>
        <v>4050000</v>
      </c>
      <c r="J1700" s="2">
        <v>357898</v>
      </c>
      <c r="K1700" t="s">
        <v>13</v>
      </c>
      <c r="L1700" t="s">
        <v>26</v>
      </c>
      <c r="M1700" t="s">
        <v>18</v>
      </c>
      <c r="N1700" s="2">
        <v>27</v>
      </c>
    </row>
    <row r="1701" spans="1:14" x14ac:dyDescent="0.35">
      <c r="A1701" t="s">
        <v>10</v>
      </c>
      <c r="B1701">
        <f>IF(COUNTIF($A$2:A1701, A1701) =1,1,0)</f>
        <v>0</v>
      </c>
      <c r="C1701">
        <v>2016</v>
      </c>
      <c r="D1701" s="10">
        <v>42370</v>
      </c>
      <c r="E1701" t="s">
        <v>32</v>
      </c>
      <c r="F1701" t="s">
        <v>36</v>
      </c>
      <c r="G1701">
        <f>IF(COUNTIF($F$2:F1701, F1701) =1,1,0)</f>
        <v>0</v>
      </c>
      <c r="H1701" s="1">
        <v>76.900000000000006</v>
      </c>
      <c r="I1701" s="2">
        <f t="shared" si="26"/>
        <v>76900000</v>
      </c>
      <c r="J1701" s="2">
        <v>605118</v>
      </c>
      <c r="K1701" t="s">
        <v>29</v>
      </c>
      <c r="L1701" t="s">
        <v>26</v>
      </c>
      <c r="M1701" t="s">
        <v>18</v>
      </c>
      <c r="N1701" s="2">
        <v>30</v>
      </c>
    </row>
    <row r="1702" spans="1:14" x14ac:dyDescent="0.35">
      <c r="A1702" t="s">
        <v>41</v>
      </c>
      <c r="B1702">
        <f>IF(COUNTIF($A$2:A1702, A1702) =1,1,0)</f>
        <v>0</v>
      </c>
      <c r="C1702">
        <v>2022</v>
      </c>
      <c r="D1702" s="10">
        <v>44562</v>
      </c>
      <c r="E1702" t="s">
        <v>20</v>
      </c>
      <c r="F1702" t="s">
        <v>12</v>
      </c>
      <c r="G1702">
        <f>IF(COUNTIF($F$2:F1702, F1702) =1,1,0)</f>
        <v>0</v>
      </c>
      <c r="H1702" s="1">
        <v>96.44</v>
      </c>
      <c r="I1702" s="2">
        <f t="shared" si="26"/>
        <v>96440000</v>
      </c>
      <c r="J1702" s="2">
        <v>106169</v>
      </c>
      <c r="K1702" t="s">
        <v>25</v>
      </c>
      <c r="L1702" t="s">
        <v>14</v>
      </c>
      <c r="M1702" t="s">
        <v>39</v>
      </c>
      <c r="N1702" s="2">
        <v>28</v>
      </c>
    </row>
    <row r="1703" spans="1:14" x14ac:dyDescent="0.35">
      <c r="A1703" t="s">
        <v>33</v>
      </c>
      <c r="B1703">
        <f>IF(COUNTIF($A$2:A1703, A1703) =1,1,0)</f>
        <v>0</v>
      </c>
      <c r="C1703">
        <v>2016</v>
      </c>
      <c r="D1703" s="10">
        <v>42370</v>
      </c>
      <c r="E1703" t="s">
        <v>16</v>
      </c>
      <c r="F1703" t="s">
        <v>37</v>
      </c>
      <c r="G1703">
        <f>IF(COUNTIF($F$2:F1703, F1703) =1,1,0)</f>
        <v>0</v>
      </c>
      <c r="H1703" s="1">
        <v>34.29</v>
      </c>
      <c r="I1703" s="2">
        <f t="shared" si="26"/>
        <v>34290000</v>
      </c>
      <c r="J1703" s="2">
        <v>157547</v>
      </c>
      <c r="K1703" t="s">
        <v>29</v>
      </c>
      <c r="L1703" t="s">
        <v>14</v>
      </c>
      <c r="M1703" t="s">
        <v>27</v>
      </c>
      <c r="N1703" s="2">
        <v>29</v>
      </c>
    </row>
    <row r="1704" spans="1:14" x14ac:dyDescent="0.35">
      <c r="A1704" t="s">
        <v>43</v>
      </c>
      <c r="B1704">
        <f>IF(COUNTIF($A$2:A1704, A1704) =1,1,0)</f>
        <v>0</v>
      </c>
      <c r="C1704">
        <v>2022</v>
      </c>
      <c r="D1704" s="10">
        <v>44562</v>
      </c>
      <c r="E1704" t="s">
        <v>34</v>
      </c>
      <c r="F1704" t="s">
        <v>37</v>
      </c>
      <c r="G1704">
        <f>IF(COUNTIF($F$2:F1704, F1704) =1,1,0)</f>
        <v>0</v>
      </c>
      <c r="H1704" s="1">
        <v>56.63</v>
      </c>
      <c r="I1704" s="2">
        <f t="shared" si="26"/>
        <v>56630000</v>
      </c>
      <c r="J1704" s="2">
        <v>242677</v>
      </c>
      <c r="K1704" t="s">
        <v>29</v>
      </c>
      <c r="L1704" t="s">
        <v>26</v>
      </c>
      <c r="M1704" t="s">
        <v>39</v>
      </c>
      <c r="N1704" s="2">
        <v>21</v>
      </c>
    </row>
    <row r="1705" spans="1:14" x14ac:dyDescent="0.35">
      <c r="A1705" t="s">
        <v>10</v>
      </c>
      <c r="B1705">
        <f>IF(COUNTIF($A$2:A1705, A1705) =1,1,0)</f>
        <v>0</v>
      </c>
      <c r="C1705">
        <v>2016</v>
      </c>
      <c r="D1705" s="10">
        <v>42370</v>
      </c>
      <c r="E1705" t="s">
        <v>34</v>
      </c>
      <c r="F1705" t="s">
        <v>36</v>
      </c>
      <c r="G1705">
        <f>IF(COUNTIF($F$2:F1705, F1705) =1,1,0)</f>
        <v>0</v>
      </c>
      <c r="H1705" s="1">
        <v>63.67</v>
      </c>
      <c r="I1705" s="2">
        <f t="shared" si="26"/>
        <v>63670000</v>
      </c>
      <c r="J1705" s="2">
        <v>385872</v>
      </c>
      <c r="K1705" t="s">
        <v>29</v>
      </c>
      <c r="L1705" t="s">
        <v>38</v>
      </c>
      <c r="M1705" t="s">
        <v>18</v>
      </c>
      <c r="N1705" s="2">
        <v>50</v>
      </c>
    </row>
    <row r="1706" spans="1:14" x14ac:dyDescent="0.35">
      <c r="A1706" t="s">
        <v>28</v>
      </c>
      <c r="B1706">
        <f>IF(COUNTIF($A$2:A1706, A1706) =1,1,0)</f>
        <v>0</v>
      </c>
      <c r="C1706">
        <v>2018</v>
      </c>
      <c r="D1706" s="10">
        <v>43101</v>
      </c>
      <c r="E1706" t="s">
        <v>32</v>
      </c>
      <c r="F1706" t="s">
        <v>17</v>
      </c>
      <c r="G1706">
        <f>IF(COUNTIF($F$2:F1706, F1706) =1,1,0)</f>
        <v>0</v>
      </c>
      <c r="H1706" s="1">
        <v>80.849999999999994</v>
      </c>
      <c r="I1706" s="2">
        <f t="shared" si="26"/>
        <v>80850000</v>
      </c>
      <c r="J1706" s="2">
        <v>148209</v>
      </c>
      <c r="K1706" t="s">
        <v>29</v>
      </c>
      <c r="L1706" t="s">
        <v>22</v>
      </c>
      <c r="M1706" t="s">
        <v>31</v>
      </c>
      <c r="N1706" s="2">
        <v>54</v>
      </c>
    </row>
    <row r="1707" spans="1:14" x14ac:dyDescent="0.35">
      <c r="A1707" t="s">
        <v>44</v>
      </c>
      <c r="B1707">
        <f>IF(COUNTIF($A$2:A1707, A1707) =1,1,0)</f>
        <v>0</v>
      </c>
      <c r="C1707">
        <v>2022</v>
      </c>
      <c r="D1707" s="10">
        <v>44562</v>
      </c>
      <c r="E1707" t="s">
        <v>32</v>
      </c>
      <c r="F1707" t="s">
        <v>37</v>
      </c>
      <c r="G1707">
        <f>IF(COUNTIF($F$2:F1707, F1707) =1,1,0)</f>
        <v>0</v>
      </c>
      <c r="H1707" s="1">
        <v>9.5</v>
      </c>
      <c r="I1707" s="2">
        <f t="shared" si="26"/>
        <v>9500000</v>
      </c>
      <c r="J1707" s="2">
        <v>387457</v>
      </c>
      <c r="K1707" t="s">
        <v>25</v>
      </c>
      <c r="L1707" t="s">
        <v>22</v>
      </c>
      <c r="M1707" t="s">
        <v>15</v>
      </c>
      <c r="N1707" s="2">
        <v>61</v>
      </c>
    </row>
    <row r="1708" spans="1:14" x14ac:dyDescent="0.35">
      <c r="A1708" t="s">
        <v>41</v>
      </c>
      <c r="B1708">
        <f>IF(COUNTIF($A$2:A1708, A1708) =1,1,0)</f>
        <v>0</v>
      </c>
      <c r="C1708">
        <v>2023</v>
      </c>
      <c r="D1708" s="10">
        <v>44927</v>
      </c>
      <c r="E1708" t="s">
        <v>42</v>
      </c>
      <c r="F1708" t="s">
        <v>21</v>
      </c>
      <c r="G1708">
        <f>IF(COUNTIF($F$2:F1708, F1708) =1,1,0)</f>
        <v>0</v>
      </c>
      <c r="H1708" s="1">
        <v>47.22</v>
      </c>
      <c r="I1708" s="2">
        <f t="shared" si="26"/>
        <v>47220000</v>
      </c>
      <c r="J1708" s="2">
        <v>404004</v>
      </c>
      <c r="K1708" t="s">
        <v>25</v>
      </c>
      <c r="L1708" t="s">
        <v>26</v>
      </c>
      <c r="M1708" t="s">
        <v>39</v>
      </c>
      <c r="N1708" s="2">
        <v>58</v>
      </c>
    </row>
    <row r="1709" spans="1:14" x14ac:dyDescent="0.35">
      <c r="A1709" t="s">
        <v>23</v>
      </c>
      <c r="B1709">
        <f>IF(COUNTIF($A$2:A1709, A1709) =1,1,0)</f>
        <v>0</v>
      </c>
      <c r="C1709">
        <v>2018</v>
      </c>
      <c r="D1709" s="10">
        <v>43101</v>
      </c>
      <c r="E1709" t="s">
        <v>16</v>
      </c>
      <c r="F1709" t="s">
        <v>17</v>
      </c>
      <c r="G1709">
        <f>IF(COUNTIF($F$2:F1709, F1709) =1,1,0)</f>
        <v>0</v>
      </c>
      <c r="H1709" s="1">
        <v>28.98</v>
      </c>
      <c r="I1709" s="2">
        <f t="shared" si="26"/>
        <v>28980000</v>
      </c>
      <c r="J1709" s="2">
        <v>981029</v>
      </c>
      <c r="K1709" t="s">
        <v>25</v>
      </c>
      <c r="L1709" t="s">
        <v>22</v>
      </c>
      <c r="M1709" t="s">
        <v>31</v>
      </c>
      <c r="N1709" s="2">
        <v>42</v>
      </c>
    </row>
    <row r="1710" spans="1:14" x14ac:dyDescent="0.35">
      <c r="A1710" t="s">
        <v>33</v>
      </c>
      <c r="B1710">
        <f>IF(COUNTIF($A$2:A1710, A1710) =1,1,0)</f>
        <v>0</v>
      </c>
      <c r="C1710">
        <v>2017</v>
      </c>
      <c r="D1710" s="10">
        <v>42736</v>
      </c>
      <c r="E1710" t="s">
        <v>42</v>
      </c>
      <c r="F1710" t="s">
        <v>24</v>
      </c>
      <c r="G1710">
        <f>IF(COUNTIF($F$2:F1710, F1710) =1,1,0)</f>
        <v>0</v>
      </c>
      <c r="H1710" s="1">
        <v>96.63</v>
      </c>
      <c r="I1710" s="2">
        <f t="shared" si="26"/>
        <v>96630000</v>
      </c>
      <c r="J1710" s="2">
        <v>389525</v>
      </c>
      <c r="K1710" t="s">
        <v>30</v>
      </c>
      <c r="L1710" t="s">
        <v>38</v>
      </c>
      <c r="M1710" t="s">
        <v>31</v>
      </c>
      <c r="N1710" s="2">
        <v>32</v>
      </c>
    </row>
    <row r="1711" spans="1:14" x14ac:dyDescent="0.35">
      <c r="A1711" t="s">
        <v>19</v>
      </c>
      <c r="B1711">
        <f>IF(COUNTIF($A$2:A1711, A1711) =1,1,0)</f>
        <v>0</v>
      </c>
      <c r="C1711">
        <v>2019</v>
      </c>
      <c r="D1711" s="10">
        <v>43466</v>
      </c>
      <c r="E1711" t="s">
        <v>34</v>
      </c>
      <c r="F1711" t="s">
        <v>21</v>
      </c>
      <c r="G1711">
        <f>IF(COUNTIF($F$2:F1711, F1711) =1,1,0)</f>
        <v>0</v>
      </c>
      <c r="H1711" s="1">
        <v>43.97</v>
      </c>
      <c r="I1711" s="2">
        <f t="shared" si="26"/>
        <v>43970000</v>
      </c>
      <c r="J1711" s="2">
        <v>764974</v>
      </c>
      <c r="K1711" t="s">
        <v>25</v>
      </c>
      <c r="L1711" t="s">
        <v>22</v>
      </c>
      <c r="M1711" t="s">
        <v>15</v>
      </c>
      <c r="N1711" s="2">
        <v>18</v>
      </c>
    </row>
    <row r="1712" spans="1:14" x14ac:dyDescent="0.35">
      <c r="A1712" t="s">
        <v>19</v>
      </c>
      <c r="B1712">
        <f>IF(COUNTIF($A$2:A1712, A1712) =1,1,0)</f>
        <v>0</v>
      </c>
      <c r="C1712">
        <v>2017</v>
      </c>
      <c r="D1712" s="10">
        <v>42736</v>
      </c>
      <c r="E1712" t="s">
        <v>20</v>
      </c>
      <c r="F1712" t="s">
        <v>37</v>
      </c>
      <c r="G1712">
        <f>IF(COUNTIF($F$2:F1712, F1712) =1,1,0)</f>
        <v>0</v>
      </c>
      <c r="H1712" s="1">
        <v>91.4</v>
      </c>
      <c r="I1712" s="2">
        <f t="shared" si="26"/>
        <v>91400000</v>
      </c>
      <c r="J1712" s="2">
        <v>621971</v>
      </c>
      <c r="K1712" t="s">
        <v>25</v>
      </c>
      <c r="L1712" t="s">
        <v>22</v>
      </c>
      <c r="M1712" t="s">
        <v>27</v>
      </c>
      <c r="N1712" s="2">
        <v>49</v>
      </c>
    </row>
    <row r="1713" spans="1:14" x14ac:dyDescent="0.35">
      <c r="A1713" t="s">
        <v>43</v>
      </c>
      <c r="B1713">
        <f>IF(COUNTIF($A$2:A1713, A1713) =1,1,0)</f>
        <v>0</v>
      </c>
      <c r="C1713">
        <v>2024</v>
      </c>
      <c r="D1713" s="10">
        <v>45292</v>
      </c>
      <c r="E1713" t="s">
        <v>34</v>
      </c>
      <c r="F1713" t="s">
        <v>21</v>
      </c>
      <c r="G1713">
        <f>IF(COUNTIF($F$2:F1713, F1713) =1,1,0)</f>
        <v>0</v>
      </c>
      <c r="H1713" s="1">
        <v>53.71</v>
      </c>
      <c r="I1713" s="2">
        <f t="shared" si="26"/>
        <v>53710000</v>
      </c>
      <c r="J1713" s="2">
        <v>680584</v>
      </c>
      <c r="K1713" t="s">
        <v>29</v>
      </c>
      <c r="L1713" t="s">
        <v>38</v>
      </c>
      <c r="M1713" t="s">
        <v>27</v>
      </c>
      <c r="N1713" s="2">
        <v>5</v>
      </c>
    </row>
    <row r="1714" spans="1:14" x14ac:dyDescent="0.35">
      <c r="A1714" t="s">
        <v>10</v>
      </c>
      <c r="B1714">
        <f>IF(COUNTIF($A$2:A1714, A1714) =1,1,0)</f>
        <v>0</v>
      </c>
      <c r="C1714">
        <v>2018</v>
      </c>
      <c r="D1714" s="10">
        <v>43101</v>
      </c>
      <c r="E1714" t="s">
        <v>34</v>
      </c>
      <c r="F1714" t="s">
        <v>12</v>
      </c>
      <c r="G1714">
        <f>IF(COUNTIF($F$2:F1714, F1714) =1,1,0)</f>
        <v>0</v>
      </c>
      <c r="H1714" s="1">
        <v>15.36</v>
      </c>
      <c r="I1714" s="2">
        <f t="shared" si="26"/>
        <v>15360000</v>
      </c>
      <c r="J1714" s="2">
        <v>907858</v>
      </c>
      <c r="K1714" t="s">
        <v>25</v>
      </c>
      <c r="L1714" t="s">
        <v>26</v>
      </c>
      <c r="M1714" t="s">
        <v>39</v>
      </c>
      <c r="N1714" s="2">
        <v>47</v>
      </c>
    </row>
    <row r="1715" spans="1:14" x14ac:dyDescent="0.35">
      <c r="A1715" t="s">
        <v>41</v>
      </c>
      <c r="B1715">
        <f>IF(COUNTIF($A$2:A1715, A1715) =1,1,0)</f>
        <v>0</v>
      </c>
      <c r="C1715">
        <v>2021</v>
      </c>
      <c r="D1715" s="10">
        <v>44197</v>
      </c>
      <c r="E1715" t="s">
        <v>34</v>
      </c>
      <c r="F1715" t="s">
        <v>36</v>
      </c>
      <c r="G1715">
        <f>IF(COUNTIF($F$2:F1715, F1715) =1,1,0)</f>
        <v>0</v>
      </c>
      <c r="H1715" s="1">
        <v>80.680000000000007</v>
      </c>
      <c r="I1715" s="2">
        <f t="shared" si="26"/>
        <v>80680000</v>
      </c>
      <c r="J1715" s="2">
        <v>983047</v>
      </c>
      <c r="K1715" t="s">
        <v>13</v>
      </c>
      <c r="L1715" t="s">
        <v>14</v>
      </c>
      <c r="M1715" t="s">
        <v>31</v>
      </c>
      <c r="N1715" s="2">
        <v>19</v>
      </c>
    </row>
    <row r="1716" spans="1:14" x14ac:dyDescent="0.35">
      <c r="A1716" t="s">
        <v>33</v>
      </c>
      <c r="B1716">
        <f>IF(COUNTIF($A$2:A1716, A1716) =1,1,0)</f>
        <v>0</v>
      </c>
      <c r="C1716">
        <v>2015</v>
      </c>
      <c r="D1716" s="10">
        <v>42005</v>
      </c>
      <c r="E1716" t="s">
        <v>42</v>
      </c>
      <c r="F1716" t="s">
        <v>35</v>
      </c>
      <c r="G1716">
        <f>IF(COUNTIF($F$2:F1716, F1716) =1,1,0)</f>
        <v>0</v>
      </c>
      <c r="H1716" s="1">
        <v>17.3</v>
      </c>
      <c r="I1716" s="2">
        <f t="shared" si="26"/>
        <v>17300000</v>
      </c>
      <c r="J1716" s="2">
        <v>610049</v>
      </c>
      <c r="K1716" t="s">
        <v>13</v>
      </c>
      <c r="L1716" t="s">
        <v>26</v>
      </c>
      <c r="M1716" t="s">
        <v>27</v>
      </c>
      <c r="N1716" s="2">
        <v>37</v>
      </c>
    </row>
    <row r="1717" spans="1:14" x14ac:dyDescent="0.35">
      <c r="A1717" t="s">
        <v>19</v>
      </c>
      <c r="B1717">
        <f>IF(COUNTIF($A$2:A1717, A1717) =1,1,0)</f>
        <v>0</v>
      </c>
      <c r="C1717">
        <v>2021</v>
      </c>
      <c r="D1717" s="10">
        <v>44197</v>
      </c>
      <c r="E1717" t="s">
        <v>34</v>
      </c>
      <c r="F1717" t="s">
        <v>21</v>
      </c>
      <c r="G1717">
        <f>IF(COUNTIF($F$2:F1717, F1717) =1,1,0)</f>
        <v>0</v>
      </c>
      <c r="H1717" s="1">
        <v>52.16</v>
      </c>
      <c r="I1717" s="2">
        <f t="shared" si="26"/>
        <v>52160000</v>
      </c>
      <c r="J1717" s="2">
        <v>100105</v>
      </c>
      <c r="K1717" t="s">
        <v>30</v>
      </c>
      <c r="L1717" t="s">
        <v>38</v>
      </c>
      <c r="M1717" t="s">
        <v>18</v>
      </c>
      <c r="N1717" s="2">
        <v>56</v>
      </c>
    </row>
    <row r="1718" spans="1:14" x14ac:dyDescent="0.35">
      <c r="A1718" t="s">
        <v>45</v>
      </c>
      <c r="B1718">
        <f>IF(COUNTIF($A$2:A1718, A1718) =1,1,0)</f>
        <v>0</v>
      </c>
      <c r="C1718">
        <v>2023</v>
      </c>
      <c r="D1718" s="10">
        <v>44927</v>
      </c>
      <c r="E1718" t="s">
        <v>34</v>
      </c>
      <c r="F1718" t="s">
        <v>35</v>
      </c>
      <c r="G1718">
        <f>IF(COUNTIF($F$2:F1718, F1718) =1,1,0)</f>
        <v>0</v>
      </c>
      <c r="H1718" s="1">
        <v>89.46</v>
      </c>
      <c r="I1718" s="2">
        <f t="shared" si="26"/>
        <v>89460000</v>
      </c>
      <c r="J1718" s="2">
        <v>59398</v>
      </c>
      <c r="K1718" t="s">
        <v>13</v>
      </c>
      <c r="L1718" t="s">
        <v>38</v>
      </c>
      <c r="M1718" t="s">
        <v>31</v>
      </c>
      <c r="N1718" s="2">
        <v>8</v>
      </c>
    </row>
    <row r="1719" spans="1:14" x14ac:dyDescent="0.35">
      <c r="A1719" t="s">
        <v>45</v>
      </c>
      <c r="B1719">
        <f>IF(COUNTIF($A$2:A1719, A1719) =1,1,0)</f>
        <v>0</v>
      </c>
      <c r="C1719">
        <v>2023</v>
      </c>
      <c r="D1719" s="10">
        <v>44927</v>
      </c>
      <c r="E1719" t="s">
        <v>42</v>
      </c>
      <c r="F1719" t="s">
        <v>36</v>
      </c>
      <c r="G1719">
        <f>IF(COUNTIF($F$2:F1719, F1719) =1,1,0)</f>
        <v>0</v>
      </c>
      <c r="H1719" s="1">
        <v>35.909999999999997</v>
      </c>
      <c r="I1719" s="2">
        <f t="shared" si="26"/>
        <v>35910000</v>
      </c>
      <c r="J1719" s="2">
        <v>91974</v>
      </c>
      <c r="K1719" t="s">
        <v>13</v>
      </c>
      <c r="L1719" t="s">
        <v>38</v>
      </c>
      <c r="M1719" t="s">
        <v>27</v>
      </c>
      <c r="N1719" s="2">
        <v>41</v>
      </c>
    </row>
    <row r="1720" spans="1:14" x14ac:dyDescent="0.35">
      <c r="A1720" t="s">
        <v>43</v>
      </c>
      <c r="B1720">
        <f>IF(COUNTIF($A$2:A1720, A1720) =1,1,0)</f>
        <v>0</v>
      </c>
      <c r="C1720">
        <v>2019</v>
      </c>
      <c r="D1720" s="10">
        <v>43466</v>
      </c>
      <c r="E1720" t="s">
        <v>16</v>
      </c>
      <c r="F1720" t="s">
        <v>37</v>
      </c>
      <c r="G1720">
        <f>IF(COUNTIF($F$2:F1720, F1720) =1,1,0)</f>
        <v>0</v>
      </c>
      <c r="H1720" s="1">
        <v>9.32</v>
      </c>
      <c r="I1720" s="2">
        <f t="shared" si="26"/>
        <v>9320000</v>
      </c>
      <c r="J1720" s="2">
        <v>785564</v>
      </c>
      <c r="K1720" t="s">
        <v>29</v>
      </c>
      <c r="L1720" t="s">
        <v>14</v>
      </c>
      <c r="M1720" t="s">
        <v>31</v>
      </c>
      <c r="N1720" s="2">
        <v>70</v>
      </c>
    </row>
    <row r="1721" spans="1:14" x14ac:dyDescent="0.35">
      <c r="A1721" t="s">
        <v>10</v>
      </c>
      <c r="B1721">
        <f>IF(COUNTIF($A$2:A1721, A1721) =1,1,0)</f>
        <v>0</v>
      </c>
      <c r="C1721">
        <v>2023</v>
      </c>
      <c r="D1721" s="10">
        <v>44927</v>
      </c>
      <c r="E1721" t="s">
        <v>11</v>
      </c>
      <c r="F1721" t="s">
        <v>36</v>
      </c>
      <c r="G1721">
        <f>IF(COUNTIF($F$2:F1721, F1721) =1,1,0)</f>
        <v>0</v>
      </c>
      <c r="H1721" s="1">
        <v>15.21</v>
      </c>
      <c r="I1721" s="2">
        <f t="shared" si="26"/>
        <v>15210000</v>
      </c>
      <c r="J1721" s="2">
        <v>597516</v>
      </c>
      <c r="K1721" t="s">
        <v>25</v>
      </c>
      <c r="L1721" t="s">
        <v>14</v>
      </c>
      <c r="M1721" t="s">
        <v>31</v>
      </c>
      <c r="N1721" s="2">
        <v>15</v>
      </c>
    </row>
    <row r="1722" spans="1:14" x14ac:dyDescent="0.35">
      <c r="A1722" t="s">
        <v>23</v>
      </c>
      <c r="B1722">
        <f>IF(COUNTIF($A$2:A1722, A1722) =1,1,0)</f>
        <v>0</v>
      </c>
      <c r="C1722">
        <v>2019</v>
      </c>
      <c r="D1722" s="10">
        <v>43466</v>
      </c>
      <c r="E1722" t="s">
        <v>16</v>
      </c>
      <c r="F1722" t="s">
        <v>21</v>
      </c>
      <c r="G1722">
        <f>IF(COUNTIF($F$2:F1722, F1722) =1,1,0)</f>
        <v>0</v>
      </c>
      <c r="H1722" s="1">
        <v>17.98</v>
      </c>
      <c r="I1722" s="2">
        <f t="shared" si="26"/>
        <v>17980000</v>
      </c>
      <c r="J1722" s="2">
        <v>799372</v>
      </c>
      <c r="K1722" t="s">
        <v>13</v>
      </c>
      <c r="L1722" t="s">
        <v>38</v>
      </c>
      <c r="M1722" t="s">
        <v>27</v>
      </c>
      <c r="N1722" s="2">
        <v>14</v>
      </c>
    </row>
    <row r="1723" spans="1:14" x14ac:dyDescent="0.35">
      <c r="A1723" t="s">
        <v>33</v>
      </c>
      <c r="B1723">
        <f>IF(COUNTIF($A$2:A1723, A1723) =1,1,0)</f>
        <v>0</v>
      </c>
      <c r="C1723">
        <v>2018</v>
      </c>
      <c r="D1723" s="10">
        <v>43101</v>
      </c>
      <c r="E1723" t="s">
        <v>34</v>
      </c>
      <c r="F1723" t="s">
        <v>36</v>
      </c>
      <c r="G1723">
        <f>IF(COUNTIF($F$2:F1723, F1723) =1,1,0)</f>
        <v>0</v>
      </c>
      <c r="H1723" s="1">
        <v>32.840000000000003</v>
      </c>
      <c r="I1723" s="2">
        <f t="shared" si="26"/>
        <v>32840000.000000004</v>
      </c>
      <c r="J1723" s="2">
        <v>77096</v>
      </c>
      <c r="K1723" t="s">
        <v>30</v>
      </c>
      <c r="L1723" t="s">
        <v>22</v>
      </c>
      <c r="M1723" t="s">
        <v>15</v>
      </c>
      <c r="N1723" s="2">
        <v>29</v>
      </c>
    </row>
    <row r="1724" spans="1:14" x14ac:dyDescent="0.35">
      <c r="A1724" t="s">
        <v>43</v>
      </c>
      <c r="B1724">
        <f>IF(COUNTIF($A$2:A1724, A1724) =1,1,0)</f>
        <v>0</v>
      </c>
      <c r="C1724">
        <v>2023</v>
      </c>
      <c r="D1724" s="10">
        <v>44927</v>
      </c>
      <c r="E1724" t="s">
        <v>20</v>
      </c>
      <c r="F1724" t="s">
        <v>17</v>
      </c>
      <c r="G1724">
        <f>IF(COUNTIF($F$2:F1724, F1724) =1,1,0)</f>
        <v>0</v>
      </c>
      <c r="H1724" s="1">
        <v>59.18</v>
      </c>
      <c r="I1724" s="2">
        <f t="shared" si="26"/>
        <v>59180000</v>
      </c>
      <c r="J1724" s="2">
        <v>610786</v>
      </c>
      <c r="K1724" t="s">
        <v>25</v>
      </c>
      <c r="L1724" t="s">
        <v>26</v>
      </c>
      <c r="M1724" t="s">
        <v>27</v>
      </c>
      <c r="N1724" s="2">
        <v>31</v>
      </c>
    </row>
    <row r="1725" spans="1:14" x14ac:dyDescent="0.35">
      <c r="A1725" t="s">
        <v>44</v>
      </c>
      <c r="B1725">
        <f>IF(COUNTIF($A$2:A1725, A1725) =1,1,0)</f>
        <v>0</v>
      </c>
      <c r="C1725">
        <v>2021</v>
      </c>
      <c r="D1725" s="10">
        <v>44197</v>
      </c>
      <c r="E1725" t="s">
        <v>34</v>
      </c>
      <c r="F1725" t="s">
        <v>24</v>
      </c>
      <c r="G1725">
        <f>IF(COUNTIF($F$2:F1725, F1725) =1,1,0)</f>
        <v>0</v>
      </c>
      <c r="H1725" s="1">
        <v>28.33</v>
      </c>
      <c r="I1725" s="2">
        <f t="shared" si="26"/>
        <v>28330000</v>
      </c>
      <c r="J1725" s="2">
        <v>667271</v>
      </c>
      <c r="K1725" t="s">
        <v>29</v>
      </c>
      <c r="L1725" t="s">
        <v>22</v>
      </c>
      <c r="M1725" t="s">
        <v>18</v>
      </c>
      <c r="N1725" s="2">
        <v>22</v>
      </c>
    </row>
    <row r="1726" spans="1:14" x14ac:dyDescent="0.35">
      <c r="A1726" t="s">
        <v>10</v>
      </c>
      <c r="B1726">
        <f>IF(COUNTIF($A$2:A1726, A1726) =1,1,0)</f>
        <v>0</v>
      </c>
      <c r="C1726">
        <v>2023</v>
      </c>
      <c r="D1726" s="10">
        <v>44927</v>
      </c>
      <c r="E1726" t="s">
        <v>11</v>
      </c>
      <c r="F1726" t="s">
        <v>36</v>
      </c>
      <c r="G1726">
        <f>IF(COUNTIF($F$2:F1726, F1726) =1,1,0)</f>
        <v>0</v>
      </c>
      <c r="H1726" s="1">
        <v>33.270000000000003</v>
      </c>
      <c r="I1726" s="2">
        <f t="shared" si="26"/>
        <v>33270000.000000004</v>
      </c>
      <c r="J1726" s="2">
        <v>133315</v>
      </c>
      <c r="K1726" t="s">
        <v>25</v>
      </c>
      <c r="L1726" t="s">
        <v>22</v>
      </c>
      <c r="M1726" t="s">
        <v>27</v>
      </c>
      <c r="N1726" s="2">
        <v>25</v>
      </c>
    </row>
    <row r="1727" spans="1:14" x14ac:dyDescent="0.35">
      <c r="A1727" t="s">
        <v>43</v>
      </c>
      <c r="B1727">
        <f>IF(COUNTIF($A$2:A1727, A1727) =1,1,0)</f>
        <v>0</v>
      </c>
      <c r="C1727">
        <v>2019</v>
      </c>
      <c r="D1727" s="10">
        <v>43466</v>
      </c>
      <c r="E1727" t="s">
        <v>34</v>
      </c>
      <c r="F1727" t="s">
        <v>35</v>
      </c>
      <c r="G1727">
        <f>IF(COUNTIF($F$2:F1727, F1727) =1,1,0)</f>
        <v>0</v>
      </c>
      <c r="H1727" s="1">
        <v>24.93</v>
      </c>
      <c r="I1727" s="2">
        <f t="shared" si="26"/>
        <v>24930000</v>
      </c>
      <c r="J1727" s="2">
        <v>381105</v>
      </c>
      <c r="K1727" t="s">
        <v>30</v>
      </c>
      <c r="L1727" t="s">
        <v>22</v>
      </c>
      <c r="M1727" t="s">
        <v>39</v>
      </c>
      <c r="N1727" s="2">
        <v>3</v>
      </c>
    </row>
    <row r="1728" spans="1:14" x14ac:dyDescent="0.35">
      <c r="A1728" t="s">
        <v>23</v>
      </c>
      <c r="B1728">
        <f>IF(COUNTIF($A$2:A1728, A1728) =1,1,0)</f>
        <v>0</v>
      </c>
      <c r="C1728">
        <v>2020</v>
      </c>
      <c r="D1728" s="10">
        <v>43831</v>
      </c>
      <c r="E1728" t="s">
        <v>16</v>
      </c>
      <c r="F1728" t="s">
        <v>36</v>
      </c>
      <c r="G1728">
        <f>IF(COUNTIF($F$2:F1728, F1728) =1,1,0)</f>
        <v>0</v>
      </c>
      <c r="H1728" s="1">
        <v>98.07</v>
      </c>
      <c r="I1728" s="2">
        <f t="shared" si="26"/>
        <v>98070000</v>
      </c>
      <c r="J1728" s="2">
        <v>795120</v>
      </c>
      <c r="K1728" t="s">
        <v>30</v>
      </c>
      <c r="L1728" t="s">
        <v>26</v>
      </c>
      <c r="M1728" t="s">
        <v>18</v>
      </c>
      <c r="N1728" s="2">
        <v>42</v>
      </c>
    </row>
    <row r="1729" spans="1:14" x14ac:dyDescent="0.35">
      <c r="A1729" t="s">
        <v>41</v>
      </c>
      <c r="B1729">
        <f>IF(COUNTIF($A$2:A1729, A1729) =1,1,0)</f>
        <v>0</v>
      </c>
      <c r="C1729">
        <v>2017</v>
      </c>
      <c r="D1729" s="10">
        <v>42736</v>
      </c>
      <c r="E1729" t="s">
        <v>34</v>
      </c>
      <c r="F1729" t="s">
        <v>37</v>
      </c>
      <c r="G1729">
        <f>IF(COUNTIF($F$2:F1729, F1729) =1,1,0)</f>
        <v>0</v>
      </c>
      <c r="H1729" s="1">
        <v>67.13</v>
      </c>
      <c r="I1729" s="2">
        <f t="shared" si="26"/>
        <v>67130000</v>
      </c>
      <c r="J1729" s="2">
        <v>198285</v>
      </c>
      <c r="K1729" t="s">
        <v>25</v>
      </c>
      <c r="L1729" t="s">
        <v>14</v>
      </c>
      <c r="M1729" t="s">
        <v>39</v>
      </c>
      <c r="N1729" s="2">
        <v>56</v>
      </c>
    </row>
    <row r="1730" spans="1:14" x14ac:dyDescent="0.35">
      <c r="A1730" t="s">
        <v>19</v>
      </c>
      <c r="B1730">
        <f>IF(COUNTIF($A$2:A1730, A1730) =1,1,0)</f>
        <v>0</v>
      </c>
      <c r="C1730">
        <v>2023</v>
      </c>
      <c r="D1730" s="10">
        <v>44927</v>
      </c>
      <c r="E1730" t="s">
        <v>32</v>
      </c>
      <c r="F1730" t="s">
        <v>35</v>
      </c>
      <c r="G1730">
        <f>IF(COUNTIF($F$2:F1730, F1730) =1,1,0)</f>
        <v>0</v>
      </c>
      <c r="H1730" s="1">
        <v>34.46</v>
      </c>
      <c r="I1730" s="2">
        <f t="shared" si="26"/>
        <v>34460000</v>
      </c>
      <c r="J1730" s="2">
        <v>580270</v>
      </c>
      <c r="K1730" t="s">
        <v>30</v>
      </c>
      <c r="L1730" t="s">
        <v>14</v>
      </c>
      <c r="M1730" t="s">
        <v>18</v>
      </c>
      <c r="N1730" s="2">
        <v>35</v>
      </c>
    </row>
    <row r="1731" spans="1:14" x14ac:dyDescent="0.35">
      <c r="A1731" t="s">
        <v>23</v>
      </c>
      <c r="B1731">
        <f>IF(COUNTIF($A$2:A1731, A1731) =1,1,0)</f>
        <v>0</v>
      </c>
      <c r="C1731">
        <v>2018</v>
      </c>
      <c r="D1731" s="10">
        <v>43101</v>
      </c>
      <c r="E1731" t="s">
        <v>16</v>
      </c>
      <c r="F1731" t="s">
        <v>17</v>
      </c>
      <c r="G1731">
        <f>IF(COUNTIF($F$2:F1731, F1731) =1,1,0)</f>
        <v>0</v>
      </c>
      <c r="H1731" s="1">
        <v>45.67</v>
      </c>
      <c r="I1731" s="2">
        <f t="shared" ref="I1731:I1794" si="27">H1731*1000000</f>
        <v>45670000</v>
      </c>
      <c r="J1731" s="2">
        <v>277410</v>
      </c>
      <c r="K1731" t="s">
        <v>13</v>
      </c>
      <c r="L1731" t="s">
        <v>26</v>
      </c>
      <c r="M1731" t="s">
        <v>18</v>
      </c>
      <c r="N1731" s="2">
        <v>42</v>
      </c>
    </row>
    <row r="1732" spans="1:14" x14ac:dyDescent="0.35">
      <c r="A1732" t="s">
        <v>40</v>
      </c>
      <c r="B1732">
        <f>IF(COUNTIF($A$2:A1732, A1732) =1,1,0)</f>
        <v>0</v>
      </c>
      <c r="C1732">
        <v>2022</v>
      </c>
      <c r="D1732" s="10">
        <v>44562</v>
      </c>
      <c r="E1732" t="s">
        <v>20</v>
      </c>
      <c r="F1732" t="s">
        <v>35</v>
      </c>
      <c r="G1732">
        <f>IF(COUNTIF($F$2:F1732, F1732) =1,1,0)</f>
        <v>0</v>
      </c>
      <c r="H1732" s="1">
        <v>38.29</v>
      </c>
      <c r="I1732" s="2">
        <f t="shared" si="27"/>
        <v>38290000</v>
      </c>
      <c r="J1732" s="2">
        <v>793946</v>
      </c>
      <c r="K1732" t="s">
        <v>25</v>
      </c>
      <c r="L1732" t="s">
        <v>22</v>
      </c>
      <c r="M1732" t="s">
        <v>18</v>
      </c>
      <c r="N1732" s="2">
        <v>12</v>
      </c>
    </row>
    <row r="1733" spans="1:14" x14ac:dyDescent="0.35">
      <c r="A1733" t="s">
        <v>40</v>
      </c>
      <c r="B1733">
        <f>IF(COUNTIF($A$2:A1733, A1733) =1,1,0)</f>
        <v>0</v>
      </c>
      <c r="C1733">
        <v>2019</v>
      </c>
      <c r="D1733" s="10">
        <v>43466</v>
      </c>
      <c r="E1733" t="s">
        <v>16</v>
      </c>
      <c r="F1733" t="s">
        <v>36</v>
      </c>
      <c r="G1733">
        <f>IF(COUNTIF($F$2:F1733, F1733) =1,1,0)</f>
        <v>0</v>
      </c>
      <c r="H1733" s="1">
        <v>15.21</v>
      </c>
      <c r="I1733" s="2">
        <f t="shared" si="27"/>
        <v>15210000</v>
      </c>
      <c r="J1733" s="2">
        <v>126770</v>
      </c>
      <c r="K1733" t="s">
        <v>29</v>
      </c>
      <c r="L1733" t="s">
        <v>22</v>
      </c>
      <c r="M1733" t="s">
        <v>39</v>
      </c>
      <c r="N1733" s="2">
        <v>67</v>
      </c>
    </row>
    <row r="1734" spans="1:14" x14ac:dyDescent="0.35">
      <c r="A1734" t="s">
        <v>40</v>
      </c>
      <c r="B1734">
        <f>IF(COUNTIF($A$2:A1734, A1734) =1,1,0)</f>
        <v>0</v>
      </c>
      <c r="C1734">
        <v>2016</v>
      </c>
      <c r="D1734" s="10">
        <v>42370</v>
      </c>
      <c r="E1734" t="s">
        <v>11</v>
      </c>
      <c r="F1734" t="s">
        <v>21</v>
      </c>
      <c r="G1734">
        <f>IF(COUNTIF($F$2:F1734, F1734) =1,1,0)</f>
        <v>0</v>
      </c>
      <c r="H1734" s="1">
        <v>55.18</v>
      </c>
      <c r="I1734" s="2">
        <f t="shared" si="27"/>
        <v>55180000</v>
      </c>
      <c r="J1734" s="2">
        <v>66776</v>
      </c>
      <c r="K1734" t="s">
        <v>30</v>
      </c>
      <c r="L1734" t="s">
        <v>38</v>
      </c>
      <c r="M1734" t="s">
        <v>39</v>
      </c>
      <c r="N1734" s="2">
        <v>29</v>
      </c>
    </row>
    <row r="1735" spans="1:14" x14ac:dyDescent="0.35">
      <c r="A1735" t="s">
        <v>10</v>
      </c>
      <c r="B1735">
        <f>IF(COUNTIF($A$2:A1735, A1735) =1,1,0)</f>
        <v>0</v>
      </c>
      <c r="C1735">
        <v>2018</v>
      </c>
      <c r="D1735" s="10">
        <v>43101</v>
      </c>
      <c r="E1735" t="s">
        <v>32</v>
      </c>
      <c r="F1735" t="s">
        <v>24</v>
      </c>
      <c r="G1735">
        <f>IF(COUNTIF($F$2:F1735, F1735) =1,1,0)</f>
        <v>0</v>
      </c>
      <c r="H1735" s="1">
        <v>83.5</v>
      </c>
      <c r="I1735" s="2">
        <f t="shared" si="27"/>
        <v>83500000</v>
      </c>
      <c r="J1735" s="2">
        <v>434797</v>
      </c>
      <c r="K1735" t="s">
        <v>29</v>
      </c>
      <c r="L1735" t="s">
        <v>26</v>
      </c>
      <c r="M1735" t="s">
        <v>31</v>
      </c>
      <c r="N1735" s="2">
        <v>21</v>
      </c>
    </row>
    <row r="1736" spans="1:14" x14ac:dyDescent="0.35">
      <c r="A1736" t="s">
        <v>33</v>
      </c>
      <c r="B1736">
        <f>IF(COUNTIF($A$2:A1736, A1736) =1,1,0)</f>
        <v>0</v>
      </c>
      <c r="C1736">
        <v>2024</v>
      </c>
      <c r="D1736" s="10">
        <v>45292</v>
      </c>
      <c r="E1736" t="s">
        <v>34</v>
      </c>
      <c r="F1736" t="s">
        <v>17</v>
      </c>
      <c r="G1736">
        <f>IF(COUNTIF($F$2:F1736, F1736) =1,1,0)</f>
        <v>0</v>
      </c>
      <c r="H1736" s="1">
        <v>3.07</v>
      </c>
      <c r="I1736" s="2">
        <f t="shared" si="27"/>
        <v>3070000</v>
      </c>
      <c r="J1736" s="2">
        <v>901137</v>
      </c>
      <c r="K1736" t="s">
        <v>25</v>
      </c>
      <c r="L1736" t="s">
        <v>38</v>
      </c>
      <c r="M1736" t="s">
        <v>31</v>
      </c>
      <c r="N1736" s="2">
        <v>10</v>
      </c>
    </row>
    <row r="1737" spans="1:14" x14ac:dyDescent="0.35">
      <c r="A1737" t="s">
        <v>40</v>
      </c>
      <c r="B1737">
        <f>IF(COUNTIF($A$2:A1737, A1737) =1,1,0)</f>
        <v>0</v>
      </c>
      <c r="C1737">
        <v>2020</v>
      </c>
      <c r="D1737" s="10">
        <v>43831</v>
      </c>
      <c r="E1737" t="s">
        <v>20</v>
      </c>
      <c r="F1737" t="s">
        <v>36</v>
      </c>
      <c r="G1737">
        <f>IF(COUNTIF($F$2:F1737, F1737) =1,1,0)</f>
        <v>0</v>
      </c>
      <c r="H1737" s="1">
        <v>34.590000000000003</v>
      </c>
      <c r="I1737" s="2">
        <f t="shared" si="27"/>
        <v>34590000</v>
      </c>
      <c r="J1737" s="2">
        <v>427407</v>
      </c>
      <c r="K1737" t="s">
        <v>30</v>
      </c>
      <c r="L1737" t="s">
        <v>14</v>
      </c>
      <c r="M1737" t="s">
        <v>39</v>
      </c>
      <c r="N1737" s="2">
        <v>47</v>
      </c>
    </row>
    <row r="1738" spans="1:14" x14ac:dyDescent="0.35">
      <c r="A1738" t="s">
        <v>45</v>
      </c>
      <c r="B1738">
        <f>IF(COUNTIF($A$2:A1738, A1738) =1,1,0)</f>
        <v>0</v>
      </c>
      <c r="C1738">
        <v>2021</v>
      </c>
      <c r="D1738" s="10">
        <v>44197</v>
      </c>
      <c r="E1738" t="s">
        <v>11</v>
      </c>
      <c r="F1738" t="s">
        <v>36</v>
      </c>
      <c r="G1738">
        <f>IF(COUNTIF($F$2:F1738, F1738) =1,1,0)</f>
        <v>0</v>
      </c>
      <c r="H1738" s="1">
        <v>28.75</v>
      </c>
      <c r="I1738" s="2">
        <f t="shared" si="27"/>
        <v>28750000</v>
      </c>
      <c r="J1738" s="2">
        <v>959107</v>
      </c>
      <c r="K1738" t="s">
        <v>30</v>
      </c>
      <c r="L1738" t="s">
        <v>38</v>
      </c>
      <c r="M1738" t="s">
        <v>31</v>
      </c>
      <c r="N1738" s="2">
        <v>35</v>
      </c>
    </row>
    <row r="1739" spans="1:14" x14ac:dyDescent="0.35">
      <c r="A1739" t="s">
        <v>41</v>
      </c>
      <c r="B1739">
        <f>IF(COUNTIF($A$2:A1739, A1739) =1,1,0)</f>
        <v>0</v>
      </c>
      <c r="C1739">
        <v>2017</v>
      </c>
      <c r="D1739" s="10">
        <v>42736</v>
      </c>
      <c r="E1739" t="s">
        <v>20</v>
      </c>
      <c r="F1739" t="s">
        <v>21</v>
      </c>
      <c r="G1739">
        <f>IF(COUNTIF($F$2:F1739, F1739) =1,1,0)</f>
        <v>0</v>
      </c>
      <c r="H1739" s="1">
        <v>55.23</v>
      </c>
      <c r="I1739" s="2">
        <f t="shared" si="27"/>
        <v>55230000</v>
      </c>
      <c r="J1739" s="2">
        <v>12439</v>
      </c>
      <c r="K1739" t="s">
        <v>25</v>
      </c>
      <c r="L1739" t="s">
        <v>22</v>
      </c>
      <c r="M1739" t="s">
        <v>18</v>
      </c>
      <c r="N1739" s="2">
        <v>20</v>
      </c>
    </row>
    <row r="1740" spans="1:14" x14ac:dyDescent="0.35">
      <c r="A1740" t="s">
        <v>28</v>
      </c>
      <c r="B1740">
        <f>IF(COUNTIF($A$2:A1740, A1740) =1,1,0)</f>
        <v>0</v>
      </c>
      <c r="C1740">
        <v>2021</v>
      </c>
      <c r="D1740" s="10">
        <v>44197</v>
      </c>
      <c r="E1740" t="s">
        <v>20</v>
      </c>
      <c r="F1740" t="s">
        <v>36</v>
      </c>
      <c r="G1740">
        <f>IF(COUNTIF($F$2:F1740, F1740) =1,1,0)</f>
        <v>0</v>
      </c>
      <c r="H1740" s="1">
        <v>14.45</v>
      </c>
      <c r="I1740" s="2">
        <f t="shared" si="27"/>
        <v>14450000</v>
      </c>
      <c r="J1740" s="2">
        <v>292854</v>
      </c>
      <c r="K1740" t="s">
        <v>25</v>
      </c>
      <c r="L1740" t="s">
        <v>14</v>
      </c>
      <c r="M1740" t="s">
        <v>27</v>
      </c>
      <c r="N1740" s="2">
        <v>14</v>
      </c>
    </row>
    <row r="1741" spans="1:14" x14ac:dyDescent="0.35">
      <c r="A1741" t="s">
        <v>45</v>
      </c>
      <c r="B1741">
        <f>IF(COUNTIF($A$2:A1741, A1741) =1,1,0)</f>
        <v>0</v>
      </c>
      <c r="C1741">
        <v>2023</v>
      </c>
      <c r="D1741" s="10">
        <v>44927</v>
      </c>
      <c r="E1741" t="s">
        <v>42</v>
      </c>
      <c r="F1741" t="s">
        <v>36</v>
      </c>
      <c r="G1741">
        <f>IF(COUNTIF($F$2:F1741, F1741) =1,1,0)</f>
        <v>0</v>
      </c>
      <c r="H1741" s="1">
        <v>66.06</v>
      </c>
      <c r="I1741" s="2">
        <f t="shared" si="27"/>
        <v>66060000</v>
      </c>
      <c r="J1741" s="2">
        <v>189116</v>
      </c>
      <c r="K1741" t="s">
        <v>29</v>
      </c>
      <c r="L1741" t="s">
        <v>26</v>
      </c>
      <c r="M1741" t="s">
        <v>27</v>
      </c>
      <c r="N1741" s="2">
        <v>53</v>
      </c>
    </row>
    <row r="1742" spans="1:14" x14ac:dyDescent="0.35">
      <c r="A1742" t="s">
        <v>45</v>
      </c>
      <c r="B1742">
        <f>IF(COUNTIF($A$2:A1742, A1742) =1,1,0)</f>
        <v>0</v>
      </c>
      <c r="C1742">
        <v>2017</v>
      </c>
      <c r="D1742" s="10">
        <v>42736</v>
      </c>
      <c r="E1742" t="s">
        <v>11</v>
      </c>
      <c r="F1742" t="s">
        <v>24</v>
      </c>
      <c r="G1742">
        <f>IF(COUNTIF($F$2:F1742, F1742) =1,1,0)</f>
        <v>0</v>
      </c>
      <c r="H1742" s="1">
        <v>19.600000000000001</v>
      </c>
      <c r="I1742" s="2">
        <f t="shared" si="27"/>
        <v>19600000</v>
      </c>
      <c r="J1742" s="2">
        <v>889404</v>
      </c>
      <c r="K1742" t="s">
        <v>30</v>
      </c>
      <c r="L1742" t="s">
        <v>22</v>
      </c>
      <c r="M1742" t="s">
        <v>18</v>
      </c>
      <c r="N1742" s="2">
        <v>60</v>
      </c>
    </row>
    <row r="1743" spans="1:14" x14ac:dyDescent="0.35">
      <c r="A1743" t="s">
        <v>45</v>
      </c>
      <c r="B1743">
        <f>IF(COUNTIF($A$2:A1743, A1743) =1,1,0)</f>
        <v>0</v>
      </c>
      <c r="C1743">
        <v>2017</v>
      </c>
      <c r="D1743" s="10">
        <v>42736</v>
      </c>
      <c r="E1743" t="s">
        <v>20</v>
      </c>
      <c r="F1743" t="s">
        <v>17</v>
      </c>
      <c r="G1743">
        <f>IF(COUNTIF($F$2:F1743, F1743) =1,1,0)</f>
        <v>0</v>
      </c>
      <c r="H1743" s="1">
        <v>58.98</v>
      </c>
      <c r="I1743" s="2">
        <f t="shared" si="27"/>
        <v>58980000</v>
      </c>
      <c r="J1743" s="2">
        <v>566242</v>
      </c>
      <c r="K1743" t="s">
        <v>25</v>
      </c>
      <c r="L1743" t="s">
        <v>26</v>
      </c>
      <c r="M1743" t="s">
        <v>15</v>
      </c>
      <c r="N1743" s="2">
        <v>63</v>
      </c>
    </row>
    <row r="1744" spans="1:14" x14ac:dyDescent="0.35">
      <c r="A1744" t="s">
        <v>43</v>
      </c>
      <c r="B1744">
        <f>IF(COUNTIF($A$2:A1744, A1744) =1,1,0)</f>
        <v>0</v>
      </c>
      <c r="C1744">
        <v>2015</v>
      </c>
      <c r="D1744" s="10">
        <v>42005</v>
      </c>
      <c r="E1744" t="s">
        <v>34</v>
      </c>
      <c r="F1744" t="s">
        <v>21</v>
      </c>
      <c r="G1744">
        <f>IF(COUNTIF($F$2:F1744, F1744) =1,1,0)</f>
        <v>0</v>
      </c>
      <c r="H1744" s="1">
        <v>86.67</v>
      </c>
      <c r="I1744" s="2">
        <f t="shared" si="27"/>
        <v>86670000</v>
      </c>
      <c r="J1744" s="2">
        <v>694491</v>
      </c>
      <c r="K1744" t="s">
        <v>30</v>
      </c>
      <c r="L1744" t="s">
        <v>14</v>
      </c>
      <c r="M1744" t="s">
        <v>18</v>
      </c>
      <c r="N1744" s="2">
        <v>65</v>
      </c>
    </row>
    <row r="1745" spans="1:14" x14ac:dyDescent="0.35">
      <c r="A1745" t="s">
        <v>40</v>
      </c>
      <c r="B1745">
        <f>IF(COUNTIF($A$2:A1745, A1745) =1,1,0)</f>
        <v>0</v>
      </c>
      <c r="C1745">
        <v>2015</v>
      </c>
      <c r="D1745" s="10">
        <v>42005</v>
      </c>
      <c r="E1745" t="s">
        <v>32</v>
      </c>
      <c r="F1745" t="s">
        <v>12</v>
      </c>
      <c r="G1745">
        <f>IF(COUNTIF($F$2:F1745, F1745) =1,1,0)</f>
        <v>0</v>
      </c>
      <c r="H1745" s="1">
        <v>51.54</v>
      </c>
      <c r="I1745" s="2">
        <f t="shared" si="27"/>
        <v>51540000</v>
      </c>
      <c r="J1745" s="2">
        <v>297721</v>
      </c>
      <c r="K1745" t="s">
        <v>25</v>
      </c>
      <c r="L1745" t="s">
        <v>22</v>
      </c>
      <c r="M1745" t="s">
        <v>31</v>
      </c>
      <c r="N1745" s="2">
        <v>29</v>
      </c>
    </row>
    <row r="1746" spans="1:14" x14ac:dyDescent="0.35">
      <c r="A1746" t="s">
        <v>10</v>
      </c>
      <c r="B1746">
        <f>IF(COUNTIF($A$2:A1746, A1746) =1,1,0)</f>
        <v>0</v>
      </c>
      <c r="C1746">
        <v>2024</v>
      </c>
      <c r="D1746" s="10">
        <v>45292</v>
      </c>
      <c r="E1746" t="s">
        <v>34</v>
      </c>
      <c r="F1746" t="s">
        <v>12</v>
      </c>
      <c r="G1746">
        <f>IF(COUNTIF($F$2:F1746, F1746) =1,1,0)</f>
        <v>0</v>
      </c>
      <c r="H1746" s="1">
        <v>13.61</v>
      </c>
      <c r="I1746" s="2">
        <f t="shared" si="27"/>
        <v>13610000</v>
      </c>
      <c r="J1746" s="2">
        <v>394335</v>
      </c>
      <c r="K1746" t="s">
        <v>30</v>
      </c>
      <c r="L1746" t="s">
        <v>38</v>
      </c>
      <c r="M1746" t="s">
        <v>39</v>
      </c>
      <c r="N1746" s="2">
        <v>43</v>
      </c>
    </row>
    <row r="1747" spans="1:14" x14ac:dyDescent="0.35">
      <c r="A1747" t="s">
        <v>44</v>
      </c>
      <c r="B1747">
        <f>IF(COUNTIF($A$2:A1747, A1747) =1,1,0)</f>
        <v>0</v>
      </c>
      <c r="C1747">
        <v>2016</v>
      </c>
      <c r="D1747" s="10">
        <v>42370</v>
      </c>
      <c r="E1747" t="s">
        <v>20</v>
      </c>
      <c r="F1747" t="s">
        <v>21</v>
      </c>
      <c r="G1747">
        <f>IF(COUNTIF($F$2:F1747, F1747) =1,1,0)</f>
        <v>0</v>
      </c>
      <c r="H1747" s="1">
        <v>57.14</v>
      </c>
      <c r="I1747" s="2">
        <f t="shared" si="27"/>
        <v>57140000</v>
      </c>
      <c r="J1747" s="2">
        <v>590262</v>
      </c>
      <c r="K1747" t="s">
        <v>29</v>
      </c>
      <c r="L1747" t="s">
        <v>14</v>
      </c>
      <c r="M1747" t="s">
        <v>31</v>
      </c>
      <c r="N1747" s="2">
        <v>15</v>
      </c>
    </row>
    <row r="1748" spans="1:14" x14ac:dyDescent="0.35">
      <c r="A1748" t="s">
        <v>28</v>
      </c>
      <c r="B1748">
        <f>IF(COUNTIF($A$2:A1748, A1748) =1,1,0)</f>
        <v>0</v>
      </c>
      <c r="C1748">
        <v>2015</v>
      </c>
      <c r="D1748" s="10">
        <v>42005</v>
      </c>
      <c r="E1748" t="s">
        <v>32</v>
      </c>
      <c r="F1748" t="s">
        <v>21</v>
      </c>
      <c r="G1748">
        <f>IF(COUNTIF($F$2:F1748, F1748) =1,1,0)</f>
        <v>0</v>
      </c>
      <c r="H1748" s="1">
        <v>91.79</v>
      </c>
      <c r="I1748" s="2">
        <f t="shared" si="27"/>
        <v>91790000</v>
      </c>
      <c r="J1748" s="2">
        <v>846200</v>
      </c>
      <c r="K1748" t="s">
        <v>30</v>
      </c>
      <c r="L1748" t="s">
        <v>26</v>
      </c>
      <c r="M1748" t="s">
        <v>27</v>
      </c>
      <c r="N1748" s="2">
        <v>26</v>
      </c>
    </row>
    <row r="1749" spans="1:14" x14ac:dyDescent="0.35">
      <c r="A1749" t="s">
        <v>44</v>
      </c>
      <c r="B1749">
        <f>IF(COUNTIF($A$2:A1749, A1749) =1,1,0)</f>
        <v>0</v>
      </c>
      <c r="C1749">
        <v>2017</v>
      </c>
      <c r="D1749" s="10">
        <v>42736</v>
      </c>
      <c r="E1749" t="s">
        <v>11</v>
      </c>
      <c r="F1749" t="s">
        <v>24</v>
      </c>
      <c r="G1749">
        <f>IF(COUNTIF($F$2:F1749, F1749) =1,1,0)</f>
        <v>0</v>
      </c>
      <c r="H1749" s="1">
        <v>89.85</v>
      </c>
      <c r="I1749" s="2">
        <f t="shared" si="27"/>
        <v>89850000</v>
      </c>
      <c r="J1749" s="2">
        <v>44385</v>
      </c>
      <c r="K1749" t="s">
        <v>13</v>
      </c>
      <c r="L1749" t="s">
        <v>22</v>
      </c>
      <c r="M1749" t="s">
        <v>27</v>
      </c>
      <c r="N1749" s="2">
        <v>18</v>
      </c>
    </row>
    <row r="1750" spans="1:14" x14ac:dyDescent="0.35">
      <c r="A1750" t="s">
        <v>23</v>
      </c>
      <c r="B1750">
        <f>IF(COUNTIF($A$2:A1750, A1750) =1,1,0)</f>
        <v>0</v>
      </c>
      <c r="C1750">
        <v>2021</v>
      </c>
      <c r="D1750" s="10">
        <v>44197</v>
      </c>
      <c r="E1750" t="s">
        <v>11</v>
      </c>
      <c r="F1750" t="s">
        <v>36</v>
      </c>
      <c r="G1750">
        <f>IF(COUNTIF($F$2:F1750, F1750) =1,1,0)</f>
        <v>0</v>
      </c>
      <c r="H1750" s="1">
        <v>44.7</v>
      </c>
      <c r="I1750" s="2">
        <f t="shared" si="27"/>
        <v>44700000</v>
      </c>
      <c r="J1750" s="2">
        <v>408446</v>
      </c>
      <c r="K1750" t="s">
        <v>29</v>
      </c>
      <c r="L1750" t="s">
        <v>26</v>
      </c>
      <c r="M1750" t="s">
        <v>15</v>
      </c>
      <c r="N1750" s="2">
        <v>43</v>
      </c>
    </row>
    <row r="1751" spans="1:14" x14ac:dyDescent="0.35">
      <c r="A1751" t="s">
        <v>23</v>
      </c>
      <c r="B1751">
        <f>IF(COUNTIF($A$2:A1751, A1751) =1,1,0)</f>
        <v>0</v>
      </c>
      <c r="C1751">
        <v>2023</v>
      </c>
      <c r="D1751" s="10">
        <v>44927</v>
      </c>
      <c r="E1751" t="s">
        <v>32</v>
      </c>
      <c r="F1751" t="s">
        <v>12</v>
      </c>
      <c r="G1751">
        <f>IF(COUNTIF($F$2:F1751, F1751) =1,1,0)</f>
        <v>0</v>
      </c>
      <c r="H1751" s="1">
        <v>54</v>
      </c>
      <c r="I1751" s="2">
        <f t="shared" si="27"/>
        <v>54000000</v>
      </c>
      <c r="J1751" s="2">
        <v>806965</v>
      </c>
      <c r="K1751" t="s">
        <v>29</v>
      </c>
      <c r="L1751" t="s">
        <v>26</v>
      </c>
      <c r="M1751" t="s">
        <v>27</v>
      </c>
      <c r="N1751" s="2">
        <v>56</v>
      </c>
    </row>
    <row r="1752" spans="1:14" x14ac:dyDescent="0.35">
      <c r="A1752" t="s">
        <v>41</v>
      </c>
      <c r="B1752">
        <f>IF(COUNTIF($A$2:A1752, A1752) =1,1,0)</f>
        <v>0</v>
      </c>
      <c r="C1752">
        <v>2018</v>
      </c>
      <c r="D1752" s="10">
        <v>43101</v>
      </c>
      <c r="E1752" t="s">
        <v>16</v>
      </c>
      <c r="F1752" t="s">
        <v>12</v>
      </c>
      <c r="G1752">
        <f>IF(COUNTIF($F$2:F1752, F1752) =1,1,0)</f>
        <v>0</v>
      </c>
      <c r="H1752" s="1">
        <v>79.930000000000007</v>
      </c>
      <c r="I1752" s="2">
        <f t="shared" si="27"/>
        <v>79930000</v>
      </c>
      <c r="J1752" s="2">
        <v>587346</v>
      </c>
      <c r="K1752" t="s">
        <v>13</v>
      </c>
      <c r="L1752" t="s">
        <v>26</v>
      </c>
      <c r="M1752" t="s">
        <v>31</v>
      </c>
      <c r="N1752" s="2">
        <v>39</v>
      </c>
    </row>
    <row r="1753" spans="1:14" x14ac:dyDescent="0.35">
      <c r="A1753" t="s">
        <v>44</v>
      </c>
      <c r="B1753">
        <f>IF(COUNTIF($A$2:A1753, A1753) =1,1,0)</f>
        <v>0</v>
      </c>
      <c r="C1753">
        <v>2015</v>
      </c>
      <c r="D1753" s="10">
        <v>42005</v>
      </c>
      <c r="E1753" t="s">
        <v>11</v>
      </c>
      <c r="F1753" t="s">
        <v>12</v>
      </c>
      <c r="G1753">
        <f>IF(COUNTIF($F$2:F1753, F1753) =1,1,0)</f>
        <v>0</v>
      </c>
      <c r="H1753" s="1">
        <v>2.4300000000000002</v>
      </c>
      <c r="I1753" s="2">
        <f t="shared" si="27"/>
        <v>2430000</v>
      </c>
      <c r="J1753" s="2">
        <v>552342</v>
      </c>
      <c r="K1753" t="s">
        <v>30</v>
      </c>
      <c r="L1753" t="s">
        <v>38</v>
      </c>
      <c r="M1753" t="s">
        <v>15</v>
      </c>
      <c r="N1753" s="2">
        <v>62</v>
      </c>
    </row>
    <row r="1754" spans="1:14" x14ac:dyDescent="0.35">
      <c r="A1754" t="s">
        <v>33</v>
      </c>
      <c r="B1754">
        <f>IF(COUNTIF($A$2:A1754, A1754) =1,1,0)</f>
        <v>0</v>
      </c>
      <c r="C1754">
        <v>2019</v>
      </c>
      <c r="D1754" s="10">
        <v>43466</v>
      </c>
      <c r="E1754" t="s">
        <v>32</v>
      </c>
      <c r="F1754" t="s">
        <v>12</v>
      </c>
      <c r="G1754">
        <f>IF(COUNTIF($F$2:F1754, F1754) =1,1,0)</f>
        <v>0</v>
      </c>
      <c r="H1754" s="1">
        <v>66.650000000000006</v>
      </c>
      <c r="I1754" s="2">
        <f t="shared" si="27"/>
        <v>66650000.000000007</v>
      </c>
      <c r="J1754" s="2">
        <v>47104</v>
      </c>
      <c r="K1754" t="s">
        <v>29</v>
      </c>
      <c r="L1754" t="s">
        <v>26</v>
      </c>
      <c r="M1754" t="s">
        <v>15</v>
      </c>
      <c r="N1754" s="2">
        <v>5</v>
      </c>
    </row>
    <row r="1755" spans="1:14" x14ac:dyDescent="0.35">
      <c r="A1755" t="s">
        <v>45</v>
      </c>
      <c r="B1755">
        <f>IF(COUNTIF($A$2:A1755, A1755) =1,1,0)</f>
        <v>0</v>
      </c>
      <c r="C1755">
        <v>2016</v>
      </c>
      <c r="D1755" s="10">
        <v>42370</v>
      </c>
      <c r="E1755" t="s">
        <v>32</v>
      </c>
      <c r="F1755" t="s">
        <v>17</v>
      </c>
      <c r="G1755">
        <f>IF(COUNTIF($F$2:F1755, F1755) =1,1,0)</f>
        <v>0</v>
      </c>
      <c r="H1755" s="1">
        <v>13.83</v>
      </c>
      <c r="I1755" s="2">
        <f t="shared" si="27"/>
        <v>13830000</v>
      </c>
      <c r="J1755" s="2">
        <v>586557</v>
      </c>
      <c r="K1755" t="s">
        <v>13</v>
      </c>
      <c r="L1755" t="s">
        <v>26</v>
      </c>
      <c r="M1755" t="s">
        <v>27</v>
      </c>
      <c r="N1755" s="2">
        <v>37</v>
      </c>
    </row>
    <row r="1756" spans="1:14" x14ac:dyDescent="0.35">
      <c r="A1756" t="s">
        <v>41</v>
      </c>
      <c r="B1756">
        <f>IF(COUNTIF($A$2:A1756, A1756) =1,1,0)</f>
        <v>0</v>
      </c>
      <c r="C1756">
        <v>2017</v>
      </c>
      <c r="D1756" s="10">
        <v>42736</v>
      </c>
      <c r="E1756" t="s">
        <v>42</v>
      </c>
      <c r="F1756" t="s">
        <v>35</v>
      </c>
      <c r="G1756">
        <f>IF(COUNTIF($F$2:F1756, F1756) =1,1,0)</f>
        <v>0</v>
      </c>
      <c r="H1756" s="1">
        <v>2.65</v>
      </c>
      <c r="I1756" s="2">
        <f t="shared" si="27"/>
        <v>2650000</v>
      </c>
      <c r="J1756" s="2">
        <v>500857</v>
      </c>
      <c r="K1756" t="s">
        <v>13</v>
      </c>
      <c r="L1756" t="s">
        <v>38</v>
      </c>
      <c r="M1756" t="s">
        <v>15</v>
      </c>
      <c r="N1756" s="2">
        <v>35</v>
      </c>
    </row>
    <row r="1757" spans="1:14" x14ac:dyDescent="0.35">
      <c r="A1757" t="s">
        <v>45</v>
      </c>
      <c r="B1757">
        <f>IF(COUNTIF($A$2:A1757, A1757) =1,1,0)</f>
        <v>0</v>
      </c>
      <c r="C1757">
        <v>2022</v>
      </c>
      <c r="D1757" s="10">
        <v>44562</v>
      </c>
      <c r="E1757" t="s">
        <v>20</v>
      </c>
      <c r="F1757" t="s">
        <v>36</v>
      </c>
      <c r="G1757">
        <f>IF(COUNTIF($F$2:F1757, F1757) =1,1,0)</f>
        <v>0</v>
      </c>
      <c r="H1757" s="1">
        <v>65.510000000000005</v>
      </c>
      <c r="I1757" s="2">
        <f t="shared" si="27"/>
        <v>65510000.000000007</v>
      </c>
      <c r="J1757" s="2">
        <v>977913</v>
      </c>
      <c r="K1757" t="s">
        <v>13</v>
      </c>
      <c r="L1757" t="s">
        <v>22</v>
      </c>
      <c r="M1757" t="s">
        <v>31</v>
      </c>
      <c r="N1757" s="2">
        <v>70</v>
      </c>
    </row>
    <row r="1758" spans="1:14" x14ac:dyDescent="0.35">
      <c r="A1758" t="s">
        <v>33</v>
      </c>
      <c r="B1758">
        <f>IF(COUNTIF($A$2:A1758, A1758) =1,1,0)</f>
        <v>0</v>
      </c>
      <c r="C1758">
        <v>2021</v>
      </c>
      <c r="D1758" s="10">
        <v>44197</v>
      </c>
      <c r="E1758" t="s">
        <v>42</v>
      </c>
      <c r="F1758" t="s">
        <v>24</v>
      </c>
      <c r="G1758">
        <f>IF(COUNTIF($F$2:F1758, F1758) =1,1,0)</f>
        <v>0</v>
      </c>
      <c r="H1758" s="1">
        <v>68.64</v>
      </c>
      <c r="I1758" s="2">
        <f t="shared" si="27"/>
        <v>68640000</v>
      </c>
      <c r="J1758" s="2">
        <v>894858</v>
      </c>
      <c r="K1758" t="s">
        <v>13</v>
      </c>
      <c r="L1758" t="s">
        <v>26</v>
      </c>
      <c r="M1758" t="s">
        <v>18</v>
      </c>
      <c r="N1758" s="2">
        <v>19</v>
      </c>
    </row>
    <row r="1759" spans="1:14" x14ac:dyDescent="0.35">
      <c r="A1759" t="s">
        <v>23</v>
      </c>
      <c r="B1759">
        <f>IF(COUNTIF($A$2:A1759, A1759) =1,1,0)</f>
        <v>0</v>
      </c>
      <c r="C1759">
        <v>2018</v>
      </c>
      <c r="D1759" s="10">
        <v>43101</v>
      </c>
      <c r="E1759" t="s">
        <v>20</v>
      </c>
      <c r="F1759" t="s">
        <v>21</v>
      </c>
      <c r="G1759">
        <f>IF(COUNTIF($F$2:F1759, F1759) =1,1,0)</f>
        <v>0</v>
      </c>
      <c r="H1759" s="1">
        <v>75.81</v>
      </c>
      <c r="I1759" s="2">
        <f t="shared" si="27"/>
        <v>75810000</v>
      </c>
      <c r="J1759" s="2">
        <v>574089</v>
      </c>
      <c r="K1759" t="s">
        <v>30</v>
      </c>
      <c r="L1759" t="s">
        <v>14</v>
      </c>
      <c r="M1759" t="s">
        <v>18</v>
      </c>
      <c r="N1759" s="2">
        <v>32</v>
      </c>
    </row>
    <row r="1760" spans="1:14" x14ac:dyDescent="0.35">
      <c r="A1760" t="s">
        <v>45</v>
      </c>
      <c r="B1760">
        <f>IF(COUNTIF($A$2:A1760, A1760) =1,1,0)</f>
        <v>0</v>
      </c>
      <c r="C1760">
        <v>2015</v>
      </c>
      <c r="D1760" s="10">
        <v>42005</v>
      </c>
      <c r="E1760" t="s">
        <v>32</v>
      </c>
      <c r="F1760" t="s">
        <v>37</v>
      </c>
      <c r="G1760">
        <f>IF(COUNTIF($F$2:F1760, F1760) =1,1,0)</f>
        <v>0</v>
      </c>
      <c r="H1760" s="1">
        <v>62.99</v>
      </c>
      <c r="I1760" s="2">
        <f t="shared" si="27"/>
        <v>62990000</v>
      </c>
      <c r="J1760" s="2">
        <v>232622</v>
      </c>
      <c r="K1760" t="s">
        <v>25</v>
      </c>
      <c r="L1760" t="s">
        <v>22</v>
      </c>
      <c r="M1760" t="s">
        <v>31</v>
      </c>
      <c r="N1760" s="2">
        <v>33</v>
      </c>
    </row>
    <row r="1761" spans="1:14" x14ac:dyDescent="0.35">
      <c r="A1761" t="s">
        <v>19</v>
      </c>
      <c r="B1761">
        <f>IF(COUNTIF($A$2:A1761, A1761) =1,1,0)</f>
        <v>0</v>
      </c>
      <c r="C1761">
        <v>2015</v>
      </c>
      <c r="D1761" s="10">
        <v>42005</v>
      </c>
      <c r="E1761" t="s">
        <v>42</v>
      </c>
      <c r="F1761" t="s">
        <v>17</v>
      </c>
      <c r="G1761">
        <f>IF(COUNTIF($F$2:F1761, F1761) =1,1,0)</f>
        <v>0</v>
      </c>
      <c r="H1761" s="1">
        <v>89.95</v>
      </c>
      <c r="I1761" s="2">
        <f t="shared" si="27"/>
        <v>89950000</v>
      </c>
      <c r="J1761" s="2">
        <v>917351</v>
      </c>
      <c r="K1761" t="s">
        <v>30</v>
      </c>
      <c r="L1761" t="s">
        <v>38</v>
      </c>
      <c r="M1761" t="s">
        <v>39</v>
      </c>
      <c r="N1761" s="2">
        <v>43</v>
      </c>
    </row>
    <row r="1762" spans="1:14" x14ac:dyDescent="0.35">
      <c r="A1762" t="s">
        <v>40</v>
      </c>
      <c r="B1762">
        <f>IF(COUNTIF($A$2:A1762, A1762) =1,1,0)</f>
        <v>0</v>
      </c>
      <c r="C1762">
        <v>2024</v>
      </c>
      <c r="D1762" s="10">
        <v>45292</v>
      </c>
      <c r="E1762" t="s">
        <v>34</v>
      </c>
      <c r="F1762" t="s">
        <v>21</v>
      </c>
      <c r="G1762">
        <f>IF(COUNTIF($F$2:F1762, F1762) =1,1,0)</f>
        <v>0</v>
      </c>
      <c r="H1762" s="1">
        <v>98.31</v>
      </c>
      <c r="I1762" s="2">
        <f t="shared" si="27"/>
        <v>98310000</v>
      </c>
      <c r="J1762" s="2">
        <v>694333</v>
      </c>
      <c r="K1762" t="s">
        <v>29</v>
      </c>
      <c r="L1762" t="s">
        <v>14</v>
      </c>
      <c r="M1762" t="s">
        <v>15</v>
      </c>
      <c r="N1762" s="2">
        <v>48</v>
      </c>
    </row>
    <row r="1763" spans="1:14" x14ac:dyDescent="0.35">
      <c r="A1763" t="s">
        <v>19</v>
      </c>
      <c r="B1763">
        <f>IF(COUNTIF($A$2:A1763, A1763) =1,1,0)</f>
        <v>0</v>
      </c>
      <c r="C1763">
        <v>2017</v>
      </c>
      <c r="D1763" s="10">
        <v>42736</v>
      </c>
      <c r="E1763" t="s">
        <v>16</v>
      </c>
      <c r="F1763" t="s">
        <v>35</v>
      </c>
      <c r="G1763">
        <f>IF(COUNTIF($F$2:F1763, F1763) =1,1,0)</f>
        <v>0</v>
      </c>
      <c r="H1763" s="1">
        <v>38.869999999999997</v>
      </c>
      <c r="I1763" s="2">
        <f t="shared" si="27"/>
        <v>38870000</v>
      </c>
      <c r="J1763" s="2">
        <v>968822</v>
      </c>
      <c r="K1763" t="s">
        <v>25</v>
      </c>
      <c r="L1763" t="s">
        <v>22</v>
      </c>
      <c r="M1763" t="s">
        <v>31</v>
      </c>
      <c r="N1763" s="2">
        <v>25</v>
      </c>
    </row>
    <row r="1764" spans="1:14" x14ac:dyDescent="0.35">
      <c r="A1764" t="s">
        <v>43</v>
      </c>
      <c r="B1764">
        <f>IF(COUNTIF($A$2:A1764, A1764) =1,1,0)</f>
        <v>0</v>
      </c>
      <c r="C1764">
        <v>2015</v>
      </c>
      <c r="D1764" s="10">
        <v>42005</v>
      </c>
      <c r="E1764" t="s">
        <v>32</v>
      </c>
      <c r="F1764" t="s">
        <v>36</v>
      </c>
      <c r="G1764">
        <f>IF(COUNTIF($F$2:F1764, F1764) =1,1,0)</f>
        <v>0</v>
      </c>
      <c r="H1764" s="1">
        <v>18.87</v>
      </c>
      <c r="I1764" s="2">
        <f t="shared" si="27"/>
        <v>18870000</v>
      </c>
      <c r="J1764" s="2">
        <v>976838</v>
      </c>
      <c r="K1764" t="s">
        <v>30</v>
      </c>
      <c r="L1764" t="s">
        <v>22</v>
      </c>
      <c r="M1764" t="s">
        <v>18</v>
      </c>
      <c r="N1764" s="2">
        <v>65</v>
      </c>
    </row>
    <row r="1765" spans="1:14" x14ac:dyDescent="0.35">
      <c r="A1765" t="s">
        <v>40</v>
      </c>
      <c r="B1765">
        <f>IF(COUNTIF($A$2:A1765, A1765) =1,1,0)</f>
        <v>0</v>
      </c>
      <c r="C1765">
        <v>2019</v>
      </c>
      <c r="D1765" s="10">
        <v>43466</v>
      </c>
      <c r="E1765" t="s">
        <v>32</v>
      </c>
      <c r="F1765" t="s">
        <v>12</v>
      </c>
      <c r="G1765">
        <f>IF(COUNTIF($F$2:F1765, F1765) =1,1,0)</f>
        <v>0</v>
      </c>
      <c r="H1765" s="1">
        <v>54.63</v>
      </c>
      <c r="I1765" s="2">
        <f t="shared" si="27"/>
        <v>54630000</v>
      </c>
      <c r="J1765" s="2">
        <v>22739</v>
      </c>
      <c r="K1765" t="s">
        <v>29</v>
      </c>
      <c r="L1765" t="s">
        <v>14</v>
      </c>
      <c r="M1765" t="s">
        <v>18</v>
      </c>
      <c r="N1765" s="2">
        <v>44</v>
      </c>
    </row>
    <row r="1766" spans="1:14" x14ac:dyDescent="0.35">
      <c r="A1766" t="s">
        <v>23</v>
      </c>
      <c r="B1766">
        <f>IF(COUNTIF($A$2:A1766, A1766) =1,1,0)</f>
        <v>0</v>
      </c>
      <c r="C1766">
        <v>2015</v>
      </c>
      <c r="D1766" s="10">
        <v>42005</v>
      </c>
      <c r="E1766" t="s">
        <v>20</v>
      </c>
      <c r="F1766" t="s">
        <v>17</v>
      </c>
      <c r="G1766">
        <f>IF(COUNTIF($F$2:F1766, F1766) =1,1,0)</f>
        <v>0</v>
      </c>
      <c r="H1766" s="1">
        <v>7.92</v>
      </c>
      <c r="I1766" s="2">
        <f t="shared" si="27"/>
        <v>7920000</v>
      </c>
      <c r="J1766" s="2">
        <v>657442</v>
      </c>
      <c r="K1766" t="s">
        <v>25</v>
      </c>
      <c r="L1766" t="s">
        <v>26</v>
      </c>
      <c r="M1766" t="s">
        <v>18</v>
      </c>
      <c r="N1766" s="2">
        <v>29</v>
      </c>
    </row>
    <row r="1767" spans="1:14" x14ac:dyDescent="0.35">
      <c r="A1767" t="s">
        <v>43</v>
      </c>
      <c r="B1767">
        <f>IF(COUNTIF($A$2:A1767, A1767) =1,1,0)</f>
        <v>0</v>
      </c>
      <c r="C1767">
        <v>2018</v>
      </c>
      <c r="D1767" s="10">
        <v>43101</v>
      </c>
      <c r="E1767" t="s">
        <v>11</v>
      </c>
      <c r="F1767" t="s">
        <v>12</v>
      </c>
      <c r="G1767">
        <f>IF(COUNTIF($F$2:F1767, F1767) =1,1,0)</f>
        <v>0</v>
      </c>
      <c r="H1767" s="1">
        <v>57.59</v>
      </c>
      <c r="I1767" s="2">
        <f t="shared" si="27"/>
        <v>57590000</v>
      </c>
      <c r="J1767" s="2">
        <v>257681</v>
      </c>
      <c r="K1767" t="s">
        <v>25</v>
      </c>
      <c r="L1767" t="s">
        <v>38</v>
      </c>
      <c r="M1767" t="s">
        <v>31</v>
      </c>
      <c r="N1767" s="2">
        <v>40</v>
      </c>
    </row>
    <row r="1768" spans="1:14" x14ac:dyDescent="0.35">
      <c r="A1768" t="s">
        <v>44</v>
      </c>
      <c r="B1768">
        <f>IF(COUNTIF($A$2:A1768, A1768) =1,1,0)</f>
        <v>0</v>
      </c>
      <c r="C1768">
        <v>2021</v>
      </c>
      <c r="D1768" s="10">
        <v>44197</v>
      </c>
      <c r="E1768" t="s">
        <v>20</v>
      </c>
      <c r="F1768" t="s">
        <v>17</v>
      </c>
      <c r="G1768">
        <f>IF(COUNTIF($F$2:F1768, F1768) =1,1,0)</f>
        <v>0</v>
      </c>
      <c r="H1768" s="1">
        <v>9.9700000000000006</v>
      </c>
      <c r="I1768" s="2">
        <f t="shared" si="27"/>
        <v>9970000</v>
      </c>
      <c r="J1768" s="2">
        <v>536471</v>
      </c>
      <c r="K1768" t="s">
        <v>13</v>
      </c>
      <c r="L1768" t="s">
        <v>22</v>
      </c>
      <c r="M1768" t="s">
        <v>39</v>
      </c>
      <c r="N1768" s="2">
        <v>72</v>
      </c>
    </row>
    <row r="1769" spans="1:14" x14ac:dyDescent="0.35">
      <c r="A1769" t="s">
        <v>33</v>
      </c>
      <c r="B1769">
        <f>IF(COUNTIF($A$2:A1769, A1769) =1,1,0)</f>
        <v>0</v>
      </c>
      <c r="C1769">
        <v>2015</v>
      </c>
      <c r="D1769" s="10">
        <v>42005</v>
      </c>
      <c r="E1769" t="s">
        <v>16</v>
      </c>
      <c r="F1769" t="s">
        <v>21</v>
      </c>
      <c r="G1769">
        <f>IF(COUNTIF($F$2:F1769, F1769) =1,1,0)</f>
        <v>0</v>
      </c>
      <c r="H1769" s="1">
        <v>84.02</v>
      </c>
      <c r="I1769" s="2">
        <f t="shared" si="27"/>
        <v>84020000</v>
      </c>
      <c r="J1769" s="2">
        <v>824619</v>
      </c>
      <c r="K1769" t="s">
        <v>30</v>
      </c>
      <c r="L1769" t="s">
        <v>26</v>
      </c>
      <c r="M1769" t="s">
        <v>18</v>
      </c>
      <c r="N1769" s="2">
        <v>21</v>
      </c>
    </row>
    <row r="1770" spans="1:14" x14ac:dyDescent="0.35">
      <c r="A1770" t="s">
        <v>41</v>
      </c>
      <c r="B1770">
        <f>IF(COUNTIF($A$2:A1770, A1770) =1,1,0)</f>
        <v>0</v>
      </c>
      <c r="C1770">
        <v>2016</v>
      </c>
      <c r="D1770" s="10">
        <v>42370</v>
      </c>
      <c r="E1770" t="s">
        <v>34</v>
      </c>
      <c r="F1770" t="s">
        <v>35</v>
      </c>
      <c r="G1770">
        <f>IF(COUNTIF($F$2:F1770, F1770) =1,1,0)</f>
        <v>0</v>
      </c>
      <c r="H1770" s="1">
        <v>77.94</v>
      </c>
      <c r="I1770" s="2">
        <f t="shared" si="27"/>
        <v>77940000</v>
      </c>
      <c r="J1770" s="2">
        <v>538804</v>
      </c>
      <c r="K1770" t="s">
        <v>13</v>
      </c>
      <c r="L1770" t="s">
        <v>22</v>
      </c>
      <c r="M1770" t="s">
        <v>15</v>
      </c>
      <c r="N1770" s="2">
        <v>43</v>
      </c>
    </row>
    <row r="1771" spans="1:14" x14ac:dyDescent="0.35">
      <c r="A1771" t="s">
        <v>44</v>
      </c>
      <c r="B1771">
        <f>IF(COUNTIF($A$2:A1771, A1771) =1,1,0)</f>
        <v>0</v>
      </c>
      <c r="C1771">
        <v>2023</v>
      </c>
      <c r="D1771" s="10">
        <v>44927</v>
      </c>
      <c r="E1771" t="s">
        <v>11</v>
      </c>
      <c r="F1771" t="s">
        <v>37</v>
      </c>
      <c r="G1771">
        <f>IF(COUNTIF($F$2:F1771, F1771) =1,1,0)</f>
        <v>0</v>
      </c>
      <c r="H1771" s="1">
        <v>49.32</v>
      </c>
      <c r="I1771" s="2">
        <f t="shared" si="27"/>
        <v>49320000</v>
      </c>
      <c r="J1771" s="2">
        <v>463704</v>
      </c>
      <c r="K1771" t="s">
        <v>13</v>
      </c>
      <c r="L1771" t="s">
        <v>22</v>
      </c>
      <c r="M1771" t="s">
        <v>18</v>
      </c>
      <c r="N1771" s="2">
        <v>14</v>
      </c>
    </row>
    <row r="1772" spans="1:14" x14ac:dyDescent="0.35">
      <c r="A1772" t="s">
        <v>10</v>
      </c>
      <c r="B1772">
        <f>IF(COUNTIF($A$2:A1772, A1772) =1,1,0)</f>
        <v>0</v>
      </c>
      <c r="C1772">
        <v>2021</v>
      </c>
      <c r="D1772" s="10">
        <v>44197</v>
      </c>
      <c r="E1772" t="s">
        <v>20</v>
      </c>
      <c r="F1772" t="s">
        <v>24</v>
      </c>
      <c r="G1772">
        <f>IF(COUNTIF($F$2:F1772, F1772) =1,1,0)</f>
        <v>0</v>
      </c>
      <c r="H1772" s="1">
        <v>66.61</v>
      </c>
      <c r="I1772" s="2">
        <f t="shared" si="27"/>
        <v>66610000</v>
      </c>
      <c r="J1772" s="2">
        <v>596341</v>
      </c>
      <c r="K1772" t="s">
        <v>29</v>
      </c>
      <c r="L1772" t="s">
        <v>22</v>
      </c>
      <c r="M1772" t="s">
        <v>27</v>
      </c>
      <c r="N1772" s="2">
        <v>9</v>
      </c>
    </row>
    <row r="1773" spans="1:14" x14ac:dyDescent="0.35">
      <c r="A1773" t="s">
        <v>43</v>
      </c>
      <c r="B1773">
        <f>IF(COUNTIF($A$2:A1773, A1773) =1,1,0)</f>
        <v>0</v>
      </c>
      <c r="C1773">
        <v>2020</v>
      </c>
      <c r="D1773" s="10">
        <v>43831</v>
      </c>
      <c r="E1773" t="s">
        <v>42</v>
      </c>
      <c r="F1773" t="s">
        <v>17</v>
      </c>
      <c r="G1773">
        <f>IF(COUNTIF($F$2:F1773, F1773) =1,1,0)</f>
        <v>0</v>
      </c>
      <c r="H1773" s="1">
        <v>89.71</v>
      </c>
      <c r="I1773" s="2">
        <f t="shared" si="27"/>
        <v>89710000</v>
      </c>
      <c r="J1773" s="2">
        <v>529588</v>
      </c>
      <c r="K1773" t="s">
        <v>25</v>
      </c>
      <c r="L1773" t="s">
        <v>22</v>
      </c>
      <c r="M1773" t="s">
        <v>27</v>
      </c>
      <c r="N1773" s="2">
        <v>65</v>
      </c>
    </row>
    <row r="1774" spans="1:14" x14ac:dyDescent="0.35">
      <c r="A1774" t="s">
        <v>28</v>
      </c>
      <c r="B1774">
        <f>IF(COUNTIF($A$2:A1774, A1774) =1,1,0)</f>
        <v>0</v>
      </c>
      <c r="C1774">
        <v>2018</v>
      </c>
      <c r="D1774" s="10">
        <v>43101</v>
      </c>
      <c r="E1774" t="s">
        <v>20</v>
      </c>
      <c r="F1774" t="s">
        <v>17</v>
      </c>
      <c r="G1774">
        <f>IF(COUNTIF($F$2:F1774, F1774) =1,1,0)</f>
        <v>0</v>
      </c>
      <c r="H1774" s="1">
        <v>43.28</v>
      </c>
      <c r="I1774" s="2">
        <f t="shared" si="27"/>
        <v>43280000</v>
      </c>
      <c r="J1774" s="2">
        <v>22241</v>
      </c>
      <c r="K1774" t="s">
        <v>13</v>
      </c>
      <c r="L1774" t="s">
        <v>38</v>
      </c>
      <c r="M1774" t="s">
        <v>18</v>
      </c>
      <c r="N1774" s="2">
        <v>5</v>
      </c>
    </row>
    <row r="1775" spans="1:14" x14ac:dyDescent="0.35">
      <c r="A1775" t="s">
        <v>43</v>
      </c>
      <c r="B1775">
        <f>IF(COUNTIF($A$2:A1775, A1775) =1,1,0)</f>
        <v>0</v>
      </c>
      <c r="C1775">
        <v>2020</v>
      </c>
      <c r="D1775" s="10">
        <v>43831</v>
      </c>
      <c r="E1775" t="s">
        <v>11</v>
      </c>
      <c r="F1775" t="s">
        <v>36</v>
      </c>
      <c r="G1775">
        <f>IF(COUNTIF($F$2:F1775, F1775) =1,1,0)</f>
        <v>0</v>
      </c>
      <c r="H1775" s="1">
        <v>21.65</v>
      </c>
      <c r="I1775" s="2">
        <f t="shared" si="27"/>
        <v>21650000</v>
      </c>
      <c r="J1775" s="2">
        <v>434936</v>
      </c>
      <c r="K1775" t="s">
        <v>13</v>
      </c>
      <c r="L1775" t="s">
        <v>38</v>
      </c>
      <c r="M1775" t="s">
        <v>39</v>
      </c>
      <c r="N1775" s="2">
        <v>24</v>
      </c>
    </row>
    <row r="1776" spans="1:14" x14ac:dyDescent="0.35">
      <c r="A1776" t="s">
        <v>44</v>
      </c>
      <c r="B1776">
        <f>IF(COUNTIF($A$2:A1776, A1776) =1,1,0)</f>
        <v>0</v>
      </c>
      <c r="C1776">
        <v>2019</v>
      </c>
      <c r="D1776" s="10">
        <v>43466</v>
      </c>
      <c r="E1776" t="s">
        <v>42</v>
      </c>
      <c r="F1776" t="s">
        <v>21</v>
      </c>
      <c r="G1776">
        <f>IF(COUNTIF($F$2:F1776, F1776) =1,1,0)</f>
        <v>0</v>
      </c>
      <c r="H1776" s="1">
        <v>33.61</v>
      </c>
      <c r="I1776" s="2">
        <f t="shared" si="27"/>
        <v>33610000</v>
      </c>
      <c r="J1776" s="2">
        <v>52191</v>
      </c>
      <c r="K1776" t="s">
        <v>25</v>
      </c>
      <c r="L1776" t="s">
        <v>22</v>
      </c>
      <c r="M1776" t="s">
        <v>31</v>
      </c>
      <c r="N1776" s="2">
        <v>72</v>
      </c>
    </row>
    <row r="1777" spans="1:14" x14ac:dyDescent="0.35">
      <c r="A1777" t="s">
        <v>40</v>
      </c>
      <c r="B1777">
        <f>IF(COUNTIF($A$2:A1777, A1777) =1,1,0)</f>
        <v>0</v>
      </c>
      <c r="C1777">
        <v>2015</v>
      </c>
      <c r="D1777" s="10">
        <v>42005</v>
      </c>
      <c r="E1777" t="s">
        <v>42</v>
      </c>
      <c r="F1777" t="s">
        <v>36</v>
      </c>
      <c r="G1777">
        <f>IF(COUNTIF($F$2:F1777, F1777) =1,1,0)</f>
        <v>0</v>
      </c>
      <c r="H1777" s="1">
        <v>8.24</v>
      </c>
      <c r="I1777" s="2">
        <f t="shared" si="27"/>
        <v>8240000</v>
      </c>
      <c r="J1777" s="2">
        <v>242247</v>
      </c>
      <c r="K1777" t="s">
        <v>29</v>
      </c>
      <c r="L1777" t="s">
        <v>26</v>
      </c>
      <c r="M1777" t="s">
        <v>31</v>
      </c>
      <c r="N1777" s="2">
        <v>29</v>
      </c>
    </row>
    <row r="1778" spans="1:14" x14ac:dyDescent="0.35">
      <c r="A1778" t="s">
        <v>43</v>
      </c>
      <c r="B1778">
        <f>IF(COUNTIF($A$2:A1778, A1778) =1,1,0)</f>
        <v>0</v>
      </c>
      <c r="C1778">
        <v>2020</v>
      </c>
      <c r="D1778" s="10">
        <v>43831</v>
      </c>
      <c r="E1778" t="s">
        <v>11</v>
      </c>
      <c r="F1778" t="s">
        <v>36</v>
      </c>
      <c r="G1778">
        <f>IF(COUNTIF($F$2:F1778, F1778) =1,1,0)</f>
        <v>0</v>
      </c>
      <c r="H1778" s="1">
        <v>34.5</v>
      </c>
      <c r="I1778" s="2">
        <f t="shared" si="27"/>
        <v>34500000</v>
      </c>
      <c r="J1778" s="2">
        <v>372427</v>
      </c>
      <c r="K1778" t="s">
        <v>29</v>
      </c>
      <c r="L1778" t="s">
        <v>22</v>
      </c>
      <c r="M1778" t="s">
        <v>15</v>
      </c>
      <c r="N1778" s="2">
        <v>72</v>
      </c>
    </row>
    <row r="1779" spans="1:14" x14ac:dyDescent="0.35">
      <c r="A1779" t="s">
        <v>43</v>
      </c>
      <c r="B1779">
        <f>IF(COUNTIF($A$2:A1779, A1779) =1,1,0)</f>
        <v>0</v>
      </c>
      <c r="C1779">
        <v>2021</v>
      </c>
      <c r="D1779" s="10">
        <v>44197</v>
      </c>
      <c r="E1779" t="s">
        <v>16</v>
      </c>
      <c r="F1779" t="s">
        <v>37</v>
      </c>
      <c r="G1779">
        <f>IF(COUNTIF($F$2:F1779, F1779) =1,1,0)</f>
        <v>0</v>
      </c>
      <c r="H1779" s="1">
        <v>67.25</v>
      </c>
      <c r="I1779" s="2">
        <f t="shared" si="27"/>
        <v>67250000</v>
      </c>
      <c r="J1779" s="2">
        <v>796351</v>
      </c>
      <c r="K1779" t="s">
        <v>25</v>
      </c>
      <c r="L1779" t="s">
        <v>22</v>
      </c>
      <c r="M1779" t="s">
        <v>27</v>
      </c>
      <c r="N1779" s="2">
        <v>21</v>
      </c>
    </row>
    <row r="1780" spans="1:14" x14ac:dyDescent="0.35">
      <c r="A1780" t="s">
        <v>44</v>
      </c>
      <c r="B1780">
        <f>IF(COUNTIF($A$2:A1780, A1780) =1,1,0)</f>
        <v>0</v>
      </c>
      <c r="C1780">
        <v>2020</v>
      </c>
      <c r="D1780" s="10">
        <v>43831</v>
      </c>
      <c r="E1780" t="s">
        <v>34</v>
      </c>
      <c r="F1780" t="s">
        <v>24</v>
      </c>
      <c r="G1780">
        <f>IF(COUNTIF($F$2:F1780, F1780) =1,1,0)</f>
        <v>0</v>
      </c>
      <c r="H1780" s="1">
        <v>38.29</v>
      </c>
      <c r="I1780" s="2">
        <f t="shared" si="27"/>
        <v>38290000</v>
      </c>
      <c r="J1780" s="2">
        <v>505831</v>
      </c>
      <c r="K1780" t="s">
        <v>13</v>
      </c>
      <c r="L1780" t="s">
        <v>26</v>
      </c>
      <c r="M1780" t="s">
        <v>39</v>
      </c>
      <c r="N1780" s="2">
        <v>40</v>
      </c>
    </row>
    <row r="1781" spans="1:14" x14ac:dyDescent="0.35">
      <c r="A1781" t="s">
        <v>28</v>
      </c>
      <c r="B1781">
        <f>IF(COUNTIF($A$2:A1781, A1781) =1,1,0)</f>
        <v>0</v>
      </c>
      <c r="C1781">
        <v>2020</v>
      </c>
      <c r="D1781" s="10">
        <v>43831</v>
      </c>
      <c r="E1781" t="s">
        <v>42</v>
      </c>
      <c r="F1781" t="s">
        <v>35</v>
      </c>
      <c r="G1781">
        <f>IF(COUNTIF($F$2:F1781, F1781) =1,1,0)</f>
        <v>0</v>
      </c>
      <c r="H1781" s="1">
        <v>32.590000000000003</v>
      </c>
      <c r="I1781" s="2">
        <f t="shared" si="27"/>
        <v>32590000.000000004</v>
      </c>
      <c r="J1781" s="2">
        <v>743344</v>
      </c>
      <c r="K1781" t="s">
        <v>29</v>
      </c>
      <c r="L1781" t="s">
        <v>38</v>
      </c>
      <c r="M1781" t="s">
        <v>15</v>
      </c>
      <c r="N1781" s="2">
        <v>4</v>
      </c>
    </row>
    <row r="1782" spans="1:14" x14ac:dyDescent="0.35">
      <c r="A1782" t="s">
        <v>10</v>
      </c>
      <c r="B1782">
        <f>IF(COUNTIF($A$2:A1782, A1782) =1,1,0)</f>
        <v>0</v>
      </c>
      <c r="C1782">
        <v>2017</v>
      </c>
      <c r="D1782" s="10">
        <v>42736</v>
      </c>
      <c r="E1782" t="s">
        <v>11</v>
      </c>
      <c r="F1782" t="s">
        <v>37</v>
      </c>
      <c r="G1782">
        <f>IF(COUNTIF($F$2:F1782, F1782) =1,1,0)</f>
        <v>0</v>
      </c>
      <c r="H1782" s="1">
        <v>70.400000000000006</v>
      </c>
      <c r="I1782" s="2">
        <f t="shared" si="27"/>
        <v>70400000</v>
      </c>
      <c r="J1782" s="2">
        <v>651809</v>
      </c>
      <c r="K1782" t="s">
        <v>30</v>
      </c>
      <c r="L1782" t="s">
        <v>14</v>
      </c>
      <c r="M1782" t="s">
        <v>18</v>
      </c>
      <c r="N1782" s="2">
        <v>17</v>
      </c>
    </row>
    <row r="1783" spans="1:14" x14ac:dyDescent="0.35">
      <c r="A1783" t="s">
        <v>43</v>
      </c>
      <c r="B1783">
        <f>IF(COUNTIF($A$2:A1783, A1783) =1,1,0)</f>
        <v>0</v>
      </c>
      <c r="C1783">
        <v>2023</v>
      </c>
      <c r="D1783" s="10">
        <v>44927</v>
      </c>
      <c r="E1783" t="s">
        <v>34</v>
      </c>
      <c r="F1783" t="s">
        <v>24</v>
      </c>
      <c r="G1783">
        <f>IF(COUNTIF($F$2:F1783, F1783) =1,1,0)</f>
        <v>0</v>
      </c>
      <c r="H1783" s="1">
        <v>31.54</v>
      </c>
      <c r="I1783" s="2">
        <f t="shared" si="27"/>
        <v>31540000</v>
      </c>
      <c r="J1783" s="2">
        <v>839281</v>
      </c>
      <c r="K1783" t="s">
        <v>29</v>
      </c>
      <c r="L1783" t="s">
        <v>22</v>
      </c>
      <c r="M1783" t="s">
        <v>39</v>
      </c>
      <c r="N1783" s="2">
        <v>25</v>
      </c>
    </row>
    <row r="1784" spans="1:14" x14ac:dyDescent="0.35">
      <c r="A1784" t="s">
        <v>43</v>
      </c>
      <c r="B1784">
        <f>IF(COUNTIF($A$2:A1784, A1784) =1,1,0)</f>
        <v>0</v>
      </c>
      <c r="C1784">
        <v>2018</v>
      </c>
      <c r="D1784" s="10">
        <v>43101</v>
      </c>
      <c r="E1784" t="s">
        <v>34</v>
      </c>
      <c r="F1784" t="s">
        <v>17</v>
      </c>
      <c r="G1784">
        <f>IF(COUNTIF($F$2:F1784, F1784) =1,1,0)</f>
        <v>0</v>
      </c>
      <c r="H1784" s="1">
        <v>84.79</v>
      </c>
      <c r="I1784" s="2">
        <f t="shared" si="27"/>
        <v>84790000</v>
      </c>
      <c r="J1784" s="2">
        <v>99876</v>
      </c>
      <c r="K1784" t="s">
        <v>29</v>
      </c>
      <c r="L1784" t="s">
        <v>14</v>
      </c>
      <c r="M1784" t="s">
        <v>18</v>
      </c>
      <c r="N1784" s="2">
        <v>56</v>
      </c>
    </row>
    <row r="1785" spans="1:14" x14ac:dyDescent="0.35">
      <c r="A1785" t="s">
        <v>23</v>
      </c>
      <c r="B1785">
        <f>IF(COUNTIF($A$2:A1785, A1785) =1,1,0)</f>
        <v>0</v>
      </c>
      <c r="C1785">
        <v>2016</v>
      </c>
      <c r="D1785" s="10">
        <v>42370</v>
      </c>
      <c r="E1785" t="s">
        <v>34</v>
      </c>
      <c r="F1785" t="s">
        <v>24</v>
      </c>
      <c r="G1785">
        <f>IF(COUNTIF($F$2:F1785, F1785) =1,1,0)</f>
        <v>0</v>
      </c>
      <c r="H1785" s="1">
        <v>98.39</v>
      </c>
      <c r="I1785" s="2">
        <f t="shared" si="27"/>
        <v>98390000</v>
      </c>
      <c r="J1785" s="2">
        <v>836521</v>
      </c>
      <c r="K1785" t="s">
        <v>29</v>
      </c>
      <c r="L1785" t="s">
        <v>22</v>
      </c>
      <c r="M1785" t="s">
        <v>18</v>
      </c>
      <c r="N1785" s="2">
        <v>19</v>
      </c>
    </row>
    <row r="1786" spans="1:14" x14ac:dyDescent="0.35">
      <c r="A1786" t="s">
        <v>44</v>
      </c>
      <c r="B1786">
        <f>IF(COUNTIF($A$2:A1786, A1786) =1,1,0)</f>
        <v>0</v>
      </c>
      <c r="C1786">
        <v>2022</v>
      </c>
      <c r="D1786" s="10">
        <v>44562</v>
      </c>
      <c r="E1786" t="s">
        <v>34</v>
      </c>
      <c r="F1786" t="s">
        <v>17</v>
      </c>
      <c r="G1786">
        <f>IF(COUNTIF($F$2:F1786, F1786) =1,1,0)</f>
        <v>0</v>
      </c>
      <c r="H1786" s="1">
        <v>43.73</v>
      </c>
      <c r="I1786" s="2">
        <f t="shared" si="27"/>
        <v>43730000</v>
      </c>
      <c r="J1786" s="2">
        <v>392831</v>
      </c>
      <c r="K1786" t="s">
        <v>25</v>
      </c>
      <c r="L1786" t="s">
        <v>22</v>
      </c>
      <c r="M1786" t="s">
        <v>27</v>
      </c>
      <c r="N1786" s="2">
        <v>71</v>
      </c>
    </row>
    <row r="1787" spans="1:14" x14ac:dyDescent="0.35">
      <c r="A1787" t="s">
        <v>10</v>
      </c>
      <c r="B1787">
        <f>IF(COUNTIF($A$2:A1787, A1787) =1,1,0)</f>
        <v>0</v>
      </c>
      <c r="C1787">
        <v>2015</v>
      </c>
      <c r="D1787" s="10">
        <v>42005</v>
      </c>
      <c r="E1787" t="s">
        <v>16</v>
      </c>
      <c r="F1787" t="s">
        <v>35</v>
      </c>
      <c r="G1787">
        <f>IF(COUNTIF($F$2:F1787, F1787) =1,1,0)</f>
        <v>0</v>
      </c>
      <c r="H1787" s="1">
        <v>86.88</v>
      </c>
      <c r="I1787" s="2">
        <f t="shared" si="27"/>
        <v>86880000</v>
      </c>
      <c r="J1787" s="2">
        <v>99312</v>
      </c>
      <c r="K1787" t="s">
        <v>30</v>
      </c>
      <c r="L1787" t="s">
        <v>38</v>
      </c>
      <c r="M1787" t="s">
        <v>27</v>
      </c>
      <c r="N1787" s="2">
        <v>60</v>
      </c>
    </row>
    <row r="1788" spans="1:14" x14ac:dyDescent="0.35">
      <c r="A1788" t="s">
        <v>44</v>
      </c>
      <c r="B1788">
        <f>IF(COUNTIF($A$2:A1788, A1788) =1,1,0)</f>
        <v>0</v>
      </c>
      <c r="C1788">
        <v>2017</v>
      </c>
      <c r="D1788" s="10">
        <v>42736</v>
      </c>
      <c r="E1788" t="s">
        <v>42</v>
      </c>
      <c r="F1788" t="s">
        <v>12</v>
      </c>
      <c r="G1788">
        <f>IF(COUNTIF($F$2:F1788, F1788) =1,1,0)</f>
        <v>0</v>
      </c>
      <c r="H1788" s="1">
        <v>26.24</v>
      </c>
      <c r="I1788" s="2">
        <f t="shared" si="27"/>
        <v>26240000</v>
      </c>
      <c r="J1788" s="2">
        <v>945147</v>
      </c>
      <c r="K1788" t="s">
        <v>29</v>
      </c>
      <c r="L1788" t="s">
        <v>38</v>
      </c>
      <c r="M1788" t="s">
        <v>27</v>
      </c>
      <c r="N1788" s="2">
        <v>20</v>
      </c>
    </row>
    <row r="1789" spans="1:14" x14ac:dyDescent="0.35">
      <c r="A1789" t="s">
        <v>45</v>
      </c>
      <c r="B1789">
        <f>IF(COUNTIF($A$2:A1789, A1789) =1,1,0)</f>
        <v>0</v>
      </c>
      <c r="C1789">
        <v>2018</v>
      </c>
      <c r="D1789" s="10">
        <v>43101</v>
      </c>
      <c r="E1789" t="s">
        <v>32</v>
      </c>
      <c r="F1789" t="s">
        <v>21</v>
      </c>
      <c r="G1789">
        <f>IF(COUNTIF($F$2:F1789, F1789) =1,1,0)</f>
        <v>0</v>
      </c>
      <c r="H1789" s="1">
        <v>26.29</v>
      </c>
      <c r="I1789" s="2">
        <f t="shared" si="27"/>
        <v>26290000</v>
      </c>
      <c r="J1789" s="2">
        <v>943039</v>
      </c>
      <c r="K1789" t="s">
        <v>29</v>
      </c>
      <c r="L1789" t="s">
        <v>38</v>
      </c>
      <c r="M1789" t="s">
        <v>18</v>
      </c>
      <c r="N1789" s="2">
        <v>28</v>
      </c>
    </row>
    <row r="1790" spans="1:14" x14ac:dyDescent="0.35">
      <c r="A1790" t="s">
        <v>43</v>
      </c>
      <c r="B1790">
        <f>IF(COUNTIF($A$2:A1790, A1790) =1,1,0)</f>
        <v>0</v>
      </c>
      <c r="C1790">
        <v>2016</v>
      </c>
      <c r="D1790" s="10">
        <v>42370</v>
      </c>
      <c r="E1790" t="s">
        <v>42</v>
      </c>
      <c r="F1790" t="s">
        <v>17</v>
      </c>
      <c r="G1790">
        <f>IF(COUNTIF($F$2:F1790, F1790) =1,1,0)</f>
        <v>0</v>
      </c>
      <c r="H1790" s="1">
        <v>76.81</v>
      </c>
      <c r="I1790" s="2">
        <f t="shared" si="27"/>
        <v>76810000</v>
      </c>
      <c r="J1790" s="2">
        <v>670642</v>
      </c>
      <c r="K1790" t="s">
        <v>30</v>
      </c>
      <c r="L1790" t="s">
        <v>14</v>
      </c>
      <c r="M1790" t="s">
        <v>27</v>
      </c>
      <c r="N1790" s="2">
        <v>10</v>
      </c>
    </row>
    <row r="1791" spans="1:14" x14ac:dyDescent="0.35">
      <c r="A1791" t="s">
        <v>45</v>
      </c>
      <c r="B1791">
        <f>IF(COUNTIF($A$2:A1791, A1791) =1,1,0)</f>
        <v>0</v>
      </c>
      <c r="C1791">
        <v>2016</v>
      </c>
      <c r="D1791" s="10">
        <v>42370</v>
      </c>
      <c r="E1791" t="s">
        <v>42</v>
      </c>
      <c r="F1791" t="s">
        <v>36</v>
      </c>
      <c r="G1791">
        <f>IF(COUNTIF($F$2:F1791, F1791) =1,1,0)</f>
        <v>0</v>
      </c>
      <c r="H1791" s="1">
        <v>36.200000000000003</v>
      </c>
      <c r="I1791" s="2">
        <f t="shared" si="27"/>
        <v>36200000</v>
      </c>
      <c r="J1791" s="2">
        <v>194553</v>
      </c>
      <c r="K1791" t="s">
        <v>13</v>
      </c>
      <c r="L1791" t="s">
        <v>26</v>
      </c>
      <c r="M1791" t="s">
        <v>27</v>
      </c>
      <c r="N1791" s="2">
        <v>48</v>
      </c>
    </row>
    <row r="1792" spans="1:14" x14ac:dyDescent="0.35">
      <c r="A1792" t="s">
        <v>10</v>
      </c>
      <c r="B1792">
        <f>IF(COUNTIF($A$2:A1792, A1792) =1,1,0)</f>
        <v>0</v>
      </c>
      <c r="C1792">
        <v>2022</v>
      </c>
      <c r="D1792" s="10">
        <v>44562</v>
      </c>
      <c r="E1792" t="s">
        <v>16</v>
      </c>
      <c r="F1792" t="s">
        <v>12</v>
      </c>
      <c r="G1792">
        <f>IF(COUNTIF($F$2:F1792, F1792) =1,1,0)</f>
        <v>0</v>
      </c>
      <c r="H1792" s="1">
        <v>49.56</v>
      </c>
      <c r="I1792" s="2">
        <f t="shared" si="27"/>
        <v>49560000</v>
      </c>
      <c r="J1792" s="2">
        <v>257224</v>
      </c>
      <c r="K1792" t="s">
        <v>13</v>
      </c>
      <c r="L1792" t="s">
        <v>26</v>
      </c>
      <c r="M1792" t="s">
        <v>18</v>
      </c>
      <c r="N1792" s="2">
        <v>46</v>
      </c>
    </row>
    <row r="1793" spans="1:14" x14ac:dyDescent="0.35">
      <c r="A1793" t="s">
        <v>19</v>
      </c>
      <c r="B1793">
        <f>IF(COUNTIF($A$2:A1793, A1793) =1,1,0)</f>
        <v>0</v>
      </c>
      <c r="C1793">
        <v>2019</v>
      </c>
      <c r="D1793" s="10">
        <v>43466</v>
      </c>
      <c r="E1793" t="s">
        <v>32</v>
      </c>
      <c r="F1793" t="s">
        <v>36</v>
      </c>
      <c r="G1793">
        <f>IF(COUNTIF($F$2:F1793, F1793) =1,1,0)</f>
        <v>0</v>
      </c>
      <c r="H1793" s="1">
        <v>58.96</v>
      </c>
      <c r="I1793" s="2">
        <f t="shared" si="27"/>
        <v>58960000</v>
      </c>
      <c r="J1793" s="2">
        <v>891815</v>
      </c>
      <c r="K1793" t="s">
        <v>30</v>
      </c>
      <c r="L1793" t="s">
        <v>22</v>
      </c>
      <c r="M1793" t="s">
        <v>31</v>
      </c>
      <c r="N1793" s="2">
        <v>19</v>
      </c>
    </row>
    <row r="1794" spans="1:14" x14ac:dyDescent="0.35">
      <c r="A1794" t="s">
        <v>10</v>
      </c>
      <c r="B1794">
        <f>IF(COUNTIF($A$2:A1794, A1794) =1,1,0)</f>
        <v>0</v>
      </c>
      <c r="C1794">
        <v>2020</v>
      </c>
      <c r="D1794" s="10">
        <v>43831</v>
      </c>
      <c r="E1794" t="s">
        <v>16</v>
      </c>
      <c r="F1794" t="s">
        <v>36</v>
      </c>
      <c r="G1794">
        <f>IF(COUNTIF($F$2:F1794, F1794) =1,1,0)</f>
        <v>0</v>
      </c>
      <c r="H1794" s="1">
        <v>98.05</v>
      </c>
      <c r="I1794" s="2">
        <f t="shared" si="27"/>
        <v>98050000</v>
      </c>
      <c r="J1794" s="2">
        <v>168617</v>
      </c>
      <c r="K1794" t="s">
        <v>13</v>
      </c>
      <c r="L1794" t="s">
        <v>14</v>
      </c>
      <c r="M1794" t="s">
        <v>15</v>
      </c>
      <c r="N1794" s="2">
        <v>16</v>
      </c>
    </row>
    <row r="1795" spans="1:14" x14ac:dyDescent="0.35">
      <c r="A1795" t="s">
        <v>23</v>
      </c>
      <c r="B1795">
        <f>IF(COUNTIF($A$2:A1795, A1795) =1,1,0)</f>
        <v>0</v>
      </c>
      <c r="C1795">
        <v>2016</v>
      </c>
      <c r="D1795" s="10">
        <v>42370</v>
      </c>
      <c r="E1795" t="s">
        <v>16</v>
      </c>
      <c r="F1795" t="s">
        <v>35</v>
      </c>
      <c r="G1795">
        <f>IF(COUNTIF($F$2:F1795, F1795) =1,1,0)</f>
        <v>0</v>
      </c>
      <c r="H1795" s="1">
        <v>83.67</v>
      </c>
      <c r="I1795" s="2">
        <f t="shared" ref="I1795:I1858" si="28">H1795*1000000</f>
        <v>83670000</v>
      </c>
      <c r="J1795" s="2">
        <v>701152</v>
      </c>
      <c r="K1795" t="s">
        <v>25</v>
      </c>
      <c r="L1795" t="s">
        <v>26</v>
      </c>
      <c r="M1795" t="s">
        <v>18</v>
      </c>
      <c r="N1795" s="2">
        <v>53</v>
      </c>
    </row>
    <row r="1796" spans="1:14" x14ac:dyDescent="0.35">
      <c r="A1796" t="s">
        <v>45</v>
      </c>
      <c r="B1796">
        <f>IF(COUNTIF($A$2:A1796, A1796) =1,1,0)</f>
        <v>0</v>
      </c>
      <c r="C1796">
        <v>2023</v>
      </c>
      <c r="D1796" s="10">
        <v>44927</v>
      </c>
      <c r="E1796" t="s">
        <v>34</v>
      </c>
      <c r="F1796" t="s">
        <v>36</v>
      </c>
      <c r="G1796">
        <f>IF(COUNTIF($F$2:F1796, F1796) =1,1,0)</f>
        <v>0</v>
      </c>
      <c r="H1796" s="1">
        <v>30.66</v>
      </c>
      <c r="I1796" s="2">
        <f t="shared" si="28"/>
        <v>30660000</v>
      </c>
      <c r="J1796" s="2">
        <v>749609</v>
      </c>
      <c r="K1796" t="s">
        <v>25</v>
      </c>
      <c r="L1796" t="s">
        <v>38</v>
      </c>
      <c r="M1796" t="s">
        <v>27</v>
      </c>
      <c r="N1796" s="2">
        <v>28</v>
      </c>
    </row>
    <row r="1797" spans="1:14" x14ac:dyDescent="0.35">
      <c r="A1797" t="s">
        <v>23</v>
      </c>
      <c r="B1797">
        <f>IF(COUNTIF($A$2:A1797, A1797) =1,1,0)</f>
        <v>0</v>
      </c>
      <c r="C1797">
        <v>2024</v>
      </c>
      <c r="D1797" s="10">
        <v>45292</v>
      </c>
      <c r="E1797" t="s">
        <v>20</v>
      </c>
      <c r="F1797" t="s">
        <v>35</v>
      </c>
      <c r="G1797">
        <f>IF(COUNTIF($F$2:F1797, F1797) =1,1,0)</f>
        <v>0</v>
      </c>
      <c r="H1797" s="1">
        <v>86.74</v>
      </c>
      <c r="I1797" s="2">
        <f t="shared" si="28"/>
        <v>86740000</v>
      </c>
      <c r="J1797" s="2">
        <v>658712</v>
      </c>
      <c r="K1797" t="s">
        <v>13</v>
      </c>
      <c r="L1797" t="s">
        <v>14</v>
      </c>
      <c r="M1797" t="s">
        <v>15</v>
      </c>
      <c r="N1797" s="2">
        <v>25</v>
      </c>
    </row>
    <row r="1798" spans="1:14" x14ac:dyDescent="0.35">
      <c r="A1798" t="s">
        <v>10</v>
      </c>
      <c r="B1798">
        <f>IF(COUNTIF($A$2:A1798, A1798) =1,1,0)</f>
        <v>0</v>
      </c>
      <c r="C1798">
        <v>2022</v>
      </c>
      <c r="D1798" s="10">
        <v>44562</v>
      </c>
      <c r="E1798" t="s">
        <v>32</v>
      </c>
      <c r="F1798" t="s">
        <v>17</v>
      </c>
      <c r="G1798">
        <f>IF(COUNTIF($F$2:F1798, F1798) =1,1,0)</f>
        <v>0</v>
      </c>
      <c r="H1798" s="1">
        <v>77.739999999999995</v>
      </c>
      <c r="I1798" s="2">
        <f t="shared" si="28"/>
        <v>77740000</v>
      </c>
      <c r="J1798" s="2">
        <v>642501</v>
      </c>
      <c r="K1798" t="s">
        <v>13</v>
      </c>
      <c r="L1798" t="s">
        <v>38</v>
      </c>
      <c r="M1798" t="s">
        <v>27</v>
      </c>
      <c r="N1798" s="2">
        <v>19</v>
      </c>
    </row>
    <row r="1799" spans="1:14" x14ac:dyDescent="0.35">
      <c r="A1799" t="s">
        <v>40</v>
      </c>
      <c r="B1799">
        <f>IF(COUNTIF($A$2:A1799, A1799) =1,1,0)</f>
        <v>0</v>
      </c>
      <c r="C1799">
        <v>2017</v>
      </c>
      <c r="D1799" s="10">
        <v>42736</v>
      </c>
      <c r="E1799" t="s">
        <v>42</v>
      </c>
      <c r="F1799" t="s">
        <v>36</v>
      </c>
      <c r="G1799">
        <f>IF(COUNTIF($F$2:F1799, F1799) =1,1,0)</f>
        <v>0</v>
      </c>
      <c r="H1799" s="1">
        <v>92.65</v>
      </c>
      <c r="I1799" s="2">
        <f t="shared" si="28"/>
        <v>92650000</v>
      </c>
      <c r="J1799" s="2">
        <v>817255</v>
      </c>
      <c r="K1799" t="s">
        <v>13</v>
      </c>
      <c r="L1799" t="s">
        <v>22</v>
      </c>
      <c r="M1799" t="s">
        <v>31</v>
      </c>
      <c r="N1799" s="2">
        <v>62</v>
      </c>
    </row>
    <row r="1800" spans="1:14" x14ac:dyDescent="0.35">
      <c r="A1800" t="s">
        <v>10</v>
      </c>
      <c r="B1800">
        <f>IF(COUNTIF($A$2:A1800, A1800) =1,1,0)</f>
        <v>0</v>
      </c>
      <c r="C1800">
        <v>2021</v>
      </c>
      <c r="D1800" s="10">
        <v>44197</v>
      </c>
      <c r="E1800" t="s">
        <v>16</v>
      </c>
      <c r="F1800" t="s">
        <v>35</v>
      </c>
      <c r="G1800">
        <f>IF(COUNTIF($F$2:F1800, F1800) =1,1,0)</f>
        <v>0</v>
      </c>
      <c r="H1800" s="1">
        <v>5.96</v>
      </c>
      <c r="I1800" s="2">
        <f t="shared" si="28"/>
        <v>5960000</v>
      </c>
      <c r="J1800" s="2">
        <v>92237</v>
      </c>
      <c r="K1800" t="s">
        <v>25</v>
      </c>
      <c r="L1800" t="s">
        <v>22</v>
      </c>
      <c r="M1800" t="s">
        <v>27</v>
      </c>
      <c r="N1800" s="2">
        <v>47</v>
      </c>
    </row>
    <row r="1801" spans="1:14" x14ac:dyDescent="0.35">
      <c r="A1801" t="s">
        <v>40</v>
      </c>
      <c r="B1801">
        <f>IF(COUNTIF($A$2:A1801, A1801) =1,1,0)</f>
        <v>0</v>
      </c>
      <c r="C1801">
        <v>2023</v>
      </c>
      <c r="D1801" s="10">
        <v>44927</v>
      </c>
      <c r="E1801" t="s">
        <v>20</v>
      </c>
      <c r="F1801" t="s">
        <v>24</v>
      </c>
      <c r="G1801">
        <f>IF(COUNTIF($F$2:F1801, F1801) =1,1,0)</f>
        <v>0</v>
      </c>
      <c r="H1801" s="1">
        <v>66.91</v>
      </c>
      <c r="I1801" s="2">
        <f t="shared" si="28"/>
        <v>66910000</v>
      </c>
      <c r="J1801" s="2">
        <v>156195</v>
      </c>
      <c r="K1801" t="s">
        <v>25</v>
      </c>
      <c r="L1801" t="s">
        <v>14</v>
      </c>
      <c r="M1801" t="s">
        <v>18</v>
      </c>
      <c r="N1801" s="2">
        <v>58</v>
      </c>
    </row>
    <row r="1802" spans="1:14" x14ac:dyDescent="0.35">
      <c r="A1802" t="s">
        <v>19</v>
      </c>
      <c r="B1802">
        <f>IF(COUNTIF($A$2:A1802, A1802) =1,1,0)</f>
        <v>0</v>
      </c>
      <c r="C1802">
        <v>2016</v>
      </c>
      <c r="D1802" s="10">
        <v>42370</v>
      </c>
      <c r="E1802" t="s">
        <v>20</v>
      </c>
      <c r="F1802" t="s">
        <v>21</v>
      </c>
      <c r="G1802">
        <f>IF(COUNTIF($F$2:F1802, F1802) =1,1,0)</f>
        <v>0</v>
      </c>
      <c r="H1802" s="1">
        <v>23.38</v>
      </c>
      <c r="I1802" s="2">
        <f t="shared" si="28"/>
        <v>23380000</v>
      </c>
      <c r="J1802" s="2">
        <v>618125</v>
      </c>
      <c r="K1802" t="s">
        <v>25</v>
      </c>
      <c r="L1802" t="s">
        <v>38</v>
      </c>
      <c r="M1802" t="s">
        <v>15</v>
      </c>
      <c r="N1802" s="2">
        <v>16</v>
      </c>
    </row>
    <row r="1803" spans="1:14" x14ac:dyDescent="0.35">
      <c r="A1803" t="s">
        <v>40</v>
      </c>
      <c r="B1803">
        <f>IF(COUNTIF($A$2:A1803, A1803) =1,1,0)</f>
        <v>0</v>
      </c>
      <c r="C1803">
        <v>2021</v>
      </c>
      <c r="D1803" s="10">
        <v>44197</v>
      </c>
      <c r="E1803" t="s">
        <v>20</v>
      </c>
      <c r="F1803" t="s">
        <v>36</v>
      </c>
      <c r="G1803">
        <f>IF(COUNTIF($F$2:F1803, F1803) =1,1,0)</f>
        <v>0</v>
      </c>
      <c r="H1803" s="1">
        <v>82.04</v>
      </c>
      <c r="I1803" s="2">
        <f t="shared" si="28"/>
        <v>82040000</v>
      </c>
      <c r="J1803" s="2">
        <v>828293</v>
      </c>
      <c r="K1803" t="s">
        <v>29</v>
      </c>
      <c r="L1803" t="s">
        <v>22</v>
      </c>
      <c r="M1803" t="s">
        <v>31</v>
      </c>
      <c r="N1803" s="2">
        <v>64</v>
      </c>
    </row>
    <row r="1804" spans="1:14" x14ac:dyDescent="0.35">
      <c r="A1804" t="s">
        <v>43</v>
      </c>
      <c r="B1804">
        <f>IF(COUNTIF($A$2:A1804, A1804) =1,1,0)</f>
        <v>0</v>
      </c>
      <c r="C1804">
        <v>2017</v>
      </c>
      <c r="D1804" s="10">
        <v>42736</v>
      </c>
      <c r="E1804" t="s">
        <v>42</v>
      </c>
      <c r="F1804" t="s">
        <v>24</v>
      </c>
      <c r="G1804">
        <f>IF(COUNTIF($F$2:F1804, F1804) =1,1,0)</f>
        <v>0</v>
      </c>
      <c r="H1804" s="1">
        <v>6.09</v>
      </c>
      <c r="I1804" s="2">
        <f t="shared" si="28"/>
        <v>6090000</v>
      </c>
      <c r="J1804" s="2">
        <v>436100</v>
      </c>
      <c r="K1804" t="s">
        <v>30</v>
      </c>
      <c r="L1804" t="s">
        <v>38</v>
      </c>
      <c r="M1804" t="s">
        <v>39</v>
      </c>
      <c r="N1804" s="2">
        <v>12</v>
      </c>
    </row>
    <row r="1805" spans="1:14" x14ac:dyDescent="0.35">
      <c r="A1805" t="s">
        <v>45</v>
      </c>
      <c r="B1805">
        <f>IF(COUNTIF($A$2:A1805, A1805) =1,1,0)</f>
        <v>0</v>
      </c>
      <c r="C1805">
        <v>2020</v>
      </c>
      <c r="D1805" s="10">
        <v>43831</v>
      </c>
      <c r="E1805" t="s">
        <v>32</v>
      </c>
      <c r="F1805" t="s">
        <v>17</v>
      </c>
      <c r="G1805">
        <f>IF(COUNTIF($F$2:F1805, F1805) =1,1,0)</f>
        <v>0</v>
      </c>
      <c r="H1805" s="1">
        <v>14.12</v>
      </c>
      <c r="I1805" s="2">
        <f t="shared" si="28"/>
        <v>14120000</v>
      </c>
      <c r="J1805" s="2">
        <v>787194</v>
      </c>
      <c r="K1805" t="s">
        <v>30</v>
      </c>
      <c r="L1805" t="s">
        <v>38</v>
      </c>
      <c r="M1805" t="s">
        <v>15</v>
      </c>
      <c r="N1805" s="2">
        <v>51</v>
      </c>
    </row>
    <row r="1806" spans="1:14" x14ac:dyDescent="0.35">
      <c r="A1806" t="s">
        <v>33</v>
      </c>
      <c r="B1806">
        <f>IF(COUNTIF($A$2:A1806, A1806) =1,1,0)</f>
        <v>0</v>
      </c>
      <c r="C1806">
        <v>2021</v>
      </c>
      <c r="D1806" s="10">
        <v>44197</v>
      </c>
      <c r="E1806" t="s">
        <v>11</v>
      </c>
      <c r="F1806" t="s">
        <v>17</v>
      </c>
      <c r="G1806">
        <f>IF(COUNTIF($F$2:F1806, F1806) =1,1,0)</f>
        <v>0</v>
      </c>
      <c r="H1806" s="1">
        <v>31.52</v>
      </c>
      <c r="I1806" s="2">
        <f t="shared" si="28"/>
        <v>31520000</v>
      </c>
      <c r="J1806" s="2">
        <v>380086</v>
      </c>
      <c r="K1806" t="s">
        <v>25</v>
      </c>
      <c r="L1806" t="s">
        <v>26</v>
      </c>
      <c r="M1806" t="s">
        <v>39</v>
      </c>
      <c r="N1806" s="2">
        <v>65</v>
      </c>
    </row>
    <row r="1807" spans="1:14" x14ac:dyDescent="0.35">
      <c r="A1807" t="s">
        <v>19</v>
      </c>
      <c r="B1807">
        <f>IF(COUNTIF($A$2:A1807, A1807) =1,1,0)</f>
        <v>0</v>
      </c>
      <c r="C1807">
        <v>2024</v>
      </c>
      <c r="D1807" s="10">
        <v>45292</v>
      </c>
      <c r="E1807" t="s">
        <v>42</v>
      </c>
      <c r="F1807" t="s">
        <v>37</v>
      </c>
      <c r="G1807">
        <f>IF(COUNTIF($F$2:F1807, F1807) =1,1,0)</f>
        <v>0</v>
      </c>
      <c r="H1807" s="1">
        <v>13.74</v>
      </c>
      <c r="I1807" s="2">
        <f t="shared" si="28"/>
        <v>13740000</v>
      </c>
      <c r="J1807" s="2">
        <v>330581</v>
      </c>
      <c r="K1807" t="s">
        <v>30</v>
      </c>
      <c r="L1807" t="s">
        <v>38</v>
      </c>
      <c r="M1807" t="s">
        <v>27</v>
      </c>
      <c r="N1807" s="2">
        <v>54</v>
      </c>
    </row>
    <row r="1808" spans="1:14" x14ac:dyDescent="0.35">
      <c r="A1808" t="s">
        <v>40</v>
      </c>
      <c r="B1808">
        <f>IF(COUNTIF($A$2:A1808, A1808) =1,1,0)</f>
        <v>0</v>
      </c>
      <c r="C1808">
        <v>2017</v>
      </c>
      <c r="D1808" s="10">
        <v>42736</v>
      </c>
      <c r="E1808" t="s">
        <v>34</v>
      </c>
      <c r="F1808" t="s">
        <v>21</v>
      </c>
      <c r="G1808">
        <f>IF(COUNTIF($F$2:F1808, F1808) =1,1,0)</f>
        <v>0</v>
      </c>
      <c r="H1808" s="1">
        <v>99.99</v>
      </c>
      <c r="I1808" s="2">
        <f t="shared" si="28"/>
        <v>99990000</v>
      </c>
      <c r="J1808" s="2">
        <v>672966</v>
      </c>
      <c r="K1808" t="s">
        <v>13</v>
      </c>
      <c r="L1808" t="s">
        <v>38</v>
      </c>
      <c r="M1808" t="s">
        <v>18</v>
      </c>
      <c r="N1808" s="2">
        <v>13</v>
      </c>
    </row>
    <row r="1809" spans="1:14" x14ac:dyDescent="0.35">
      <c r="A1809" t="s">
        <v>19</v>
      </c>
      <c r="B1809">
        <f>IF(COUNTIF($A$2:A1809, A1809) =1,1,0)</f>
        <v>0</v>
      </c>
      <c r="C1809">
        <v>2022</v>
      </c>
      <c r="D1809" s="10">
        <v>44562</v>
      </c>
      <c r="E1809" t="s">
        <v>42</v>
      </c>
      <c r="F1809" t="s">
        <v>24</v>
      </c>
      <c r="G1809">
        <f>IF(COUNTIF($F$2:F1809, F1809) =1,1,0)</f>
        <v>0</v>
      </c>
      <c r="H1809" s="1">
        <v>19.559999999999999</v>
      </c>
      <c r="I1809" s="2">
        <f t="shared" si="28"/>
        <v>19560000</v>
      </c>
      <c r="J1809" s="2">
        <v>772330</v>
      </c>
      <c r="K1809" t="s">
        <v>13</v>
      </c>
      <c r="L1809" t="s">
        <v>14</v>
      </c>
      <c r="M1809" t="s">
        <v>39</v>
      </c>
      <c r="N1809" s="2">
        <v>20</v>
      </c>
    </row>
    <row r="1810" spans="1:14" x14ac:dyDescent="0.35">
      <c r="A1810" t="s">
        <v>44</v>
      </c>
      <c r="B1810">
        <f>IF(COUNTIF($A$2:A1810, A1810) =1,1,0)</f>
        <v>0</v>
      </c>
      <c r="C1810">
        <v>2018</v>
      </c>
      <c r="D1810" s="10">
        <v>43101</v>
      </c>
      <c r="E1810" t="s">
        <v>20</v>
      </c>
      <c r="F1810" t="s">
        <v>24</v>
      </c>
      <c r="G1810">
        <f>IF(COUNTIF($F$2:F1810, F1810) =1,1,0)</f>
        <v>0</v>
      </c>
      <c r="H1810" s="1">
        <v>81.61</v>
      </c>
      <c r="I1810" s="2">
        <f t="shared" si="28"/>
        <v>81610000</v>
      </c>
      <c r="J1810" s="2">
        <v>255844</v>
      </c>
      <c r="K1810" t="s">
        <v>29</v>
      </c>
      <c r="L1810" t="s">
        <v>14</v>
      </c>
      <c r="M1810" t="s">
        <v>39</v>
      </c>
      <c r="N1810" s="2">
        <v>8</v>
      </c>
    </row>
    <row r="1811" spans="1:14" x14ac:dyDescent="0.35">
      <c r="A1811" t="s">
        <v>28</v>
      </c>
      <c r="B1811">
        <f>IF(COUNTIF($A$2:A1811, A1811) =1,1,0)</f>
        <v>0</v>
      </c>
      <c r="C1811">
        <v>2017</v>
      </c>
      <c r="D1811" s="10">
        <v>42736</v>
      </c>
      <c r="E1811" t="s">
        <v>16</v>
      </c>
      <c r="F1811" t="s">
        <v>35</v>
      </c>
      <c r="G1811">
        <f>IF(COUNTIF($F$2:F1811, F1811) =1,1,0)</f>
        <v>0</v>
      </c>
      <c r="H1811" s="1">
        <v>80.7</v>
      </c>
      <c r="I1811" s="2">
        <f t="shared" si="28"/>
        <v>80700000</v>
      </c>
      <c r="J1811" s="2">
        <v>107009</v>
      </c>
      <c r="K1811" t="s">
        <v>25</v>
      </c>
      <c r="L1811" t="s">
        <v>26</v>
      </c>
      <c r="M1811" t="s">
        <v>39</v>
      </c>
      <c r="N1811" s="2">
        <v>67</v>
      </c>
    </row>
    <row r="1812" spans="1:14" x14ac:dyDescent="0.35">
      <c r="A1812" t="s">
        <v>44</v>
      </c>
      <c r="B1812">
        <f>IF(COUNTIF($A$2:A1812, A1812) =1,1,0)</f>
        <v>0</v>
      </c>
      <c r="C1812">
        <v>2020</v>
      </c>
      <c r="D1812" s="10">
        <v>43831</v>
      </c>
      <c r="E1812" t="s">
        <v>34</v>
      </c>
      <c r="F1812" t="s">
        <v>17</v>
      </c>
      <c r="G1812">
        <f>IF(COUNTIF($F$2:F1812, F1812) =1,1,0)</f>
        <v>0</v>
      </c>
      <c r="H1812" s="1">
        <v>10.41</v>
      </c>
      <c r="I1812" s="2">
        <f t="shared" si="28"/>
        <v>10410000</v>
      </c>
      <c r="J1812" s="2">
        <v>872095</v>
      </c>
      <c r="K1812" t="s">
        <v>25</v>
      </c>
      <c r="L1812" t="s">
        <v>14</v>
      </c>
      <c r="M1812" t="s">
        <v>18</v>
      </c>
      <c r="N1812" s="2">
        <v>44</v>
      </c>
    </row>
    <row r="1813" spans="1:14" x14ac:dyDescent="0.35">
      <c r="A1813" t="s">
        <v>33</v>
      </c>
      <c r="B1813">
        <f>IF(COUNTIF($A$2:A1813, A1813) =1,1,0)</f>
        <v>0</v>
      </c>
      <c r="C1813">
        <v>2015</v>
      </c>
      <c r="D1813" s="10">
        <v>42005</v>
      </c>
      <c r="E1813" t="s">
        <v>32</v>
      </c>
      <c r="F1813" t="s">
        <v>36</v>
      </c>
      <c r="G1813">
        <f>IF(COUNTIF($F$2:F1813, F1813) =1,1,0)</f>
        <v>0</v>
      </c>
      <c r="H1813" s="1">
        <v>85.36</v>
      </c>
      <c r="I1813" s="2">
        <f t="shared" si="28"/>
        <v>85360000</v>
      </c>
      <c r="J1813" s="2">
        <v>50427</v>
      </c>
      <c r="K1813" t="s">
        <v>13</v>
      </c>
      <c r="L1813" t="s">
        <v>38</v>
      </c>
      <c r="M1813" t="s">
        <v>39</v>
      </c>
      <c r="N1813" s="2">
        <v>5</v>
      </c>
    </row>
    <row r="1814" spans="1:14" x14ac:dyDescent="0.35">
      <c r="A1814" t="s">
        <v>45</v>
      </c>
      <c r="B1814">
        <f>IF(COUNTIF($A$2:A1814, A1814) =1,1,0)</f>
        <v>0</v>
      </c>
      <c r="C1814">
        <v>2017</v>
      </c>
      <c r="D1814" s="10">
        <v>42736</v>
      </c>
      <c r="E1814" t="s">
        <v>11</v>
      </c>
      <c r="F1814" t="s">
        <v>17</v>
      </c>
      <c r="G1814">
        <f>IF(COUNTIF($F$2:F1814, F1814) =1,1,0)</f>
        <v>0</v>
      </c>
      <c r="H1814" s="1">
        <v>15.24</v>
      </c>
      <c r="I1814" s="2">
        <f t="shared" si="28"/>
        <v>15240000</v>
      </c>
      <c r="J1814" s="2">
        <v>599197</v>
      </c>
      <c r="K1814" t="s">
        <v>30</v>
      </c>
      <c r="L1814" t="s">
        <v>38</v>
      </c>
      <c r="M1814" t="s">
        <v>27</v>
      </c>
      <c r="N1814" s="2">
        <v>8</v>
      </c>
    </row>
    <row r="1815" spans="1:14" x14ac:dyDescent="0.35">
      <c r="A1815" t="s">
        <v>43</v>
      </c>
      <c r="B1815">
        <f>IF(COUNTIF($A$2:A1815, A1815) =1,1,0)</f>
        <v>0</v>
      </c>
      <c r="C1815">
        <v>2022</v>
      </c>
      <c r="D1815" s="10">
        <v>44562</v>
      </c>
      <c r="E1815" t="s">
        <v>42</v>
      </c>
      <c r="F1815" t="s">
        <v>24</v>
      </c>
      <c r="G1815">
        <f>IF(COUNTIF($F$2:F1815, F1815) =1,1,0)</f>
        <v>0</v>
      </c>
      <c r="H1815" s="1">
        <v>40.08</v>
      </c>
      <c r="I1815" s="2">
        <f t="shared" si="28"/>
        <v>40080000</v>
      </c>
      <c r="J1815" s="2">
        <v>459643</v>
      </c>
      <c r="K1815" t="s">
        <v>25</v>
      </c>
      <c r="L1815" t="s">
        <v>22</v>
      </c>
      <c r="M1815" t="s">
        <v>31</v>
      </c>
      <c r="N1815" s="2">
        <v>10</v>
      </c>
    </row>
    <row r="1816" spans="1:14" x14ac:dyDescent="0.35">
      <c r="A1816" t="s">
        <v>10</v>
      </c>
      <c r="B1816">
        <f>IF(COUNTIF($A$2:A1816, A1816) =1,1,0)</f>
        <v>0</v>
      </c>
      <c r="C1816">
        <v>2021</v>
      </c>
      <c r="D1816" s="10">
        <v>44197</v>
      </c>
      <c r="E1816" t="s">
        <v>32</v>
      </c>
      <c r="F1816" t="s">
        <v>24</v>
      </c>
      <c r="G1816">
        <f>IF(COUNTIF($F$2:F1816, F1816) =1,1,0)</f>
        <v>0</v>
      </c>
      <c r="H1816" s="1">
        <v>10.199999999999999</v>
      </c>
      <c r="I1816" s="2">
        <f t="shared" si="28"/>
        <v>10200000</v>
      </c>
      <c r="J1816" s="2">
        <v>950257</v>
      </c>
      <c r="K1816" t="s">
        <v>25</v>
      </c>
      <c r="L1816" t="s">
        <v>22</v>
      </c>
      <c r="M1816" t="s">
        <v>27</v>
      </c>
      <c r="N1816" s="2">
        <v>61</v>
      </c>
    </row>
    <row r="1817" spans="1:14" x14ac:dyDescent="0.35">
      <c r="A1817" t="s">
        <v>40</v>
      </c>
      <c r="B1817">
        <f>IF(COUNTIF($A$2:A1817, A1817) =1,1,0)</f>
        <v>0</v>
      </c>
      <c r="C1817">
        <v>2022</v>
      </c>
      <c r="D1817" s="10">
        <v>44562</v>
      </c>
      <c r="E1817" t="s">
        <v>11</v>
      </c>
      <c r="F1817" t="s">
        <v>37</v>
      </c>
      <c r="G1817">
        <f>IF(COUNTIF($F$2:F1817, F1817) =1,1,0)</f>
        <v>0</v>
      </c>
      <c r="H1817" s="1">
        <v>72.53</v>
      </c>
      <c r="I1817" s="2">
        <f t="shared" si="28"/>
        <v>72530000</v>
      </c>
      <c r="J1817" s="2">
        <v>496317</v>
      </c>
      <c r="K1817" t="s">
        <v>13</v>
      </c>
      <c r="L1817" t="s">
        <v>22</v>
      </c>
      <c r="M1817" t="s">
        <v>31</v>
      </c>
      <c r="N1817" s="2">
        <v>62</v>
      </c>
    </row>
    <row r="1818" spans="1:14" x14ac:dyDescent="0.35">
      <c r="A1818" t="s">
        <v>43</v>
      </c>
      <c r="B1818">
        <f>IF(COUNTIF($A$2:A1818, A1818) =1,1,0)</f>
        <v>0</v>
      </c>
      <c r="C1818">
        <v>2017</v>
      </c>
      <c r="D1818" s="10">
        <v>42736</v>
      </c>
      <c r="E1818" t="s">
        <v>20</v>
      </c>
      <c r="F1818" t="s">
        <v>37</v>
      </c>
      <c r="G1818">
        <f>IF(COUNTIF($F$2:F1818, F1818) =1,1,0)</f>
        <v>0</v>
      </c>
      <c r="H1818" s="1">
        <v>96.36</v>
      </c>
      <c r="I1818" s="2">
        <f t="shared" si="28"/>
        <v>96360000</v>
      </c>
      <c r="J1818" s="2">
        <v>596078</v>
      </c>
      <c r="K1818" t="s">
        <v>13</v>
      </c>
      <c r="L1818" t="s">
        <v>22</v>
      </c>
      <c r="M1818" t="s">
        <v>39</v>
      </c>
      <c r="N1818" s="2">
        <v>10</v>
      </c>
    </row>
    <row r="1819" spans="1:14" x14ac:dyDescent="0.35">
      <c r="A1819" t="s">
        <v>43</v>
      </c>
      <c r="B1819">
        <f>IF(COUNTIF($A$2:A1819, A1819) =1,1,0)</f>
        <v>0</v>
      </c>
      <c r="C1819">
        <v>2019</v>
      </c>
      <c r="D1819" s="10">
        <v>43466</v>
      </c>
      <c r="E1819" t="s">
        <v>16</v>
      </c>
      <c r="F1819" t="s">
        <v>36</v>
      </c>
      <c r="G1819">
        <f>IF(COUNTIF($F$2:F1819, F1819) =1,1,0)</f>
        <v>0</v>
      </c>
      <c r="H1819" s="1">
        <v>88.63</v>
      </c>
      <c r="I1819" s="2">
        <f t="shared" si="28"/>
        <v>88630000</v>
      </c>
      <c r="J1819" s="2">
        <v>701522</v>
      </c>
      <c r="K1819" t="s">
        <v>29</v>
      </c>
      <c r="L1819" t="s">
        <v>26</v>
      </c>
      <c r="M1819" t="s">
        <v>15</v>
      </c>
      <c r="N1819" s="2">
        <v>10</v>
      </c>
    </row>
    <row r="1820" spans="1:14" x14ac:dyDescent="0.35">
      <c r="A1820" t="s">
        <v>19</v>
      </c>
      <c r="B1820">
        <f>IF(COUNTIF($A$2:A1820, A1820) =1,1,0)</f>
        <v>0</v>
      </c>
      <c r="C1820">
        <v>2015</v>
      </c>
      <c r="D1820" s="10">
        <v>42005</v>
      </c>
      <c r="E1820" t="s">
        <v>20</v>
      </c>
      <c r="F1820" t="s">
        <v>37</v>
      </c>
      <c r="G1820">
        <f>IF(COUNTIF($F$2:F1820, F1820) =1,1,0)</f>
        <v>0</v>
      </c>
      <c r="H1820" s="1">
        <v>37.15</v>
      </c>
      <c r="I1820" s="2">
        <f t="shared" si="28"/>
        <v>37150000</v>
      </c>
      <c r="J1820" s="2">
        <v>357124</v>
      </c>
      <c r="K1820" t="s">
        <v>25</v>
      </c>
      <c r="L1820" t="s">
        <v>22</v>
      </c>
      <c r="M1820" t="s">
        <v>31</v>
      </c>
      <c r="N1820" s="2">
        <v>31</v>
      </c>
    </row>
    <row r="1821" spans="1:14" x14ac:dyDescent="0.35">
      <c r="A1821" t="s">
        <v>28</v>
      </c>
      <c r="B1821">
        <f>IF(COUNTIF($A$2:A1821, A1821) =1,1,0)</f>
        <v>0</v>
      </c>
      <c r="C1821">
        <v>2022</v>
      </c>
      <c r="D1821" s="10">
        <v>44562</v>
      </c>
      <c r="E1821" t="s">
        <v>34</v>
      </c>
      <c r="F1821" t="s">
        <v>35</v>
      </c>
      <c r="G1821">
        <f>IF(COUNTIF($F$2:F1821, F1821) =1,1,0)</f>
        <v>0</v>
      </c>
      <c r="H1821" s="1">
        <v>47.92</v>
      </c>
      <c r="I1821" s="2">
        <f t="shared" si="28"/>
        <v>47920000</v>
      </c>
      <c r="J1821" s="2">
        <v>112688</v>
      </c>
      <c r="K1821" t="s">
        <v>25</v>
      </c>
      <c r="L1821" t="s">
        <v>26</v>
      </c>
      <c r="M1821" t="s">
        <v>15</v>
      </c>
      <c r="N1821" s="2">
        <v>15</v>
      </c>
    </row>
    <row r="1822" spans="1:14" x14ac:dyDescent="0.35">
      <c r="A1822" t="s">
        <v>19</v>
      </c>
      <c r="B1822">
        <f>IF(COUNTIF($A$2:A1822, A1822) =1,1,0)</f>
        <v>0</v>
      </c>
      <c r="C1822">
        <v>2018</v>
      </c>
      <c r="D1822" s="10">
        <v>43101</v>
      </c>
      <c r="E1822" t="s">
        <v>11</v>
      </c>
      <c r="F1822" t="s">
        <v>17</v>
      </c>
      <c r="G1822">
        <f>IF(COUNTIF($F$2:F1822, F1822) =1,1,0)</f>
        <v>0</v>
      </c>
      <c r="H1822" s="1">
        <v>14.46</v>
      </c>
      <c r="I1822" s="2">
        <f t="shared" si="28"/>
        <v>14460000</v>
      </c>
      <c r="J1822" s="2">
        <v>743107</v>
      </c>
      <c r="K1822" t="s">
        <v>13</v>
      </c>
      <c r="L1822" t="s">
        <v>26</v>
      </c>
      <c r="M1822" t="s">
        <v>15</v>
      </c>
      <c r="N1822" s="2">
        <v>49</v>
      </c>
    </row>
    <row r="1823" spans="1:14" x14ac:dyDescent="0.35">
      <c r="A1823" t="s">
        <v>19</v>
      </c>
      <c r="B1823">
        <f>IF(COUNTIF($A$2:A1823, A1823) =1,1,0)</f>
        <v>0</v>
      </c>
      <c r="C1823">
        <v>2022</v>
      </c>
      <c r="D1823" s="10">
        <v>44562</v>
      </c>
      <c r="E1823" t="s">
        <v>20</v>
      </c>
      <c r="F1823" t="s">
        <v>36</v>
      </c>
      <c r="G1823">
        <f>IF(COUNTIF($F$2:F1823, F1823) =1,1,0)</f>
        <v>0</v>
      </c>
      <c r="H1823" s="1">
        <v>32.47</v>
      </c>
      <c r="I1823" s="2">
        <f t="shared" si="28"/>
        <v>32470000</v>
      </c>
      <c r="J1823" s="2">
        <v>947465</v>
      </c>
      <c r="K1823" t="s">
        <v>30</v>
      </c>
      <c r="L1823" t="s">
        <v>14</v>
      </c>
      <c r="M1823" t="s">
        <v>27</v>
      </c>
      <c r="N1823" s="2">
        <v>69</v>
      </c>
    </row>
    <row r="1824" spans="1:14" x14ac:dyDescent="0.35">
      <c r="A1824" t="s">
        <v>44</v>
      </c>
      <c r="B1824">
        <f>IF(COUNTIF($A$2:A1824, A1824) =1,1,0)</f>
        <v>0</v>
      </c>
      <c r="C1824">
        <v>2019</v>
      </c>
      <c r="D1824" s="10">
        <v>43466</v>
      </c>
      <c r="E1824" t="s">
        <v>16</v>
      </c>
      <c r="F1824" t="s">
        <v>35</v>
      </c>
      <c r="G1824">
        <f>IF(COUNTIF($F$2:F1824, F1824) =1,1,0)</f>
        <v>0</v>
      </c>
      <c r="H1824" s="1">
        <v>81.97</v>
      </c>
      <c r="I1824" s="2">
        <f t="shared" si="28"/>
        <v>81970000</v>
      </c>
      <c r="J1824" s="2">
        <v>358572</v>
      </c>
      <c r="K1824" t="s">
        <v>13</v>
      </c>
      <c r="L1824" t="s">
        <v>22</v>
      </c>
      <c r="M1824" t="s">
        <v>15</v>
      </c>
      <c r="N1824" s="2">
        <v>48</v>
      </c>
    </row>
    <row r="1825" spans="1:14" x14ac:dyDescent="0.35">
      <c r="A1825" t="s">
        <v>19</v>
      </c>
      <c r="B1825">
        <f>IF(COUNTIF($A$2:A1825, A1825) =1,1,0)</f>
        <v>0</v>
      </c>
      <c r="C1825">
        <v>2024</v>
      </c>
      <c r="D1825" s="10">
        <v>45292</v>
      </c>
      <c r="E1825" t="s">
        <v>42</v>
      </c>
      <c r="F1825" t="s">
        <v>21</v>
      </c>
      <c r="G1825">
        <f>IF(COUNTIF($F$2:F1825, F1825) =1,1,0)</f>
        <v>0</v>
      </c>
      <c r="H1825" s="1">
        <v>92.08</v>
      </c>
      <c r="I1825" s="2">
        <f t="shared" si="28"/>
        <v>92080000</v>
      </c>
      <c r="J1825" s="2">
        <v>430701</v>
      </c>
      <c r="K1825" t="s">
        <v>13</v>
      </c>
      <c r="L1825" t="s">
        <v>14</v>
      </c>
      <c r="M1825" t="s">
        <v>15</v>
      </c>
      <c r="N1825" s="2">
        <v>54</v>
      </c>
    </row>
    <row r="1826" spans="1:14" x14ac:dyDescent="0.35">
      <c r="A1826" t="s">
        <v>41</v>
      </c>
      <c r="B1826">
        <f>IF(COUNTIF($A$2:A1826, A1826) =1,1,0)</f>
        <v>0</v>
      </c>
      <c r="C1826">
        <v>2021</v>
      </c>
      <c r="D1826" s="10">
        <v>44197</v>
      </c>
      <c r="E1826" t="s">
        <v>32</v>
      </c>
      <c r="F1826" t="s">
        <v>36</v>
      </c>
      <c r="G1826">
        <f>IF(COUNTIF($F$2:F1826, F1826) =1,1,0)</f>
        <v>0</v>
      </c>
      <c r="H1826" s="1">
        <v>94.48</v>
      </c>
      <c r="I1826" s="2">
        <f t="shared" si="28"/>
        <v>94480000</v>
      </c>
      <c r="J1826" s="2">
        <v>281900</v>
      </c>
      <c r="K1826" t="s">
        <v>13</v>
      </c>
      <c r="L1826" t="s">
        <v>38</v>
      </c>
      <c r="M1826" t="s">
        <v>31</v>
      </c>
      <c r="N1826" s="2">
        <v>1</v>
      </c>
    </row>
    <row r="1827" spans="1:14" x14ac:dyDescent="0.35">
      <c r="A1827" t="s">
        <v>40</v>
      </c>
      <c r="B1827">
        <f>IF(COUNTIF($A$2:A1827, A1827) =1,1,0)</f>
        <v>0</v>
      </c>
      <c r="C1827">
        <v>2021</v>
      </c>
      <c r="D1827" s="10">
        <v>44197</v>
      </c>
      <c r="E1827" t="s">
        <v>42</v>
      </c>
      <c r="F1827" t="s">
        <v>21</v>
      </c>
      <c r="G1827">
        <f>IF(COUNTIF($F$2:F1827, F1827) =1,1,0)</f>
        <v>0</v>
      </c>
      <c r="H1827" s="1">
        <v>84.74</v>
      </c>
      <c r="I1827" s="2">
        <f t="shared" si="28"/>
        <v>84740000</v>
      </c>
      <c r="J1827" s="2">
        <v>391257</v>
      </c>
      <c r="K1827" t="s">
        <v>13</v>
      </c>
      <c r="L1827" t="s">
        <v>38</v>
      </c>
      <c r="M1827" t="s">
        <v>27</v>
      </c>
      <c r="N1827" s="2">
        <v>66</v>
      </c>
    </row>
    <row r="1828" spans="1:14" x14ac:dyDescent="0.35">
      <c r="A1828" t="s">
        <v>10</v>
      </c>
      <c r="B1828">
        <f>IF(COUNTIF($A$2:A1828, A1828) =1,1,0)</f>
        <v>0</v>
      </c>
      <c r="C1828">
        <v>2019</v>
      </c>
      <c r="D1828" s="10">
        <v>43466</v>
      </c>
      <c r="E1828" t="s">
        <v>20</v>
      </c>
      <c r="F1828" t="s">
        <v>36</v>
      </c>
      <c r="G1828">
        <f>IF(COUNTIF($F$2:F1828, F1828) =1,1,0)</f>
        <v>0</v>
      </c>
      <c r="H1828" s="1">
        <v>81.8</v>
      </c>
      <c r="I1828" s="2">
        <f t="shared" si="28"/>
        <v>81800000</v>
      </c>
      <c r="J1828" s="2">
        <v>277875</v>
      </c>
      <c r="K1828" t="s">
        <v>25</v>
      </c>
      <c r="L1828" t="s">
        <v>26</v>
      </c>
      <c r="M1828" t="s">
        <v>31</v>
      </c>
      <c r="N1828" s="2">
        <v>43</v>
      </c>
    </row>
    <row r="1829" spans="1:14" x14ac:dyDescent="0.35">
      <c r="A1829" t="s">
        <v>44</v>
      </c>
      <c r="B1829">
        <f>IF(COUNTIF($A$2:A1829, A1829) =1,1,0)</f>
        <v>0</v>
      </c>
      <c r="C1829">
        <v>2015</v>
      </c>
      <c r="D1829" s="10">
        <v>42005</v>
      </c>
      <c r="E1829" t="s">
        <v>32</v>
      </c>
      <c r="F1829" t="s">
        <v>21</v>
      </c>
      <c r="G1829">
        <f>IF(COUNTIF($F$2:F1829, F1829) =1,1,0)</f>
        <v>0</v>
      </c>
      <c r="H1829" s="1">
        <v>33.270000000000003</v>
      </c>
      <c r="I1829" s="2">
        <f t="shared" si="28"/>
        <v>33270000.000000004</v>
      </c>
      <c r="J1829" s="2">
        <v>207244</v>
      </c>
      <c r="K1829" t="s">
        <v>13</v>
      </c>
      <c r="L1829" t="s">
        <v>38</v>
      </c>
      <c r="M1829" t="s">
        <v>31</v>
      </c>
      <c r="N1829" s="2">
        <v>38</v>
      </c>
    </row>
    <row r="1830" spans="1:14" x14ac:dyDescent="0.35">
      <c r="A1830" t="s">
        <v>19</v>
      </c>
      <c r="B1830">
        <f>IF(COUNTIF($A$2:A1830, A1830) =1,1,0)</f>
        <v>0</v>
      </c>
      <c r="C1830">
        <v>2018</v>
      </c>
      <c r="D1830" s="10">
        <v>43101</v>
      </c>
      <c r="E1830" t="s">
        <v>42</v>
      </c>
      <c r="F1830" t="s">
        <v>37</v>
      </c>
      <c r="G1830">
        <f>IF(COUNTIF($F$2:F1830, F1830) =1,1,0)</f>
        <v>0</v>
      </c>
      <c r="H1830" s="1">
        <v>66.959999999999994</v>
      </c>
      <c r="I1830" s="2">
        <f t="shared" si="28"/>
        <v>66959999.999999993</v>
      </c>
      <c r="J1830" s="2">
        <v>294133</v>
      </c>
      <c r="K1830" t="s">
        <v>29</v>
      </c>
      <c r="L1830" t="s">
        <v>26</v>
      </c>
      <c r="M1830" t="s">
        <v>15</v>
      </c>
      <c r="N1830" s="2">
        <v>20</v>
      </c>
    </row>
    <row r="1831" spans="1:14" x14ac:dyDescent="0.35">
      <c r="A1831" t="s">
        <v>43</v>
      </c>
      <c r="B1831">
        <f>IF(COUNTIF($A$2:A1831, A1831) =1,1,0)</f>
        <v>0</v>
      </c>
      <c r="C1831">
        <v>2023</v>
      </c>
      <c r="D1831" s="10">
        <v>44927</v>
      </c>
      <c r="E1831" t="s">
        <v>16</v>
      </c>
      <c r="F1831" t="s">
        <v>24</v>
      </c>
      <c r="G1831">
        <f>IF(COUNTIF($F$2:F1831, F1831) =1,1,0)</f>
        <v>0</v>
      </c>
      <c r="H1831" s="1">
        <v>71.400000000000006</v>
      </c>
      <c r="I1831" s="2">
        <f t="shared" si="28"/>
        <v>71400000</v>
      </c>
      <c r="J1831" s="2">
        <v>66852</v>
      </c>
      <c r="K1831" t="s">
        <v>13</v>
      </c>
      <c r="L1831" t="s">
        <v>22</v>
      </c>
      <c r="M1831" t="s">
        <v>15</v>
      </c>
      <c r="N1831" s="2">
        <v>58</v>
      </c>
    </row>
    <row r="1832" spans="1:14" x14ac:dyDescent="0.35">
      <c r="A1832" t="s">
        <v>10</v>
      </c>
      <c r="B1832">
        <f>IF(COUNTIF($A$2:A1832, A1832) =1,1,0)</f>
        <v>0</v>
      </c>
      <c r="C1832">
        <v>2024</v>
      </c>
      <c r="D1832" s="10">
        <v>45292</v>
      </c>
      <c r="E1832" t="s">
        <v>16</v>
      </c>
      <c r="F1832" t="s">
        <v>24</v>
      </c>
      <c r="G1832">
        <f>IF(COUNTIF($F$2:F1832, F1832) =1,1,0)</f>
        <v>0</v>
      </c>
      <c r="H1832" s="1">
        <v>67.47</v>
      </c>
      <c r="I1832" s="2">
        <f t="shared" si="28"/>
        <v>67470000</v>
      </c>
      <c r="J1832" s="2">
        <v>54722</v>
      </c>
      <c r="K1832" t="s">
        <v>25</v>
      </c>
      <c r="L1832" t="s">
        <v>26</v>
      </c>
      <c r="M1832" t="s">
        <v>39</v>
      </c>
      <c r="N1832" s="2">
        <v>13</v>
      </c>
    </row>
    <row r="1833" spans="1:14" x14ac:dyDescent="0.35">
      <c r="A1833" t="s">
        <v>40</v>
      </c>
      <c r="B1833">
        <f>IF(COUNTIF($A$2:A1833, A1833) =1,1,0)</f>
        <v>0</v>
      </c>
      <c r="C1833">
        <v>2022</v>
      </c>
      <c r="D1833" s="10">
        <v>44562</v>
      </c>
      <c r="E1833" t="s">
        <v>11</v>
      </c>
      <c r="F1833" t="s">
        <v>12</v>
      </c>
      <c r="G1833">
        <f>IF(COUNTIF($F$2:F1833, F1833) =1,1,0)</f>
        <v>0</v>
      </c>
      <c r="H1833" s="1">
        <v>17.32</v>
      </c>
      <c r="I1833" s="2">
        <f t="shared" si="28"/>
        <v>17320000</v>
      </c>
      <c r="J1833" s="2">
        <v>178951</v>
      </c>
      <c r="K1833" t="s">
        <v>25</v>
      </c>
      <c r="L1833" t="s">
        <v>22</v>
      </c>
      <c r="M1833" t="s">
        <v>31</v>
      </c>
      <c r="N1833" s="2">
        <v>26</v>
      </c>
    </row>
    <row r="1834" spans="1:14" x14ac:dyDescent="0.35">
      <c r="A1834" t="s">
        <v>45</v>
      </c>
      <c r="B1834">
        <f>IF(COUNTIF($A$2:A1834, A1834) =1,1,0)</f>
        <v>0</v>
      </c>
      <c r="C1834">
        <v>2020</v>
      </c>
      <c r="D1834" s="10">
        <v>43831</v>
      </c>
      <c r="E1834" t="s">
        <v>16</v>
      </c>
      <c r="F1834" t="s">
        <v>37</v>
      </c>
      <c r="G1834">
        <f>IF(COUNTIF($F$2:F1834, F1834) =1,1,0)</f>
        <v>0</v>
      </c>
      <c r="H1834" s="1">
        <v>17.239999999999998</v>
      </c>
      <c r="I1834" s="2">
        <f t="shared" si="28"/>
        <v>17240000</v>
      </c>
      <c r="J1834" s="2">
        <v>682791</v>
      </c>
      <c r="K1834" t="s">
        <v>29</v>
      </c>
      <c r="L1834" t="s">
        <v>26</v>
      </c>
      <c r="M1834" t="s">
        <v>39</v>
      </c>
      <c r="N1834" s="2">
        <v>44</v>
      </c>
    </row>
    <row r="1835" spans="1:14" x14ac:dyDescent="0.35">
      <c r="A1835" t="s">
        <v>41</v>
      </c>
      <c r="B1835">
        <f>IF(COUNTIF($A$2:A1835, A1835) =1,1,0)</f>
        <v>0</v>
      </c>
      <c r="C1835">
        <v>2016</v>
      </c>
      <c r="D1835" s="10">
        <v>42370</v>
      </c>
      <c r="E1835" t="s">
        <v>34</v>
      </c>
      <c r="F1835" t="s">
        <v>12</v>
      </c>
      <c r="G1835">
        <f>IF(COUNTIF($F$2:F1835, F1835) =1,1,0)</f>
        <v>0</v>
      </c>
      <c r="H1835" s="1">
        <v>17.05</v>
      </c>
      <c r="I1835" s="2">
        <f t="shared" si="28"/>
        <v>17050000</v>
      </c>
      <c r="J1835" s="2">
        <v>888205</v>
      </c>
      <c r="K1835" t="s">
        <v>25</v>
      </c>
      <c r="L1835" t="s">
        <v>22</v>
      </c>
      <c r="M1835" t="s">
        <v>27</v>
      </c>
      <c r="N1835" s="2">
        <v>38</v>
      </c>
    </row>
    <row r="1836" spans="1:14" x14ac:dyDescent="0.35">
      <c r="A1836" t="s">
        <v>33</v>
      </c>
      <c r="B1836">
        <f>IF(COUNTIF($A$2:A1836, A1836) =1,1,0)</f>
        <v>0</v>
      </c>
      <c r="C1836">
        <v>2022</v>
      </c>
      <c r="D1836" s="10">
        <v>44562</v>
      </c>
      <c r="E1836" t="s">
        <v>11</v>
      </c>
      <c r="F1836" t="s">
        <v>21</v>
      </c>
      <c r="G1836">
        <f>IF(COUNTIF($F$2:F1836, F1836) =1,1,0)</f>
        <v>0</v>
      </c>
      <c r="H1836" s="1">
        <v>52.19</v>
      </c>
      <c r="I1836" s="2">
        <f t="shared" si="28"/>
        <v>52190000</v>
      </c>
      <c r="J1836" s="2">
        <v>794901</v>
      </c>
      <c r="K1836" t="s">
        <v>29</v>
      </c>
      <c r="L1836" t="s">
        <v>38</v>
      </c>
      <c r="M1836" t="s">
        <v>15</v>
      </c>
      <c r="N1836" s="2">
        <v>26</v>
      </c>
    </row>
    <row r="1837" spans="1:14" x14ac:dyDescent="0.35">
      <c r="A1837" t="s">
        <v>33</v>
      </c>
      <c r="B1837">
        <f>IF(COUNTIF($A$2:A1837, A1837) =1,1,0)</f>
        <v>0</v>
      </c>
      <c r="C1837">
        <v>2018</v>
      </c>
      <c r="D1837" s="10">
        <v>43101</v>
      </c>
      <c r="E1837" t="s">
        <v>32</v>
      </c>
      <c r="F1837" t="s">
        <v>35</v>
      </c>
      <c r="G1837">
        <f>IF(COUNTIF($F$2:F1837, F1837) =1,1,0)</f>
        <v>0</v>
      </c>
      <c r="H1837" s="1">
        <v>27.44</v>
      </c>
      <c r="I1837" s="2">
        <f t="shared" si="28"/>
        <v>27440000</v>
      </c>
      <c r="J1837" s="2">
        <v>978683</v>
      </c>
      <c r="K1837" t="s">
        <v>29</v>
      </c>
      <c r="L1837" t="s">
        <v>38</v>
      </c>
      <c r="M1837" t="s">
        <v>15</v>
      </c>
      <c r="N1837" s="2">
        <v>35</v>
      </c>
    </row>
    <row r="1838" spans="1:14" x14ac:dyDescent="0.35">
      <c r="A1838" t="s">
        <v>40</v>
      </c>
      <c r="B1838">
        <f>IF(COUNTIF($A$2:A1838, A1838) =1,1,0)</f>
        <v>0</v>
      </c>
      <c r="C1838">
        <v>2015</v>
      </c>
      <c r="D1838" s="10">
        <v>42005</v>
      </c>
      <c r="E1838" t="s">
        <v>11</v>
      </c>
      <c r="F1838" t="s">
        <v>24</v>
      </c>
      <c r="G1838">
        <f>IF(COUNTIF($F$2:F1838, F1838) =1,1,0)</f>
        <v>0</v>
      </c>
      <c r="H1838" s="1">
        <v>73.77</v>
      </c>
      <c r="I1838" s="2">
        <f t="shared" si="28"/>
        <v>73770000</v>
      </c>
      <c r="J1838" s="2">
        <v>639279</v>
      </c>
      <c r="K1838" t="s">
        <v>25</v>
      </c>
      <c r="L1838" t="s">
        <v>38</v>
      </c>
      <c r="M1838" t="s">
        <v>15</v>
      </c>
      <c r="N1838" s="2">
        <v>44</v>
      </c>
    </row>
    <row r="1839" spans="1:14" x14ac:dyDescent="0.35">
      <c r="A1839" t="s">
        <v>23</v>
      </c>
      <c r="B1839">
        <f>IF(COUNTIF($A$2:A1839, A1839) =1,1,0)</f>
        <v>0</v>
      </c>
      <c r="C1839">
        <v>2020</v>
      </c>
      <c r="D1839" s="10">
        <v>43831</v>
      </c>
      <c r="E1839" t="s">
        <v>42</v>
      </c>
      <c r="F1839" t="s">
        <v>17</v>
      </c>
      <c r="G1839">
        <f>IF(COUNTIF($F$2:F1839, F1839) =1,1,0)</f>
        <v>0</v>
      </c>
      <c r="H1839" s="1">
        <v>10.94</v>
      </c>
      <c r="I1839" s="2">
        <f t="shared" si="28"/>
        <v>10940000</v>
      </c>
      <c r="J1839" s="2">
        <v>675338</v>
      </c>
      <c r="K1839" t="s">
        <v>13</v>
      </c>
      <c r="L1839" t="s">
        <v>22</v>
      </c>
      <c r="M1839" t="s">
        <v>15</v>
      </c>
      <c r="N1839" s="2">
        <v>54</v>
      </c>
    </row>
    <row r="1840" spans="1:14" x14ac:dyDescent="0.35">
      <c r="A1840" t="s">
        <v>40</v>
      </c>
      <c r="B1840">
        <f>IF(COUNTIF($A$2:A1840, A1840) =1,1,0)</f>
        <v>0</v>
      </c>
      <c r="C1840">
        <v>2021</v>
      </c>
      <c r="D1840" s="10">
        <v>44197</v>
      </c>
      <c r="E1840" t="s">
        <v>20</v>
      </c>
      <c r="F1840" t="s">
        <v>35</v>
      </c>
      <c r="G1840">
        <f>IF(COUNTIF($F$2:F1840, F1840) =1,1,0)</f>
        <v>0</v>
      </c>
      <c r="H1840" s="1">
        <v>42.24</v>
      </c>
      <c r="I1840" s="2">
        <f t="shared" si="28"/>
        <v>42240000</v>
      </c>
      <c r="J1840" s="2">
        <v>147589</v>
      </c>
      <c r="K1840" t="s">
        <v>29</v>
      </c>
      <c r="L1840" t="s">
        <v>14</v>
      </c>
      <c r="M1840" t="s">
        <v>31</v>
      </c>
      <c r="N1840" s="2">
        <v>31</v>
      </c>
    </row>
    <row r="1841" spans="1:14" x14ac:dyDescent="0.35">
      <c r="A1841" t="s">
        <v>40</v>
      </c>
      <c r="B1841">
        <f>IF(COUNTIF($A$2:A1841, A1841) =1,1,0)</f>
        <v>0</v>
      </c>
      <c r="C1841">
        <v>2017</v>
      </c>
      <c r="D1841" s="10">
        <v>42736</v>
      </c>
      <c r="E1841" t="s">
        <v>32</v>
      </c>
      <c r="F1841" t="s">
        <v>35</v>
      </c>
      <c r="G1841">
        <f>IF(COUNTIF($F$2:F1841, F1841) =1,1,0)</f>
        <v>0</v>
      </c>
      <c r="H1841" s="1">
        <v>82.39</v>
      </c>
      <c r="I1841" s="2">
        <f t="shared" si="28"/>
        <v>82390000</v>
      </c>
      <c r="J1841" s="2">
        <v>646824</v>
      </c>
      <c r="K1841" t="s">
        <v>13</v>
      </c>
      <c r="L1841" t="s">
        <v>38</v>
      </c>
      <c r="M1841" t="s">
        <v>27</v>
      </c>
      <c r="N1841" s="2">
        <v>2</v>
      </c>
    </row>
    <row r="1842" spans="1:14" x14ac:dyDescent="0.35">
      <c r="A1842" t="s">
        <v>10</v>
      </c>
      <c r="B1842">
        <f>IF(COUNTIF($A$2:A1842, A1842) =1,1,0)</f>
        <v>0</v>
      </c>
      <c r="C1842">
        <v>2016</v>
      </c>
      <c r="D1842" s="10">
        <v>42370</v>
      </c>
      <c r="E1842" t="s">
        <v>11</v>
      </c>
      <c r="F1842" t="s">
        <v>35</v>
      </c>
      <c r="G1842">
        <f>IF(COUNTIF($F$2:F1842, F1842) =1,1,0)</f>
        <v>0</v>
      </c>
      <c r="H1842" s="1">
        <v>37.619999999999997</v>
      </c>
      <c r="I1842" s="2">
        <f t="shared" si="28"/>
        <v>37620000</v>
      </c>
      <c r="J1842" s="2">
        <v>465317</v>
      </c>
      <c r="K1842" t="s">
        <v>29</v>
      </c>
      <c r="L1842" t="s">
        <v>26</v>
      </c>
      <c r="M1842" t="s">
        <v>18</v>
      </c>
      <c r="N1842" s="2">
        <v>20</v>
      </c>
    </row>
    <row r="1843" spans="1:14" x14ac:dyDescent="0.35">
      <c r="A1843" t="s">
        <v>45</v>
      </c>
      <c r="B1843">
        <f>IF(COUNTIF($A$2:A1843, A1843) =1,1,0)</f>
        <v>0</v>
      </c>
      <c r="C1843">
        <v>2023</v>
      </c>
      <c r="D1843" s="10">
        <v>44927</v>
      </c>
      <c r="E1843" t="s">
        <v>42</v>
      </c>
      <c r="F1843" t="s">
        <v>21</v>
      </c>
      <c r="G1843">
        <f>IF(COUNTIF($F$2:F1843, F1843) =1,1,0)</f>
        <v>0</v>
      </c>
      <c r="H1843" s="1">
        <v>21.53</v>
      </c>
      <c r="I1843" s="2">
        <f t="shared" si="28"/>
        <v>21530000</v>
      </c>
      <c r="J1843" s="2">
        <v>233379</v>
      </c>
      <c r="K1843" t="s">
        <v>30</v>
      </c>
      <c r="L1843" t="s">
        <v>14</v>
      </c>
      <c r="M1843" t="s">
        <v>31</v>
      </c>
      <c r="N1843" s="2">
        <v>50</v>
      </c>
    </row>
    <row r="1844" spans="1:14" x14ac:dyDescent="0.35">
      <c r="A1844" t="s">
        <v>10</v>
      </c>
      <c r="B1844">
        <f>IF(COUNTIF($A$2:A1844, A1844) =1,1,0)</f>
        <v>0</v>
      </c>
      <c r="C1844">
        <v>2023</v>
      </c>
      <c r="D1844" s="10">
        <v>44927</v>
      </c>
      <c r="E1844" t="s">
        <v>42</v>
      </c>
      <c r="F1844" t="s">
        <v>21</v>
      </c>
      <c r="G1844">
        <f>IF(COUNTIF($F$2:F1844, F1844) =1,1,0)</f>
        <v>0</v>
      </c>
      <c r="H1844" s="1">
        <v>43.51</v>
      </c>
      <c r="I1844" s="2">
        <f t="shared" si="28"/>
        <v>43510000</v>
      </c>
      <c r="J1844" s="2">
        <v>684108</v>
      </c>
      <c r="K1844" t="s">
        <v>30</v>
      </c>
      <c r="L1844" t="s">
        <v>22</v>
      </c>
      <c r="M1844" t="s">
        <v>18</v>
      </c>
      <c r="N1844" s="2">
        <v>24</v>
      </c>
    </row>
    <row r="1845" spans="1:14" x14ac:dyDescent="0.35">
      <c r="A1845" t="s">
        <v>41</v>
      </c>
      <c r="B1845">
        <f>IF(COUNTIF($A$2:A1845, A1845) =1,1,0)</f>
        <v>0</v>
      </c>
      <c r="C1845">
        <v>2020</v>
      </c>
      <c r="D1845" s="10">
        <v>43831</v>
      </c>
      <c r="E1845" t="s">
        <v>32</v>
      </c>
      <c r="F1845" t="s">
        <v>37</v>
      </c>
      <c r="G1845">
        <f>IF(COUNTIF($F$2:F1845, F1845) =1,1,0)</f>
        <v>0</v>
      </c>
      <c r="H1845" s="1">
        <v>44.32</v>
      </c>
      <c r="I1845" s="2">
        <f t="shared" si="28"/>
        <v>44320000</v>
      </c>
      <c r="J1845" s="2">
        <v>130510</v>
      </c>
      <c r="K1845" t="s">
        <v>30</v>
      </c>
      <c r="L1845" t="s">
        <v>26</v>
      </c>
      <c r="M1845" t="s">
        <v>27</v>
      </c>
      <c r="N1845" s="2">
        <v>66</v>
      </c>
    </row>
    <row r="1846" spans="1:14" x14ac:dyDescent="0.35">
      <c r="A1846" t="s">
        <v>43</v>
      </c>
      <c r="B1846">
        <f>IF(COUNTIF($A$2:A1846, A1846) =1,1,0)</f>
        <v>0</v>
      </c>
      <c r="C1846">
        <v>2016</v>
      </c>
      <c r="D1846" s="10">
        <v>42370</v>
      </c>
      <c r="E1846" t="s">
        <v>20</v>
      </c>
      <c r="F1846" t="s">
        <v>36</v>
      </c>
      <c r="G1846">
        <f>IF(COUNTIF($F$2:F1846, F1846) =1,1,0)</f>
        <v>0</v>
      </c>
      <c r="H1846" s="1">
        <v>43.45</v>
      </c>
      <c r="I1846" s="2">
        <f t="shared" si="28"/>
        <v>43450000</v>
      </c>
      <c r="J1846" s="2">
        <v>489853</v>
      </c>
      <c r="K1846" t="s">
        <v>25</v>
      </c>
      <c r="L1846" t="s">
        <v>38</v>
      </c>
      <c r="M1846" t="s">
        <v>27</v>
      </c>
      <c r="N1846" s="2">
        <v>28</v>
      </c>
    </row>
    <row r="1847" spans="1:14" x14ac:dyDescent="0.35">
      <c r="A1847" t="s">
        <v>40</v>
      </c>
      <c r="B1847">
        <f>IF(COUNTIF($A$2:A1847, A1847) =1,1,0)</f>
        <v>0</v>
      </c>
      <c r="C1847">
        <v>2022</v>
      </c>
      <c r="D1847" s="10">
        <v>44562</v>
      </c>
      <c r="E1847" t="s">
        <v>42</v>
      </c>
      <c r="F1847" t="s">
        <v>37</v>
      </c>
      <c r="G1847">
        <f>IF(COUNTIF($F$2:F1847, F1847) =1,1,0)</f>
        <v>0</v>
      </c>
      <c r="H1847" s="1">
        <v>47.92</v>
      </c>
      <c r="I1847" s="2">
        <f t="shared" si="28"/>
        <v>47920000</v>
      </c>
      <c r="J1847" s="2">
        <v>25905</v>
      </c>
      <c r="K1847" t="s">
        <v>25</v>
      </c>
      <c r="L1847" t="s">
        <v>14</v>
      </c>
      <c r="M1847" t="s">
        <v>15</v>
      </c>
      <c r="N1847" s="2">
        <v>40</v>
      </c>
    </row>
    <row r="1848" spans="1:14" x14ac:dyDescent="0.35">
      <c r="A1848" t="s">
        <v>44</v>
      </c>
      <c r="B1848">
        <f>IF(COUNTIF($A$2:A1848, A1848) =1,1,0)</f>
        <v>0</v>
      </c>
      <c r="C1848">
        <v>2023</v>
      </c>
      <c r="D1848" s="10">
        <v>44927</v>
      </c>
      <c r="E1848" t="s">
        <v>42</v>
      </c>
      <c r="F1848" t="s">
        <v>21</v>
      </c>
      <c r="G1848">
        <f>IF(COUNTIF($F$2:F1848, F1848) =1,1,0)</f>
        <v>0</v>
      </c>
      <c r="H1848" s="1">
        <v>73.739999999999995</v>
      </c>
      <c r="I1848" s="2">
        <f t="shared" si="28"/>
        <v>73740000</v>
      </c>
      <c r="J1848" s="2">
        <v>795367</v>
      </c>
      <c r="K1848" t="s">
        <v>13</v>
      </c>
      <c r="L1848" t="s">
        <v>38</v>
      </c>
      <c r="M1848" t="s">
        <v>27</v>
      </c>
      <c r="N1848" s="2">
        <v>55</v>
      </c>
    </row>
    <row r="1849" spans="1:14" x14ac:dyDescent="0.35">
      <c r="A1849" t="s">
        <v>40</v>
      </c>
      <c r="B1849">
        <f>IF(COUNTIF($A$2:A1849, A1849) =1,1,0)</f>
        <v>0</v>
      </c>
      <c r="C1849">
        <v>2023</v>
      </c>
      <c r="D1849" s="10">
        <v>44927</v>
      </c>
      <c r="E1849" t="s">
        <v>20</v>
      </c>
      <c r="F1849" t="s">
        <v>17</v>
      </c>
      <c r="G1849">
        <f>IF(COUNTIF($F$2:F1849, F1849) =1,1,0)</f>
        <v>0</v>
      </c>
      <c r="H1849" s="1">
        <v>93.25</v>
      </c>
      <c r="I1849" s="2">
        <f t="shared" si="28"/>
        <v>93250000</v>
      </c>
      <c r="J1849" s="2">
        <v>349335</v>
      </c>
      <c r="K1849" t="s">
        <v>25</v>
      </c>
      <c r="L1849" t="s">
        <v>38</v>
      </c>
      <c r="M1849" t="s">
        <v>18</v>
      </c>
      <c r="N1849" s="2">
        <v>27</v>
      </c>
    </row>
    <row r="1850" spans="1:14" x14ac:dyDescent="0.35">
      <c r="A1850" t="s">
        <v>45</v>
      </c>
      <c r="B1850">
        <f>IF(COUNTIF($A$2:A1850, A1850) =1,1,0)</f>
        <v>0</v>
      </c>
      <c r="C1850">
        <v>2015</v>
      </c>
      <c r="D1850" s="10">
        <v>42005</v>
      </c>
      <c r="E1850" t="s">
        <v>16</v>
      </c>
      <c r="F1850" t="s">
        <v>35</v>
      </c>
      <c r="G1850">
        <f>IF(COUNTIF($F$2:F1850, F1850) =1,1,0)</f>
        <v>0</v>
      </c>
      <c r="H1850" s="1">
        <v>13.92</v>
      </c>
      <c r="I1850" s="2">
        <f t="shared" si="28"/>
        <v>13920000</v>
      </c>
      <c r="J1850" s="2">
        <v>366147</v>
      </c>
      <c r="K1850" t="s">
        <v>13</v>
      </c>
      <c r="L1850" t="s">
        <v>22</v>
      </c>
      <c r="M1850" t="s">
        <v>15</v>
      </c>
      <c r="N1850" s="2">
        <v>38</v>
      </c>
    </row>
    <row r="1851" spans="1:14" x14ac:dyDescent="0.35">
      <c r="A1851" t="s">
        <v>19</v>
      </c>
      <c r="B1851">
        <f>IF(COUNTIF($A$2:A1851, A1851) =1,1,0)</f>
        <v>0</v>
      </c>
      <c r="C1851">
        <v>2018</v>
      </c>
      <c r="D1851" s="10">
        <v>43101</v>
      </c>
      <c r="E1851" t="s">
        <v>11</v>
      </c>
      <c r="F1851" t="s">
        <v>35</v>
      </c>
      <c r="G1851">
        <f>IF(COUNTIF($F$2:F1851, F1851) =1,1,0)</f>
        <v>0</v>
      </c>
      <c r="H1851" s="1">
        <v>41.1</v>
      </c>
      <c r="I1851" s="2">
        <f t="shared" si="28"/>
        <v>41100000</v>
      </c>
      <c r="J1851" s="2">
        <v>25094</v>
      </c>
      <c r="K1851" t="s">
        <v>25</v>
      </c>
      <c r="L1851" t="s">
        <v>14</v>
      </c>
      <c r="M1851" t="s">
        <v>15</v>
      </c>
      <c r="N1851" s="2">
        <v>42</v>
      </c>
    </row>
    <row r="1852" spans="1:14" x14ac:dyDescent="0.35">
      <c r="A1852" t="s">
        <v>41</v>
      </c>
      <c r="B1852">
        <f>IF(COUNTIF($A$2:A1852, A1852) =1,1,0)</f>
        <v>0</v>
      </c>
      <c r="C1852">
        <v>2024</v>
      </c>
      <c r="D1852" s="10">
        <v>45292</v>
      </c>
      <c r="E1852" t="s">
        <v>11</v>
      </c>
      <c r="F1852" t="s">
        <v>17</v>
      </c>
      <c r="G1852">
        <f>IF(COUNTIF($F$2:F1852, F1852) =1,1,0)</f>
        <v>0</v>
      </c>
      <c r="H1852" s="1">
        <v>44.08</v>
      </c>
      <c r="I1852" s="2">
        <f t="shared" si="28"/>
        <v>44080000</v>
      </c>
      <c r="J1852" s="2">
        <v>988889</v>
      </c>
      <c r="K1852" t="s">
        <v>25</v>
      </c>
      <c r="L1852" t="s">
        <v>14</v>
      </c>
      <c r="M1852" t="s">
        <v>39</v>
      </c>
      <c r="N1852" s="2">
        <v>31</v>
      </c>
    </row>
    <row r="1853" spans="1:14" x14ac:dyDescent="0.35">
      <c r="A1853" t="s">
        <v>44</v>
      </c>
      <c r="B1853">
        <f>IF(COUNTIF($A$2:A1853, A1853) =1,1,0)</f>
        <v>0</v>
      </c>
      <c r="C1853">
        <v>2022</v>
      </c>
      <c r="D1853" s="10">
        <v>44562</v>
      </c>
      <c r="E1853" t="s">
        <v>20</v>
      </c>
      <c r="F1853" t="s">
        <v>21</v>
      </c>
      <c r="G1853">
        <f>IF(COUNTIF($F$2:F1853, F1853) =1,1,0)</f>
        <v>0</v>
      </c>
      <c r="H1853" s="1">
        <v>65.19</v>
      </c>
      <c r="I1853" s="2">
        <f t="shared" si="28"/>
        <v>65190000</v>
      </c>
      <c r="J1853" s="2">
        <v>216303</v>
      </c>
      <c r="K1853" t="s">
        <v>13</v>
      </c>
      <c r="L1853" t="s">
        <v>14</v>
      </c>
      <c r="M1853" t="s">
        <v>27</v>
      </c>
      <c r="N1853" s="2">
        <v>49</v>
      </c>
    </row>
    <row r="1854" spans="1:14" x14ac:dyDescent="0.35">
      <c r="A1854" t="s">
        <v>40</v>
      </c>
      <c r="B1854">
        <f>IF(COUNTIF($A$2:A1854, A1854) =1,1,0)</f>
        <v>0</v>
      </c>
      <c r="C1854">
        <v>2023</v>
      </c>
      <c r="D1854" s="10">
        <v>44927</v>
      </c>
      <c r="E1854" t="s">
        <v>16</v>
      </c>
      <c r="F1854" t="s">
        <v>37</v>
      </c>
      <c r="G1854">
        <f>IF(COUNTIF($F$2:F1854, F1854) =1,1,0)</f>
        <v>0</v>
      </c>
      <c r="H1854" s="1">
        <v>21.54</v>
      </c>
      <c r="I1854" s="2">
        <f t="shared" si="28"/>
        <v>21540000</v>
      </c>
      <c r="J1854" s="2">
        <v>388211</v>
      </c>
      <c r="K1854" t="s">
        <v>25</v>
      </c>
      <c r="L1854" t="s">
        <v>22</v>
      </c>
      <c r="M1854" t="s">
        <v>31</v>
      </c>
      <c r="N1854" s="2">
        <v>22</v>
      </c>
    </row>
    <row r="1855" spans="1:14" x14ac:dyDescent="0.35">
      <c r="A1855" t="s">
        <v>45</v>
      </c>
      <c r="B1855">
        <f>IF(COUNTIF($A$2:A1855, A1855) =1,1,0)</f>
        <v>0</v>
      </c>
      <c r="C1855">
        <v>2022</v>
      </c>
      <c r="D1855" s="10">
        <v>44562</v>
      </c>
      <c r="E1855" t="s">
        <v>20</v>
      </c>
      <c r="F1855" t="s">
        <v>12</v>
      </c>
      <c r="G1855">
        <f>IF(COUNTIF($F$2:F1855, F1855) =1,1,0)</f>
        <v>0</v>
      </c>
      <c r="H1855" s="1">
        <v>83.61</v>
      </c>
      <c r="I1855" s="2">
        <f t="shared" si="28"/>
        <v>83610000</v>
      </c>
      <c r="J1855" s="2">
        <v>30235</v>
      </c>
      <c r="K1855" t="s">
        <v>29</v>
      </c>
      <c r="L1855" t="s">
        <v>22</v>
      </c>
      <c r="M1855" t="s">
        <v>39</v>
      </c>
      <c r="N1855" s="2">
        <v>47</v>
      </c>
    </row>
    <row r="1856" spans="1:14" x14ac:dyDescent="0.35">
      <c r="A1856" t="s">
        <v>45</v>
      </c>
      <c r="B1856">
        <f>IF(COUNTIF($A$2:A1856, A1856) =1,1,0)</f>
        <v>0</v>
      </c>
      <c r="C1856">
        <v>2023</v>
      </c>
      <c r="D1856" s="10">
        <v>44927</v>
      </c>
      <c r="E1856" t="s">
        <v>42</v>
      </c>
      <c r="F1856" t="s">
        <v>36</v>
      </c>
      <c r="G1856">
        <f>IF(COUNTIF($F$2:F1856, F1856) =1,1,0)</f>
        <v>0</v>
      </c>
      <c r="H1856" s="1">
        <v>13.99</v>
      </c>
      <c r="I1856" s="2">
        <f t="shared" si="28"/>
        <v>13990000</v>
      </c>
      <c r="J1856" s="2">
        <v>109083</v>
      </c>
      <c r="K1856" t="s">
        <v>25</v>
      </c>
      <c r="L1856" t="s">
        <v>22</v>
      </c>
      <c r="M1856" t="s">
        <v>31</v>
      </c>
      <c r="N1856" s="2">
        <v>49</v>
      </c>
    </row>
    <row r="1857" spans="1:14" x14ac:dyDescent="0.35">
      <c r="A1857" t="s">
        <v>28</v>
      </c>
      <c r="B1857">
        <f>IF(COUNTIF($A$2:A1857, A1857) =1,1,0)</f>
        <v>0</v>
      </c>
      <c r="C1857">
        <v>2017</v>
      </c>
      <c r="D1857" s="10">
        <v>42736</v>
      </c>
      <c r="E1857" t="s">
        <v>42</v>
      </c>
      <c r="F1857" t="s">
        <v>37</v>
      </c>
      <c r="G1857">
        <f>IF(COUNTIF($F$2:F1857, F1857) =1,1,0)</f>
        <v>0</v>
      </c>
      <c r="H1857" s="1">
        <v>49.09</v>
      </c>
      <c r="I1857" s="2">
        <f t="shared" si="28"/>
        <v>49090000</v>
      </c>
      <c r="J1857" s="2">
        <v>397361</v>
      </c>
      <c r="K1857" t="s">
        <v>13</v>
      </c>
      <c r="L1857" t="s">
        <v>22</v>
      </c>
      <c r="M1857" t="s">
        <v>39</v>
      </c>
      <c r="N1857" s="2">
        <v>57</v>
      </c>
    </row>
    <row r="1858" spans="1:14" x14ac:dyDescent="0.35">
      <c r="A1858" t="s">
        <v>23</v>
      </c>
      <c r="B1858">
        <f>IF(COUNTIF($A$2:A1858, A1858) =1,1,0)</f>
        <v>0</v>
      </c>
      <c r="C1858">
        <v>2016</v>
      </c>
      <c r="D1858" s="10">
        <v>42370</v>
      </c>
      <c r="E1858" t="s">
        <v>16</v>
      </c>
      <c r="F1858" t="s">
        <v>17</v>
      </c>
      <c r="G1858">
        <f>IF(COUNTIF($F$2:F1858, F1858) =1,1,0)</f>
        <v>0</v>
      </c>
      <c r="H1858" s="1">
        <v>32.159999999999997</v>
      </c>
      <c r="I1858" s="2">
        <f t="shared" si="28"/>
        <v>32159999.999999996</v>
      </c>
      <c r="J1858" s="2">
        <v>329026</v>
      </c>
      <c r="K1858" t="s">
        <v>25</v>
      </c>
      <c r="L1858" t="s">
        <v>22</v>
      </c>
      <c r="M1858" t="s">
        <v>15</v>
      </c>
      <c r="N1858" s="2">
        <v>31</v>
      </c>
    </row>
    <row r="1859" spans="1:14" x14ac:dyDescent="0.35">
      <c r="A1859" t="s">
        <v>40</v>
      </c>
      <c r="B1859">
        <f>IF(COUNTIF($A$2:A1859, A1859) =1,1,0)</f>
        <v>0</v>
      </c>
      <c r="C1859">
        <v>2017</v>
      </c>
      <c r="D1859" s="10">
        <v>42736</v>
      </c>
      <c r="E1859" t="s">
        <v>20</v>
      </c>
      <c r="F1859" t="s">
        <v>21</v>
      </c>
      <c r="G1859">
        <f>IF(COUNTIF($F$2:F1859, F1859) =1,1,0)</f>
        <v>0</v>
      </c>
      <c r="H1859" s="1">
        <v>45.5</v>
      </c>
      <c r="I1859" s="2">
        <f t="shared" ref="I1859:I1922" si="29">H1859*1000000</f>
        <v>45500000</v>
      </c>
      <c r="J1859" s="2">
        <v>889521</v>
      </c>
      <c r="K1859" t="s">
        <v>25</v>
      </c>
      <c r="L1859" t="s">
        <v>22</v>
      </c>
      <c r="M1859" t="s">
        <v>39</v>
      </c>
      <c r="N1859" s="2">
        <v>51</v>
      </c>
    </row>
    <row r="1860" spans="1:14" x14ac:dyDescent="0.35">
      <c r="A1860" t="s">
        <v>45</v>
      </c>
      <c r="B1860">
        <f>IF(COUNTIF($A$2:A1860, A1860) =1,1,0)</f>
        <v>0</v>
      </c>
      <c r="C1860">
        <v>2018</v>
      </c>
      <c r="D1860" s="10">
        <v>43101</v>
      </c>
      <c r="E1860" t="s">
        <v>34</v>
      </c>
      <c r="F1860" t="s">
        <v>37</v>
      </c>
      <c r="G1860">
        <f>IF(COUNTIF($F$2:F1860, F1860) =1,1,0)</f>
        <v>0</v>
      </c>
      <c r="H1860" s="1">
        <v>73.16</v>
      </c>
      <c r="I1860" s="2">
        <f t="shared" si="29"/>
        <v>73160000</v>
      </c>
      <c r="J1860" s="2">
        <v>849755</v>
      </c>
      <c r="K1860" t="s">
        <v>29</v>
      </c>
      <c r="L1860" t="s">
        <v>22</v>
      </c>
      <c r="M1860" t="s">
        <v>39</v>
      </c>
      <c r="N1860" s="2">
        <v>46</v>
      </c>
    </row>
    <row r="1861" spans="1:14" x14ac:dyDescent="0.35">
      <c r="A1861" t="s">
        <v>10</v>
      </c>
      <c r="B1861">
        <f>IF(COUNTIF($A$2:A1861, A1861) =1,1,0)</f>
        <v>0</v>
      </c>
      <c r="C1861">
        <v>2021</v>
      </c>
      <c r="D1861" s="10">
        <v>44197</v>
      </c>
      <c r="E1861" t="s">
        <v>11</v>
      </c>
      <c r="F1861" t="s">
        <v>12</v>
      </c>
      <c r="G1861">
        <f>IF(COUNTIF($F$2:F1861, F1861) =1,1,0)</f>
        <v>0</v>
      </c>
      <c r="H1861" s="1">
        <v>70.2</v>
      </c>
      <c r="I1861" s="2">
        <f t="shared" si="29"/>
        <v>70200000</v>
      </c>
      <c r="J1861" s="2">
        <v>631101</v>
      </c>
      <c r="K1861" t="s">
        <v>30</v>
      </c>
      <c r="L1861" t="s">
        <v>38</v>
      </c>
      <c r="M1861" t="s">
        <v>18</v>
      </c>
      <c r="N1861" s="2">
        <v>36</v>
      </c>
    </row>
    <row r="1862" spans="1:14" x14ac:dyDescent="0.35">
      <c r="A1862" t="s">
        <v>44</v>
      </c>
      <c r="B1862">
        <f>IF(COUNTIF($A$2:A1862, A1862) =1,1,0)</f>
        <v>0</v>
      </c>
      <c r="C1862">
        <v>2016</v>
      </c>
      <c r="D1862" s="10">
        <v>42370</v>
      </c>
      <c r="E1862" t="s">
        <v>32</v>
      </c>
      <c r="F1862" t="s">
        <v>37</v>
      </c>
      <c r="G1862">
        <f>IF(COUNTIF($F$2:F1862, F1862) =1,1,0)</f>
        <v>0</v>
      </c>
      <c r="H1862" s="1">
        <v>10.62</v>
      </c>
      <c r="I1862" s="2">
        <f t="shared" si="29"/>
        <v>10620000</v>
      </c>
      <c r="J1862" s="2">
        <v>625954</v>
      </c>
      <c r="K1862" t="s">
        <v>29</v>
      </c>
      <c r="L1862" t="s">
        <v>22</v>
      </c>
      <c r="M1862" t="s">
        <v>27</v>
      </c>
      <c r="N1862" s="2">
        <v>71</v>
      </c>
    </row>
    <row r="1863" spans="1:14" x14ac:dyDescent="0.35">
      <c r="A1863" t="s">
        <v>44</v>
      </c>
      <c r="B1863">
        <f>IF(COUNTIF($A$2:A1863, A1863) =1,1,0)</f>
        <v>0</v>
      </c>
      <c r="C1863">
        <v>2023</v>
      </c>
      <c r="D1863" s="10">
        <v>44927</v>
      </c>
      <c r="E1863" t="s">
        <v>20</v>
      </c>
      <c r="F1863" t="s">
        <v>21</v>
      </c>
      <c r="G1863">
        <f>IF(COUNTIF($F$2:F1863, F1863) =1,1,0)</f>
        <v>0</v>
      </c>
      <c r="H1863" s="1">
        <v>26.65</v>
      </c>
      <c r="I1863" s="2">
        <f t="shared" si="29"/>
        <v>26650000</v>
      </c>
      <c r="J1863" s="2">
        <v>220769</v>
      </c>
      <c r="K1863" t="s">
        <v>30</v>
      </c>
      <c r="L1863" t="s">
        <v>38</v>
      </c>
      <c r="M1863" t="s">
        <v>15</v>
      </c>
      <c r="N1863" s="2">
        <v>71</v>
      </c>
    </row>
    <row r="1864" spans="1:14" x14ac:dyDescent="0.35">
      <c r="A1864" t="s">
        <v>10</v>
      </c>
      <c r="B1864">
        <f>IF(COUNTIF($A$2:A1864, A1864) =1,1,0)</f>
        <v>0</v>
      </c>
      <c r="C1864">
        <v>2018</v>
      </c>
      <c r="D1864" s="10">
        <v>43101</v>
      </c>
      <c r="E1864" t="s">
        <v>34</v>
      </c>
      <c r="F1864" t="s">
        <v>37</v>
      </c>
      <c r="G1864">
        <f>IF(COUNTIF($F$2:F1864, F1864) =1,1,0)</f>
        <v>0</v>
      </c>
      <c r="H1864" s="1">
        <v>52.01</v>
      </c>
      <c r="I1864" s="2">
        <f t="shared" si="29"/>
        <v>52010000</v>
      </c>
      <c r="J1864" s="2">
        <v>527443</v>
      </c>
      <c r="K1864" t="s">
        <v>13</v>
      </c>
      <c r="L1864" t="s">
        <v>14</v>
      </c>
      <c r="M1864" t="s">
        <v>18</v>
      </c>
      <c r="N1864" s="2">
        <v>24</v>
      </c>
    </row>
    <row r="1865" spans="1:14" x14ac:dyDescent="0.35">
      <c r="A1865" t="s">
        <v>28</v>
      </c>
      <c r="B1865">
        <f>IF(COUNTIF($A$2:A1865, A1865) =1,1,0)</f>
        <v>0</v>
      </c>
      <c r="C1865">
        <v>2020</v>
      </c>
      <c r="D1865" s="10">
        <v>43831</v>
      </c>
      <c r="E1865" t="s">
        <v>32</v>
      </c>
      <c r="F1865" t="s">
        <v>35</v>
      </c>
      <c r="G1865">
        <f>IF(COUNTIF($F$2:F1865, F1865) =1,1,0)</f>
        <v>0</v>
      </c>
      <c r="H1865" s="1">
        <v>32.71</v>
      </c>
      <c r="I1865" s="2">
        <f t="shared" si="29"/>
        <v>32710000</v>
      </c>
      <c r="J1865" s="2">
        <v>846169</v>
      </c>
      <c r="K1865" t="s">
        <v>13</v>
      </c>
      <c r="L1865" t="s">
        <v>38</v>
      </c>
      <c r="M1865" t="s">
        <v>15</v>
      </c>
      <c r="N1865" s="2">
        <v>59</v>
      </c>
    </row>
    <row r="1866" spans="1:14" x14ac:dyDescent="0.35">
      <c r="A1866" t="s">
        <v>10</v>
      </c>
      <c r="B1866">
        <f>IF(COUNTIF($A$2:A1866, A1866) =1,1,0)</f>
        <v>0</v>
      </c>
      <c r="C1866">
        <v>2017</v>
      </c>
      <c r="D1866" s="10">
        <v>42736</v>
      </c>
      <c r="E1866" t="s">
        <v>42</v>
      </c>
      <c r="F1866" t="s">
        <v>12</v>
      </c>
      <c r="G1866">
        <f>IF(COUNTIF($F$2:F1866, F1866) =1,1,0)</f>
        <v>0</v>
      </c>
      <c r="H1866" s="1">
        <v>47.46</v>
      </c>
      <c r="I1866" s="2">
        <f t="shared" si="29"/>
        <v>47460000</v>
      </c>
      <c r="J1866" s="2">
        <v>783239</v>
      </c>
      <c r="K1866" t="s">
        <v>30</v>
      </c>
      <c r="L1866" t="s">
        <v>26</v>
      </c>
      <c r="M1866" t="s">
        <v>15</v>
      </c>
      <c r="N1866" s="2">
        <v>41</v>
      </c>
    </row>
    <row r="1867" spans="1:14" x14ac:dyDescent="0.35">
      <c r="A1867" t="s">
        <v>10</v>
      </c>
      <c r="B1867">
        <f>IF(COUNTIF($A$2:A1867, A1867) =1,1,0)</f>
        <v>0</v>
      </c>
      <c r="C1867">
        <v>2022</v>
      </c>
      <c r="D1867" s="10">
        <v>44562</v>
      </c>
      <c r="E1867" t="s">
        <v>42</v>
      </c>
      <c r="F1867" t="s">
        <v>24</v>
      </c>
      <c r="G1867">
        <f>IF(COUNTIF($F$2:F1867, F1867) =1,1,0)</f>
        <v>0</v>
      </c>
      <c r="H1867" s="1">
        <v>11.39</v>
      </c>
      <c r="I1867" s="2">
        <f t="shared" si="29"/>
        <v>11390000</v>
      </c>
      <c r="J1867" s="2">
        <v>104772</v>
      </c>
      <c r="K1867" t="s">
        <v>30</v>
      </c>
      <c r="L1867" t="s">
        <v>26</v>
      </c>
      <c r="M1867" t="s">
        <v>18</v>
      </c>
      <c r="N1867" s="2">
        <v>43</v>
      </c>
    </row>
    <row r="1868" spans="1:14" x14ac:dyDescent="0.35">
      <c r="A1868" t="s">
        <v>28</v>
      </c>
      <c r="B1868">
        <f>IF(COUNTIF($A$2:A1868, A1868) =1,1,0)</f>
        <v>0</v>
      </c>
      <c r="C1868">
        <v>2015</v>
      </c>
      <c r="D1868" s="10">
        <v>42005</v>
      </c>
      <c r="E1868" t="s">
        <v>32</v>
      </c>
      <c r="F1868" t="s">
        <v>24</v>
      </c>
      <c r="G1868">
        <f>IF(COUNTIF($F$2:F1868, F1868) =1,1,0)</f>
        <v>0</v>
      </c>
      <c r="H1868" s="1">
        <v>31.68</v>
      </c>
      <c r="I1868" s="2">
        <f t="shared" si="29"/>
        <v>31680000</v>
      </c>
      <c r="J1868" s="2">
        <v>33098</v>
      </c>
      <c r="K1868" t="s">
        <v>13</v>
      </c>
      <c r="L1868" t="s">
        <v>38</v>
      </c>
      <c r="M1868" t="s">
        <v>27</v>
      </c>
      <c r="N1868" s="2">
        <v>8</v>
      </c>
    </row>
    <row r="1869" spans="1:14" x14ac:dyDescent="0.35">
      <c r="A1869" t="s">
        <v>23</v>
      </c>
      <c r="B1869">
        <f>IF(COUNTIF($A$2:A1869, A1869) =1,1,0)</f>
        <v>0</v>
      </c>
      <c r="C1869">
        <v>2024</v>
      </c>
      <c r="D1869" s="10">
        <v>45292</v>
      </c>
      <c r="E1869" t="s">
        <v>20</v>
      </c>
      <c r="F1869" t="s">
        <v>37</v>
      </c>
      <c r="G1869">
        <f>IF(COUNTIF($F$2:F1869, F1869) =1,1,0)</f>
        <v>0</v>
      </c>
      <c r="H1869" s="1">
        <v>65.78</v>
      </c>
      <c r="I1869" s="2">
        <f t="shared" si="29"/>
        <v>65780000</v>
      </c>
      <c r="J1869" s="2">
        <v>512847</v>
      </c>
      <c r="K1869" t="s">
        <v>29</v>
      </c>
      <c r="L1869" t="s">
        <v>26</v>
      </c>
      <c r="M1869" t="s">
        <v>39</v>
      </c>
      <c r="N1869" s="2">
        <v>72</v>
      </c>
    </row>
    <row r="1870" spans="1:14" x14ac:dyDescent="0.35">
      <c r="A1870" t="s">
        <v>40</v>
      </c>
      <c r="B1870">
        <f>IF(COUNTIF($A$2:A1870, A1870) =1,1,0)</f>
        <v>0</v>
      </c>
      <c r="C1870">
        <v>2018</v>
      </c>
      <c r="D1870" s="10">
        <v>43101</v>
      </c>
      <c r="E1870" t="s">
        <v>34</v>
      </c>
      <c r="F1870" t="s">
        <v>36</v>
      </c>
      <c r="G1870">
        <f>IF(COUNTIF($F$2:F1870, F1870) =1,1,0)</f>
        <v>0</v>
      </c>
      <c r="H1870" s="1">
        <v>71.010000000000005</v>
      </c>
      <c r="I1870" s="2">
        <f t="shared" si="29"/>
        <v>71010000</v>
      </c>
      <c r="J1870" s="2">
        <v>840106</v>
      </c>
      <c r="K1870" t="s">
        <v>29</v>
      </c>
      <c r="L1870" t="s">
        <v>22</v>
      </c>
      <c r="M1870" t="s">
        <v>15</v>
      </c>
      <c r="N1870" s="2">
        <v>44</v>
      </c>
    </row>
    <row r="1871" spans="1:14" x14ac:dyDescent="0.35">
      <c r="A1871" t="s">
        <v>43</v>
      </c>
      <c r="B1871">
        <f>IF(COUNTIF($A$2:A1871, A1871) =1,1,0)</f>
        <v>0</v>
      </c>
      <c r="C1871">
        <v>2024</v>
      </c>
      <c r="D1871" s="10">
        <v>45292</v>
      </c>
      <c r="E1871" t="s">
        <v>34</v>
      </c>
      <c r="F1871" t="s">
        <v>37</v>
      </c>
      <c r="G1871">
        <f>IF(COUNTIF($F$2:F1871, F1871) =1,1,0)</f>
        <v>0</v>
      </c>
      <c r="H1871" s="1">
        <v>69.569999999999993</v>
      </c>
      <c r="I1871" s="2">
        <f t="shared" si="29"/>
        <v>69570000</v>
      </c>
      <c r="J1871" s="2">
        <v>269458</v>
      </c>
      <c r="K1871" t="s">
        <v>29</v>
      </c>
      <c r="L1871" t="s">
        <v>38</v>
      </c>
      <c r="M1871" t="s">
        <v>18</v>
      </c>
      <c r="N1871" s="2">
        <v>15</v>
      </c>
    </row>
    <row r="1872" spans="1:14" x14ac:dyDescent="0.35">
      <c r="A1872" t="s">
        <v>28</v>
      </c>
      <c r="B1872">
        <f>IF(COUNTIF($A$2:A1872, A1872) =1,1,0)</f>
        <v>0</v>
      </c>
      <c r="C1872">
        <v>2021</v>
      </c>
      <c r="D1872" s="10">
        <v>44197</v>
      </c>
      <c r="E1872" t="s">
        <v>16</v>
      </c>
      <c r="F1872" t="s">
        <v>37</v>
      </c>
      <c r="G1872">
        <f>IF(COUNTIF($F$2:F1872, F1872) =1,1,0)</f>
        <v>0</v>
      </c>
      <c r="H1872" s="1">
        <v>66.84</v>
      </c>
      <c r="I1872" s="2">
        <f t="shared" si="29"/>
        <v>66840000</v>
      </c>
      <c r="J1872" s="2">
        <v>242893</v>
      </c>
      <c r="K1872" t="s">
        <v>25</v>
      </c>
      <c r="L1872" t="s">
        <v>38</v>
      </c>
      <c r="M1872" t="s">
        <v>31</v>
      </c>
      <c r="N1872" s="2">
        <v>50</v>
      </c>
    </row>
    <row r="1873" spans="1:14" x14ac:dyDescent="0.35">
      <c r="A1873" t="s">
        <v>41</v>
      </c>
      <c r="B1873">
        <f>IF(COUNTIF($A$2:A1873, A1873) =1,1,0)</f>
        <v>0</v>
      </c>
      <c r="C1873">
        <v>2018</v>
      </c>
      <c r="D1873" s="10">
        <v>43101</v>
      </c>
      <c r="E1873" t="s">
        <v>11</v>
      </c>
      <c r="F1873" t="s">
        <v>12</v>
      </c>
      <c r="G1873">
        <f>IF(COUNTIF($F$2:F1873, F1873) =1,1,0)</f>
        <v>0</v>
      </c>
      <c r="H1873" s="1">
        <v>5.25</v>
      </c>
      <c r="I1873" s="2">
        <f t="shared" si="29"/>
        <v>5250000</v>
      </c>
      <c r="J1873" s="2">
        <v>605947</v>
      </c>
      <c r="K1873" t="s">
        <v>29</v>
      </c>
      <c r="L1873" t="s">
        <v>38</v>
      </c>
      <c r="M1873" t="s">
        <v>18</v>
      </c>
      <c r="N1873" s="2">
        <v>13</v>
      </c>
    </row>
    <row r="1874" spans="1:14" x14ac:dyDescent="0.35">
      <c r="A1874" t="s">
        <v>44</v>
      </c>
      <c r="B1874">
        <f>IF(COUNTIF($A$2:A1874, A1874) =1,1,0)</f>
        <v>0</v>
      </c>
      <c r="C1874">
        <v>2018</v>
      </c>
      <c r="D1874" s="10">
        <v>43101</v>
      </c>
      <c r="E1874" t="s">
        <v>34</v>
      </c>
      <c r="F1874" t="s">
        <v>12</v>
      </c>
      <c r="G1874">
        <f>IF(COUNTIF($F$2:F1874, F1874) =1,1,0)</f>
        <v>0</v>
      </c>
      <c r="H1874" s="1">
        <v>60.57</v>
      </c>
      <c r="I1874" s="2">
        <f t="shared" si="29"/>
        <v>60570000</v>
      </c>
      <c r="J1874" s="2">
        <v>468399</v>
      </c>
      <c r="K1874" t="s">
        <v>25</v>
      </c>
      <c r="L1874" t="s">
        <v>38</v>
      </c>
      <c r="M1874" t="s">
        <v>15</v>
      </c>
      <c r="N1874" s="2">
        <v>56</v>
      </c>
    </row>
    <row r="1875" spans="1:14" x14ac:dyDescent="0.35">
      <c r="A1875" t="s">
        <v>19</v>
      </c>
      <c r="B1875">
        <f>IF(COUNTIF($A$2:A1875, A1875) =1,1,0)</f>
        <v>0</v>
      </c>
      <c r="C1875">
        <v>2015</v>
      </c>
      <c r="D1875" s="10">
        <v>42005</v>
      </c>
      <c r="E1875" t="s">
        <v>16</v>
      </c>
      <c r="F1875" t="s">
        <v>21</v>
      </c>
      <c r="G1875">
        <f>IF(COUNTIF($F$2:F1875, F1875) =1,1,0)</f>
        <v>0</v>
      </c>
      <c r="H1875" s="1">
        <v>61.68</v>
      </c>
      <c r="I1875" s="2">
        <f t="shared" si="29"/>
        <v>61680000</v>
      </c>
      <c r="J1875" s="2">
        <v>503774</v>
      </c>
      <c r="K1875" t="s">
        <v>13</v>
      </c>
      <c r="L1875" t="s">
        <v>38</v>
      </c>
      <c r="M1875" t="s">
        <v>18</v>
      </c>
      <c r="N1875" s="2">
        <v>37</v>
      </c>
    </row>
    <row r="1876" spans="1:14" x14ac:dyDescent="0.35">
      <c r="A1876" t="s">
        <v>33</v>
      </c>
      <c r="B1876">
        <f>IF(COUNTIF($A$2:A1876, A1876) =1,1,0)</f>
        <v>0</v>
      </c>
      <c r="C1876">
        <v>2021</v>
      </c>
      <c r="D1876" s="10">
        <v>44197</v>
      </c>
      <c r="E1876" t="s">
        <v>11</v>
      </c>
      <c r="F1876" t="s">
        <v>17</v>
      </c>
      <c r="G1876">
        <f>IF(COUNTIF($F$2:F1876, F1876) =1,1,0)</f>
        <v>0</v>
      </c>
      <c r="H1876" s="1">
        <v>45.74</v>
      </c>
      <c r="I1876" s="2">
        <f t="shared" si="29"/>
        <v>45740000</v>
      </c>
      <c r="J1876" s="2">
        <v>754278</v>
      </c>
      <c r="K1876" t="s">
        <v>29</v>
      </c>
      <c r="L1876" t="s">
        <v>26</v>
      </c>
      <c r="M1876" t="s">
        <v>18</v>
      </c>
      <c r="N1876" s="2">
        <v>46</v>
      </c>
    </row>
    <row r="1877" spans="1:14" x14ac:dyDescent="0.35">
      <c r="A1877" t="s">
        <v>44</v>
      </c>
      <c r="B1877">
        <f>IF(COUNTIF($A$2:A1877, A1877) =1,1,0)</f>
        <v>0</v>
      </c>
      <c r="C1877">
        <v>2019</v>
      </c>
      <c r="D1877" s="10">
        <v>43466</v>
      </c>
      <c r="E1877" t="s">
        <v>34</v>
      </c>
      <c r="F1877" t="s">
        <v>21</v>
      </c>
      <c r="G1877">
        <f>IF(COUNTIF($F$2:F1877, F1877) =1,1,0)</f>
        <v>0</v>
      </c>
      <c r="H1877" s="1">
        <v>89.81</v>
      </c>
      <c r="I1877" s="2">
        <f t="shared" si="29"/>
        <v>89810000</v>
      </c>
      <c r="J1877" s="2">
        <v>126120</v>
      </c>
      <c r="K1877" t="s">
        <v>30</v>
      </c>
      <c r="L1877" t="s">
        <v>26</v>
      </c>
      <c r="M1877" t="s">
        <v>39</v>
      </c>
      <c r="N1877" s="2">
        <v>39</v>
      </c>
    </row>
    <row r="1878" spans="1:14" x14ac:dyDescent="0.35">
      <c r="A1878" t="s">
        <v>23</v>
      </c>
      <c r="B1878">
        <f>IF(COUNTIF($A$2:A1878, A1878) =1,1,0)</f>
        <v>0</v>
      </c>
      <c r="C1878">
        <v>2018</v>
      </c>
      <c r="D1878" s="10">
        <v>43101</v>
      </c>
      <c r="E1878" t="s">
        <v>42</v>
      </c>
      <c r="F1878" t="s">
        <v>21</v>
      </c>
      <c r="G1878">
        <f>IF(COUNTIF($F$2:F1878, F1878) =1,1,0)</f>
        <v>0</v>
      </c>
      <c r="H1878" s="1">
        <v>73.27</v>
      </c>
      <c r="I1878" s="2">
        <f t="shared" si="29"/>
        <v>73270000</v>
      </c>
      <c r="J1878" s="2">
        <v>210024</v>
      </c>
      <c r="K1878" t="s">
        <v>13</v>
      </c>
      <c r="L1878" t="s">
        <v>22</v>
      </c>
      <c r="M1878" t="s">
        <v>31</v>
      </c>
      <c r="N1878" s="2">
        <v>20</v>
      </c>
    </row>
    <row r="1879" spans="1:14" x14ac:dyDescent="0.35">
      <c r="A1879" t="s">
        <v>33</v>
      </c>
      <c r="B1879">
        <f>IF(COUNTIF($A$2:A1879, A1879) =1,1,0)</f>
        <v>0</v>
      </c>
      <c r="C1879">
        <v>2022</v>
      </c>
      <c r="D1879" s="10">
        <v>44562</v>
      </c>
      <c r="E1879" t="s">
        <v>32</v>
      </c>
      <c r="F1879" t="s">
        <v>36</v>
      </c>
      <c r="G1879">
        <f>IF(COUNTIF($F$2:F1879, F1879) =1,1,0)</f>
        <v>0</v>
      </c>
      <c r="H1879" s="1">
        <v>51.33</v>
      </c>
      <c r="I1879" s="2">
        <f t="shared" si="29"/>
        <v>51330000</v>
      </c>
      <c r="J1879" s="2">
        <v>970775</v>
      </c>
      <c r="K1879" t="s">
        <v>29</v>
      </c>
      <c r="L1879" t="s">
        <v>14</v>
      </c>
      <c r="M1879" t="s">
        <v>27</v>
      </c>
      <c r="N1879" s="2">
        <v>21</v>
      </c>
    </row>
    <row r="1880" spans="1:14" x14ac:dyDescent="0.35">
      <c r="A1880" t="s">
        <v>33</v>
      </c>
      <c r="B1880">
        <f>IF(COUNTIF($A$2:A1880, A1880) =1,1,0)</f>
        <v>0</v>
      </c>
      <c r="C1880">
        <v>2017</v>
      </c>
      <c r="D1880" s="10">
        <v>42736</v>
      </c>
      <c r="E1880" t="s">
        <v>16</v>
      </c>
      <c r="F1880" t="s">
        <v>12</v>
      </c>
      <c r="G1880">
        <f>IF(COUNTIF($F$2:F1880, F1880) =1,1,0)</f>
        <v>0</v>
      </c>
      <c r="H1880" s="1">
        <v>19.84</v>
      </c>
      <c r="I1880" s="2">
        <f t="shared" si="29"/>
        <v>19840000</v>
      </c>
      <c r="J1880" s="2">
        <v>832471</v>
      </c>
      <c r="K1880" t="s">
        <v>29</v>
      </c>
      <c r="L1880" t="s">
        <v>26</v>
      </c>
      <c r="M1880" t="s">
        <v>18</v>
      </c>
      <c r="N1880" s="2">
        <v>54</v>
      </c>
    </row>
    <row r="1881" spans="1:14" x14ac:dyDescent="0.35">
      <c r="A1881" t="s">
        <v>19</v>
      </c>
      <c r="B1881">
        <f>IF(COUNTIF($A$2:A1881, A1881) =1,1,0)</f>
        <v>0</v>
      </c>
      <c r="C1881">
        <v>2024</v>
      </c>
      <c r="D1881" s="10">
        <v>45292</v>
      </c>
      <c r="E1881" t="s">
        <v>11</v>
      </c>
      <c r="F1881" t="s">
        <v>21</v>
      </c>
      <c r="G1881">
        <f>IF(COUNTIF($F$2:F1881, F1881) =1,1,0)</f>
        <v>0</v>
      </c>
      <c r="H1881" s="1">
        <v>97.25</v>
      </c>
      <c r="I1881" s="2">
        <f t="shared" si="29"/>
        <v>97250000</v>
      </c>
      <c r="J1881" s="2">
        <v>165316</v>
      </c>
      <c r="K1881" t="s">
        <v>30</v>
      </c>
      <c r="L1881" t="s">
        <v>38</v>
      </c>
      <c r="M1881" t="s">
        <v>39</v>
      </c>
      <c r="N1881" s="2">
        <v>61</v>
      </c>
    </row>
    <row r="1882" spans="1:14" x14ac:dyDescent="0.35">
      <c r="A1882" t="s">
        <v>40</v>
      </c>
      <c r="B1882">
        <f>IF(COUNTIF($A$2:A1882, A1882) =1,1,0)</f>
        <v>0</v>
      </c>
      <c r="C1882">
        <v>2016</v>
      </c>
      <c r="D1882" s="10">
        <v>42370</v>
      </c>
      <c r="E1882" t="s">
        <v>32</v>
      </c>
      <c r="F1882" t="s">
        <v>17</v>
      </c>
      <c r="G1882">
        <f>IF(COUNTIF($F$2:F1882, F1882) =1,1,0)</f>
        <v>0</v>
      </c>
      <c r="H1882" s="1">
        <v>2.96</v>
      </c>
      <c r="I1882" s="2">
        <f t="shared" si="29"/>
        <v>2960000</v>
      </c>
      <c r="J1882" s="2">
        <v>990886</v>
      </c>
      <c r="K1882" t="s">
        <v>29</v>
      </c>
      <c r="L1882" t="s">
        <v>22</v>
      </c>
      <c r="M1882" t="s">
        <v>27</v>
      </c>
      <c r="N1882" s="2">
        <v>59</v>
      </c>
    </row>
    <row r="1883" spans="1:14" x14ac:dyDescent="0.35">
      <c r="A1883" t="s">
        <v>23</v>
      </c>
      <c r="B1883">
        <f>IF(COUNTIF($A$2:A1883, A1883) =1,1,0)</f>
        <v>0</v>
      </c>
      <c r="C1883">
        <v>2021</v>
      </c>
      <c r="D1883" s="10">
        <v>44197</v>
      </c>
      <c r="E1883" t="s">
        <v>42</v>
      </c>
      <c r="F1883" t="s">
        <v>24</v>
      </c>
      <c r="G1883">
        <f>IF(COUNTIF($F$2:F1883, F1883) =1,1,0)</f>
        <v>0</v>
      </c>
      <c r="H1883" s="1">
        <v>82.28</v>
      </c>
      <c r="I1883" s="2">
        <f t="shared" si="29"/>
        <v>82280000</v>
      </c>
      <c r="J1883" s="2">
        <v>370146</v>
      </c>
      <c r="K1883" t="s">
        <v>25</v>
      </c>
      <c r="L1883" t="s">
        <v>38</v>
      </c>
      <c r="M1883" t="s">
        <v>15</v>
      </c>
      <c r="N1883" s="2">
        <v>55</v>
      </c>
    </row>
    <row r="1884" spans="1:14" x14ac:dyDescent="0.35">
      <c r="A1884" t="s">
        <v>10</v>
      </c>
      <c r="B1884">
        <f>IF(COUNTIF($A$2:A1884, A1884) =1,1,0)</f>
        <v>0</v>
      </c>
      <c r="C1884">
        <v>2021</v>
      </c>
      <c r="D1884" s="10">
        <v>44197</v>
      </c>
      <c r="E1884" t="s">
        <v>20</v>
      </c>
      <c r="F1884" t="s">
        <v>17</v>
      </c>
      <c r="G1884">
        <f>IF(COUNTIF($F$2:F1884, F1884) =1,1,0)</f>
        <v>0</v>
      </c>
      <c r="H1884" s="1">
        <v>49.59</v>
      </c>
      <c r="I1884" s="2">
        <f t="shared" si="29"/>
        <v>49590000</v>
      </c>
      <c r="J1884" s="2">
        <v>284823</v>
      </c>
      <c r="K1884" t="s">
        <v>30</v>
      </c>
      <c r="L1884" t="s">
        <v>26</v>
      </c>
      <c r="M1884" t="s">
        <v>31</v>
      </c>
      <c r="N1884" s="2">
        <v>50</v>
      </c>
    </row>
    <row r="1885" spans="1:14" x14ac:dyDescent="0.35">
      <c r="A1885" t="s">
        <v>23</v>
      </c>
      <c r="B1885">
        <f>IF(COUNTIF($A$2:A1885, A1885) =1,1,0)</f>
        <v>0</v>
      </c>
      <c r="C1885">
        <v>2016</v>
      </c>
      <c r="D1885" s="10">
        <v>42370</v>
      </c>
      <c r="E1885" t="s">
        <v>42</v>
      </c>
      <c r="F1885" t="s">
        <v>37</v>
      </c>
      <c r="G1885">
        <f>IF(COUNTIF($F$2:F1885, F1885) =1,1,0)</f>
        <v>0</v>
      </c>
      <c r="H1885" s="1">
        <v>65.14</v>
      </c>
      <c r="I1885" s="2">
        <f t="shared" si="29"/>
        <v>65140000</v>
      </c>
      <c r="J1885" s="2">
        <v>742857</v>
      </c>
      <c r="K1885" t="s">
        <v>25</v>
      </c>
      <c r="L1885" t="s">
        <v>22</v>
      </c>
      <c r="M1885" t="s">
        <v>31</v>
      </c>
      <c r="N1885" s="2">
        <v>49</v>
      </c>
    </row>
    <row r="1886" spans="1:14" x14ac:dyDescent="0.35">
      <c r="A1886" t="s">
        <v>43</v>
      </c>
      <c r="B1886">
        <f>IF(COUNTIF($A$2:A1886, A1886) =1,1,0)</f>
        <v>0</v>
      </c>
      <c r="C1886">
        <v>2024</v>
      </c>
      <c r="D1886" s="10">
        <v>45292</v>
      </c>
      <c r="E1886" t="s">
        <v>32</v>
      </c>
      <c r="F1886" t="s">
        <v>37</v>
      </c>
      <c r="G1886">
        <f>IF(COUNTIF($F$2:F1886, F1886) =1,1,0)</f>
        <v>0</v>
      </c>
      <c r="H1886" s="1">
        <v>70</v>
      </c>
      <c r="I1886" s="2">
        <f t="shared" si="29"/>
        <v>70000000</v>
      </c>
      <c r="J1886" s="2">
        <v>484101</v>
      </c>
      <c r="K1886" t="s">
        <v>13</v>
      </c>
      <c r="L1886" t="s">
        <v>14</v>
      </c>
      <c r="M1886" t="s">
        <v>15</v>
      </c>
      <c r="N1886" s="2">
        <v>9</v>
      </c>
    </row>
    <row r="1887" spans="1:14" x14ac:dyDescent="0.35">
      <c r="A1887" t="s">
        <v>23</v>
      </c>
      <c r="B1887">
        <f>IF(COUNTIF($A$2:A1887, A1887) =1,1,0)</f>
        <v>0</v>
      </c>
      <c r="C1887">
        <v>2015</v>
      </c>
      <c r="D1887" s="10">
        <v>42005</v>
      </c>
      <c r="E1887" t="s">
        <v>16</v>
      </c>
      <c r="F1887" t="s">
        <v>24</v>
      </c>
      <c r="G1887">
        <f>IF(COUNTIF($F$2:F1887, F1887) =1,1,0)</f>
        <v>0</v>
      </c>
      <c r="H1887" s="1">
        <v>22.58</v>
      </c>
      <c r="I1887" s="2">
        <f t="shared" si="29"/>
        <v>22580000</v>
      </c>
      <c r="J1887" s="2">
        <v>368441</v>
      </c>
      <c r="K1887" t="s">
        <v>13</v>
      </c>
      <c r="L1887" t="s">
        <v>22</v>
      </c>
      <c r="M1887" t="s">
        <v>27</v>
      </c>
      <c r="N1887" s="2">
        <v>71</v>
      </c>
    </row>
    <row r="1888" spans="1:14" x14ac:dyDescent="0.35">
      <c r="A1888" t="s">
        <v>41</v>
      </c>
      <c r="B1888">
        <f>IF(COUNTIF($A$2:A1888, A1888) =1,1,0)</f>
        <v>0</v>
      </c>
      <c r="C1888">
        <v>2019</v>
      </c>
      <c r="D1888" s="10">
        <v>43466</v>
      </c>
      <c r="E1888" t="s">
        <v>42</v>
      </c>
      <c r="F1888" t="s">
        <v>36</v>
      </c>
      <c r="G1888">
        <f>IF(COUNTIF($F$2:F1888, F1888) =1,1,0)</f>
        <v>0</v>
      </c>
      <c r="H1888" s="1">
        <v>55.42</v>
      </c>
      <c r="I1888" s="2">
        <f t="shared" si="29"/>
        <v>55420000</v>
      </c>
      <c r="J1888" s="2">
        <v>945465</v>
      </c>
      <c r="K1888" t="s">
        <v>30</v>
      </c>
      <c r="L1888" t="s">
        <v>22</v>
      </c>
      <c r="M1888" t="s">
        <v>18</v>
      </c>
      <c r="N1888" s="2">
        <v>5</v>
      </c>
    </row>
    <row r="1889" spans="1:14" x14ac:dyDescent="0.35">
      <c r="A1889" t="s">
        <v>45</v>
      </c>
      <c r="B1889">
        <f>IF(COUNTIF($A$2:A1889, A1889) =1,1,0)</f>
        <v>0</v>
      </c>
      <c r="C1889">
        <v>2016</v>
      </c>
      <c r="D1889" s="10">
        <v>42370</v>
      </c>
      <c r="E1889" t="s">
        <v>32</v>
      </c>
      <c r="F1889" t="s">
        <v>37</v>
      </c>
      <c r="G1889">
        <f>IF(COUNTIF($F$2:F1889, F1889) =1,1,0)</f>
        <v>0</v>
      </c>
      <c r="H1889" s="1">
        <v>27.08</v>
      </c>
      <c r="I1889" s="2">
        <f t="shared" si="29"/>
        <v>27080000</v>
      </c>
      <c r="J1889" s="2">
        <v>551900</v>
      </c>
      <c r="K1889" t="s">
        <v>30</v>
      </c>
      <c r="L1889" t="s">
        <v>26</v>
      </c>
      <c r="M1889" t="s">
        <v>15</v>
      </c>
      <c r="N1889" s="2">
        <v>17</v>
      </c>
    </row>
    <row r="1890" spans="1:14" x14ac:dyDescent="0.35">
      <c r="A1890" t="s">
        <v>23</v>
      </c>
      <c r="B1890">
        <f>IF(COUNTIF($A$2:A1890, A1890) =1,1,0)</f>
        <v>0</v>
      </c>
      <c r="C1890">
        <v>2021</v>
      </c>
      <c r="D1890" s="10">
        <v>44197</v>
      </c>
      <c r="E1890" t="s">
        <v>42</v>
      </c>
      <c r="F1890" t="s">
        <v>36</v>
      </c>
      <c r="G1890">
        <f>IF(COUNTIF($F$2:F1890, F1890) =1,1,0)</f>
        <v>0</v>
      </c>
      <c r="H1890" s="1">
        <v>73.02</v>
      </c>
      <c r="I1890" s="2">
        <f t="shared" si="29"/>
        <v>73020000</v>
      </c>
      <c r="J1890" s="2">
        <v>731722</v>
      </c>
      <c r="K1890" t="s">
        <v>13</v>
      </c>
      <c r="L1890" t="s">
        <v>22</v>
      </c>
      <c r="M1890" t="s">
        <v>15</v>
      </c>
      <c r="N1890" s="2">
        <v>28</v>
      </c>
    </row>
    <row r="1891" spans="1:14" x14ac:dyDescent="0.35">
      <c r="A1891" t="s">
        <v>28</v>
      </c>
      <c r="B1891">
        <f>IF(COUNTIF($A$2:A1891, A1891) =1,1,0)</f>
        <v>0</v>
      </c>
      <c r="C1891">
        <v>2018</v>
      </c>
      <c r="D1891" s="10">
        <v>43101</v>
      </c>
      <c r="E1891" t="s">
        <v>11</v>
      </c>
      <c r="F1891" t="s">
        <v>36</v>
      </c>
      <c r="G1891">
        <f>IF(COUNTIF($F$2:F1891, F1891) =1,1,0)</f>
        <v>0</v>
      </c>
      <c r="H1891" s="1">
        <v>88.73</v>
      </c>
      <c r="I1891" s="2">
        <f t="shared" si="29"/>
        <v>88730000</v>
      </c>
      <c r="J1891" s="2">
        <v>436597</v>
      </c>
      <c r="K1891" t="s">
        <v>29</v>
      </c>
      <c r="L1891" t="s">
        <v>14</v>
      </c>
      <c r="M1891" t="s">
        <v>27</v>
      </c>
      <c r="N1891" s="2">
        <v>33</v>
      </c>
    </row>
    <row r="1892" spans="1:14" x14ac:dyDescent="0.35">
      <c r="A1892" t="s">
        <v>33</v>
      </c>
      <c r="B1892">
        <f>IF(COUNTIF($A$2:A1892, A1892) =1,1,0)</f>
        <v>0</v>
      </c>
      <c r="C1892">
        <v>2020</v>
      </c>
      <c r="D1892" s="10">
        <v>43831</v>
      </c>
      <c r="E1892" t="s">
        <v>32</v>
      </c>
      <c r="F1892" t="s">
        <v>12</v>
      </c>
      <c r="G1892">
        <f>IF(COUNTIF($F$2:F1892, F1892) =1,1,0)</f>
        <v>0</v>
      </c>
      <c r="H1892" s="1">
        <v>16.350000000000001</v>
      </c>
      <c r="I1892" s="2">
        <f t="shared" si="29"/>
        <v>16350000.000000002</v>
      </c>
      <c r="J1892" s="2">
        <v>728830</v>
      </c>
      <c r="K1892" t="s">
        <v>29</v>
      </c>
      <c r="L1892" t="s">
        <v>38</v>
      </c>
      <c r="M1892" t="s">
        <v>27</v>
      </c>
      <c r="N1892" s="2">
        <v>45</v>
      </c>
    </row>
    <row r="1893" spans="1:14" x14ac:dyDescent="0.35">
      <c r="A1893" t="s">
        <v>45</v>
      </c>
      <c r="B1893">
        <f>IF(COUNTIF($A$2:A1893, A1893) =1,1,0)</f>
        <v>0</v>
      </c>
      <c r="C1893">
        <v>2022</v>
      </c>
      <c r="D1893" s="10">
        <v>44562</v>
      </c>
      <c r="E1893" t="s">
        <v>16</v>
      </c>
      <c r="F1893" t="s">
        <v>21</v>
      </c>
      <c r="G1893">
        <f>IF(COUNTIF($F$2:F1893, F1893) =1,1,0)</f>
        <v>0</v>
      </c>
      <c r="H1893" s="1">
        <v>85.61</v>
      </c>
      <c r="I1893" s="2">
        <f t="shared" si="29"/>
        <v>85610000</v>
      </c>
      <c r="J1893" s="2">
        <v>826018</v>
      </c>
      <c r="K1893" t="s">
        <v>13</v>
      </c>
      <c r="L1893" t="s">
        <v>22</v>
      </c>
      <c r="M1893" t="s">
        <v>18</v>
      </c>
      <c r="N1893" s="2">
        <v>24</v>
      </c>
    </row>
    <row r="1894" spans="1:14" x14ac:dyDescent="0.35">
      <c r="A1894" t="s">
        <v>41</v>
      </c>
      <c r="B1894">
        <f>IF(COUNTIF($A$2:A1894, A1894) =1,1,0)</f>
        <v>0</v>
      </c>
      <c r="C1894">
        <v>2020</v>
      </c>
      <c r="D1894" s="10">
        <v>43831</v>
      </c>
      <c r="E1894" t="s">
        <v>16</v>
      </c>
      <c r="F1894" t="s">
        <v>24</v>
      </c>
      <c r="G1894">
        <f>IF(COUNTIF($F$2:F1894, F1894) =1,1,0)</f>
        <v>0</v>
      </c>
      <c r="H1894" s="1">
        <v>76.61</v>
      </c>
      <c r="I1894" s="2">
        <f t="shared" si="29"/>
        <v>76610000</v>
      </c>
      <c r="J1894" s="2">
        <v>791323</v>
      </c>
      <c r="K1894" t="s">
        <v>29</v>
      </c>
      <c r="L1894" t="s">
        <v>14</v>
      </c>
      <c r="M1894" t="s">
        <v>39</v>
      </c>
      <c r="N1894" s="2">
        <v>40</v>
      </c>
    </row>
    <row r="1895" spans="1:14" x14ac:dyDescent="0.35">
      <c r="A1895" t="s">
        <v>45</v>
      </c>
      <c r="B1895">
        <f>IF(COUNTIF($A$2:A1895, A1895) =1,1,0)</f>
        <v>0</v>
      </c>
      <c r="C1895">
        <v>2015</v>
      </c>
      <c r="D1895" s="10">
        <v>42005</v>
      </c>
      <c r="E1895" t="s">
        <v>34</v>
      </c>
      <c r="F1895" t="s">
        <v>36</v>
      </c>
      <c r="G1895">
        <f>IF(COUNTIF($F$2:F1895, F1895) =1,1,0)</f>
        <v>0</v>
      </c>
      <c r="H1895" s="1">
        <v>42.77</v>
      </c>
      <c r="I1895" s="2">
        <f t="shared" si="29"/>
        <v>42770000</v>
      </c>
      <c r="J1895" s="2">
        <v>117454</v>
      </c>
      <c r="K1895" t="s">
        <v>29</v>
      </c>
      <c r="L1895" t="s">
        <v>14</v>
      </c>
      <c r="M1895" t="s">
        <v>18</v>
      </c>
      <c r="N1895" s="2">
        <v>19</v>
      </c>
    </row>
    <row r="1896" spans="1:14" x14ac:dyDescent="0.35">
      <c r="A1896" t="s">
        <v>44</v>
      </c>
      <c r="B1896">
        <f>IF(COUNTIF($A$2:A1896, A1896) =1,1,0)</f>
        <v>0</v>
      </c>
      <c r="C1896">
        <v>2023</v>
      </c>
      <c r="D1896" s="10">
        <v>44927</v>
      </c>
      <c r="E1896" t="s">
        <v>16</v>
      </c>
      <c r="F1896" t="s">
        <v>17</v>
      </c>
      <c r="G1896">
        <f>IF(COUNTIF($F$2:F1896, F1896) =1,1,0)</f>
        <v>0</v>
      </c>
      <c r="H1896" s="1">
        <v>95.3</v>
      </c>
      <c r="I1896" s="2">
        <f t="shared" si="29"/>
        <v>95300000</v>
      </c>
      <c r="J1896" s="2">
        <v>986882</v>
      </c>
      <c r="K1896" t="s">
        <v>13</v>
      </c>
      <c r="L1896" t="s">
        <v>22</v>
      </c>
      <c r="M1896" t="s">
        <v>39</v>
      </c>
      <c r="N1896" s="2">
        <v>45</v>
      </c>
    </row>
    <row r="1897" spans="1:14" x14ac:dyDescent="0.35">
      <c r="A1897" t="s">
        <v>33</v>
      </c>
      <c r="B1897">
        <f>IF(COUNTIF($A$2:A1897, A1897) =1,1,0)</f>
        <v>0</v>
      </c>
      <c r="C1897">
        <v>2016</v>
      </c>
      <c r="D1897" s="10">
        <v>42370</v>
      </c>
      <c r="E1897" t="s">
        <v>11</v>
      </c>
      <c r="F1897" t="s">
        <v>21</v>
      </c>
      <c r="G1897">
        <f>IF(COUNTIF($F$2:F1897, F1897) =1,1,0)</f>
        <v>0</v>
      </c>
      <c r="H1897" s="1">
        <v>78.12</v>
      </c>
      <c r="I1897" s="2">
        <f t="shared" si="29"/>
        <v>78120000</v>
      </c>
      <c r="J1897" s="2">
        <v>770227</v>
      </c>
      <c r="K1897" t="s">
        <v>30</v>
      </c>
      <c r="L1897" t="s">
        <v>38</v>
      </c>
      <c r="M1897" t="s">
        <v>31</v>
      </c>
      <c r="N1897" s="2">
        <v>20</v>
      </c>
    </row>
    <row r="1898" spans="1:14" x14ac:dyDescent="0.35">
      <c r="A1898" t="s">
        <v>10</v>
      </c>
      <c r="B1898">
        <f>IF(COUNTIF($A$2:A1898, A1898) =1,1,0)</f>
        <v>0</v>
      </c>
      <c r="C1898">
        <v>2024</v>
      </c>
      <c r="D1898" s="10">
        <v>45292</v>
      </c>
      <c r="E1898" t="s">
        <v>34</v>
      </c>
      <c r="F1898" t="s">
        <v>35</v>
      </c>
      <c r="G1898">
        <f>IF(COUNTIF($F$2:F1898, F1898) =1,1,0)</f>
        <v>0</v>
      </c>
      <c r="H1898" s="1">
        <v>21.33</v>
      </c>
      <c r="I1898" s="2">
        <f t="shared" si="29"/>
        <v>21330000</v>
      </c>
      <c r="J1898" s="2">
        <v>997411</v>
      </c>
      <c r="K1898" t="s">
        <v>25</v>
      </c>
      <c r="L1898" t="s">
        <v>26</v>
      </c>
      <c r="M1898" t="s">
        <v>31</v>
      </c>
      <c r="N1898" s="2">
        <v>25</v>
      </c>
    </row>
    <row r="1899" spans="1:14" x14ac:dyDescent="0.35">
      <c r="A1899" t="s">
        <v>44</v>
      </c>
      <c r="B1899">
        <f>IF(COUNTIF($A$2:A1899, A1899) =1,1,0)</f>
        <v>0</v>
      </c>
      <c r="C1899">
        <v>2020</v>
      </c>
      <c r="D1899" s="10">
        <v>43831</v>
      </c>
      <c r="E1899" t="s">
        <v>42</v>
      </c>
      <c r="F1899" t="s">
        <v>12</v>
      </c>
      <c r="G1899">
        <f>IF(COUNTIF($F$2:F1899, F1899) =1,1,0)</f>
        <v>0</v>
      </c>
      <c r="H1899" s="1">
        <v>66.930000000000007</v>
      </c>
      <c r="I1899" s="2">
        <f t="shared" si="29"/>
        <v>66930000.000000007</v>
      </c>
      <c r="J1899" s="2">
        <v>640603</v>
      </c>
      <c r="K1899" t="s">
        <v>13</v>
      </c>
      <c r="L1899" t="s">
        <v>14</v>
      </c>
      <c r="M1899" t="s">
        <v>15</v>
      </c>
      <c r="N1899" s="2">
        <v>23</v>
      </c>
    </row>
    <row r="1900" spans="1:14" x14ac:dyDescent="0.35">
      <c r="A1900" t="s">
        <v>43</v>
      </c>
      <c r="B1900">
        <f>IF(COUNTIF($A$2:A1900, A1900) =1,1,0)</f>
        <v>0</v>
      </c>
      <c r="C1900">
        <v>2024</v>
      </c>
      <c r="D1900" s="10">
        <v>45292</v>
      </c>
      <c r="E1900" t="s">
        <v>11</v>
      </c>
      <c r="F1900" t="s">
        <v>24</v>
      </c>
      <c r="G1900">
        <f>IF(COUNTIF($F$2:F1900, F1900) =1,1,0)</f>
        <v>0</v>
      </c>
      <c r="H1900" s="1">
        <v>81.540000000000006</v>
      </c>
      <c r="I1900" s="2">
        <f t="shared" si="29"/>
        <v>81540000</v>
      </c>
      <c r="J1900" s="2">
        <v>499671</v>
      </c>
      <c r="K1900" t="s">
        <v>13</v>
      </c>
      <c r="L1900" t="s">
        <v>22</v>
      </c>
      <c r="M1900" t="s">
        <v>15</v>
      </c>
      <c r="N1900" s="2">
        <v>4</v>
      </c>
    </row>
    <row r="1901" spans="1:14" x14ac:dyDescent="0.35">
      <c r="A1901" t="s">
        <v>19</v>
      </c>
      <c r="B1901">
        <f>IF(COUNTIF($A$2:A1901, A1901) =1,1,0)</f>
        <v>0</v>
      </c>
      <c r="C1901">
        <v>2020</v>
      </c>
      <c r="D1901" s="10">
        <v>43831</v>
      </c>
      <c r="E1901" t="s">
        <v>11</v>
      </c>
      <c r="F1901" t="s">
        <v>17</v>
      </c>
      <c r="G1901">
        <f>IF(COUNTIF($F$2:F1901, F1901) =1,1,0)</f>
        <v>0</v>
      </c>
      <c r="H1901" s="1">
        <v>12.64</v>
      </c>
      <c r="I1901" s="2">
        <f t="shared" si="29"/>
        <v>12640000</v>
      </c>
      <c r="J1901" s="2">
        <v>805905</v>
      </c>
      <c r="K1901" t="s">
        <v>25</v>
      </c>
      <c r="L1901" t="s">
        <v>26</v>
      </c>
      <c r="M1901" t="s">
        <v>18</v>
      </c>
      <c r="N1901" s="2">
        <v>54</v>
      </c>
    </row>
    <row r="1902" spans="1:14" x14ac:dyDescent="0.35">
      <c r="A1902" t="s">
        <v>33</v>
      </c>
      <c r="B1902">
        <f>IF(COUNTIF($A$2:A1902, A1902) =1,1,0)</f>
        <v>0</v>
      </c>
      <c r="C1902">
        <v>2017</v>
      </c>
      <c r="D1902" s="10">
        <v>42736</v>
      </c>
      <c r="E1902" t="s">
        <v>11</v>
      </c>
      <c r="F1902" t="s">
        <v>17</v>
      </c>
      <c r="G1902">
        <f>IF(COUNTIF($F$2:F1902, F1902) =1,1,0)</f>
        <v>0</v>
      </c>
      <c r="H1902" s="1">
        <v>43.2</v>
      </c>
      <c r="I1902" s="2">
        <f t="shared" si="29"/>
        <v>43200000</v>
      </c>
      <c r="J1902" s="2">
        <v>377252</v>
      </c>
      <c r="K1902" t="s">
        <v>25</v>
      </c>
      <c r="L1902" t="s">
        <v>14</v>
      </c>
      <c r="M1902" t="s">
        <v>39</v>
      </c>
      <c r="N1902" s="2">
        <v>8</v>
      </c>
    </row>
    <row r="1903" spans="1:14" x14ac:dyDescent="0.35">
      <c r="A1903" t="s">
        <v>45</v>
      </c>
      <c r="B1903">
        <f>IF(COUNTIF($A$2:A1903, A1903) =1,1,0)</f>
        <v>0</v>
      </c>
      <c r="C1903">
        <v>2018</v>
      </c>
      <c r="D1903" s="10">
        <v>43101</v>
      </c>
      <c r="E1903" t="s">
        <v>16</v>
      </c>
      <c r="F1903" t="s">
        <v>17</v>
      </c>
      <c r="G1903">
        <f>IF(COUNTIF($F$2:F1903, F1903) =1,1,0)</f>
        <v>0</v>
      </c>
      <c r="H1903" s="1">
        <v>20.58</v>
      </c>
      <c r="I1903" s="2">
        <f t="shared" si="29"/>
        <v>20580000</v>
      </c>
      <c r="J1903" s="2">
        <v>653168</v>
      </c>
      <c r="K1903" t="s">
        <v>30</v>
      </c>
      <c r="L1903" t="s">
        <v>22</v>
      </c>
      <c r="M1903" t="s">
        <v>27</v>
      </c>
      <c r="N1903" s="2">
        <v>3</v>
      </c>
    </row>
    <row r="1904" spans="1:14" x14ac:dyDescent="0.35">
      <c r="A1904" t="s">
        <v>43</v>
      </c>
      <c r="B1904">
        <f>IF(COUNTIF($A$2:A1904, A1904) =1,1,0)</f>
        <v>0</v>
      </c>
      <c r="C1904">
        <v>2017</v>
      </c>
      <c r="D1904" s="10">
        <v>42736</v>
      </c>
      <c r="E1904" t="s">
        <v>11</v>
      </c>
      <c r="F1904" t="s">
        <v>21</v>
      </c>
      <c r="G1904">
        <f>IF(COUNTIF($F$2:F1904, F1904) =1,1,0)</f>
        <v>0</v>
      </c>
      <c r="H1904" s="1">
        <v>26.62</v>
      </c>
      <c r="I1904" s="2">
        <f t="shared" si="29"/>
        <v>26620000</v>
      </c>
      <c r="J1904" s="2">
        <v>955790</v>
      </c>
      <c r="K1904" t="s">
        <v>25</v>
      </c>
      <c r="L1904" t="s">
        <v>38</v>
      </c>
      <c r="M1904" t="s">
        <v>39</v>
      </c>
      <c r="N1904" s="2">
        <v>44</v>
      </c>
    </row>
    <row r="1905" spans="1:14" x14ac:dyDescent="0.35">
      <c r="A1905" t="s">
        <v>45</v>
      </c>
      <c r="B1905">
        <f>IF(COUNTIF($A$2:A1905, A1905) =1,1,0)</f>
        <v>0</v>
      </c>
      <c r="C1905">
        <v>2018</v>
      </c>
      <c r="D1905" s="10">
        <v>43101</v>
      </c>
      <c r="E1905" t="s">
        <v>11</v>
      </c>
      <c r="F1905" t="s">
        <v>24</v>
      </c>
      <c r="G1905">
        <f>IF(COUNTIF($F$2:F1905, F1905) =1,1,0)</f>
        <v>0</v>
      </c>
      <c r="H1905" s="1">
        <v>15.56</v>
      </c>
      <c r="I1905" s="2">
        <f t="shared" si="29"/>
        <v>15560000</v>
      </c>
      <c r="J1905" s="2">
        <v>734448</v>
      </c>
      <c r="K1905" t="s">
        <v>30</v>
      </c>
      <c r="L1905" t="s">
        <v>26</v>
      </c>
      <c r="M1905" t="s">
        <v>39</v>
      </c>
      <c r="N1905" s="2">
        <v>37</v>
      </c>
    </row>
    <row r="1906" spans="1:14" x14ac:dyDescent="0.35">
      <c r="A1906" t="s">
        <v>10</v>
      </c>
      <c r="B1906">
        <f>IF(COUNTIF($A$2:A1906, A1906) =1,1,0)</f>
        <v>0</v>
      </c>
      <c r="C1906">
        <v>2021</v>
      </c>
      <c r="D1906" s="10">
        <v>44197</v>
      </c>
      <c r="E1906" t="s">
        <v>16</v>
      </c>
      <c r="F1906" t="s">
        <v>17</v>
      </c>
      <c r="G1906">
        <f>IF(COUNTIF($F$2:F1906, F1906) =1,1,0)</f>
        <v>0</v>
      </c>
      <c r="H1906" s="1">
        <v>12.97</v>
      </c>
      <c r="I1906" s="2">
        <f t="shared" si="29"/>
        <v>12970000</v>
      </c>
      <c r="J1906" s="2">
        <v>425647</v>
      </c>
      <c r="K1906" t="s">
        <v>30</v>
      </c>
      <c r="L1906" t="s">
        <v>38</v>
      </c>
      <c r="M1906" t="s">
        <v>31</v>
      </c>
      <c r="N1906" s="2">
        <v>4</v>
      </c>
    </row>
    <row r="1907" spans="1:14" x14ac:dyDescent="0.35">
      <c r="A1907" t="s">
        <v>33</v>
      </c>
      <c r="B1907">
        <f>IF(COUNTIF($A$2:A1907, A1907) =1,1,0)</f>
        <v>0</v>
      </c>
      <c r="C1907">
        <v>2019</v>
      </c>
      <c r="D1907" s="10">
        <v>43466</v>
      </c>
      <c r="E1907" t="s">
        <v>34</v>
      </c>
      <c r="F1907" t="s">
        <v>36</v>
      </c>
      <c r="G1907">
        <f>IF(COUNTIF($F$2:F1907, F1907) =1,1,0)</f>
        <v>0</v>
      </c>
      <c r="H1907" s="1">
        <v>98.04</v>
      </c>
      <c r="I1907" s="2">
        <f t="shared" si="29"/>
        <v>98040000</v>
      </c>
      <c r="J1907" s="2">
        <v>278315</v>
      </c>
      <c r="K1907" t="s">
        <v>30</v>
      </c>
      <c r="L1907" t="s">
        <v>14</v>
      </c>
      <c r="M1907" t="s">
        <v>15</v>
      </c>
      <c r="N1907" s="2">
        <v>3</v>
      </c>
    </row>
    <row r="1908" spans="1:14" x14ac:dyDescent="0.35">
      <c r="A1908" t="s">
        <v>23</v>
      </c>
      <c r="B1908">
        <f>IF(COUNTIF($A$2:A1908, A1908) =1,1,0)</f>
        <v>0</v>
      </c>
      <c r="C1908">
        <v>2020</v>
      </c>
      <c r="D1908" s="10">
        <v>43831</v>
      </c>
      <c r="E1908" t="s">
        <v>20</v>
      </c>
      <c r="F1908" t="s">
        <v>24</v>
      </c>
      <c r="G1908">
        <f>IF(COUNTIF($F$2:F1908, F1908) =1,1,0)</f>
        <v>0</v>
      </c>
      <c r="H1908" s="1">
        <v>63.35</v>
      </c>
      <c r="I1908" s="2">
        <f t="shared" si="29"/>
        <v>63350000</v>
      </c>
      <c r="J1908" s="2">
        <v>294447</v>
      </c>
      <c r="K1908" t="s">
        <v>30</v>
      </c>
      <c r="L1908" t="s">
        <v>38</v>
      </c>
      <c r="M1908" t="s">
        <v>27</v>
      </c>
      <c r="N1908" s="2">
        <v>54</v>
      </c>
    </row>
    <row r="1909" spans="1:14" x14ac:dyDescent="0.35">
      <c r="A1909" t="s">
        <v>43</v>
      </c>
      <c r="B1909">
        <f>IF(COUNTIF($A$2:A1909, A1909) =1,1,0)</f>
        <v>0</v>
      </c>
      <c r="C1909">
        <v>2020</v>
      </c>
      <c r="D1909" s="10">
        <v>43831</v>
      </c>
      <c r="E1909" t="s">
        <v>32</v>
      </c>
      <c r="F1909" t="s">
        <v>12</v>
      </c>
      <c r="G1909">
        <f>IF(COUNTIF($F$2:F1909, F1909) =1,1,0)</f>
        <v>0</v>
      </c>
      <c r="H1909" s="1">
        <v>26.57</v>
      </c>
      <c r="I1909" s="2">
        <f t="shared" si="29"/>
        <v>26570000</v>
      </c>
      <c r="J1909" s="2">
        <v>384988</v>
      </c>
      <c r="K1909" t="s">
        <v>29</v>
      </c>
      <c r="L1909" t="s">
        <v>38</v>
      </c>
      <c r="M1909" t="s">
        <v>27</v>
      </c>
      <c r="N1909" s="2">
        <v>19</v>
      </c>
    </row>
    <row r="1910" spans="1:14" x14ac:dyDescent="0.35">
      <c r="A1910" t="s">
        <v>44</v>
      </c>
      <c r="B1910">
        <f>IF(COUNTIF($A$2:A1910, A1910) =1,1,0)</f>
        <v>0</v>
      </c>
      <c r="C1910">
        <v>2020</v>
      </c>
      <c r="D1910" s="10">
        <v>43831</v>
      </c>
      <c r="E1910" t="s">
        <v>20</v>
      </c>
      <c r="F1910" t="s">
        <v>12</v>
      </c>
      <c r="G1910">
        <f>IF(COUNTIF($F$2:F1910, F1910) =1,1,0)</f>
        <v>0</v>
      </c>
      <c r="H1910" s="1">
        <v>29.58</v>
      </c>
      <c r="I1910" s="2">
        <f t="shared" si="29"/>
        <v>29580000</v>
      </c>
      <c r="J1910" s="2">
        <v>141411</v>
      </c>
      <c r="K1910" t="s">
        <v>29</v>
      </c>
      <c r="L1910" t="s">
        <v>14</v>
      </c>
      <c r="M1910" t="s">
        <v>27</v>
      </c>
      <c r="N1910" s="2">
        <v>58</v>
      </c>
    </row>
    <row r="1911" spans="1:14" x14ac:dyDescent="0.35">
      <c r="A1911" t="s">
        <v>33</v>
      </c>
      <c r="B1911">
        <f>IF(COUNTIF($A$2:A1911, A1911) =1,1,0)</f>
        <v>0</v>
      </c>
      <c r="C1911">
        <v>2023</v>
      </c>
      <c r="D1911" s="10">
        <v>44927</v>
      </c>
      <c r="E1911" t="s">
        <v>11</v>
      </c>
      <c r="F1911" t="s">
        <v>37</v>
      </c>
      <c r="G1911">
        <f>IF(COUNTIF($F$2:F1911, F1911) =1,1,0)</f>
        <v>0</v>
      </c>
      <c r="H1911" s="1">
        <v>72.540000000000006</v>
      </c>
      <c r="I1911" s="2">
        <f t="shared" si="29"/>
        <v>72540000</v>
      </c>
      <c r="J1911" s="2">
        <v>581712</v>
      </c>
      <c r="K1911" t="s">
        <v>29</v>
      </c>
      <c r="L1911" t="s">
        <v>26</v>
      </c>
      <c r="M1911" t="s">
        <v>15</v>
      </c>
      <c r="N1911" s="2">
        <v>12</v>
      </c>
    </row>
    <row r="1912" spans="1:14" x14ac:dyDescent="0.35">
      <c r="A1912" t="s">
        <v>23</v>
      </c>
      <c r="B1912">
        <f>IF(COUNTIF($A$2:A1912, A1912) =1,1,0)</f>
        <v>0</v>
      </c>
      <c r="C1912">
        <v>2020</v>
      </c>
      <c r="D1912" s="10">
        <v>43831</v>
      </c>
      <c r="E1912" t="s">
        <v>16</v>
      </c>
      <c r="F1912" t="s">
        <v>12</v>
      </c>
      <c r="G1912">
        <f>IF(COUNTIF($F$2:F1912, F1912) =1,1,0)</f>
        <v>0</v>
      </c>
      <c r="H1912" s="1">
        <v>35.159999999999997</v>
      </c>
      <c r="I1912" s="2">
        <f t="shared" si="29"/>
        <v>35160000</v>
      </c>
      <c r="J1912" s="2">
        <v>100749</v>
      </c>
      <c r="K1912" t="s">
        <v>30</v>
      </c>
      <c r="L1912" t="s">
        <v>38</v>
      </c>
      <c r="M1912" t="s">
        <v>18</v>
      </c>
      <c r="N1912" s="2">
        <v>62</v>
      </c>
    </row>
    <row r="1913" spans="1:14" x14ac:dyDescent="0.35">
      <c r="A1913" t="s">
        <v>41</v>
      </c>
      <c r="B1913">
        <f>IF(COUNTIF($A$2:A1913, A1913) =1,1,0)</f>
        <v>0</v>
      </c>
      <c r="C1913">
        <v>2019</v>
      </c>
      <c r="D1913" s="10">
        <v>43466</v>
      </c>
      <c r="E1913" t="s">
        <v>42</v>
      </c>
      <c r="F1913" t="s">
        <v>12</v>
      </c>
      <c r="G1913">
        <f>IF(COUNTIF($F$2:F1913, F1913) =1,1,0)</f>
        <v>0</v>
      </c>
      <c r="H1913" s="1">
        <v>56.94</v>
      </c>
      <c r="I1913" s="2">
        <f t="shared" si="29"/>
        <v>56940000</v>
      </c>
      <c r="J1913" s="2">
        <v>217880</v>
      </c>
      <c r="K1913" t="s">
        <v>25</v>
      </c>
      <c r="L1913" t="s">
        <v>14</v>
      </c>
      <c r="M1913" t="s">
        <v>15</v>
      </c>
      <c r="N1913" s="2">
        <v>48</v>
      </c>
    </row>
    <row r="1914" spans="1:14" x14ac:dyDescent="0.35">
      <c r="A1914" t="s">
        <v>33</v>
      </c>
      <c r="B1914">
        <f>IF(COUNTIF($A$2:A1914, A1914) =1,1,0)</f>
        <v>0</v>
      </c>
      <c r="C1914">
        <v>2023</v>
      </c>
      <c r="D1914" s="10">
        <v>44927</v>
      </c>
      <c r="E1914" t="s">
        <v>20</v>
      </c>
      <c r="F1914" t="s">
        <v>24</v>
      </c>
      <c r="G1914">
        <f>IF(COUNTIF($F$2:F1914, F1914) =1,1,0)</f>
        <v>0</v>
      </c>
      <c r="H1914" s="1">
        <v>99.71</v>
      </c>
      <c r="I1914" s="2">
        <f t="shared" si="29"/>
        <v>99710000</v>
      </c>
      <c r="J1914" s="2">
        <v>357542</v>
      </c>
      <c r="K1914" t="s">
        <v>13</v>
      </c>
      <c r="L1914" t="s">
        <v>38</v>
      </c>
      <c r="M1914" t="s">
        <v>31</v>
      </c>
      <c r="N1914" s="2">
        <v>21</v>
      </c>
    </row>
    <row r="1915" spans="1:14" x14ac:dyDescent="0.35">
      <c r="A1915" t="s">
        <v>23</v>
      </c>
      <c r="B1915">
        <f>IF(COUNTIF($A$2:A1915, A1915) =1,1,0)</f>
        <v>0</v>
      </c>
      <c r="C1915">
        <v>2021</v>
      </c>
      <c r="D1915" s="10">
        <v>44197</v>
      </c>
      <c r="E1915" t="s">
        <v>42</v>
      </c>
      <c r="F1915" t="s">
        <v>24</v>
      </c>
      <c r="G1915">
        <f>IF(COUNTIF($F$2:F1915, F1915) =1,1,0)</f>
        <v>0</v>
      </c>
      <c r="H1915" s="1">
        <v>77.180000000000007</v>
      </c>
      <c r="I1915" s="2">
        <f t="shared" si="29"/>
        <v>77180000</v>
      </c>
      <c r="J1915" s="2">
        <v>347426</v>
      </c>
      <c r="K1915" t="s">
        <v>13</v>
      </c>
      <c r="L1915" t="s">
        <v>38</v>
      </c>
      <c r="M1915" t="s">
        <v>31</v>
      </c>
      <c r="N1915" s="2">
        <v>36</v>
      </c>
    </row>
    <row r="1916" spans="1:14" x14ac:dyDescent="0.35">
      <c r="A1916" t="s">
        <v>33</v>
      </c>
      <c r="B1916">
        <f>IF(COUNTIF($A$2:A1916, A1916) =1,1,0)</f>
        <v>0</v>
      </c>
      <c r="C1916">
        <v>2018</v>
      </c>
      <c r="D1916" s="10">
        <v>43101</v>
      </c>
      <c r="E1916" t="s">
        <v>20</v>
      </c>
      <c r="F1916" t="s">
        <v>12</v>
      </c>
      <c r="G1916">
        <f>IF(COUNTIF($F$2:F1916, F1916) =1,1,0)</f>
        <v>0</v>
      </c>
      <c r="H1916" s="1">
        <v>36.92</v>
      </c>
      <c r="I1916" s="2">
        <f t="shared" si="29"/>
        <v>36920000</v>
      </c>
      <c r="J1916" s="2">
        <v>829140</v>
      </c>
      <c r="K1916" t="s">
        <v>25</v>
      </c>
      <c r="L1916" t="s">
        <v>14</v>
      </c>
      <c r="M1916" t="s">
        <v>39</v>
      </c>
      <c r="N1916" s="2">
        <v>2</v>
      </c>
    </row>
    <row r="1917" spans="1:14" x14ac:dyDescent="0.35">
      <c r="A1917" t="s">
        <v>33</v>
      </c>
      <c r="B1917">
        <f>IF(COUNTIF($A$2:A1917, A1917) =1,1,0)</f>
        <v>0</v>
      </c>
      <c r="C1917">
        <v>2017</v>
      </c>
      <c r="D1917" s="10">
        <v>42736</v>
      </c>
      <c r="E1917" t="s">
        <v>34</v>
      </c>
      <c r="F1917" t="s">
        <v>37</v>
      </c>
      <c r="G1917">
        <f>IF(COUNTIF($F$2:F1917, F1917) =1,1,0)</f>
        <v>0</v>
      </c>
      <c r="H1917" s="1">
        <v>42.8</v>
      </c>
      <c r="I1917" s="2">
        <f t="shared" si="29"/>
        <v>42800000</v>
      </c>
      <c r="J1917" s="2">
        <v>683189</v>
      </c>
      <c r="K1917" t="s">
        <v>30</v>
      </c>
      <c r="L1917" t="s">
        <v>38</v>
      </c>
      <c r="M1917" t="s">
        <v>15</v>
      </c>
      <c r="N1917" s="2">
        <v>19</v>
      </c>
    </row>
    <row r="1918" spans="1:14" x14ac:dyDescent="0.35">
      <c r="A1918" t="s">
        <v>19</v>
      </c>
      <c r="B1918">
        <f>IF(COUNTIF($A$2:A1918, A1918) =1,1,0)</f>
        <v>0</v>
      </c>
      <c r="C1918">
        <v>2019</v>
      </c>
      <c r="D1918" s="10">
        <v>43466</v>
      </c>
      <c r="E1918" t="s">
        <v>16</v>
      </c>
      <c r="F1918" t="s">
        <v>36</v>
      </c>
      <c r="G1918">
        <f>IF(COUNTIF($F$2:F1918, F1918) =1,1,0)</f>
        <v>0</v>
      </c>
      <c r="H1918" s="1">
        <v>89.41</v>
      </c>
      <c r="I1918" s="2">
        <f t="shared" si="29"/>
        <v>89410000</v>
      </c>
      <c r="J1918" s="2">
        <v>453441</v>
      </c>
      <c r="K1918" t="s">
        <v>13</v>
      </c>
      <c r="L1918" t="s">
        <v>14</v>
      </c>
      <c r="M1918" t="s">
        <v>15</v>
      </c>
      <c r="N1918" s="2">
        <v>29</v>
      </c>
    </row>
    <row r="1919" spans="1:14" x14ac:dyDescent="0.35">
      <c r="A1919" t="s">
        <v>40</v>
      </c>
      <c r="B1919">
        <f>IF(COUNTIF($A$2:A1919, A1919) =1,1,0)</f>
        <v>0</v>
      </c>
      <c r="C1919">
        <v>2017</v>
      </c>
      <c r="D1919" s="10">
        <v>42736</v>
      </c>
      <c r="E1919" t="s">
        <v>42</v>
      </c>
      <c r="F1919" t="s">
        <v>21</v>
      </c>
      <c r="G1919">
        <f>IF(COUNTIF($F$2:F1919, F1919) =1,1,0)</f>
        <v>0</v>
      </c>
      <c r="H1919" s="1">
        <v>33.340000000000003</v>
      </c>
      <c r="I1919" s="2">
        <f t="shared" si="29"/>
        <v>33340000.000000004</v>
      </c>
      <c r="J1919" s="2">
        <v>673439</v>
      </c>
      <c r="K1919" t="s">
        <v>29</v>
      </c>
      <c r="L1919" t="s">
        <v>22</v>
      </c>
      <c r="M1919" t="s">
        <v>18</v>
      </c>
      <c r="N1919" s="2">
        <v>13</v>
      </c>
    </row>
    <row r="1920" spans="1:14" x14ac:dyDescent="0.35">
      <c r="A1920" t="s">
        <v>43</v>
      </c>
      <c r="B1920">
        <f>IF(COUNTIF($A$2:A1920, A1920) =1,1,0)</f>
        <v>0</v>
      </c>
      <c r="C1920">
        <v>2016</v>
      </c>
      <c r="D1920" s="10">
        <v>42370</v>
      </c>
      <c r="E1920" t="s">
        <v>34</v>
      </c>
      <c r="F1920" t="s">
        <v>24</v>
      </c>
      <c r="G1920">
        <f>IF(COUNTIF($F$2:F1920, F1920) =1,1,0)</f>
        <v>0</v>
      </c>
      <c r="H1920" s="1">
        <v>13.94</v>
      </c>
      <c r="I1920" s="2">
        <f t="shared" si="29"/>
        <v>13940000</v>
      </c>
      <c r="J1920" s="2">
        <v>832297</v>
      </c>
      <c r="K1920" t="s">
        <v>25</v>
      </c>
      <c r="L1920" t="s">
        <v>22</v>
      </c>
      <c r="M1920" t="s">
        <v>27</v>
      </c>
      <c r="N1920" s="2">
        <v>69</v>
      </c>
    </row>
    <row r="1921" spans="1:14" x14ac:dyDescent="0.35">
      <c r="A1921" t="s">
        <v>19</v>
      </c>
      <c r="B1921">
        <f>IF(COUNTIF($A$2:A1921, A1921) =1,1,0)</f>
        <v>0</v>
      </c>
      <c r="C1921">
        <v>2018</v>
      </c>
      <c r="D1921" s="10">
        <v>43101</v>
      </c>
      <c r="E1921" t="s">
        <v>11</v>
      </c>
      <c r="F1921" t="s">
        <v>21</v>
      </c>
      <c r="G1921">
        <f>IF(COUNTIF($F$2:F1921, F1921) =1,1,0)</f>
        <v>0</v>
      </c>
      <c r="H1921" s="1">
        <v>13.05</v>
      </c>
      <c r="I1921" s="2">
        <f t="shared" si="29"/>
        <v>13050000</v>
      </c>
      <c r="J1921" s="2">
        <v>400964</v>
      </c>
      <c r="K1921" t="s">
        <v>25</v>
      </c>
      <c r="L1921" t="s">
        <v>22</v>
      </c>
      <c r="M1921" t="s">
        <v>15</v>
      </c>
      <c r="N1921" s="2">
        <v>19</v>
      </c>
    </row>
    <row r="1922" spans="1:14" x14ac:dyDescent="0.35">
      <c r="A1922" t="s">
        <v>33</v>
      </c>
      <c r="B1922">
        <f>IF(COUNTIF($A$2:A1922, A1922) =1,1,0)</f>
        <v>0</v>
      </c>
      <c r="C1922">
        <v>2019</v>
      </c>
      <c r="D1922" s="10">
        <v>43466</v>
      </c>
      <c r="E1922" t="s">
        <v>32</v>
      </c>
      <c r="F1922" t="s">
        <v>24</v>
      </c>
      <c r="G1922">
        <f>IF(COUNTIF($F$2:F1922, F1922) =1,1,0)</f>
        <v>0</v>
      </c>
      <c r="H1922" s="1">
        <v>52.94</v>
      </c>
      <c r="I1922" s="2">
        <f t="shared" si="29"/>
        <v>52940000</v>
      </c>
      <c r="J1922" s="2">
        <v>192293</v>
      </c>
      <c r="K1922" t="s">
        <v>25</v>
      </c>
      <c r="L1922" t="s">
        <v>22</v>
      </c>
      <c r="M1922" t="s">
        <v>15</v>
      </c>
      <c r="N1922" s="2">
        <v>57</v>
      </c>
    </row>
    <row r="1923" spans="1:14" x14ac:dyDescent="0.35">
      <c r="A1923" t="s">
        <v>41</v>
      </c>
      <c r="B1923">
        <f>IF(COUNTIF($A$2:A1923, A1923) =1,1,0)</f>
        <v>0</v>
      </c>
      <c r="C1923">
        <v>2019</v>
      </c>
      <c r="D1923" s="10">
        <v>43466</v>
      </c>
      <c r="E1923" t="s">
        <v>20</v>
      </c>
      <c r="F1923" t="s">
        <v>36</v>
      </c>
      <c r="G1923">
        <f>IF(COUNTIF($F$2:F1923, F1923) =1,1,0)</f>
        <v>0</v>
      </c>
      <c r="H1923" s="1">
        <v>26.02</v>
      </c>
      <c r="I1923" s="2">
        <f t="shared" ref="I1923:I1986" si="30">H1923*1000000</f>
        <v>26020000</v>
      </c>
      <c r="J1923" s="2">
        <v>565292</v>
      </c>
      <c r="K1923" t="s">
        <v>29</v>
      </c>
      <c r="L1923" t="s">
        <v>14</v>
      </c>
      <c r="M1923" t="s">
        <v>31</v>
      </c>
      <c r="N1923" s="2">
        <v>27</v>
      </c>
    </row>
    <row r="1924" spans="1:14" x14ac:dyDescent="0.35">
      <c r="A1924" t="s">
        <v>43</v>
      </c>
      <c r="B1924">
        <f>IF(COUNTIF($A$2:A1924, A1924) =1,1,0)</f>
        <v>0</v>
      </c>
      <c r="C1924">
        <v>2016</v>
      </c>
      <c r="D1924" s="10">
        <v>42370</v>
      </c>
      <c r="E1924" t="s">
        <v>11</v>
      </c>
      <c r="F1924" t="s">
        <v>12</v>
      </c>
      <c r="G1924">
        <f>IF(COUNTIF($F$2:F1924, F1924) =1,1,0)</f>
        <v>0</v>
      </c>
      <c r="H1924" s="1">
        <v>9.23</v>
      </c>
      <c r="I1924" s="2">
        <f t="shared" si="30"/>
        <v>9230000</v>
      </c>
      <c r="J1924" s="2">
        <v>774750</v>
      </c>
      <c r="K1924" t="s">
        <v>25</v>
      </c>
      <c r="L1924" t="s">
        <v>26</v>
      </c>
      <c r="M1924" t="s">
        <v>18</v>
      </c>
      <c r="N1924" s="2">
        <v>70</v>
      </c>
    </row>
    <row r="1925" spans="1:14" x14ac:dyDescent="0.35">
      <c r="A1925" t="s">
        <v>33</v>
      </c>
      <c r="B1925">
        <f>IF(COUNTIF($A$2:A1925, A1925) =1,1,0)</f>
        <v>0</v>
      </c>
      <c r="C1925">
        <v>2022</v>
      </c>
      <c r="D1925" s="10">
        <v>44562</v>
      </c>
      <c r="E1925" t="s">
        <v>11</v>
      </c>
      <c r="F1925" t="s">
        <v>21</v>
      </c>
      <c r="G1925">
        <f>IF(COUNTIF($F$2:F1925, F1925) =1,1,0)</f>
        <v>0</v>
      </c>
      <c r="H1925" s="1">
        <v>78.2</v>
      </c>
      <c r="I1925" s="2">
        <f t="shared" si="30"/>
        <v>78200000</v>
      </c>
      <c r="J1925" s="2">
        <v>666996</v>
      </c>
      <c r="K1925" t="s">
        <v>29</v>
      </c>
      <c r="L1925" t="s">
        <v>22</v>
      </c>
      <c r="M1925" t="s">
        <v>39</v>
      </c>
      <c r="N1925" s="2">
        <v>59</v>
      </c>
    </row>
    <row r="1926" spans="1:14" x14ac:dyDescent="0.35">
      <c r="A1926" t="s">
        <v>28</v>
      </c>
      <c r="B1926">
        <f>IF(COUNTIF($A$2:A1926, A1926) =1,1,0)</f>
        <v>0</v>
      </c>
      <c r="C1926">
        <v>2016</v>
      </c>
      <c r="D1926" s="10">
        <v>42370</v>
      </c>
      <c r="E1926" t="s">
        <v>42</v>
      </c>
      <c r="F1926" t="s">
        <v>37</v>
      </c>
      <c r="G1926">
        <f>IF(COUNTIF($F$2:F1926, F1926) =1,1,0)</f>
        <v>0</v>
      </c>
      <c r="H1926" s="1">
        <v>94.12</v>
      </c>
      <c r="I1926" s="2">
        <f t="shared" si="30"/>
        <v>94120000</v>
      </c>
      <c r="J1926" s="2">
        <v>21382</v>
      </c>
      <c r="K1926" t="s">
        <v>30</v>
      </c>
      <c r="L1926" t="s">
        <v>22</v>
      </c>
      <c r="M1926" t="s">
        <v>39</v>
      </c>
      <c r="N1926" s="2">
        <v>21</v>
      </c>
    </row>
    <row r="1927" spans="1:14" x14ac:dyDescent="0.35">
      <c r="A1927" t="s">
        <v>28</v>
      </c>
      <c r="B1927">
        <f>IF(COUNTIF($A$2:A1927, A1927) =1,1,0)</f>
        <v>0</v>
      </c>
      <c r="C1927">
        <v>2021</v>
      </c>
      <c r="D1927" s="10">
        <v>44197</v>
      </c>
      <c r="E1927" t="s">
        <v>11</v>
      </c>
      <c r="F1927" t="s">
        <v>24</v>
      </c>
      <c r="G1927">
        <f>IF(COUNTIF($F$2:F1927, F1927) =1,1,0)</f>
        <v>0</v>
      </c>
      <c r="H1927" s="1">
        <v>55.14</v>
      </c>
      <c r="I1927" s="2">
        <f t="shared" si="30"/>
        <v>55140000</v>
      </c>
      <c r="J1927" s="2">
        <v>463525</v>
      </c>
      <c r="K1927" t="s">
        <v>25</v>
      </c>
      <c r="L1927" t="s">
        <v>14</v>
      </c>
      <c r="M1927" t="s">
        <v>27</v>
      </c>
      <c r="N1927" s="2">
        <v>59</v>
      </c>
    </row>
    <row r="1928" spans="1:14" x14ac:dyDescent="0.35">
      <c r="A1928" t="s">
        <v>41</v>
      </c>
      <c r="B1928">
        <f>IF(COUNTIF($A$2:A1928, A1928) =1,1,0)</f>
        <v>0</v>
      </c>
      <c r="C1928">
        <v>2022</v>
      </c>
      <c r="D1928" s="10">
        <v>44562</v>
      </c>
      <c r="E1928" t="s">
        <v>16</v>
      </c>
      <c r="F1928" t="s">
        <v>24</v>
      </c>
      <c r="G1928">
        <f>IF(COUNTIF($F$2:F1928, F1928) =1,1,0)</f>
        <v>0</v>
      </c>
      <c r="H1928" s="1">
        <v>16.98</v>
      </c>
      <c r="I1928" s="2">
        <f t="shared" si="30"/>
        <v>16980000</v>
      </c>
      <c r="J1928" s="2">
        <v>905673</v>
      </c>
      <c r="K1928" t="s">
        <v>29</v>
      </c>
      <c r="L1928" t="s">
        <v>22</v>
      </c>
      <c r="M1928" t="s">
        <v>15</v>
      </c>
      <c r="N1928" s="2">
        <v>54</v>
      </c>
    </row>
    <row r="1929" spans="1:14" x14ac:dyDescent="0.35">
      <c r="A1929" t="s">
        <v>19</v>
      </c>
      <c r="B1929">
        <f>IF(COUNTIF($A$2:A1929, A1929) =1,1,0)</f>
        <v>0</v>
      </c>
      <c r="C1929">
        <v>2024</v>
      </c>
      <c r="D1929" s="10">
        <v>45292</v>
      </c>
      <c r="E1929" t="s">
        <v>20</v>
      </c>
      <c r="F1929" t="s">
        <v>17</v>
      </c>
      <c r="G1929">
        <f>IF(COUNTIF($F$2:F1929, F1929) =1,1,0)</f>
        <v>0</v>
      </c>
      <c r="H1929" s="1">
        <v>30.59</v>
      </c>
      <c r="I1929" s="2">
        <f t="shared" si="30"/>
        <v>30590000</v>
      </c>
      <c r="J1929" s="2">
        <v>619881</v>
      </c>
      <c r="K1929" t="s">
        <v>25</v>
      </c>
      <c r="L1929" t="s">
        <v>14</v>
      </c>
      <c r="M1929" t="s">
        <v>31</v>
      </c>
      <c r="N1929" s="2">
        <v>42</v>
      </c>
    </row>
    <row r="1930" spans="1:14" x14ac:dyDescent="0.35">
      <c r="A1930" t="s">
        <v>33</v>
      </c>
      <c r="B1930">
        <f>IF(COUNTIF($A$2:A1930, A1930) =1,1,0)</f>
        <v>0</v>
      </c>
      <c r="C1930">
        <v>2015</v>
      </c>
      <c r="D1930" s="10">
        <v>42005</v>
      </c>
      <c r="E1930" t="s">
        <v>42</v>
      </c>
      <c r="F1930" t="s">
        <v>36</v>
      </c>
      <c r="G1930">
        <f>IF(COUNTIF($F$2:F1930, F1930) =1,1,0)</f>
        <v>0</v>
      </c>
      <c r="H1930" s="1">
        <v>20.27</v>
      </c>
      <c r="I1930" s="2">
        <f t="shared" si="30"/>
        <v>20270000</v>
      </c>
      <c r="J1930" s="2">
        <v>987350</v>
      </c>
      <c r="K1930" t="s">
        <v>29</v>
      </c>
      <c r="L1930" t="s">
        <v>38</v>
      </c>
      <c r="M1930" t="s">
        <v>31</v>
      </c>
      <c r="N1930" s="2">
        <v>4</v>
      </c>
    </row>
    <row r="1931" spans="1:14" x14ac:dyDescent="0.35">
      <c r="A1931" t="s">
        <v>45</v>
      </c>
      <c r="B1931">
        <f>IF(COUNTIF($A$2:A1931, A1931) =1,1,0)</f>
        <v>0</v>
      </c>
      <c r="C1931">
        <v>2019</v>
      </c>
      <c r="D1931" s="10">
        <v>43466</v>
      </c>
      <c r="E1931" t="s">
        <v>11</v>
      </c>
      <c r="F1931" t="s">
        <v>12</v>
      </c>
      <c r="G1931">
        <f>IF(COUNTIF($F$2:F1931, F1931) =1,1,0)</f>
        <v>0</v>
      </c>
      <c r="H1931" s="1">
        <v>97.32</v>
      </c>
      <c r="I1931" s="2">
        <f t="shared" si="30"/>
        <v>97320000</v>
      </c>
      <c r="J1931" s="2">
        <v>849084</v>
      </c>
      <c r="K1931" t="s">
        <v>25</v>
      </c>
      <c r="L1931" t="s">
        <v>38</v>
      </c>
      <c r="M1931" t="s">
        <v>15</v>
      </c>
      <c r="N1931" s="2">
        <v>62</v>
      </c>
    </row>
    <row r="1932" spans="1:14" x14ac:dyDescent="0.35">
      <c r="A1932" t="s">
        <v>23</v>
      </c>
      <c r="B1932">
        <f>IF(COUNTIF($A$2:A1932, A1932) =1,1,0)</f>
        <v>0</v>
      </c>
      <c r="C1932">
        <v>2017</v>
      </c>
      <c r="D1932" s="10">
        <v>42736</v>
      </c>
      <c r="E1932" t="s">
        <v>20</v>
      </c>
      <c r="F1932" t="s">
        <v>12</v>
      </c>
      <c r="G1932">
        <f>IF(COUNTIF($F$2:F1932, F1932) =1,1,0)</f>
        <v>0</v>
      </c>
      <c r="H1932" s="1">
        <v>13.06</v>
      </c>
      <c r="I1932" s="2">
        <f t="shared" si="30"/>
        <v>13060000</v>
      </c>
      <c r="J1932" s="2">
        <v>799627</v>
      </c>
      <c r="K1932" t="s">
        <v>13</v>
      </c>
      <c r="L1932" t="s">
        <v>22</v>
      </c>
      <c r="M1932" t="s">
        <v>31</v>
      </c>
      <c r="N1932" s="2">
        <v>36</v>
      </c>
    </row>
    <row r="1933" spans="1:14" x14ac:dyDescent="0.35">
      <c r="A1933" t="s">
        <v>33</v>
      </c>
      <c r="B1933">
        <f>IF(COUNTIF($A$2:A1933, A1933) =1,1,0)</f>
        <v>0</v>
      </c>
      <c r="C1933">
        <v>2023</v>
      </c>
      <c r="D1933" s="10">
        <v>44927</v>
      </c>
      <c r="E1933" t="s">
        <v>20</v>
      </c>
      <c r="F1933" t="s">
        <v>12</v>
      </c>
      <c r="G1933">
        <f>IF(COUNTIF($F$2:F1933, F1933) =1,1,0)</f>
        <v>0</v>
      </c>
      <c r="H1933" s="1">
        <v>87.39</v>
      </c>
      <c r="I1933" s="2">
        <f t="shared" si="30"/>
        <v>87390000</v>
      </c>
      <c r="J1933" s="2">
        <v>307155</v>
      </c>
      <c r="K1933" t="s">
        <v>30</v>
      </c>
      <c r="L1933" t="s">
        <v>14</v>
      </c>
      <c r="M1933" t="s">
        <v>31</v>
      </c>
      <c r="N1933" s="2">
        <v>28</v>
      </c>
    </row>
    <row r="1934" spans="1:14" x14ac:dyDescent="0.35">
      <c r="A1934" t="s">
        <v>44</v>
      </c>
      <c r="B1934">
        <f>IF(COUNTIF($A$2:A1934, A1934) =1,1,0)</f>
        <v>0</v>
      </c>
      <c r="C1934">
        <v>2024</v>
      </c>
      <c r="D1934" s="10">
        <v>45292</v>
      </c>
      <c r="E1934" t="s">
        <v>16</v>
      </c>
      <c r="F1934" t="s">
        <v>17</v>
      </c>
      <c r="G1934">
        <f>IF(COUNTIF($F$2:F1934, F1934) =1,1,0)</f>
        <v>0</v>
      </c>
      <c r="H1934" s="1">
        <v>88.36</v>
      </c>
      <c r="I1934" s="2">
        <f t="shared" si="30"/>
        <v>88360000</v>
      </c>
      <c r="J1934" s="2">
        <v>989106</v>
      </c>
      <c r="K1934" t="s">
        <v>30</v>
      </c>
      <c r="L1934" t="s">
        <v>38</v>
      </c>
      <c r="M1934" t="s">
        <v>18</v>
      </c>
      <c r="N1934" s="2">
        <v>3</v>
      </c>
    </row>
    <row r="1935" spans="1:14" x14ac:dyDescent="0.35">
      <c r="A1935" t="s">
        <v>19</v>
      </c>
      <c r="B1935">
        <f>IF(COUNTIF($A$2:A1935, A1935) =1,1,0)</f>
        <v>0</v>
      </c>
      <c r="C1935">
        <v>2020</v>
      </c>
      <c r="D1935" s="10">
        <v>43831</v>
      </c>
      <c r="E1935" t="s">
        <v>20</v>
      </c>
      <c r="F1935" t="s">
        <v>17</v>
      </c>
      <c r="G1935">
        <f>IF(COUNTIF($F$2:F1935, F1935) =1,1,0)</f>
        <v>0</v>
      </c>
      <c r="H1935" s="1">
        <v>84.77</v>
      </c>
      <c r="I1935" s="2">
        <f t="shared" si="30"/>
        <v>84770000</v>
      </c>
      <c r="J1935" s="2">
        <v>129144</v>
      </c>
      <c r="K1935" t="s">
        <v>13</v>
      </c>
      <c r="L1935" t="s">
        <v>22</v>
      </c>
      <c r="M1935" t="s">
        <v>31</v>
      </c>
      <c r="N1935" s="2">
        <v>25</v>
      </c>
    </row>
    <row r="1936" spans="1:14" x14ac:dyDescent="0.35">
      <c r="A1936" t="s">
        <v>23</v>
      </c>
      <c r="B1936">
        <f>IF(COUNTIF($A$2:A1936, A1936) =1,1,0)</f>
        <v>0</v>
      </c>
      <c r="C1936">
        <v>2015</v>
      </c>
      <c r="D1936" s="10">
        <v>42005</v>
      </c>
      <c r="E1936" t="s">
        <v>42</v>
      </c>
      <c r="F1936" t="s">
        <v>35</v>
      </c>
      <c r="G1936">
        <f>IF(COUNTIF($F$2:F1936, F1936) =1,1,0)</f>
        <v>0</v>
      </c>
      <c r="H1936" s="1">
        <v>57.81</v>
      </c>
      <c r="I1936" s="2">
        <f t="shared" si="30"/>
        <v>57810000</v>
      </c>
      <c r="J1936" s="2">
        <v>767562</v>
      </c>
      <c r="K1936" t="s">
        <v>30</v>
      </c>
      <c r="L1936" t="s">
        <v>38</v>
      </c>
      <c r="M1936" t="s">
        <v>31</v>
      </c>
      <c r="N1936" s="2">
        <v>61</v>
      </c>
    </row>
    <row r="1937" spans="1:14" x14ac:dyDescent="0.35">
      <c r="A1937" t="s">
        <v>43</v>
      </c>
      <c r="B1937">
        <f>IF(COUNTIF($A$2:A1937, A1937) =1,1,0)</f>
        <v>0</v>
      </c>
      <c r="C1937">
        <v>2015</v>
      </c>
      <c r="D1937" s="10">
        <v>42005</v>
      </c>
      <c r="E1937" t="s">
        <v>42</v>
      </c>
      <c r="F1937" t="s">
        <v>21</v>
      </c>
      <c r="G1937">
        <f>IF(COUNTIF($F$2:F1937, F1937) =1,1,0)</f>
        <v>0</v>
      </c>
      <c r="H1937" s="1">
        <v>74.03</v>
      </c>
      <c r="I1937" s="2">
        <f t="shared" si="30"/>
        <v>74030000</v>
      </c>
      <c r="J1937" s="2">
        <v>956965</v>
      </c>
      <c r="K1937" t="s">
        <v>13</v>
      </c>
      <c r="L1937" t="s">
        <v>14</v>
      </c>
      <c r="M1937" t="s">
        <v>39</v>
      </c>
      <c r="N1937" s="2">
        <v>40</v>
      </c>
    </row>
    <row r="1938" spans="1:14" x14ac:dyDescent="0.35">
      <c r="A1938" t="s">
        <v>28</v>
      </c>
      <c r="B1938">
        <f>IF(COUNTIF($A$2:A1938, A1938) =1,1,0)</f>
        <v>0</v>
      </c>
      <c r="C1938">
        <v>2023</v>
      </c>
      <c r="D1938" s="10">
        <v>44927</v>
      </c>
      <c r="E1938" t="s">
        <v>11</v>
      </c>
      <c r="F1938" t="s">
        <v>17</v>
      </c>
      <c r="G1938">
        <f>IF(COUNTIF($F$2:F1938, F1938) =1,1,0)</f>
        <v>0</v>
      </c>
      <c r="H1938" s="1">
        <v>87.55</v>
      </c>
      <c r="I1938" s="2">
        <f t="shared" si="30"/>
        <v>87550000</v>
      </c>
      <c r="J1938" s="2">
        <v>291580</v>
      </c>
      <c r="K1938" t="s">
        <v>30</v>
      </c>
      <c r="L1938" t="s">
        <v>14</v>
      </c>
      <c r="M1938" t="s">
        <v>18</v>
      </c>
      <c r="N1938" s="2">
        <v>25</v>
      </c>
    </row>
    <row r="1939" spans="1:14" x14ac:dyDescent="0.35">
      <c r="A1939" t="s">
        <v>28</v>
      </c>
      <c r="B1939">
        <f>IF(COUNTIF($A$2:A1939, A1939) =1,1,0)</f>
        <v>0</v>
      </c>
      <c r="C1939">
        <v>2017</v>
      </c>
      <c r="D1939" s="10">
        <v>42736</v>
      </c>
      <c r="E1939" t="s">
        <v>16</v>
      </c>
      <c r="F1939" t="s">
        <v>12</v>
      </c>
      <c r="G1939">
        <f>IF(COUNTIF($F$2:F1939, F1939) =1,1,0)</f>
        <v>0</v>
      </c>
      <c r="H1939" s="1">
        <v>76.959999999999994</v>
      </c>
      <c r="I1939" s="2">
        <f t="shared" si="30"/>
        <v>76960000</v>
      </c>
      <c r="J1939" s="2">
        <v>950276</v>
      </c>
      <c r="K1939" t="s">
        <v>13</v>
      </c>
      <c r="L1939" t="s">
        <v>14</v>
      </c>
      <c r="M1939" t="s">
        <v>18</v>
      </c>
      <c r="N1939" s="2">
        <v>31</v>
      </c>
    </row>
    <row r="1940" spans="1:14" x14ac:dyDescent="0.35">
      <c r="A1940" t="s">
        <v>23</v>
      </c>
      <c r="B1940">
        <f>IF(COUNTIF($A$2:A1940, A1940) =1,1,0)</f>
        <v>0</v>
      </c>
      <c r="C1940">
        <v>2017</v>
      </c>
      <c r="D1940" s="10">
        <v>42736</v>
      </c>
      <c r="E1940" t="s">
        <v>20</v>
      </c>
      <c r="F1940" t="s">
        <v>24</v>
      </c>
      <c r="G1940">
        <f>IF(COUNTIF($F$2:F1940, F1940) =1,1,0)</f>
        <v>0</v>
      </c>
      <c r="H1940" s="1">
        <v>89.07</v>
      </c>
      <c r="I1940" s="2">
        <f t="shared" si="30"/>
        <v>89070000</v>
      </c>
      <c r="J1940" s="2">
        <v>932075</v>
      </c>
      <c r="K1940" t="s">
        <v>30</v>
      </c>
      <c r="L1940" t="s">
        <v>14</v>
      </c>
      <c r="M1940" t="s">
        <v>18</v>
      </c>
      <c r="N1940" s="2">
        <v>72</v>
      </c>
    </row>
    <row r="1941" spans="1:14" x14ac:dyDescent="0.35">
      <c r="A1941" t="s">
        <v>28</v>
      </c>
      <c r="B1941">
        <f>IF(COUNTIF($A$2:A1941, A1941) =1,1,0)</f>
        <v>0</v>
      </c>
      <c r="C1941">
        <v>2015</v>
      </c>
      <c r="D1941" s="10">
        <v>42005</v>
      </c>
      <c r="E1941" t="s">
        <v>32</v>
      </c>
      <c r="F1941" t="s">
        <v>37</v>
      </c>
      <c r="G1941">
        <f>IF(COUNTIF($F$2:F1941, F1941) =1,1,0)</f>
        <v>0</v>
      </c>
      <c r="H1941" s="1">
        <v>33.96</v>
      </c>
      <c r="I1941" s="2">
        <f t="shared" si="30"/>
        <v>33960000</v>
      </c>
      <c r="J1941" s="2">
        <v>931456</v>
      </c>
      <c r="K1941" t="s">
        <v>13</v>
      </c>
      <c r="L1941" t="s">
        <v>38</v>
      </c>
      <c r="M1941" t="s">
        <v>27</v>
      </c>
      <c r="N1941" s="2">
        <v>22</v>
      </c>
    </row>
    <row r="1942" spans="1:14" x14ac:dyDescent="0.35">
      <c r="A1942" t="s">
        <v>44</v>
      </c>
      <c r="B1942">
        <f>IF(COUNTIF($A$2:A1942, A1942) =1,1,0)</f>
        <v>0</v>
      </c>
      <c r="C1942">
        <v>2023</v>
      </c>
      <c r="D1942" s="10">
        <v>44927</v>
      </c>
      <c r="E1942" t="s">
        <v>16</v>
      </c>
      <c r="F1942" t="s">
        <v>17</v>
      </c>
      <c r="G1942">
        <f>IF(COUNTIF($F$2:F1942, F1942) =1,1,0)</f>
        <v>0</v>
      </c>
      <c r="H1942" s="1">
        <v>28.77</v>
      </c>
      <c r="I1942" s="2">
        <f t="shared" si="30"/>
        <v>28770000</v>
      </c>
      <c r="J1942" s="2">
        <v>983880</v>
      </c>
      <c r="K1942" t="s">
        <v>25</v>
      </c>
      <c r="L1942" t="s">
        <v>14</v>
      </c>
      <c r="M1942" t="s">
        <v>31</v>
      </c>
      <c r="N1942" s="2">
        <v>54</v>
      </c>
    </row>
    <row r="1943" spans="1:14" x14ac:dyDescent="0.35">
      <c r="A1943" t="s">
        <v>10</v>
      </c>
      <c r="B1943">
        <f>IF(COUNTIF($A$2:A1943, A1943) =1,1,0)</f>
        <v>0</v>
      </c>
      <c r="C1943">
        <v>2022</v>
      </c>
      <c r="D1943" s="10">
        <v>44562</v>
      </c>
      <c r="E1943" t="s">
        <v>32</v>
      </c>
      <c r="F1943" t="s">
        <v>12</v>
      </c>
      <c r="G1943">
        <f>IF(COUNTIF($F$2:F1943, F1943) =1,1,0)</f>
        <v>0</v>
      </c>
      <c r="H1943" s="1">
        <v>18.489999999999998</v>
      </c>
      <c r="I1943" s="2">
        <f t="shared" si="30"/>
        <v>18490000</v>
      </c>
      <c r="J1943" s="2">
        <v>20680</v>
      </c>
      <c r="K1943" t="s">
        <v>25</v>
      </c>
      <c r="L1943" t="s">
        <v>26</v>
      </c>
      <c r="M1943" t="s">
        <v>18</v>
      </c>
      <c r="N1943" s="2">
        <v>29</v>
      </c>
    </row>
    <row r="1944" spans="1:14" x14ac:dyDescent="0.35">
      <c r="A1944" t="s">
        <v>40</v>
      </c>
      <c r="B1944">
        <f>IF(COUNTIF($A$2:A1944, A1944) =1,1,0)</f>
        <v>0</v>
      </c>
      <c r="C1944">
        <v>2018</v>
      </c>
      <c r="D1944" s="10">
        <v>43101</v>
      </c>
      <c r="E1944" t="s">
        <v>42</v>
      </c>
      <c r="F1944" t="s">
        <v>12</v>
      </c>
      <c r="G1944">
        <f>IF(COUNTIF($F$2:F1944, F1944) =1,1,0)</f>
        <v>0</v>
      </c>
      <c r="H1944" s="1">
        <v>21.39</v>
      </c>
      <c r="I1944" s="2">
        <f t="shared" si="30"/>
        <v>21390000</v>
      </c>
      <c r="J1944" s="2">
        <v>437056</v>
      </c>
      <c r="K1944" t="s">
        <v>13</v>
      </c>
      <c r="L1944" t="s">
        <v>38</v>
      </c>
      <c r="M1944" t="s">
        <v>27</v>
      </c>
      <c r="N1944" s="2">
        <v>52</v>
      </c>
    </row>
    <row r="1945" spans="1:14" x14ac:dyDescent="0.35">
      <c r="A1945" t="s">
        <v>19</v>
      </c>
      <c r="B1945">
        <f>IF(COUNTIF($A$2:A1945, A1945) =1,1,0)</f>
        <v>0</v>
      </c>
      <c r="C1945">
        <v>2021</v>
      </c>
      <c r="D1945" s="10">
        <v>44197</v>
      </c>
      <c r="E1945" t="s">
        <v>42</v>
      </c>
      <c r="F1945" t="s">
        <v>35</v>
      </c>
      <c r="G1945">
        <f>IF(COUNTIF($F$2:F1945, F1945) =1,1,0)</f>
        <v>0</v>
      </c>
      <c r="H1945" s="1">
        <v>57.91</v>
      </c>
      <c r="I1945" s="2">
        <f t="shared" si="30"/>
        <v>57910000</v>
      </c>
      <c r="J1945" s="2">
        <v>769222</v>
      </c>
      <c r="K1945" t="s">
        <v>29</v>
      </c>
      <c r="L1945" t="s">
        <v>22</v>
      </c>
      <c r="M1945" t="s">
        <v>31</v>
      </c>
      <c r="N1945" s="2">
        <v>32</v>
      </c>
    </row>
    <row r="1946" spans="1:14" x14ac:dyDescent="0.35">
      <c r="A1946" t="s">
        <v>40</v>
      </c>
      <c r="B1946">
        <f>IF(COUNTIF($A$2:A1946, A1946) =1,1,0)</f>
        <v>0</v>
      </c>
      <c r="C1946">
        <v>2022</v>
      </c>
      <c r="D1946" s="10">
        <v>44562</v>
      </c>
      <c r="E1946" t="s">
        <v>42</v>
      </c>
      <c r="F1946" t="s">
        <v>35</v>
      </c>
      <c r="G1946">
        <f>IF(COUNTIF($F$2:F1946, F1946) =1,1,0)</f>
        <v>0</v>
      </c>
      <c r="H1946" s="1">
        <v>4.5</v>
      </c>
      <c r="I1946" s="2">
        <f t="shared" si="30"/>
        <v>4500000</v>
      </c>
      <c r="J1946" s="2">
        <v>436928</v>
      </c>
      <c r="K1946" t="s">
        <v>30</v>
      </c>
      <c r="L1946" t="s">
        <v>26</v>
      </c>
      <c r="M1946" t="s">
        <v>31</v>
      </c>
      <c r="N1946" s="2">
        <v>34</v>
      </c>
    </row>
    <row r="1947" spans="1:14" x14ac:dyDescent="0.35">
      <c r="A1947" t="s">
        <v>10</v>
      </c>
      <c r="B1947">
        <f>IF(COUNTIF($A$2:A1947, A1947) =1,1,0)</f>
        <v>0</v>
      </c>
      <c r="C1947">
        <v>2021</v>
      </c>
      <c r="D1947" s="10">
        <v>44197</v>
      </c>
      <c r="E1947" t="s">
        <v>32</v>
      </c>
      <c r="F1947" t="s">
        <v>37</v>
      </c>
      <c r="G1947">
        <f>IF(COUNTIF($F$2:F1947, F1947) =1,1,0)</f>
        <v>0</v>
      </c>
      <c r="H1947" s="1">
        <v>38.67</v>
      </c>
      <c r="I1947" s="2">
        <f t="shared" si="30"/>
        <v>38670000</v>
      </c>
      <c r="J1947" s="2">
        <v>340194</v>
      </c>
      <c r="K1947" t="s">
        <v>30</v>
      </c>
      <c r="L1947" t="s">
        <v>22</v>
      </c>
      <c r="M1947" t="s">
        <v>15</v>
      </c>
      <c r="N1947" s="2">
        <v>44</v>
      </c>
    </row>
    <row r="1948" spans="1:14" x14ac:dyDescent="0.35">
      <c r="A1948" t="s">
        <v>19</v>
      </c>
      <c r="B1948">
        <f>IF(COUNTIF($A$2:A1948, A1948) =1,1,0)</f>
        <v>0</v>
      </c>
      <c r="C1948">
        <v>2019</v>
      </c>
      <c r="D1948" s="10">
        <v>43466</v>
      </c>
      <c r="E1948" t="s">
        <v>32</v>
      </c>
      <c r="F1948" t="s">
        <v>21</v>
      </c>
      <c r="G1948">
        <f>IF(COUNTIF($F$2:F1948, F1948) =1,1,0)</f>
        <v>0</v>
      </c>
      <c r="H1948" s="1">
        <v>44.01</v>
      </c>
      <c r="I1948" s="2">
        <f t="shared" si="30"/>
        <v>44010000</v>
      </c>
      <c r="J1948" s="2">
        <v>612030</v>
      </c>
      <c r="K1948" t="s">
        <v>25</v>
      </c>
      <c r="L1948" t="s">
        <v>14</v>
      </c>
      <c r="M1948" t="s">
        <v>31</v>
      </c>
      <c r="N1948" s="2">
        <v>47</v>
      </c>
    </row>
    <row r="1949" spans="1:14" x14ac:dyDescent="0.35">
      <c r="A1949" t="s">
        <v>40</v>
      </c>
      <c r="B1949">
        <f>IF(COUNTIF($A$2:A1949, A1949) =1,1,0)</f>
        <v>0</v>
      </c>
      <c r="C1949">
        <v>2019</v>
      </c>
      <c r="D1949" s="10">
        <v>43466</v>
      </c>
      <c r="E1949" t="s">
        <v>20</v>
      </c>
      <c r="F1949" t="s">
        <v>21</v>
      </c>
      <c r="G1949">
        <f>IF(COUNTIF($F$2:F1949, F1949) =1,1,0)</f>
        <v>0</v>
      </c>
      <c r="H1949" s="1">
        <v>87.89</v>
      </c>
      <c r="I1949" s="2">
        <f t="shared" si="30"/>
        <v>87890000</v>
      </c>
      <c r="J1949" s="2">
        <v>551100</v>
      </c>
      <c r="K1949" t="s">
        <v>29</v>
      </c>
      <c r="L1949" t="s">
        <v>38</v>
      </c>
      <c r="M1949" t="s">
        <v>15</v>
      </c>
      <c r="N1949" s="2">
        <v>9</v>
      </c>
    </row>
    <row r="1950" spans="1:14" x14ac:dyDescent="0.35">
      <c r="A1950" t="s">
        <v>43</v>
      </c>
      <c r="B1950">
        <f>IF(COUNTIF($A$2:A1950, A1950) =1,1,0)</f>
        <v>0</v>
      </c>
      <c r="C1950">
        <v>2022</v>
      </c>
      <c r="D1950" s="10">
        <v>44562</v>
      </c>
      <c r="E1950" t="s">
        <v>11</v>
      </c>
      <c r="F1950" t="s">
        <v>21</v>
      </c>
      <c r="G1950">
        <f>IF(COUNTIF($F$2:F1950, F1950) =1,1,0)</f>
        <v>0</v>
      </c>
      <c r="H1950" s="1">
        <v>26.02</v>
      </c>
      <c r="I1950" s="2">
        <f t="shared" si="30"/>
        <v>26020000</v>
      </c>
      <c r="J1950" s="2">
        <v>251768</v>
      </c>
      <c r="K1950" t="s">
        <v>30</v>
      </c>
      <c r="L1950" t="s">
        <v>26</v>
      </c>
      <c r="M1950" t="s">
        <v>15</v>
      </c>
      <c r="N1950" s="2">
        <v>6</v>
      </c>
    </row>
    <row r="1951" spans="1:14" x14ac:dyDescent="0.35">
      <c r="A1951" t="s">
        <v>44</v>
      </c>
      <c r="B1951">
        <f>IF(COUNTIF($A$2:A1951, A1951) =1,1,0)</f>
        <v>0</v>
      </c>
      <c r="C1951">
        <v>2015</v>
      </c>
      <c r="D1951" s="10">
        <v>42005</v>
      </c>
      <c r="E1951" t="s">
        <v>32</v>
      </c>
      <c r="F1951" t="s">
        <v>17</v>
      </c>
      <c r="G1951">
        <f>IF(COUNTIF($F$2:F1951, F1951) =1,1,0)</f>
        <v>0</v>
      </c>
      <c r="H1951" s="1">
        <v>11.69</v>
      </c>
      <c r="I1951" s="2">
        <f t="shared" si="30"/>
        <v>11690000</v>
      </c>
      <c r="J1951" s="2">
        <v>680720</v>
      </c>
      <c r="K1951" t="s">
        <v>25</v>
      </c>
      <c r="L1951" t="s">
        <v>38</v>
      </c>
      <c r="M1951" t="s">
        <v>39</v>
      </c>
      <c r="N1951" s="2">
        <v>2</v>
      </c>
    </row>
    <row r="1952" spans="1:14" x14ac:dyDescent="0.35">
      <c r="A1952" t="s">
        <v>45</v>
      </c>
      <c r="B1952">
        <f>IF(COUNTIF($A$2:A1952, A1952) =1,1,0)</f>
        <v>0</v>
      </c>
      <c r="C1952">
        <v>2017</v>
      </c>
      <c r="D1952" s="10">
        <v>42736</v>
      </c>
      <c r="E1952" t="s">
        <v>32</v>
      </c>
      <c r="F1952" t="s">
        <v>24</v>
      </c>
      <c r="G1952">
        <f>IF(COUNTIF($F$2:F1952, F1952) =1,1,0)</f>
        <v>0</v>
      </c>
      <c r="H1952" s="1">
        <v>51.69</v>
      </c>
      <c r="I1952" s="2">
        <f t="shared" si="30"/>
        <v>51690000</v>
      </c>
      <c r="J1952" s="2">
        <v>156213</v>
      </c>
      <c r="K1952" t="s">
        <v>25</v>
      </c>
      <c r="L1952" t="s">
        <v>22</v>
      </c>
      <c r="M1952" t="s">
        <v>15</v>
      </c>
      <c r="N1952" s="2">
        <v>9</v>
      </c>
    </row>
    <row r="1953" spans="1:14" x14ac:dyDescent="0.35">
      <c r="A1953" t="s">
        <v>44</v>
      </c>
      <c r="B1953">
        <f>IF(COUNTIF($A$2:A1953, A1953) =1,1,0)</f>
        <v>0</v>
      </c>
      <c r="C1953">
        <v>2020</v>
      </c>
      <c r="D1953" s="10">
        <v>43831</v>
      </c>
      <c r="E1953" t="s">
        <v>20</v>
      </c>
      <c r="F1953" t="s">
        <v>17</v>
      </c>
      <c r="G1953">
        <f>IF(COUNTIF($F$2:F1953, F1953) =1,1,0)</f>
        <v>0</v>
      </c>
      <c r="H1953" s="1">
        <v>33.75</v>
      </c>
      <c r="I1953" s="2">
        <f t="shared" si="30"/>
        <v>33750000</v>
      </c>
      <c r="J1953" s="2">
        <v>468856</v>
      </c>
      <c r="K1953" t="s">
        <v>13</v>
      </c>
      <c r="L1953" t="s">
        <v>14</v>
      </c>
      <c r="M1953" t="s">
        <v>18</v>
      </c>
      <c r="N1953" s="2">
        <v>15</v>
      </c>
    </row>
    <row r="1954" spans="1:14" x14ac:dyDescent="0.35">
      <c r="A1954" t="s">
        <v>33</v>
      </c>
      <c r="B1954">
        <f>IF(COUNTIF($A$2:A1954, A1954) =1,1,0)</f>
        <v>0</v>
      </c>
      <c r="C1954">
        <v>2023</v>
      </c>
      <c r="D1954" s="10">
        <v>44927</v>
      </c>
      <c r="E1954" t="s">
        <v>16</v>
      </c>
      <c r="F1954" t="s">
        <v>35</v>
      </c>
      <c r="G1954">
        <f>IF(COUNTIF($F$2:F1954, F1954) =1,1,0)</f>
        <v>0</v>
      </c>
      <c r="H1954" s="1">
        <v>63.45</v>
      </c>
      <c r="I1954" s="2">
        <f t="shared" si="30"/>
        <v>63450000</v>
      </c>
      <c r="J1954" s="2">
        <v>90678</v>
      </c>
      <c r="K1954" t="s">
        <v>25</v>
      </c>
      <c r="L1954" t="s">
        <v>14</v>
      </c>
      <c r="M1954" t="s">
        <v>18</v>
      </c>
      <c r="N1954" s="2">
        <v>22</v>
      </c>
    </row>
    <row r="1955" spans="1:14" x14ac:dyDescent="0.35">
      <c r="A1955" t="s">
        <v>23</v>
      </c>
      <c r="B1955">
        <f>IF(COUNTIF($A$2:A1955, A1955) =1,1,0)</f>
        <v>0</v>
      </c>
      <c r="C1955">
        <v>2022</v>
      </c>
      <c r="D1955" s="10">
        <v>44562</v>
      </c>
      <c r="E1955" t="s">
        <v>32</v>
      </c>
      <c r="F1955" t="s">
        <v>17</v>
      </c>
      <c r="G1955">
        <f>IF(COUNTIF($F$2:F1955, F1955) =1,1,0)</f>
        <v>0</v>
      </c>
      <c r="H1955" s="1">
        <v>45.73</v>
      </c>
      <c r="I1955" s="2">
        <f t="shared" si="30"/>
        <v>45730000</v>
      </c>
      <c r="J1955" s="2">
        <v>554585</v>
      </c>
      <c r="K1955" t="s">
        <v>13</v>
      </c>
      <c r="L1955" t="s">
        <v>26</v>
      </c>
      <c r="M1955" t="s">
        <v>15</v>
      </c>
      <c r="N1955" s="2">
        <v>63</v>
      </c>
    </row>
    <row r="1956" spans="1:14" x14ac:dyDescent="0.35">
      <c r="A1956" t="s">
        <v>10</v>
      </c>
      <c r="B1956">
        <f>IF(COUNTIF($A$2:A1956, A1956) =1,1,0)</f>
        <v>0</v>
      </c>
      <c r="C1956">
        <v>2021</v>
      </c>
      <c r="D1956" s="10">
        <v>44197</v>
      </c>
      <c r="E1956" t="s">
        <v>20</v>
      </c>
      <c r="F1956" t="s">
        <v>36</v>
      </c>
      <c r="G1956">
        <f>IF(COUNTIF($F$2:F1956, F1956) =1,1,0)</f>
        <v>0</v>
      </c>
      <c r="H1956" s="1">
        <v>33.299999999999997</v>
      </c>
      <c r="I1956" s="2">
        <f t="shared" si="30"/>
        <v>33299999.999999996</v>
      </c>
      <c r="J1956" s="2">
        <v>935265</v>
      </c>
      <c r="K1956" t="s">
        <v>25</v>
      </c>
      <c r="L1956" t="s">
        <v>14</v>
      </c>
      <c r="M1956" t="s">
        <v>18</v>
      </c>
      <c r="N1956" s="2">
        <v>20</v>
      </c>
    </row>
    <row r="1957" spans="1:14" x14ac:dyDescent="0.35">
      <c r="A1957" t="s">
        <v>44</v>
      </c>
      <c r="B1957">
        <f>IF(COUNTIF($A$2:A1957, A1957) =1,1,0)</f>
        <v>0</v>
      </c>
      <c r="C1957">
        <v>2023</v>
      </c>
      <c r="D1957" s="10">
        <v>44927</v>
      </c>
      <c r="E1957" t="s">
        <v>34</v>
      </c>
      <c r="F1957" t="s">
        <v>36</v>
      </c>
      <c r="G1957">
        <f>IF(COUNTIF($F$2:F1957, F1957) =1,1,0)</f>
        <v>0</v>
      </c>
      <c r="H1957" s="1">
        <v>43.96</v>
      </c>
      <c r="I1957" s="2">
        <f t="shared" si="30"/>
        <v>43960000</v>
      </c>
      <c r="J1957" s="2">
        <v>459922</v>
      </c>
      <c r="K1957" t="s">
        <v>25</v>
      </c>
      <c r="L1957" t="s">
        <v>38</v>
      </c>
      <c r="M1957" t="s">
        <v>39</v>
      </c>
      <c r="N1957" s="2">
        <v>12</v>
      </c>
    </row>
    <row r="1958" spans="1:14" x14ac:dyDescent="0.35">
      <c r="A1958" t="s">
        <v>33</v>
      </c>
      <c r="B1958">
        <f>IF(COUNTIF($A$2:A1958, A1958) =1,1,0)</f>
        <v>0</v>
      </c>
      <c r="C1958">
        <v>2017</v>
      </c>
      <c r="D1958" s="10">
        <v>42736</v>
      </c>
      <c r="E1958" t="s">
        <v>32</v>
      </c>
      <c r="F1958" t="s">
        <v>37</v>
      </c>
      <c r="G1958">
        <f>IF(COUNTIF($F$2:F1958, F1958) =1,1,0)</f>
        <v>0</v>
      </c>
      <c r="H1958" s="1">
        <v>6.72</v>
      </c>
      <c r="I1958" s="2">
        <f t="shared" si="30"/>
        <v>6720000</v>
      </c>
      <c r="J1958" s="2">
        <v>782873</v>
      </c>
      <c r="K1958" t="s">
        <v>13</v>
      </c>
      <c r="L1958" t="s">
        <v>38</v>
      </c>
      <c r="M1958" t="s">
        <v>39</v>
      </c>
      <c r="N1958" s="2">
        <v>4</v>
      </c>
    </row>
    <row r="1959" spans="1:14" x14ac:dyDescent="0.35">
      <c r="A1959" t="s">
        <v>23</v>
      </c>
      <c r="B1959">
        <f>IF(COUNTIF($A$2:A1959, A1959) =1,1,0)</f>
        <v>0</v>
      </c>
      <c r="C1959">
        <v>2020</v>
      </c>
      <c r="D1959" s="10">
        <v>43831</v>
      </c>
      <c r="E1959" t="s">
        <v>16</v>
      </c>
      <c r="F1959" t="s">
        <v>36</v>
      </c>
      <c r="G1959">
        <f>IF(COUNTIF($F$2:F1959, F1959) =1,1,0)</f>
        <v>0</v>
      </c>
      <c r="H1959" s="1">
        <v>53.03</v>
      </c>
      <c r="I1959" s="2">
        <f t="shared" si="30"/>
        <v>53030000</v>
      </c>
      <c r="J1959" s="2">
        <v>528708</v>
      </c>
      <c r="K1959" t="s">
        <v>30</v>
      </c>
      <c r="L1959" t="s">
        <v>26</v>
      </c>
      <c r="M1959" t="s">
        <v>15</v>
      </c>
      <c r="N1959" s="2">
        <v>14</v>
      </c>
    </row>
    <row r="1960" spans="1:14" x14ac:dyDescent="0.35">
      <c r="A1960" t="s">
        <v>28</v>
      </c>
      <c r="B1960">
        <f>IF(COUNTIF($A$2:A1960, A1960) =1,1,0)</f>
        <v>0</v>
      </c>
      <c r="C1960">
        <v>2020</v>
      </c>
      <c r="D1960" s="10">
        <v>43831</v>
      </c>
      <c r="E1960" t="s">
        <v>34</v>
      </c>
      <c r="F1960" t="s">
        <v>37</v>
      </c>
      <c r="G1960">
        <f>IF(COUNTIF($F$2:F1960, F1960) =1,1,0)</f>
        <v>0</v>
      </c>
      <c r="H1960" s="1">
        <v>38.89</v>
      </c>
      <c r="I1960" s="2">
        <f t="shared" si="30"/>
        <v>38890000</v>
      </c>
      <c r="J1960" s="2">
        <v>513096</v>
      </c>
      <c r="K1960" t="s">
        <v>13</v>
      </c>
      <c r="L1960" t="s">
        <v>22</v>
      </c>
      <c r="M1960" t="s">
        <v>15</v>
      </c>
      <c r="N1960" s="2">
        <v>57</v>
      </c>
    </row>
    <row r="1961" spans="1:14" x14ac:dyDescent="0.35">
      <c r="A1961" t="s">
        <v>40</v>
      </c>
      <c r="B1961">
        <f>IF(COUNTIF($A$2:A1961, A1961) =1,1,0)</f>
        <v>0</v>
      </c>
      <c r="C1961">
        <v>2018</v>
      </c>
      <c r="D1961" s="10">
        <v>43101</v>
      </c>
      <c r="E1961" t="s">
        <v>32</v>
      </c>
      <c r="F1961" t="s">
        <v>12</v>
      </c>
      <c r="G1961">
        <f>IF(COUNTIF($F$2:F1961, F1961) =1,1,0)</f>
        <v>0</v>
      </c>
      <c r="H1961" s="1">
        <v>79.5</v>
      </c>
      <c r="I1961" s="2">
        <f t="shared" si="30"/>
        <v>79500000</v>
      </c>
      <c r="J1961" s="2">
        <v>636407</v>
      </c>
      <c r="K1961" t="s">
        <v>13</v>
      </c>
      <c r="L1961" t="s">
        <v>38</v>
      </c>
      <c r="M1961" t="s">
        <v>39</v>
      </c>
      <c r="N1961" s="2">
        <v>11</v>
      </c>
    </row>
    <row r="1962" spans="1:14" x14ac:dyDescent="0.35">
      <c r="A1962" t="s">
        <v>45</v>
      </c>
      <c r="B1962">
        <f>IF(COUNTIF($A$2:A1962, A1962) =1,1,0)</f>
        <v>0</v>
      </c>
      <c r="C1962">
        <v>2020</v>
      </c>
      <c r="D1962" s="10">
        <v>43831</v>
      </c>
      <c r="E1962" t="s">
        <v>16</v>
      </c>
      <c r="F1962" t="s">
        <v>17</v>
      </c>
      <c r="G1962">
        <f>IF(COUNTIF($F$2:F1962, F1962) =1,1,0)</f>
        <v>0</v>
      </c>
      <c r="H1962" s="1">
        <v>38.020000000000003</v>
      </c>
      <c r="I1962" s="2">
        <f t="shared" si="30"/>
        <v>38020000</v>
      </c>
      <c r="J1962" s="2">
        <v>419557</v>
      </c>
      <c r="K1962" t="s">
        <v>30</v>
      </c>
      <c r="L1962" t="s">
        <v>22</v>
      </c>
      <c r="M1962" t="s">
        <v>31</v>
      </c>
      <c r="N1962" s="2">
        <v>2</v>
      </c>
    </row>
    <row r="1963" spans="1:14" x14ac:dyDescent="0.35">
      <c r="A1963" t="s">
        <v>43</v>
      </c>
      <c r="B1963">
        <f>IF(COUNTIF($A$2:A1963, A1963) =1,1,0)</f>
        <v>0</v>
      </c>
      <c r="C1963">
        <v>2018</v>
      </c>
      <c r="D1963" s="10">
        <v>43101</v>
      </c>
      <c r="E1963" t="s">
        <v>32</v>
      </c>
      <c r="F1963" t="s">
        <v>37</v>
      </c>
      <c r="G1963">
        <f>IF(COUNTIF($F$2:F1963, F1963) =1,1,0)</f>
        <v>0</v>
      </c>
      <c r="H1963" s="1">
        <v>47.47</v>
      </c>
      <c r="I1963" s="2">
        <f t="shared" si="30"/>
        <v>47470000</v>
      </c>
      <c r="J1963" s="2">
        <v>784099</v>
      </c>
      <c r="K1963" t="s">
        <v>29</v>
      </c>
      <c r="L1963" t="s">
        <v>26</v>
      </c>
      <c r="M1963" t="s">
        <v>27</v>
      </c>
      <c r="N1963" s="2">
        <v>30</v>
      </c>
    </row>
    <row r="1964" spans="1:14" x14ac:dyDescent="0.35">
      <c r="A1964" t="s">
        <v>44</v>
      </c>
      <c r="B1964">
        <f>IF(COUNTIF($A$2:A1964, A1964) =1,1,0)</f>
        <v>0</v>
      </c>
      <c r="C1964">
        <v>2024</v>
      </c>
      <c r="D1964" s="10">
        <v>45292</v>
      </c>
      <c r="E1964" t="s">
        <v>42</v>
      </c>
      <c r="F1964" t="s">
        <v>24</v>
      </c>
      <c r="G1964">
        <f>IF(COUNTIF($F$2:F1964, F1964) =1,1,0)</f>
        <v>0</v>
      </c>
      <c r="H1964" s="1">
        <v>71.180000000000007</v>
      </c>
      <c r="I1964" s="2">
        <f t="shared" si="30"/>
        <v>71180000</v>
      </c>
      <c r="J1964" s="2">
        <v>37870</v>
      </c>
      <c r="K1964" t="s">
        <v>25</v>
      </c>
      <c r="L1964" t="s">
        <v>38</v>
      </c>
      <c r="M1964" t="s">
        <v>27</v>
      </c>
      <c r="N1964" s="2">
        <v>31</v>
      </c>
    </row>
    <row r="1965" spans="1:14" x14ac:dyDescent="0.35">
      <c r="A1965" t="s">
        <v>43</v>
      </c>
      <c r="B1965">
        <f>IF(COUNTIF($A$2:A1965, A1965) =1,1,0)</f>
        <v>0</v>
      </c>
      <c r="C1965">
        <v>2022</v>
      </c>
      <c r="D1965" s="10">
        <v>44562</v>
      </c>
      <c r="E1965" t="s">
        <v>42</v>
      </c>
      <c r="F1965" t="s">
        <v>21</v>
      </c>
      <c r="G1965">
        <f>IF(COUNTIF($F$2:F1965, F1965) =1,1,0)</f>
        <v>0</v>
      </c>
      <c r="H1965" s="1">
        <v>4.08</v>
      </c>
      <c r="I1965" s="2">
        <f t="shared" si="30"/>
        <v>4080000</v>
      </c>
      <c r="J1965" s="2">
        <v>291590</v>
      </c>
      <c r="K1965" t="s">
        <v>13</v>
      </c>
      <c r="L1965" t="s">
        <v>38</v>
      </c>
      <c r="M1965" t="s">
        <v>31</v>
      </c>
      <c r="N1965" s="2">
        <v>22</v>
      </c>
    </row>
    <row r="1966" spans="1:14" x14ac:dyDescent="0.35">
      <c r="A1966" t="s">
        <v>19</v>
      </c>
      <c r="B1966">
        <f>IF(COUNTIF($A$2:A1966, A1966) =1,1,0)</f>
        <v>0</v>
      </c>
      <c r="C1966">
        <v>2018</v>
      </c>
      <c r="D1966" s="10">
        <v>43101</v>
      </c>
      <c r="E1966" t="s">
        <v>34</v>
      </c>
      <c r="F1966" t="s">
        <v>24</v>
      </c>
      <c r="G1966">
        <f>IF(COUNTIF($F$2:F1966, F1966) =1,1,0)</f>
        <v>0</v>
      </c>
      <c r="H1966" s="1">
        <v>15.96</v>
      </c>
      <c r="I1966" s="2">
        <f t="shared" si="30"/>
        <v>15960000</v>
      </c>
      <c r="J1966" s="2">
        <v>444408</v>
      </c>
      <c r="K1966" t="s">
        <v>30</v>
      </c>
      <c r="L1966" t="s">
        <v>22</v>
      </c>
      <c r="M1966" t="s">
        <v>27</v>
      </c>
      <c r="N1966" s="2">
        <v>64</v>
      </c>
    </row>
    <row r="1967" spans="1:14" x14ac:dyDescent="0.35">
      <c r="A1967" t="s">
        <v>28</v>
      </c>
      <c r="B1967">
        <f>IF(COUNTIF($A$2:A1967, A1967) =1,1,0)</f>
        <v>0</v>
      </c>
      <c r="C1967">
        <v>2015</v>
      </c>
      <c r="D1967" s="10">
        <v>42005</v>
      </c>
      <c r="E1967" t="s">
        <v>42</v>
      </c>
      <c r="F1967" t="s">
        <v>36</v>
      </c>
      <c r="G1967">
        <f>IF(COUNTIF($F$2:F1967, F1967) =1,1,0)</f>
        <v>0</v>
      </c>
      <c r="H1967" s="1">
        <v>56.13</v>
      </c>
      <c r="I1967" s="2">
        <f t="shared" si="30"/>
        <v>56130000</v>
      </c>
      <c r="J1967" s="2">
        <v>526658</v>
      </c>
      <c r="K1967" t="s">
        <v>25</v>
      </c>
      <c r="L1967" t="s">
        <v>22</v>
      </c>
      <c r="M1967" t="s">
        <v>15</v>
      </c>
      <c r="N1967" s="2">
        <v>38</v>
      </c>
    </row>
    <row r="1968" spans="1:14" x14ac:dyDescent="0.35">
      <c r="A1968" t="s">
        <v>44</v>
      </c>
      <c r="B1968">
        <f>IF(COUNTIF($A$2:A1968, A1968) =1,1,0)</f>
        <v>0</v>
      </c>
      <c r="C1968">
        <v>2021</v>
      </c>
      <c r="D1968" s="10">
        <v>44197</v>
      </c>
      <c r="E1968" t="s">
        <v>42</v>
      </c>
      <c r="F1968" t="s">
        <v>17</v>
      </c>
      <c r="G1968">
        <f>IF(COUNTIF($F$2:F1968, F1968) =1,1,0)</f>
        <v>0</v>
      </c>
      <c r="H1968" s="1">
        <v>30.53</v>
      </c>
      <c r="I1968" s="2">
        <f t="shared" si="30"/>
        <v>30530000</v>
      </c>
      <c r="J1968" s="2">
        <v>333238</v>
      </c>
      <c r="K1968" t="s">
        <v>13</v>
      </c>
      <c r="L1968" t="s">
        <v>26</v>
      </c>
      <c r="M1968" t="s">
        <v>18</v>
      </c>
      <c r="N1968" s="2">
        <v>20</v>
      </c>
    </row>
    <row r="1969" spans="1:14" x14ac:dyDescent="0.35">
      <c r="A1969" t="s">
        <v>40</v>
      </c>
      <c r="B1969">
        <f>IF(COUNTIF($A$2:A1969, A1969) =1,1,0)</f>
        <v>0</v>
      </c>
      <c r="C1969">
        <v>2020</v>
      </c>
      <c r="D1969" s="10">
        <v>43831</v>
      </c>
      <c r="E1969" t="s">
        <v>32</v>
      </c>
      <c r="F1969" t="s">
        <v>17</v>
      </c>
      <c r="G1969">
        <f>IF(COUNTIF($F$2:F1969, F1969) =1,1,0)</f>
        <v>0</v>
      </c>
      <c r="H1969" s="1">
        <v>31.36</v>
      </c>
      <c r="I1969" s="2">
        <f t="shared" si="30"/>
        <v>31360000</v>
      </c>
      <c r="J1969" s="2">
        <v>449936</v>
      </c>
      <c r="K1969" t="s">
        <v>29</v>
      </c>
      <c r="L1969" t="s">
        <v>22</v>
      </c>
      <c r="M1969" t="s">
        <v>15</v>
      </c>
      <c r="N1969" s="2">
        <v>52</v>
      </c>
    </row>
    <row r="1970" spans="1:14" x14ac:dyDescent="0.35">
      <c r="A1970" t="s">
        <v>28</v>
      </c>
      <c r="B1970">
        <f>IF(COUNTIF($A$2:A1970, A1970) =1,1,0)</f>
        <v>0</v>
      </c>
      <c r="C1970">
        <v>2023</v>
      </c>
      <c r="D1970" s="10">
        <v>44927</v>
      </c>
      <c r="E1970" t="s">
        <v>42</v>
      </c>
      <c r="F1970" t="s">
        <v>17</v>
      </c>
      <c r="G1970">
        <f>IF(COUNTIF($F$2:F1970, F1970) =1,1,0)</f>
        <v>0</v>
      </c>
      <c r="H1970" s="1">
        <v>71.05</v>
      </c>
      <c r="I1970" s="2">
        <f t="shared" si="30"/>
        <v>71050000</v>
      </c>
      <c r="J1970" s="2">
        <v>61238</v>
      </c>
      <c r="K1970" t="s">
        <v>30</v>
      </c>
      <c r="L1970" t="s">
        <v>14</v>
      </c>
      <c r="M1970" t="s">
        <v>27</v>
      </c>
      <c r="N1970" s="2">
        <v>41</v>
      </c>
    </row>
    <row r="1971" spans="1:14" x14ac:dyDescent="0.35">
      <c r="A1971" t="s">
        <v>45</v>
      </c>
      <c r="B1971">
        <f>IF(COUNTIF($A$2:A1971, A1971) =1,1,0)</f>
        <v>0</v>
      </c>
      <c r="C1971">
        <v>2024</v>
      </c>
      <c r="D1971" s="10">
        <v>45292</v>
      </c>
      <c r="E1971" t="s">
        <v>42</v>
      </c>
      <c r="F1971" t="s">
        <v>12</v>
      </c>
      <c r="G1971">
        <f>IF(COUNTIF($F$2:F1971, F1971) =1,1,0)</f>
        <v>0</v>
      </c>
      <c r="H1971" s="1">
        <v>24.93</v>
      </c>
      <c r="I1971" s="2">
        <f t="shared" si="30"/>
        <v>24930000</v>
      </c>
      <c r="J1971" s="2">
        <v>916209</v>
      </c>
      <c r="K1971" t="s">
        <v>30</v>
      </c>
      <c r="L1971" t="s">
        <v>38</v>
      </c>
      <c r="M1971" t="s">
        <v>39</v>
      </c>
      <c r="N1971" s="2">
        <v>50</v>
      </c>
    </row>
    <row r="1972" spans="1:14" x14ac:dyDescent="0.35">
      <c r="A1972" t="s">
        <v>19</v>
      </c>
      <c r="B1972">
        <f>IF(COUNTIF($A$2:A1972, A1972) =1,1,0)</f>
        <v>0</v>
      </c>
      <c r="C1972">
        <v>2022</v>
      </c>
      <c r="D1972" s="10">
        <v>44562</v>
      </c>
      <c r="E1972" t="s">
        <v>32</v>
      </c>
      <c r="F1972" t="s">
        <v>36</v>
      </c>
      <c r="G1972">
        <f>IF(COUNTIF($F$2:F1972, F1972) =1,1,0)</f>
        <v>0</v>
      </c>
      <c r="H1972" s="1">
        <v>13.97</v>
      </c>
      <c r="I1972" s="2">
        <f t="shared" si="30"/>
        <v>13970000</v>
      </c>
      <c r="J1972" s="2">
        <v>762440</v>
      </c>
      <c r="K1972" t="s">
        <v>25</v>
      </c>
      <c r="L1972" t="s">
        <v>14</v>
      </c>
      <c r="M1972" t="s">
        <v>27</v>
      </c>
      <c r="N1972" s="2">
        <v>19</v>
      </c>
    </row>
    <row r="1973" spans="1:14" x14ac:dyDescent="0.35">
      <c r="A1973" t="s">
        <v>10</v>
      </c>
      <c r="B1973">
        <f>IF(COUNTIF($A$2:A1973, A1973) =1,1,0)</f>
        <v>0</v>
      </c>
      <c r="C1973">
        <v>2021</v>
      </c>
      <c r="D1973" s="10">
        <v>44197</v>
      </c>
      <c r="E1973" t="s">
        <v>42</v>
      </c>
      <c r="F1973" t="s">
        <v>36</v>
      </c>
      <c r="G1973">
        <f>IF(COUNTIF($F$2:F1973, F1973) =1,1,0)</f>
        <v>0</v>
      </c>
      <c r="H1973" s="1">
        <v>92.2</v>
      </c>
      <c r="I1973" s="2">
        <f t="shared" si="30"/>
        <v>92200000</v>
      </c>
      <c r="J1973" s="2">
        <v>248859</v>
      </c>
      <c r="K1973" t="s">
        <v>25</v>
      </c>
      <c r="L1973" t="s">
        <v>26</v>
      </c>
      <c r="M1973" t="s">
        <v>31</v>
      </c>
      <c r="N1973" s="2">
        <v>33</v>
      </c>
    </row>
    <row r="1974" spans="1:14" x14ac:dyDescent="0.35">
      <c r="A1974" t="s">
        <v>41</v>
      </c>
      <c r="B1974">
        <f>IF(COUNTIF($A$2:A1974, A1974) =1,1,0)</f>
        <v>0</v>
      </c>
      <c r="C1974">
        <v>2015</v>
      </c>
      <c r="D1974" s="10">
        <v>42005</v>
      </c>
      <c r="E1974" t="s">
        <v>34</v>
      </c>
      <c r="F1974" t="s">
        <v>21</v>
      </c>
      <c r="G1974">
        <f>IF(COUNTIF($F$2:F1974, F1974) =1,1,0)</f>
        <v>0</v>
      </c>
      <c r="H1974" s="1">
        <v>47.8</v>
      </c>
      <c r="I1974" s="2">
        <f t="shared" si="30"/>
        <v>47800000</v>
      </c>
      <c r="J1974" s="2">
        <v>645774</v>
      </c>
      <c r="K1974" t="s">
        <v>13</v>
      </c>
      <c r="L1974" t="s">
        <v>26</v>
      </c>
      <c r="M1974" t="s">
        <v>18</v>
      </c>
      <c r="N1974" s="2">
        <v>7</v>
      </c>
    </row>
    <row r="1975" spans="1:14" x14ac:dyDescent="0.35">
      <c r="A1975" t="s">
        <v>43</v>
      </c>
      <c r="B1975">
        <f>IF(COUNTIF($A$2:A1975, A1975) =1,1,0)</f>
        <v>0</v>
      </c>
      <c r="C1975">
        <v>2024</v>
      </c>
      <c r="D1975" s="10">
        <v>45292</v>
      </c>
      <c r="E1975" t="s">
        <v>20</v>
      </c>
      <c r="F1975" t="s">
        <v>37</v>
      </c>
      <c r="G1975">
        <f>IF(COUNTIF($F$2:F1975, F1975) =1,1,0)</f>
        <v>0</v>
      </c>
      <c r="H1975" s="1">
        <v>61.55</v>
      </c>
      <c r="I1975" s="2">
        <f t="shared" si="30"/>
        <v>61550000</v>
      </c>
      <c r="J1975" s="2">
        <v>218189</v>
      </c>
      <c r="K1975" t="s">
        <v>30</v>
      </c>
      <c r="L1975" t="s">
        <v>22</v>
      </c>
      <c r="M1975" t="s">
        <v>27</v>
      </c>
      <c r="N1975" s="2">
        <v>48</v>
      </c>
    </row>
    <row r="1976" spans="1:14" x14ac:dyDescent="0.35">
      <c r="A1976" t="s">
        <v>10</v>
      </c>
      <c r="B1976">
        <f>IF(COUNTIF($A$2:A1976, A1976) =1,1,0)</f>
        <v>0</v>
      </c>
      <c r="C1976">
        <v>2015</v>
      </c>
      <c r="D1976" s="10">
        <v>42005</v>
      </c>
      <c r="E1976" t="s">
        <v>20</v>
      </c>
      <c r="F1976" t="s">
        <v>36</v>
      </c>
      <c r="G1976">
        <f>IF(COUNTIF($F$2:F1976, F1976) =1,1,0)</f>
        <v>0</v>
      </c>
      <c r="H1976" s="1">
        <v>66.47</v>
      </c>
      <c r="I1976" s="2">
        <f t="shared" si="30"/>
        <v>66470000</v>
      </c>
      <c r="J1976" s="2">
        <v>623301</v>
      </c>
      <c r="K1976" t="s">
        <v>13</v>
      </c>
      <c r="L1976" t="s">
        <v>26</v>
      </c>
      <c r="M1976" t="s">
        <v>15</v>
      </c>
      <c r="N1976" s="2">
        <v>40</v>
      </c>
    </row>
    <row r="1977" spans="1:14" x14ac:dyDescent="0.35">
      <c r="A1977" t="s">
        <v>28</v>
      </c>
      <c r="B1977">
        <f>IF(COUNTIF($A$2:A1977, A1977) =1,1,0)</f>
        <v>0</v>
      </c>
      <c r="C1977">
        <v>2017</v>
      </c>
      <c r="D1977" s="10">
        <v>42736</v>
      </c>
      <c r="E1977" t="s">
        <v>16</v>
      </c>
      <c r="F1977" t="s">
        <v>12</v>
      </c>
      <c r="G1977">
        <f>IF(COUNTIF($F$2:F1977, F1977) =1,1,0)</f>
        <v>0</v>
      </c>
      <c r="H1977" s="1">
        <v>10.32</v>
      </c>
      <c r="I1977" s="2">
        <f t="shared" si="30"/>
        <v>10320000</v>
      </c>
      <c r="J1977" s="2">
        <v>195872</v>
      </c>
      <c r="K1977" t="s">
        <v>13</v>
      </c>
      <c r="L1977" t="s">
        <v>26</v>
      </c>
      <c r="M1977" t="s">
        <v>31</v>
      </c>
      <c r="N1977" s="2">
        <v>22</v>
      </c>
    </row>
    <row r="1978" spans="1:14" x14ac:dyDescent="0.35">
      <c r="A1978" t="s">
        <v>28</v>
      </c>
      <c r="B1978">
        <f>IF(COUNTIF($A$2:A1978, A1978) =1,1,0)</f>
        <v>0</v>
      </c>
      <c r="C1978">
        <v>2016</v>
      </c>
      <c r="D1978" s="10">
        <v>42370</v>
      </c>
      <c r="E1978" t="s">
        <v>34</v>
      </c>
      <c r="F1978" t="s">
        <v>21</v>
      </c>
      <c r="G1978">
        <f>IF(COUNTIF($F$2:F1978, F1978) =1,1,0)</f>
        <v>0</v>
      </c>
      <c r="H1978" s="1">
        <v>76.36</v>
      </c>
      <c r="I1978" s="2">
        <f t="shared" si="30"/>
        <v>76360000</v>
      </c>
      <c r="J1978" s="2">
        <v>807745</v>
      </c>
      <c r="K1978" t="s">
        <v>25</v>
      </c>
      <c r="L1978" t="s">
        <v>14</v>
      </c>
      <c r="M1978" t="s">
        <v>27</v>
      </c>
      <c r="N1978" s="2">
        <v>71</v>
      </c>
    </row>
    <row r="1979" spans="1:14" x14ac:dyDescent="0.35">
      <c r="A1979" t="s">
        <v>33</v>
      </c>
      <c r="B1979">
        <f>IF(COUNTIF($A$2:A1979, A1979) =1,1,0)</f>
        <v>0</v>
      </c>
      <c r="C1979">
        <v>2020</v>
      </c>
      <c r="D1979" s="10">
        <v>43831</v>
      </c>
      <c r="E1979" t="s">
        <v>16</v>
      </c>
      <c r="F1979" t="s">
        <v>37</v>
      </c>
      <c r="G1979">
        <f>IF(COUNTIF($F$2:F1979, F1979) =1,1,0)</f>
        <v>0</v>
      </c>
      <c r="H1979" s="1">
        <v>25.49</v>
      </c>
      <c r="I1979" s="2">
        <f t="shared" si="30"/>
        <v>25490000</v>
      </c>
      <c r="J1979" s="2">
        <v>50385</v>
      </c>
      <c r="K1979" t="s">
        <v>30</v>
      </c>
      <c r="L1979" t="s">
        <v>14</v>
      </c>
      <c r="M1979" t="s">
        <v>31</v>
      </c>
      <c r="N1979" s="2">
        <v>10</v>
      </c>
    </row>
    <row r="1980" spans="1:14" x14ac:dyDescent="0.35">
      <c r="A1980" t="s">
        <v>43</v>
      </c>
      <c r="B1980">
        <f>IF(COUNTIF($A$2:A1980, A1980) =1,1,0)</f>
        <v>0</v>
      </c>
      <c r="C1980">
        <v>2017</v>
      </c>
      <c r="D1980" s="10">
        <v>42736</v>
      </c>
      <c r="E1980" t="s">
        <v>42</v>
      </c>
      <c r="F1980" t="s">
        <v>24</v>
      </c>
      <c r="G1980">
        <f>IF(COUNTIF($F$2:F1980, F1980) =1,1,0)</f>
        <v>0</v>
      </c>
      <c r="H1980" s="1">
        <v>73.709999999999994</v>
      </c>
      <c r="I1980" s="2">
        <f t="shared" si="30"/>
        <v>73710000</v>
      </c>
      <c r="J1980" s="2">
        <v>377769</v>
      </c>
      <c r="K1980" t="s">
        <v>13</v>
      </c>
      <c r="L1980" t="s">
        <v>38</v>
      </c>
      <c r="M1980" t="s">
        <v>18</v>
      </c>
      <c r="N1980" s="2">
        <v>38</v>
      </c>
    </row>
    <row r="1981" spans="1:14" x14ac:dyDescent="0.35">
      <c r="A1981" t="s">
        <v>23</v>
      </c>
      <c r="B1981">
        <f>IF(COUNTIF($A$2:A1981, A1981) =1,1,0)</f>
        <v>0</v>
      </c>
      <c r="C1981">
        <v>2018</v>
      </c>
      <c r="D1981" s="10">
        <v>43101</v>
      </c>
      <c r="E1981" t="s">
        <v>16</v>
      </c>
      <c r="F1981" t="s">
        <v>24</v>
      </c>
      <c r="G1981">
        <f>IF(COUNTIF($F$2:F1981, F1981) =1,1,0)</f>
        <v>0</v>
      </c>
      <c r="H1981" s="1">
        <v>99.41</v>
      </c>
      <c r="I1981" s="2">
        <f t="shared" si="30"/>
        <v>99410000</v>
      </c>
      <c r="J1981" s="2">
        <v>355256</v>
      </c>
      <c r="K1981" t="s">
        <v>13</v>
      </c>
      <c r="L1981" t="s">
        <v>14</v>
      </c>
      <c r="M1981" t="s">
        <v>18</v>
      </c>
      <c r="N1981" s="2">
        <v>51</v>
      </c>
    </row>
    <row r="1982" spans="1:14" x14ac:dyDescent="0.35">
      <c r="A1982" t="s">
        <v>23</v>
      </c>
      <c r="B1982">
        <f>IF(COUNTIF($A$2:A1982, A1982) =1,1,0)</f>
        <v>0</v>
      </c>
      <c r="C1982">
        <v>2017</v>
      </c>
      <c r="D1982" s="10">
        <v>42736</v>
      </c>
      <c r="E1982" t="s">
        <v>32</v>
      </c>
      <c r="F1982" t="s">
        <v>35</v>
      </c>
      <c r="G1982">
        <f>IF(COUNTIF($F$2:F1982, F1982) =1,1,0)</f>
        <v>0</v>
      </c>
      <c r="H1982" s="1">
        <v>65.569999999999993</v>
      </c>
      <c r="I1982" s="2">
        <f t="shared" si="30"/>
        <v>65569999.999999993</v>
      </c>
      <c r="J1982" s="2">
        <v>478549</v>
      </c>
      <c r="K1982" t="s">
        <v>13</v>
      </c>
      <c r="L1982" t="s">
        <v>22</v>
      </c>
      <c r="M1982" t="s">
        <v>31</v>
      </c>
      <c r="N1982" s="2">
        <v>37</v>
      </c>
    </row>
    <row r="1983" spans="1:14" x14ac:dyDescent="0.35">
      <c r="A1983" t="s">
        <v>28</v>
      </c>
      <c r="B1983">
        <f>IF(COUNTIF($A$2:A1983, A1983) =1,1,0)</f>
        <v>0</v>
      </c>
      <c r="C1983">
        <v>2022</v>
      </c>
      <c r="D1983" s="10">
        <v>44562</v>
      </c>
      <c r="E1983" t="s">
        <v>42</v>
      </c>
      <c r="F1983" t="s">
        <v>17</v>
      </c>
      <c r="G1983">
        <f>IF(COUNTIF($F$2:F1983, F1983) =1,1,0)</f>
        <v>0</v>
      </c>
      <c r="H1983" s="1">
        <v>60.85</v>
      </c>
      <c r="I1983" s="2">
        <f t="shared" si="30"/>
        <v>60850000</v>
      </c>
      <c r="J1983" s="2">
        <v>125300</v>
      </c>
      <c r="K1983" t="s">
        <v>29</v>
      </c>
      <c r="L1983" t="s">
        <v>22</v>
      </c>
      <c r="M1983" t="s">
        <v>27</v>
      </c>
      <c r="N1983" s="2">
        <v>11</v>
      </c>
    </row>
    <row r="1984" spans="1:14" x14ac:dyDescent="0.35">
      <c r="A1984" t="s">
        <v>33</v>
      </c>
      <c r="B1984">
        <f>IF(COUNTIF($A$2:A1984, A1984) =1,1,0)</f>
        <v>0</v>
      </c>
      <c r="C1984">
        <v>2018</v>
      </c>
      <c r="D1984" s="10">
        <v>43101</v>
      </c>
      <c r="E1984" t="s">
        <v>16</v>
      </c>
      <c r="F1984" t="s">
        <v>12</v>
      </c>
      <c r="G1984">
        <f>IF(COUNTIF($F$2:F1984, F1984) =1,1,0)</f>
        <v>0</v>
      </c>
      <c r="H1984" s="1">
        <v>34.54</v>
      </c>
      <c r="I1984" s="2">
        <f t="shared" si="30"/>
        <v>34540000</v>
      </c>
      <c r="J1984" s="2">
        <v>608196</v>
      </c>
      <c r="K1984" t="s">
        <v>29</v>
      </c>
      <c r="L1984" t="s">
        <v>22</v>
      </c>
      <c r="M1984" t="s">
        <v>27</v>
      </c>
      <c r="N1984" s="2">
        <v>25</v>
      </c>
    </row>
    <row r="1985" spans="1:14" x14ac:dyDescent="0.35">
      <c r="A1985" t="s">
        <v>10</v>
      </c>
      <c r="B1985">
        <f>IF(COUNTIF($A$2:A1985, A1985) =1,1,0)</f>
        <v>0</v>
      </c>
      <c r="C1985">
        <v>2023</v>
      </c>
      <c r="D1985" s="10">
        <v>44927</v>
      </c>
      <c r="E1985" t="s">
        <v>11</v>
      </c>
      <c r="F1985" t="s">
        <v>35</v>
      </c>
      <c r="G1985">
        <f>IF(COUNTIF($F$2:F1985, F1985) =1,1,0)</f>
        <v>0</v>
      </c>
      <c r="H1985" s="1">
        <v>43.49</v>
      </c>
      <c r="I1985" s="2">
        <f t="shared" si="30"/>
        <v>43490000</v>
      </c>
      <c r="J1985" s="2">
        <v>27694</v>
      </c>
      <c r="K1985" t="s">
        <v>30</v>
      </c>
      <c r="L1985" t="s">
        <v>22</v>
      </c>
      <c r="M1985" t="s">
        <v>39</v>
      </c>
      <c r="N1985" s="2">
        <v>30</v>
      </c>
    </row>
    <row r="1986" spans="1:14" x14ac:dyDescent="0.35">
      <c r="A1986" t="s">
        <v>10</v>
      </c>
      <c r="B1986">
        <f>IF(COUNTIF($A$2:A1986, A1986) =1,1,0)</f>
        <v>0</v>
      </c>
      <c r="C1986">
        <v>2017</v>
      </c>
      <c r="D1986" s="10">
        <v>42736</v>
      </c>
      <c r="E1986" t="s">
        <v>20</v>
      </c>
      <c r="F1986" t="s">
        <v>17</v>
      </c>
      <c r="G1986">
        <f>IF(COUNTIF($F$2:F1986, F1986) =1,1,0)</f>
        <v>0</v>
      </c>
      <c r="H1986" s="1">
        <v>30.38</v>
      </c>
      <c r="I1986" s="2">
        <f t="shared" si="30"/>
        <v>30380000</v>
      </c>
      <c r="J1986" s="2">
        <v>29840</v>
      </c>
      <c r="K1986" t="s">
        <v>13</v>
      </c>
      <c r="L1986" t="s">
        <v>22</v>
      </c>
      <c r="M1986" t="s">
        <v>27</v>
      </c>
      <c r="N1986" s="2">
        <v>63</v>
      </c>
    </row>
    <row r="1987" spans="1:14" x14ac:dyDescent="0.35">
      <c r="A1987" t="s">
        <v>41</v>
      </c>
      <c r="B1987">
        <f>IF(COUNTIF($A$2:A1987, A1987) =1,1,0)</f>
        <v>0</v>
      </c>
      <c r="C1987">
        <v>2015</v>
      </c>
      <c r="D1987" s="10">
        <v>42005</v>
      </c>
      <c r="E1987" t="s">
        <v>11</v>
      </c>
      <c r="F1987" t="s">
        <v>36</v>
      </c>
      <c r="G1987">
        <f>IF(COUNTIF($F$2:F1987, F1987) =1,1,0)</f>
        <v>0</v>
      </c>
      <c r="H1987" s="1">
        <v>4.59</v>
      </c>
      <c r="I1987" s="2">
        <f t="shared" ref="I1987:I2050" si="31">H1987*1000000</f>
        <v>4590000</v>
      </c>
      <c r="J1987" s="2">
        <v>720643</v>
      </c>
      <c r="K1987" t="s">
        <v>30</v>
      </c>
      <c r="L1987" t="s">
        <v>26</v>
      </c>
      <c r="M1987" t="s">
        <v>18</v>
      </c>
      <c r="N1987" s="2">
        <v>19</v>
      </c>
    </row>
    <row r="1988" spans="1:14" x14ac:dyDescent="0.35">
      <c r="A1988" t="s">
        <v>28</v>
      </c>
      <c r="B1988">
        <f>IF(COUNTIF($A$2:A1988, A1988) =1,1,0)</f>
        <v>0</v>
      </c>
      <c r="C1988">
        <v>2015</v>
      </c>
      <c r="D1988" s="10">
        <v>42005</v>
      </c>
      <c r="E1988" t="s">
        <v>20</v>
      </c>
      <c r="F1988" t="s">
        <v>21</v>
      </c>
      <c r="G1988">
        <f>IF(COUNTIF($F$2:F1988, F1988) =1,1,0)</f>
        <v>0</v>
      </c>
      <c r="H1988" s="1">
        <v>54.54</v>
      </c>
      <c r="I1988" s="2">
        <f t="shared" si="31"/>
        <v>54540000</v>
      </c>
      <c r="J1988" s="2">
        <v>775866</v>
      </c>
      <c r="K1988" t="s">
        <v>29</v>
      </c>
      <c r="L1988" t="s">
        <v>22</v>
      </c>
      <c r="M1988" t="s">
        <v>27</v>
      </c>
      <c r="N1988" s="2">
        <v>69</v>
      </c>
    </row>
    <row r="1989" spans="1:14" x14ac:dyDescent="0.35">
      <c r="A1989" t="s">
        <v>45</v>
      </c>
      <c r="B1989">
        <f>IF(COUNTIF($A$2:A1989, A1989) =1,1,0)</f>
        <v>0</v>
      </c>
      <c r="C1989">
        <v>2021</v>
      </c>
      <c r="D1989" s="10">
        <v>44197</v>
      </c>
      <c r="E1989" t="s">
        <v>11</v>
      </c>
      <c r="F1989" t="s">
        <v>17</v>
      </c>
      <c r="G1989">
        <f>IF(COUNTIF($F$2:F1989, F1989) =1,1,0)</f>
        <v>0</v>
      </c>
      <c r="H1989" s="1">
        <v>95.86</v>
      </c>
      <c r="I1989" s="2">
        <f t="shared" si="31"/>
        <v>95860000</v>
      </c>
      <c r="J1989" s="2">
        <v>671335</v>
      </c>
      <c r="K1989" t="s">
        <v>13</v>
      </c>
      <c r="L1989" t="s">
        <v>38</v>
      </c>
      <c r="M1989" t="s">
        <v>31</v>
      </c>
      <c r="N1989" s="2">
        <v>62</v>
      </c>
    </row>
    <row r="1990" spans="1:14" x14ac:dyDescent="0.35">
      <c r="A1990" t="s">
        <v>45</v>
      </c>
      <c r="B1990">
        <f>IF(COUNTIF($A$2:A1990, A1990) =1,1,0)</f>
        <v>0</v>
      </c>
      <c r="C1990">
        <v>2017</v>
      </c>
      <c r="D1990" s="10">
        <v>42736</v>
      </c>
      <c r="E1990" t="s">
        <v>32</v>
      </c>
      <c r="F1990" t="s">
        <v>36</v>
      </c>
      <c r="G1990">
        <f>IF(COUNTIF($F$2:F1990, F1990) =1,1,0)</f>
        <v>0</v>
      </c>
      <c r="H1990" s="1">
        <v>98.07</v>
      </c>
      <c r="I1990" s="2">
        <f t="shared" si="31"/>
        <v>98070000</v>
      </c>
      <c r="J1990" s="2">
        <v>276199</v>
      </c>
      <c r="K1990" t="s">
        <v>29</v>
      </c>
      <c r="L1990" t="s">
        <v>22</v>
      </c>
      <c r="M1990" t="s">
        <v>31</v>
      </c>
      <c r="N1990" s="2">
        <v>28</v>
      </c>
    </row>
    <row r="1991" spans="1:14" x14ac:dyDescent="0.35">
      <c r="A1991" t="s">
        <v>23</v>
      </c>
      <c r="B1991">
        <f>IF(COUNTIF($A$2:A1991, A1991) =1,1,0)</f>
        <v>0</v>
      </c>
      <c r="C1991">
        <v>2015</v>
      </c>
      <c r="D1991" s="10">
        <v>42005</v>
      </c>
      <c r="E1991" t="s">
        <v>16</v>
      </c>
      <c r="F1991" t="s">
        <v>21</v>
      </c>
      <c r="G1991">
        <f>IF(COUNTIF($F$2:F1991, F1991) =1,1,0)</f>
        <v>0</v>
      </c>
      <c r="H1991" s="1">
        <v>75.489999999999995</v>
      </c>
      <c r="I1991" s="2">
        <f t="shared" si="31"/>
        <v>75490000</v>
      </c>
      <c r="J1991" s="2">
        <v>534962</v>
      </c>
      <c r="K1991" t="s">
        <v>30</v>
      </c>
      <c r="L1991" t="s">
        <v>22</v>
      </c>
      <c r="M1991" t="s">
        <v>39</v>
      </c>
      <c r="N1991" s="2">
        <v>59</v>
      </c>
    </row>
    <row r="1992" spans="1:14" x14ac:dyDescent="0.35">
      <c r="A1992" t="s">
        <v>23</v>
      </c>
      <c r="B1992">
        <f>IF(COUNTIF($A$2:A1992, A1992) =1,1,0)</f>
        <v>0</v>
      </c>
      <c r="C1992">
        <v>2022</v>
      </c>
      <c r="D1992" s="10">
        <v>44562</v>
      </c>
      <c r="E1992" t="s">
        <v>11</v>
      </c>
      <c r="F1992" t="s">
        <v>24</v>
      </c>
      <c r="G1992">
        <f>IF(COUNTIF($F$2:F1992, F1992) =1,1,0)</f>
        <v>0</v>
      </c>
      <c r="H1992" s="1">
        <v>62.8</v>
      </c>
      <c r="I1992" s="2">
        <f t="shared" si="31"/>
        <v>62800000</v>
      </c>
      <c r="J1992" s="2">
        <v>758516</v>
      </c>
      <c r="K1992" t="s">
        <v>13</v>
      </c>
      <c r="L1992" t="s">
        <v>38</v>
      </c>
      <c r="M1992" t="s">
        <v>15</v>
      </c>
      <c r="N1992" s="2">
        <v>16</v>
      </c>
    </row>
    <row r="1993" spans="1:14" x14ac:dyDescent="0.35">
      <c r="A1993" t="s">
        <v>40</v>
      </c>
      <c r="B1993">
        <f>IF(COUNTIF($A$2:A1993, A1993) =1,1,0)</f>
        <v>0</v>
      </c>
      <c r="C1993">
        <v>2018</v>
      </c>
      <c r="D1993" s="10">
        <v>43101</v>
      </c>
      <c r="E1993" t="s">
        <v>11</v>
      </c>
      <c r="F1993" t="s">
        <v>12</v>
      </c>
      <c r="G1993">
        <f>IF(COUNTIF($F$2:F1993, F1993) =1,1,0)</f>
        <v>0</v>
      </c>
      <c r="H1993" s="1">
        <v>82.18</v>
      </c>
      <c r="I1993" s="2">
        <f t="shared" si="31"/>
        <v>82180000</v>
      </c>
      <c r="J1993" s="2">
        <v>943662</v>
      </c>
      <c r="K1993" t="s">
        <v>30</v>
      </c>
      <c r="L1993" t="s">
        <v>22</v>
      </c>
      <c r="M1993" t="s">
        <v>31</v>
      </c>
      <c r="N1993" s="2">
        <v>47</v>
      </c>
    </row>
    <row r="1994" spans="1:14" x14ac:dyDescent="0.35">
      <c r="A1994" t="s">
        <v>28</v>
      </c>
      <c r="B1994">
        <f>IF(COUNTIF($A$2:A1994, A1994) =1,1,0)</f>
        <v>0</v>
      </c>
      <c r="C1994">
        <v>2019</v>
      </c>
      <c r="D1994" s="10">
        <v>43466</v>
      </c>
      <c r="E1994" t="s">
        <v>16</v>
      </c>
      <c r="F1994" t="s">
        <v>35</v>
      </c>
      <c r="G1994">
        <f>IF(COUNTIF($F$2:F1994, F1994) =1,1,0)</f>
        <v>0</v>
      </c>
      <c r="H1994" s="1">
        <v>99.3</v>
      </c>
      <c r="I1994" s="2">
        <f t="shared" si="31"/>
        <v>99300000</v>
      </c>
      <c r="J1994" s="2">
        <v>257068</v>
      </c>
      <c r="K1994" t="s">
        <v>13</v>
      </c>
      <c r="L1994" t="s">
        <v>26</v>
      </c>
      <c r="M1994" t="s">
        <v>27</v>
      </c>
      <c r="N1994" s="2">
        <v>17</v>
      </c>
    </row>
    <row r="1995" spans="1:14" x14ac:dyDescent="0.35">
      <c r="A1995" t="s">
        <v>45</v>
      </c>
      <c r="B1995">
        <f>IF(COUNTIF($A$2:A1995, A1995) =1,1,0)</f>
        <v>0</v>
      </c>
      <c r="C1995">
        <v>2015</v>
      </c>
      <c r="D1995" s="10">
        <v>42005</v>
      </c>
      <c r="E1995" t="s">
        <v>32</v>
      </c>
      <c r="F1995" t="s">
        <v>12</v>
      </c>
      <c r="G1995">
        <f>IF(COUNTIF($F$2:F1995, F1995) =1,1,0)</f>
        <v>0</v>
      </c>
      <c r="H1995" s="1">
        <v>66.040000000000006</v>
      </c>
      <c r="I1995" s="2">
        <f t="shared" si="31"/>
        <v>66040000.000000007</v>
      </c>
      <c r="J1995" s="2">
        <v>75167</v>
      </c>
      <c r="K1995" t="s">
        <v>29</v>
      </c>
      <c r="L1995" t="s">
        <v>14</v>
      </c>
      <c r="M1995" t="s">
        <v>15</v>
      </c>
      <c r="N1995" s="2">
        <v>13</v>
      </c>
    </row>
    <row r="1996" spans="1:14" x14ac:dyDescent="0.35">
      <c r="A1996" t="s">
        <v>28</v>
      </c>
      <c r="B1996">
        <f>IF(COUNTIF($A$2:A1996, A1996) =1,1,0)</f>
        <v>0</v>
      </c>
      <c r="C1996">
        <v>2017</v>
      </c>
      <c r="D1996" s="10">
        <v>42736</v>
      </c>
      <c r="E1996" t="s">
        <v>34</v>
      </c>
      <c r="F1996" t="s">
        <v>17</v>
      </c>
      <c r="G1996">
        <f>IF(COUNTIF($F$2:F1996, F1996) =1,1,0)</f>
        <v>0</v>
      </c>
      <c r="H1996" s="1">
        <v>88.18</v>
      </c>
      <c r="I1996" s="2">
        <f t="shared" si="31"/>
        <v>88180000</v>
      </c>
      <c r="J1996" s="2">
        <v>3200</v>
      </c>
      <c r="K1996" t="s">
        <v>29</v>
      </c>
      <c r="L1996" t="s">
        <v>22</v>
      </c>
      <c r="M1996" t="s">
        <v>27</v>
      </c>
      <c r="N1996" s="2">
        <v>43</v>
      </c>
    </row>
    <row r="1997" spans="1:14" x14ac:dyDescent="0.35">
      <c r="A1997" t="s">
        <v>44</v>
      </c>
      <c r="B1997">
        <f>IF(COUNTIF($A$2:A1997, A1997) =1,1,0)</f>
        <v>0</v>
      </c>
      <c r="C1997">
        <v>2018</v>
      </c>
      <c r="D1997" s="10">
        <v>43101</v>
      </c>
      <c r="E1997" t="s">
        <v>16</v>
      </c>
      <c r="F1997" t="s">
        <v>21</v>
      </c>
      <c r="G1997">
        <f>IF(COUNTIF($F$2:F1997, F1997) =1,1,0)</f>
        <v>0</v>
      </c>
      <c r="H1997" s="1">
        <v>60.82</v>
      </c>
      <c r="I1997" s="2">
        <f t="shared" si="31"/>
        <v>60820000</v>
      </c>
      <c r="J1997" s="2">
        <v>917016</v>
      </c>
      <c r="K1997" t="s">
        <v>30</v>
      </c>
      <c r="L1997" t="s">
        <v>22</v>
      </c>
      <c r="M1997" t="s">
        <v>15</v>
      </c>
      <c r="N1997" s="2">
        <v>39</v>
      </c>
    </row>
    <row r="1998" spans="1:14" x14ac:dyDescent="0.35">
      <c r="A1998" t="s">
        <v>23</v>
      </c>
      <c r="B1998">
        <f>IF(COUNTIF($A$2:A1998, A1998) =1,1,0)</f>
        <v>0</v>
      </c>
      <c r="C1998">
        <v>2020</v>
      </c>
      <c r="D1998" s="10">
        <v>43831</v>
      </c>
      <c r="E1998" t="s">
        <v>34</v>
      </c>
      <c r="F1998" t="s">
        <v>36</v>
      </c>
      <c r="G1998">
        <f>IF(COUNTIF($F$2:F1998, F1998) =1,1,0)</f>
        <v>0</v>
      </c>
      <c r="H1998" s="1">
        <v>40.31</v>
      </c>
      <c r="I1998" s="2">
        <f t="shared" si="31"/>
        <v>40310000</v>
      </c>
      <c r="J1998" s="2">
        <v>760892</v>
      </c>
      <c r="K1998" t="s">
        <v>13</v>
      </c>
      <c r="L1998" t="s">
        <v>38</v>
      </c>
      <c r="M1998" t="s">
        <v>15</v>
      </c>
      <c r="N1998" s="2">
        <v>22</v>
      </c>
    </row>
    <row r="1999" spans="1:14" x14ac:dyDescent="0.35">
      <c r="A1999" t="s">
        <v>23</v>
      </c>
      <c r="B1999">
        <f>IF(COUNTIF($A$2:A1999, A1999) =1,1,0)</f>
        <v>0</v>
      </c>
      <c r="C1999">
        <v>2021</v>
      </c>
      <c r="D1999" s="10">
        <v>44197</v>
      </c>
      <c r="E1999" t="s">
        <v>34</v>
      </c>
      <c r="F1999" t="s">
        <v>24</v>
      </c>
      <c r="G1999">
        <f>IF(COUNTIF($F$2:F1999, F1999) =1,1,0)</f>
        <v>0</v>
      </c>
      <c r="H1999" s="1">
        <v>1.47</v>
      </c>
      <c r="I1999" s="2">
        <f t="shared" si="31"/>
        <v>1470000</v>
      </c>
      <c r="J1999" s="2">
        <v>204624</v>
      </c>
      <c r="K1999" t="s">
        <v>30</v>
      </c>
      <c r="L1999" t="s">
        <v>14</v>
      </c>
      <c r="M1999" t="s">
        <v>15</v>
      </c>
      <c r="N1999" s="2">
        <v>33</v>
      </c>
    </row>
    <row r="2000" spans="1:14" x14ac:dyDescent="0.35">
      <c r="A2000" t="s">
        <v>19</v>
      </c>
      <c r="B2000">
        <f>IF(COUNTIF($A$2:A2000, A2000) =1,1,0)</f>
        <v>0</v>
      </c>
      <c r="C2000">
        <v>2020</v>
      </c>
      <c r="D2000" s="10">
        <v>43831</v>
      </c>
      <c r="E2000" t="s">
        <v>32</v>
      </c>
      <c r="F2000" t="s">
        <v>37</v>
      </c>
      <c r="G2000">
        <f>IF(COUNTIF($F$2:F2000, F2000) =1,1,0)</f>
        <v>0</v>
      </c>
      <c r="H2000" s="1">
        <v>16.649999999999999</v>
      </c>
      <c r="I2000" s="2">
        <f t="shared" si="31"/>
        <v>16649999.999999998</v>
      </c>
      <c r="J2000" s="2">
        <v>324899</v>
      </c>
      <c r="K2000" t="s">
        <v>29</v>
      </c>
      <c r="L2000" t="s">
        <v>14</v>
      </c>
      <c r="M2000" t="s">
        <v>18</v>
      </c>
      <c r="N2000" s="2">
        <v>57</v>
      </c>
    </row>
    <row r="2001" spans="1:14" x14ac:dyDescent="0.35">
      <c r="A2001" t="s">
        <v>40</v>
      </c>
      <c r="B2001">
        <f>IF(COUNTIF($A$2:A2001, A2001) =1,1,0)</f>
        <v>0</v>
      </c>
      <c r="C2001">
        <v>2023</v>
      </c>
      <c r="D2001" s="10">
        <v>44927</v>
      </c>
      <c r="E2001" t="s">
        <v>16</v>
      </c>
      <c r="F2001" t="s">
        <v>35</v>
      </c>
      <c r="G2001">
        <f>IF(COUNTIF($F$2:F2001, F2001) =1,1,0)</f>
        <v>0</v>
      </c>
      <c r="H2001" s="1">
        <v>96.44</v>
      </c>
      <c r="I2001" s="2">
        <f t="shared" si="31"/>
        <v>96440000</v>
      </c>
      <c r="J2001" s="2">
        <v>472878</v>
      </c>
      <c r="K2001" t="s">
        <v>30</v>
      </c>
      <c r="L2001" t="s">
        <v>26</v>
      </c>
      <c r="M2001" t="s">
        <v>18</v>
      </c>
      <c r="N2001" s="2">
        <v>37</v>
      </c>
    </row>
    <row r="2002" spans="1:14" x14ac:dyDescent="0.35">
      <c r="A2002" t="s">
        <v>33</v>
      </c>
      <c r="B2002">
        <f>IF(COUNTIF($A$2:A2002, A2002) =1,1,0)</f>
        <v>0</v>
      </c>
      <c r="C2002">
        <v>2022</v>
      </c>
      <c r="D2002" s="10">
        <v>44562</v>
      </c>
      <c r="E2002" t="s">
        <v>42</v>
      </c>
      <c r="F2002" t="s">
        <v>17</v>
      </c>
      <c r="G2002">
        <f>IF(COUNTIF($F$2:F2002, F2002) =1,1,0)</f>
        <v>0</v>
      </c>
      <c r="H2002" s="1">
        <v>13.77</v>
      </c>
      <c r="I2002" s="2">
        <f t="shared" si="31"/>
        <v>13770000</v>
      </c>
      <c r="J2002" s="2">
        <v>804221</v>
      </c>
      <c r="K2002" t="s">
        <v>25</v>
      </c>
      <c r="L2002" t="s">
        <v>38</v>
      </c>
      <c r="M2002" t="s">
        <v>18</v>
      </c>
      <c r="N2002" s="2">
        <v>68</v>
      </c>
    </row>
    <row r="2003" spans="1:14" x14ac:dyDescent="0.35">
      <c r="A2003" t="s">
        <v>41</v>
      </c>
      <c r="B2003">
        <f>IF(COUNTIF($A$2:A2003, A2003) =1,1,0)</f>
        <v>0</v>
      </c>
      <c r="C2003">
        <v>2023</v>
      </c>
      <c r="D2003" s="10">
        <v>44927</v>
      </c>
      <c r="E2003" t="s">
        <v>16</v>
      </c>
      <c r="F2003" t="s">
        <v>36</v>
      </c>
      <c r="G2003">
        <f>IF(COUNTIF($F$2:F2003, F2003) =1,1,0)</f>
        <v>0</v>
      </c>
      <c r="H2003" s="1">
        <v>54.09</v>
      </c>
      <c r="I2003" s="2">
        <f t="shared" si="31"/>
        <v>54090000</v>
      </c>
      <c r="J2003" s="2">
        <v>514319</v>
      </c>
      <c r="K2003" t="s">
        <v>13</v>
      </c>
      <c r="L2003" t="s">
        <v>38</v>
      </c>
      <c r="M2003" t="s">
        <v>18</v>
      </c>
      <c r="N2003" s="2">
        <v>37</v>
      </c>
    </row>
    <row r="2004" spans="1:14" x14ac:dyDescent="0.35">
      <c r="A2004" t="s">
        <v>45</v>
      </c>
      <c r="B2004">
        <f>IF(COUNTIF($A$2:A2004, A2004) =1,1,0)</f>
        <v>0</v>
      </c>
      <c r="C2004">
        <v>2016</v>
      </c>
      <c r="D2004" s="10">
        <v>42370</v>
      </c>
      <c r="E2004" t="s">
        <v>20</v>
      </c>
      <c r="F2004" t="s">
        <v>12</v>
      </c>
      <c r="G2004">
        <f>IF(COUNTIF($F$2:F2004, F2004) =1,1,0)</f>
        <v>0</v>
      </c>
      <c r="H2004" s="1">
        <v>2.17</v>
      </c>
      <c r="I2004" s="2">
        <f t="shared" si="31"/>
        <v>2170000</v>
      </c>
      <c r="J2004" s="2">
        <v>180599</v>
      </c>
      <c r="K2004" t="s">
        <v>29</v>
      </c>
      <c r="L2004" t="s">
        <v>26</v>
      </c>
      <c r="M2004" t="s">
        <v>31</v>
      </c>
      <c r="N2004" s="2">
        <v>4</v>
      </c>
    </row>
    <row r="2005" spans="1:14" x14ac:dyDescent="0.35">
      <c r="A2005" t="s">
        <v>10</v>
      </c>
      <c r="B2005">
        <f>IF(COUNTIF($A$2:A2005, A2005) =1,1,0)</f>
        <v>0</v>
      </c>
      <c r="C2005">
        <v>2017</v>
      </c>
      <c r="D2005" s="10">
        <v>42736</v>
      </c>
      <c r="E2005" t="s">
        <v>34</v>
      </c>
      <c r="F2005" t="s">
        <v>17</v>
      </c>
      <c r="G2005">
        <f>IF(COUNTIF($F$2:F2005, F2005) =1,1,0)</f>
        <v>0</v>
      </c>
      <c r="H2005" s="1">
        <v>61.83</v>
      </c>
      <c r="I2005" s="2">
        <f t="shared" si="31"/>
        <v>61830000</v>
      </c>
      <c r="J2005" s="2">
        <v>129677</v>
      </c>
      <c r="K2005" t="s">
        <v>13</v>
      </c>
      <c r="L2005" t="s">
        <v>14</v>
      </c>
      <c r="M2005" t="s">
        <v>18</v>
      </c>
      <c r="N2005" s="2">
        <v>60</v>
      </c>
    </row>
    <row r="2006" spans="1:14" x14ac:dyDescent="0.35">
      <c r="A2006" t="s">
        <v>45</v>
      </c>
      <c r="B2006">
        <f>IF(COUNTIF($A$2:A2006, A2006) =1,1,0)</f>
        <v>0</v>
      </c>
      <c r="C2006">
        <v>2016</v>
      </c>
      <c r="D2006" s="10">
        <v>42370</v>
      </c>
      <c r="E2006" t="s">
        <v>16</v>
      </c>
      <c r="F2006" t="s">
        <v>24</v>
      </c>
      <c r="G2006">
        <f>IF(COUNTIF($F$2:F2006, F2006) =1,1,0)</f>
        <v>0</v>
      </c>
      <c r="H2006" s="1">
        <v>99.88</v>
      </c>
      <c r="I2006" s="2">
        <f t="shared" si="31"/>
        <v>99880000</v>
      </c>
      <c r="J2006" s="2">
        <v>999508</v>
      </c>
      <c r="K2006" t="s">
        <v>30</v>
      </c>
      <c r="L2006" t="s">
        <v>14</v>
      </c>
      <c r="M2006" t="s">
        <v>15</v>
      </c>
      <c r="N2006" s="2">
        <v>23</v>
      </c>
    </row>
    <row r="2007" spans="1:14" x14ac:dyDescent="0.35">
      <c r="A2007" t="s">
        <v>40</v>
      </c>
      <c r="B2007">
        <f>IF(COUNTIF($A$2:A2007, A2007) =1,1,0)</f>
        <v>0</v>
      </c>
      <c r="C2007">
        <v>2019</v>
      </c>
      <c r="D2007" s="10">
        <v>43466</v>
      </c>
      <c r="E2007" t="s">
        <v>34</v>
      </c>
      <c r="F2007" t="s">
        <v>37</v>
      </c>
      <c r="G2007">
        <f>IF(COUNTIF($F$2:F2007, F2007) =1,1,0)</f>
        <v>0</v>
      </c>
      <c r="H2007" s="1">
        <v>3.92</v>
      </c>
      <c r="I2007" s="2">
        <f t="shared" si="31"/>
        <v>3920000</v>
      </c>
      <c r="J2007" s="2">
        <v>915247</v>
      </c>
      <c r="K2007" t="s">
        <v>25</v>
      </c>
      <c r="L2007" t="s">
        <v>38</v>
      </c>
      <c r="M2007" t="s">
        <v>39</v>
      </c>
      <c r="N2007" s="2">
        <v>52</v>
      </c>
    </row>
    <row r="2008" spans="1:14" x14ac:dyDescent="0.35">
      <c r="A2008" t="s">
        <v>44</v>
      </c>
      <c r="B2008">
        <f>IF(COUNTIF($A$2:A2008, A2008) =1,1,0)</f>
        <v>0</v>
      </c>
      <c r="C2008">
        <v>2015</v>
      </c>
      <c r="D2008" s="10">
        <v>42005</v>
      </c>
      <c r="E2008" t="s">
        <v>20</v>
      </c>
      <c r="F2008" t="s">
        <v>12</v>
      </c>
      <c r="G2008">
        <f>IF(COUNTIF($F$2:F2008, F2008) =1,1,0)</f>
        <v>0</v>
      </c>
      <c r="H2008" s="1">
        <v>50.99</v>
      </c>
      <c r="I2008" s="2">
        <f t="shared" si="31"/>
        <v>50990000</v>
      </c>
      <c r="J2008" s="2">
        <v>685261</v>
      </c>
      <c r="K2008" t="s">
        <v>25</v>
      </c>
      <c r="L2008" t="s">
        <v>14</v>
      </c>
      <c r="M2008" t="s">
        <v>27</v>
      </c>
      <c r="N2008" s="2">
        <v>36</v>
      </c>
    </row>
    <row r="2009" spans="1:14" x14ac:dyDescent="0.35">
      <c r="A2009" t="s">
        <v>23</v>
      </c>
      <c r="B2009">
        <f>IF(COUNTIF($A$2:A2009, A2009) =1,1,0)</f>
        <v>0</v>
      </c>
      <c r="C2009">
        <v>2023</v>
      </c>
      <c r="D2009" s="10">
        <v>44927</v>
      </c>
      <c r="E2009" t="s">
        <v>32</v>
      </c>
      <c r="F2009" t="s">
        <v>35</v>
      </c>
      <c r="G2009">
        <f>IF(COUNTIF($F$2:F2009, F2009) =1,1,0)</f>
        <v>0</v>
      </c>
      <c r="H2009" s="1">
        <v>34.799999999999997</v>
      </c>
      <c r="I2009" s="2">
        <f t="shared" si="31"/>
        <v>34800000</v>
      </c>
      <c r="J2009" s="2">
        <v>48515</v>
      </c>
      <c r="K2009" t="s">
        <v>13</v>
      </c>
      <c r="L2009" t="s">
        <v>26</v>
      </c>
      <c r="M2009" t="s">
        <v>39</v>
      </c>
      <c r="N2009" s="2">
        <v>50</v>
      </c>
    </row>
    <row r="2010" spans="1:14" x14ac:dyDescent="0.35">
      <c r="A2010" t="s">
        <v>10</v>
      </c>
      <c r="B2010">
        <f>IF(COUNTIF($A$2:A2010, A2010) =1,1,0)</f>
        <v>0</v>
      </c>
      <c r="C2010">
        <v>2017</v>
      </c>
      <c r="D2010" s="10">
        <v>42736</v>
      </c>
      <c r="E2010" t="s">
        <v>20</v>
      </c>
      <c r="F2010" t="s">
        <v>35</v>
      </c>
      <c r="G2010">
        <f>IF(COUNTIF($F$2:F2010, F2010) =1,1,0)</f>
        <v>0</v>
      </c>
      <c r="H2010" s="1">
        <v>49.37</v>
      </c>
      <c r="I2010" s="2">
        <f t="shared" si="31"/>
        <v>49370000</v>
      </c>
      <c r="J2010" s="2">
        <v>613786</v>
      </c>
      <c r="K2010" t="s">
        <v>25</v>
      </c>
      <c r="L2010" t="s">
        <v>14</v>
      </c>
      <c r="M2010" t="s">
        <v>31</v>
      </c>
      <c r="N2010" s="2">
        <v>24</v>
      </c>
    </row>
    <row r="2011" spans="1:14" x14ac:dyDescent="0.35">
      <c r="A2011" t="s">
        <v>40</v>
      </c>
      <c r="B2011">
        <f>IF(COUNTIF($A$2:A2011, A2011) =1,1,0)</f>
        <v>0</v>
      </c>
      <c r="C2011">
        <v>2016</v>
      </c>
      <c r="D2011" s="10">
        <v>42370</v>
      </c>
      <c r="E2011" t="s">
        <v>32</v>
      </c>
      <c r="F2011" t="s">
        <v>12</v>
      </c>
      <c r="G2011">
        <f>IF(COUNTIF($F$2:F2011, F2011) =1,1,0)</f>
        <v>0</v>
      </c>
      <c r="H2011" s="1">
        <v>61.23</v>
      </c>
      <c r="I2011" s="2">
        <f t="shared" si="31"/>
        <v>61230000</v>
      </c>
      <c r="J2011" s="2">
        <v>228033</v>
      </c>
      <c r="K2011" t="s">
        <v>25</v>
      </c>
      <c r="L2011" t="s">
        <v>14</v>
      </c>
      <c r="M2011" t="s">
        <v>39</v>
      </c>
      <c r="N2011" s="2">
        <v>43</v>
      </c>
    </row>
    <row r="2012" spans="1:14" x14ac:dyDescent="0.35">
      <c r="A2012" t="s">
        <v>19</v>
      </c>
      <c r="B2012">
        <f>IF(COUNTIF($A$2:A2012, A2012) =1,1,0)</f>
        <v>0</v>
      </c>
      <c r="C2012">
        <v>2019</v>
      </c>
      <c r="D2012" s="10">
        <v>43466</v>
      </c>
      <c r="E2012" t="s">
        <v>34</v>
      </c>
      <c r="F2012" t="s">
        <v>12</v>
      </c>
      <c r="G2012">
        <f>IF(COUNTIF($F$2:F2012, F2012) =1,1,0)</f>
        <v>0</v>
      </c>
      <c r="H2012" s="1">
        <v>95.54</v>
      </c>
      <c r="I2012" s="2">
        <f t="shared" si="31"/>
        <v>95540000</v>
      </c>
      <c r="J2012" s="2">
        <v>862718</v>
      </c>
      <c r="K2012" t="s">
        <v>13</v>
      </c>
      <c r="L2012" t="s">
        <v>22</v>
      </c>
      <c r="M2012" t="s">
        <v>31</v>
      </c>
      <c r="N2012" s="2">
        <v>44</v>
      </c>
    </row>
    <row r="2013" spans="1:14" x14ac:dyDescent="0.35">
      <c r="A2013" t="s">
        <v>41</v>
      </c>
      <c r="B2013">
        <f>IF(COUNTIF($A$2:A2013, A2013) =1,1,0)</f>
        <v>0</v>
      </c>
      <c r="C2013">
        <v>2017</v>
      </c>
      <c r="D2013" s="10">
        <v>42736</v>
      </c>
      <c r="E2013" t="s">
        <v>16</v>
      </c>
      <c r="F2013" t="s">
        <v>37</v>
      </c>
      <c r="G2013">
        <f>IF(COUNTIF($F$2:F2013, F2013) =1,1,0)</f>
        <v>0</v>
      </c>
      <c r="H2013" s="1">
        <v>16.77</v>
      </c>
      <c r="I2013" s="2">
        <f t="shared" si="31"/>
        <v>16770000</v>
      </c>
      <c r="J2013" s="2">
        <v>924837</v>
      </c>
      <c r="K2013" t="s">
        <v>13</v>
      </c>
      <c r="L2013" t="s">
        <v>14</v>
      </c>
      <c r="M2013" t="s">
        <v>18</v>
      </c>
      <c r="N2013" s="2">
        <v>62</v>
      </c>
    </row>
    <row r="2014" spans="1:14" x14ac:dyDescent="0.35">
      <c r="A2014" t="s">
        <v>44</v>
      </c>
      <c r="B2014">
        <f>IF(COUNTIF($A$2:A2014, A2014) =1,1,0)</f>
        <v>0</v>
      </c>
      <c r="C2014">
        <v>2018</v>
      </c>
      <c r="D2014" s="10">
        <v>43101</v>
      </c>
      <c r="E2014" t="s">
        <v>34</v>
      </c>
      <c r="F2014" t="s">
        <v>35</v>
      </c>
      <c r="G2014">
        <f>IF(COUNTIF($F$2:F2014, F2014) =1,1,0)</f>
        <v>0</v>
      </c>
      <c r="H2014" s="1">
        <v>20.36</v>
      </c>
      <c r="I2014" s="2">
        <f t="shared" si="31"/>
        <v>20360000</v>
      </c>
      <c r="J2014" s="2">
        <v>876850</v>
      </c>
      <c r="K2014" t="s">
        <v>29</v>
      </c>
      <c r="L2014" t="s">
        <v>22</v>
      </c>
      <c r="M2014" t="s">
        <v>27</v>
      </c>
      <c r="N2014" s="2">
        <v>8</v>
      </c>
    </row>
    <row r="2015" spans="1:14" x14ac:dyDescent="0.35">
      <c r="A2015" t="s">
        <v>28</v>
      </c>
      <c r="B2015">
        <f>IF(COUNTIF($A$2:A2015, A2015) =1,1,0)</f>
        <v>0</v>
      </c>
      <c r="C2015">
        <v>2017</v>
      </c>
      <c r="D2015" s="10">
        <v>42736</v>
      </c>
      <c r="E2015" t="s">
        <v>11</v>
      </c>
      <c r="F2015" t="s">
        <v>36</v>
      </c>
      <c r="G2015">
        <f>IF(COUNTIF($F$2:F2015, F2015) =1,1,0)</f>
        <v>0</v>
      </c>
      <c r="H2015" s="1">
        <v>10.56</v>
      </c>
      <c r="I2015" s="2">
        <f t="shared" si="31"/>
        <v>10560000</v>
      </c>
      <c r="J2015" s="2">
        <v>556014</v>
      </c>
      <c r="K2015" t="s">
        <v>25</v>
      </c>
      <c r="L2015" t="s">
        <v>14</v>
      </c>
      <c r="M2015" t="s">
        <v>39</v>
      </c>
      <c r="N2015" s="2">
        <v>11</v>
      </c>
    </row>
    <row r="2016" spans="1:14" x14ac:dyDescent="0.35">
      <c r="A2016" t="s">
        <v>43</v>
      </c>
      <c r="B2016">
        <f>IF(COUNTIF($A$2:A2016, A2016) =1,1,0)</f>
        <v>0</v>
      </c>
      <c r="C2016">
        <v>2021</v>
      </c>
      <c r="D2016" s="10">
        <v>44197</v>
      </c>
      <c r="E2016" t="s">
        <v>11</v>
      </c>
      <c r="F2016" t="s">
        <v>35</v>
      </c>
      <c r="G2016">
        <f>IF(COUNTIF($F$2:F2016, F2016) =1,1,0)</f>
        <v>0</v>
      </c>
      <c r="H2016" s="1">
        <v>42.82</v>
      </c>
      <c r="I2016" s="2">
        <f t="shared" si="31"/>
        <v>42820000</v>
      </c>
      <c r="J2016" s="2">
        <v>974362</v>
      </c>
      <c r="K2016" t="s">
        <v>29</v>
      </c>
      <c r="L2016" t="s">
        <v>14</v>
      </c>
      <c r="M2016" t="s">
        <v>39</v>
      </c>
      <c r="N2016" s="2">
        <v>70</v>
      </c>
    </row>
    <row r="2017" spans="1:14" x14ac:dyDescent="0.35">
      <c r="A2017" t="s">
        <v>19</v>
      </c>
      <c r="B2017">
        <f>IF(COUNTIF($A$2:A2017, A2017) =1,1,0)</f>
        <v>0</v>
      </c>
      <c r="C2017">
        <v>2017</v>
      </c>
      <c r="D2017" s="10">
        <v>42736</v>
      </c>
      <c r="E2017" t="s">
        <v>20</v>
      </c>
      <c r="F2017" t="s">
        <v>21</v>
      </c>
      <c r="G2017">
        <f>IF(COUNTIF($F$2:F2017, F2017) =1,1,0)</f>
        <v>0</v>
      </c>
      <c r="H2017" s="1">
        <v>68.680000000000007</v>
      </c>
      <c r="I2017" s="2">
        <f t="shared" si="31"/>
        <v>68680000</v>
      </c>
      <c r="J2017" s="2">
        <v>725608</v>
      </c>
      <c r="K2017" t="s">
        <v>29</v>
      </c>
      <c r="L2017" t="s">
        <v>38</v>
      </c>
      <c r="M2017" t="s">
        <v>27</v>
      </c>
      <c r="N2017" s="2">
        <v>15</v>
      </c>
    </row>
    <row r="2018" spans="1:14" x14ac:dyDescent="0.35">
      <c r="A2018" t="s">
        <v>41</v>
      </c>
      <c r="B2018">
        <f>IF(COUNTIF($A$2:A2018, A2018) =1,1,0)</f>
        <v>0</v>
      </c>
      <c r="C2018">
        <v>2019</v>
      </c>
      <c r="D2018" s="10">
        <v>43466</v>
      </c>
      <c r="E2018" t="s">
        <v>20</v>
      </c>
      <c r="F2018" t="s">
        <v>12</v>
      </c>
      <c r="G2018">
        <f>IF(COUNTIF($F$2:F2018, F2018) =1,1,0)</f>
        <v>0</v>
      </c>
      <c r="H2018" s="1">
        <v>6.79</v>
      </c>
      <c r="I2018" s="2">
        <f t="shared" si="31"/>
        <v>6790000</v>
      </c>
      <c r="J2018" s="2">
        <v>386691</v>
      </c>
      <c r="K2018" t="s">
        <v>25</v>
      </c>
      <c r="L2018" t="s">
        <v>22</v>
      </c>
      <c r="M2018" t="s">
        <v>27</v>
      </c>
      <c r="N2018" s="2">
        <v>20</v>
      </c>
    </row>
    <row r="2019" spans="1:14" x14ac:dyDescent="0.35">
      <c r="A2019" t="s">
        <v>19</v>
      </c>
      <c r="B2019">
        <f>IF(COUNTIF($A$2:A2019, A2019) =1,1,0)</f>
        <v>0</v>
      </c>
      <c r="C2019">
        <v>2017</v>
      </c>
      <c r="D2019" s="10">
        <v>42736</v>
      </c>
      <c r="E2019" t="s">
        <v>34</v>
      </c>
      <c r="F2019" t="s">
        <v>35</v>
      </c>
      <c r="G2019">
        <f>IF(COUNTIF($F$2:F2019, F2019) =1,1,0)</f>
        <v>0</v>
      </c>
      <c r="H2019" s="1">
        <v>40.98</v>
      </c>
      <c r="I2019" s="2">
        <f t="shared" si="31"/>
        <v>40980000</v>
      </c>
      <c r="J2019" s="2">
        <v>402855</v>
      </c>
      <c r="K2019" t="s">
        <v>29</v>
      </c>
      <c r="L2019" t="s">
        <v>26</v>
      </c>
      <c r="M2019" t="s">
        <v>27</v>
      </c>
      <c r="N2019" s="2">
        <v>26</v>
      </c>
    </row>
    <row r="2020" spans="1:14" x14ac:dyDescent="0.35">
      <c r="A2020" t="s">
        <v>44</v>
      </c>
      <c r="B2020">
        <f>IF(COUNTIF($A$2:A2020, A2020) =1,1,0)</f>
        <v>0</v>
      </c>
      <c r="C2020">
        <v>2018</v>
      </c>
      <c r="D2020" s="10">
        <v>43101</v>
      </c>
      <c r="E2020" t="s">
        <v>11</v>
      </c>
      <c r="F2020" t="s">
        <v>37</v>
      </c>
      <c r="G2020">
        <f>IF(COUNTIF($F$2:F2020, F2020) =1,1,0)</f>
        <v>0</v>
      </c>
      <c r="H2020" s="1">
        <v>25.66</v>
      </c>
      <c r="I2020" s="2">
        <f t="shared" si="31"/>
        <v>25660000</v>
      </c>
      <c r="J2020" s="2">
        <v>518357</v>
      </c>
      <c r="K2020" t="s">
        <v>29</v>
      </c>
      <c r="L2020" t="s">
        <v>22</v>
      </c>
      <c r="M2020" t="s">
        <v>18</v>
      </c>
      <c r="N2020" s="2">
        <v>42</v>
      </c>
    </row>
    <row r="2021" spans="1:14" x14ac:dyDescent="0.35">
      <c r="A2021" t="s">
        <v>45</v>
      </c>
      <c r="B2021">
        <f>IF(COUNTIF($A$2:A2021, A2021) =1,1,0)</f>
        <v>0</v>
      </c>
      <c r="C2021">
        <v>2018</v>
      </c>
      <c r="D2021" s="10">
        <v>43101</v>
      </c>
      <c r="E2021" t="s">
        <v>11</v>
      </c>
      <c r="F2021" t="s">
        <v>36</v>
      </c>
      <c r="G2021">
        <f>IF(COUNTIF($F$2:F2021, F2021) =1,1,0)</f>
        <v>0</v>
      </c>
      <c r="H2021" s="1">
        <v>29.35</v>
      </c>
      <c r="I2021" s="2">
        <f t="shared" si="31"/>
        <v>29350000</v>
      </c>
      <c r="J2021" s="2">
        <v>724633</v>
      </c>
      <c r="K2021" t="s">
        <v>13</v>
      </c>
      <c r="L2021" t="s">
        <v>22</v>
      </c>
      <c r="M2021" t="s">
        <v>39</v>
      </c>
      <c r="N2021" s="2">
        <v>26</v>
      </c>
    </row>
    <row r="2022" spans="1:14" x14ac:dyDescent="0.35">
      <c r="A2022" t="s">
        <v>28</v>
      </c>
      <c r="B2022">
        <f>IF(COUNTIF($A$2:A2022, A2022) =1,1,0)</f>
        <v>0</v>
      </c>
      <c r="C2022">
        <v>2015</v>
      </c>
      <c r="D2022" s="10">
        <v>42005</v>
      </c>
      <c r="E2022" t="s">
        <v>16</v>
      </c>
      <c r="F2022" t="s">
        <v>21</v>
      </c>
      <c r="G2022">
        <f>IF(COUNTIF($F$2:F2022, F2022) =1,1,0)</f>
        <v>0</v>
      </c>
      <c r="H2022" s="1">
        <v>6.74</v>
      </c>
      <c r="I2022" s="2">
        <f t="shared" si="31"/>
        <v>6740000</v>
      </c>
      <c r="J2022" s="2">
        <v>742272</v>
      </c>
      <c r="K2022" t="s">
        <v>25</v>
      </c>
      <c r="L2022" t="s">
        <v>38</v>
      </c>
      <c r="M2022" t="s">
        <v>31</v>
      </c>
      <c r="N2022" s="2">
        <v>64</v>
      </c>
    </row>
    <row r="2023" spans="1:14" x14ac:dyDescent="0.35">
      <c r="A2023" t="s">
        <v>43</v>
      </c>
      <c r="B2023">
        <f>IF(COUNTIF($A$2:A2023, A2023) =1,1,0)</f>
        <v>0</v>
      </c>
      <c r="C2023">
        <v>2024</v>
      </c>
      <c r="D2023" s="10">
        <v>45292</v>
      </c>
      <c r="E2023" t="s">
        <v>42</v>
      </c>
      <c r="F2023" t="s">
        <v>21</v>
      </c>
      <c r="G2023">
        <f>IF(COUNTIF($F$2:F2023, F2023) =1,1,0)</f>
        <v>0</v>
      </c>
      <c r="H2023" s="1">
        <v>83.09</v>
      </c>
      <c r="I2023" s="2">
        <f t="shared" si="31"/>
        <v>83090000</v>
      </c>
      <c r="J2023" s="2">
        <v>650093</v>
      </c>
      <c r="K2023" t="s">
        <v>30</v>
      </c>
      <c r="L2023" t="s">
        <v>26</v>
      </c>
      <c r="M2023" t="s">
        <v>31</v>
      </c>
      <c r="N2023" s="2">
        <v>58</v>
      </c>
    </row>
    <row r="2024" spans="1:14" x14ac:dyDescent="0.35">
      <c r="A2024" t="s">
        <v>44</v>
      </c>
      <c r="B2024">
        <f>IF(COUNTIF($A$2:A2024, A2024) =1,1,0)</f>
        <v>0</v>
      </c>
      <c r="C2024">
        <v>2021</v>
      </c>
      <c r="D2024" s="10">
        <v>44197</v>
      </c>
      <c r="E2024" t="s">
        <v>11</v>
      </c>
      <c r="F2024" t="s">
        <v>36</v>
      </c>
      <c r="G2024">
        <f>IF(COUNTIF($F$2:F2024, F2024) =1,1,0)</f>
        <v>0</v>
      </c>
      <c r="H2024" s="1">
        <v>94.32</v>
      </c>
      <c r="I2024" s="2">
        <f t="shared" si="31"/>
        <v>94320000</v>
      </c>
      <c r="J2024" s="2">
        <v>755165</v>
      </c>
      <c r="K2024" t="s">
        <v>13</v>
      </c>
      <c r="L2024" t="s">
        <v>26</v>
      </c>
      <c r="M2024" t="s">
        <v>31</v>
      </c>
      <c r="N2024" s="2">
        <v>28</v>
      </c>
    </row>
    <row r="2025" spans="1:14" x14ac:dyDescent="0.35">
      <c r="A2025" t="s">
        <v>23</v>
      </c>
      <c r="B2025">
        <f>IF(COUNTIF($A$2:A2025, A2025) =1,1,0)</f>
        <v>0</v>
      </c>
      <c r="C2025">
        <v>2021</v>
      </c>
      <c r="D2025" s="10">
        <v>44197</v>
      </c>
      <c r="E2025" t="s">
        <v>32</v>
      </c>
      <c r="F2025" t="s">
        <v>21</v>
      </c>
      <c r="G2025">
        <f>IF(COUNTIF($F$2:F2025, F2025) =1,1,0)</f>
        <v>0</v>
      </c>
      <c r="H2025" s="1">
        <v>67.12</v>
      </c>
      <c r="I2025" s="2">
        <f t="shared" si="31"/>
        <v>67120000</v>
      </c>
      <c r="J2025" s="2">
        <v>581923</v>
      </c>
      <c r="K2025" t="s">
        <v>13</v>
      </c>
      <c r="L2025" t="s">
        <v>26</v>
      </c>
      <c r="M2025" t="s">
        <v>15</v>
      </c>
      <c r="N2025" s="2">
        <v>63</v>
      </c>
    </row>
    <row r="2026" spans="1:14" x14ac:dyDescent="0.35">
      <c r="A2026" t="s">
        <v>40</v>
      </c>
      <c r="B2026">
        <f>IF(COUNTIF($A$2:A2026, A2026) =1,1,0)</f>
        <v>0</v>
      </c>
      <c r="C2026">
        <v>2024</v>
      </c>
      <c r="D2026" s="10">
        <v>45292</v>
      </c>
      <c r="E2026" t="s">
        <v>20</v>
      </c>
      <c r="F2026" t="s">
        <v>17</v>
      </c>
      <c r="G2026">
        <f>IF(COUNTIF($F$2:F2026, F2026) =1,1,0)</f>
        <v>0</v>
      </c>
      <c r="H2026" s="1">
        <v>76.83</v>
      </c>
      <c r="I2026" s="2">
        <f t="shared" si="31"/>
        <v>76830000</v>
      </c>
      <c r="J2026" s="2">
        <v>637189</v>
      </c>
      <c r="K2026" t="s">
        <v>13</v>
      </c>
      <c r="L2026" t="s">
        <v>14</v>
      </c>
      <c r="M2026" t="s">
        <v>31</v>
      </c>
      <c r="N2026" s="2">
        <v>56</v>
      </c>
    </row>
    <row r="2027" spans="1:14" x14ac:dyDescent="0.35">
      <c r="A2027" t="s">
        <v>45</v>
      </c>
      <c r="B2027">
        <f>IF(COUNTIF($A$2:A2027, A2027) =1,1,0)</f>
        <v>0</v>
      </c>
      <c r="C2027">
        <v>2017</v>
      </c>
      <c r="D2027" s="10">
        <v>42736</v>
      </c>
      <c r="E2027" t="s">
        <v>32</v>
      </c>
      <c r="F2027" t="s">
        <v>17</v>
      </c>
      <c r="G2027">
        <f>IF(COUNTIF($F$2:F2027, F2027) =1,1,0)</f>
        <v>0</v>
      </c>
      <c r="H2027" s="1">
        <v>70.37</v>
      </c>
      <c r="I2027" s="2">
        <f t="shared" si="31"/>
        <v>70370000</v>
      </c>
      <c r="J2027" s="2">
        <v>513625</v>
      </c>
      <c r="K2027" t="s">
        <v>25</v>
      </c>
      <c r="L2027" t="s">
        <v>22</v>
      </c>
      <c r="M2027" t="s">
        <v>15</v>
      </c>
      <c r="N2027" s="2">
        <v>37</v>
      </c>
    </row>
    <row r="2028" spans="1:14" x14ac:dyDescent="0.35">
      <c r="A2028" t="s">
        <v>28</v>
      </c>
      <c r="B2028">
        <f>IF(COUNTIF($A$2:A2028, A2028) =1,1,0)</f>
        <v>0</v>
      </c>
      <c r="C2028">
        <v>2024</v>
      </c>
      <c r="D2028" s="10">
        <v>45292</v>
      </c>
      <c r="E2028" t="s">
        <v>11</v>
      </c>
      <c r="F2028" t="s">
        <v>35</v>
      </c>
      <c r="G2028">
        <f>IF(COUNTIF($F$2:F2028, F2028) =1,1,0)</f>
        <v>0</v>
      </c>
      <c r="H2028" s="1">
        <v>22.46</v>
      </c>
      <c r="I2028" s="2">
        <f t="shared" si="31"/>
        <v>22460000</v>
      </c>
      <c r="J2028" s="2">
        <v>499142</v>
      </c>
      <c r="K2028" t="s">
        <v>25</v>
      </c>
      <c r="L2028" t="s">
        <v>14</v>
      </c>
      <c r="M2028" t="s">
        <v>15</v>
      </c>
      <c r="N2028" s="2">
        <v>70</v>
      </c>
    </row>
    <row r="2029" spans="1:14" x14ac:dyDescent="0.35">
      <c r="A2029" t="s">
        <v>45</v>
      </c>
      <c r="B2029">
        <f>IF(COUNTIF($A$2:A2029, A2029) =1,1,0)</f>
        <v>0</v>
      </c>
      <c r="C2029">
        <v>2024</v>
      </c>
      <c r="D2029" s="10">
        <v>45292</v>
      </c>
      <c r="E2029" t="s">
        <v>11</v>
      </c>
      <c r="F2029" t="s">
        <v>37</v>
      </c>
      <c r="G2029">
        <f>IF(COUNTIF($F$2:F2029, F2029) =1,1,0)</f>
        <v>0</v>
      </c>
      <c r="H2029" s="1">
        <v>17.64</v>
      </c>
      <c r="I2029" s="2">
        <f t="shared" si="31"/>
        <v>17640000</v>
      </c>
      <c r="J2029" s="2">
        <v>8334</v>
      </c>
      <c r="K2029" t="s">
        <v>30</v>
      </c>
      <c r="L2029" t="s">
        <v>38</v>
      </c>
      <c r="M2029" t="s">
        <v>18</v>
      </c>
      <c r="N2029" s="2">
        <v>13</v>
      </c>
    </row>
    <row r="2030" spans="1:14" x14ac:dyDescent="0.35">
      <c r="A2030" t="s">
        <v>45</v>
      </c>
      <c r="B2030">
        <f>IF(COUNTIF($A$2:A2030, A2030) =1,1,0)</f>
        <v>0</v>
      </c>
      <c r="C2030">
        <v>2020</v>
      </c>
      <c r="D2030" s="10">
        <v>43831</v>
      </c>
      <c r="E2030" t="s">
        <v>11</v>
      </c>
      <c r="F2030" t="s">
        <v>35</v>
      </c>
      <c r="G2030">
        <f>IF(COUNTIF($F$2:F2030, F2030) =1,1,0)</f>
        <v>0</v>
      </c>
      <c r="H2030" s="1">
        <v>37.299999999999997</v>
      </c>
      <c r="I2030" s="2">
        <f t="shared" si="31"/>
        <v>37300000</v>
      </c>
      <c r="J2030" s="2">
        <v>617277</v>
      </c>
      <c r="K2030" t="s">
        <v>29</v>
      </c>
      <c r="L2030" t="s">
        <v>26</v>
      </c>
      <c r="M2030" t="s">
        <v>31</v>
      </c>
      <c r="N2030" s="2">
        <v>4</v>
      </c>
    </row>
    <row r="2031" spans="1:14" x14ac:dyDescent="0.35">
      <c r="A2031" t="s">
        <v>45</v>
      </c>
      <c r="B2031">
        <f>IF(COUNTIF($A$2:A2031, A2031) =1,1,0)</f>
        <v>0</v>
      </c>
      <c r="C2031">
        <v>2018</v>
      </c>
      <c r="D2031" s="10">
        <v>43101</v>
      </c>
      <c r="E2031" t="s">
        <v>20</v>
      </c>
      <c r="F2031" t="s">
        <v>12</v>
      </c>
      <c r="G2031">
        <f>IF(COUNTIF($F$2:F2031, F2031) =1,1,0)</f>
        <v>0</v>
      </c>
      <c r="H2031" s="1">
        <v>2.17</v>
      </c>
      <c r="I2031" s="2">
        <f t="shared" si="31"/>
        <v>2170000</v>
      </c>
      <c r="J2031" s="2">
        <v>614662</v>
      </c>
      <c r="K2031" t="s">
        <v>30</v>
      </c>
      <c r="L2031" t="s">
        <v>22</v>
      </c>
      <c r="M2031" t="s">
        <v>15</v>
      </c>
      <c r="N2031" s="2">
        <v>37</v>
      </c>
    </row>
    <row r="2032" spans="1:14" x14ac:dyDescent="0.35">
      <c r="A2032" t="s">
        <v>10</v>
      </c>
      <c r="B2032">
        <f>IF(COUNTIF($A$2:A2032, A2032) =1,1,0)</f>
        <v>0</v>
      </c>
      <c r="C2032">
        <v>2024</v>
      </c>
      <c r="D2032" s="10">
        <v>45292</v>
      </c>
      <c r="E2032" t="s">
        <v>32</v>
      </c>
      <c r="F2032" t="s">
        <v>36</v>
      </c>
      <c r="G2032">
        <f>IF(COUNTIF($F$2:F2032, F2032) =1,1,0)</f>
        <v>0</v>
      </c>
      <c r="H2032" s="1">
        <v>99.99</v>
      </c>
      <c r="I2032" s="2">
        <f t="shared" si="31"/>
        <v>99990000</v>
      </c>
      <c r="J2032" s="2">
        <v>755185</v>
      </c>
      <c r="K2032" t="s">
        <v>30</v>
      </c>
      <c r="L2032" t="s">
        <v>22</v>
      </c>
      <c r="M2032" t="s">
        <v>39</v>
      </c>
      <c r="N2032" s="2">
        <v>20</v>
      </c>
    </row>
    <row r="2033" spans="1:14" x14ac:dyDescent="0.35">
      <c r="A2033" t="s">
        <v>41</v>
      </c>
      <c r="B2033">
        <f>IF(COUNTIF($A$2:A2033, A2033) =1,1,0)</f>
        <v>0</v>
      </c>
      <c r="C2033">
        <v>2018</v>
      </c>
      <c r="D2033" s="10">
        <v>43101</v>
      </c>
      <c r="E2033" t="s">
        <v>32</v>
      </c>
      <c r="F2033" t="s">
        <v>21</v>
      </c>
      <c r="G2033">
        <f>IF(COUNTIF($F$2:F2033, F2033) =1,1,0)</f>
        <v>0</v>
      </c>
      <c r="H2033" s="1">
        <v>37.840000000000003</v>
      </c>
      <c r="I2033" s="2">
        <f t="shared" si="31"/>
        <v>37840000</v>
      </c>
      <c r="J2033" s="2">
        <v>839882</v>
      </c>
      <c r="K2033" t="s">
        <v>25</v>
      </c>
      <c r="L2033" t="s">
        <v>26</v>
      </c>
      <c r="M2033" t="s">
        <v>27</v>
      </c>
      <c r="N2033" s="2">
        <v>7</v>
      </c>
    </row>
    <row r="2034" spans="1:14" x14ac:dyDescent="0.35">
      <c r="A2034" t="s">
        <v>41</v>
      </c>
      <c r="B2034">
        <f>IF(COUNTIF($A$2:A2034, A2034) =1,1,0)</f>
        <v>0</v>
      </c>
      <c r="C2034">
        <v>2021</v>
      </c>
      <c r="D2034" s="10">
        <v>44197</v>
      </c>
      <c r="E2034" t="s">
        <v>16</v>
      </c>
      <c r="F2034" t="s">
        <v>12</v>
      </c>
      <c r="G2034">
        <f>IF(COUNTIF($F$2:F2034, F2034) =1,1,0)</f>
        <v>0</v>
      </c>
      <c r="H2034" s="1">
        <v>86.8</v>
      </c>
      <c r="I2034" s="2">
        <f t="shared" si="31"/>
        <v>86800000</v>
      </c>
      <c r="J2034" s="2">
        <v>852965</v>
      </c>
      <c r="K2034" t="s">
        <v>25</v>
      </c>
      <c r="L2034" t="s">
        <v>22</v>
      </c>
      <c r="M2034" t="s">
        <v>31</v>
      </c>
      <c r="N2034" s="2">
        <v>39</v>
      </c>
    </row>
    <row r="2035" spans="1:14" x14ac:dyDescent="0.35">
      <c r="A2035" t="s">
        <v>43</v>
      </c>
      <c r="B2035">
        <f>IF(COUNTIF($A$2:A2035, A2035) =1,1,0)</f>
        <v>0</v>
      </c>
      <c r="C2035">
        <v>2021</v>
      </c>
      <c r="D2035" s="10">
        <v>44197</v>
      </c>
      <c r="E2035" t="s">
        <v>20</v>
      </c>
      <c r="F2035" t="s">
        <v>36</v>
      </c>
      <c r="G2035">
        <f>IF(COUNTIF($F$2:F2035, F2035) =1,1,0)</f>
        <v>0</v>
      </c>
      <c r="H2035" s="1">
        <v>3.69</v>
      </c>
      <c r="I2035" s="2">
        <f t="shared" si="31"/>
        <v>3690000</v>
      </c>
      <c r="J2035" s="2">
        <v>566386</v>
      </c>
      <c r="K2035" t="s">
        <v>29</v>
      </c>
      <c r="L2035" t="s">
        <v>14</v>
      </c>
      <c r="M2035" t="s">
        <v>39</v>
      </c>
      <c r="N2035" s="2">
        <v>45</v>
      </c>
    </row>
    <row r="2036" spans="1:14" x14ac:dyDescent="0.35">
      <c r="A2036" t="s">
        <v>44</v>
      </c>
      <c r="B2036">
        <f>IF(COUNTIF($A$2:A2036, A2036) =1,1,0)</f>
        <v>0</v>
      </c>
      <c r="C2036">
        <v>2017</v>
      </c>
      <c r="D2036" s="10">
        <v>42736</v>
      </c>
      <c r="E2036" t="s">
        <v>11</v>
      </c>
      <c r="F2036" t="s">
        <v>21</v>
      </c>
      <c r="G2036">
        <f>IF(COUNTIF($F$2:F2036, F2036) =1,1,0)</f>
        <v>0</v>
      </c>
      <c r="H2036" s="1">
        <v>73.849999999999994</v>
      </c>
      <c r="I2036" s="2">
        <f t="shared" si="31"/>
        <v>73850000</v>
      </c>
      <c r="J2036" s="2">
        <v>402903</v>
      </c>
      <c r="K2036" t="s">
        <v>29</v>
      </c>
      <c r="L2036" t="s">
        <v>38</v>
      </c>
      <c r="M2036" t="s">
        <v>39</v>
      </c>
      <c r="N2036" s="2">
        <v>55</v>
      </c>
    </row>
    <row r="2037" spans="1:14" x14ac:dyDescent="0.35">
      <c r="A2037" t="s">
        <v>23</v>
      </c>
      <c r="B2037">
        <f>IF(COUNTIF($A$2:A2037, A2037) =1,1,0)</f>
        <v>0</v>
      </c>
      <c r="C2037">
        <v>2018</v>
      </c>
      <c r="D2037" s="10">
        <v>43101</v>
      </c>
      <c r="E2037" t="s">
        <v>32</v>
      </c>
      <c r="F2037" t="s">
        <v>17</v>
      </c>
      <c r="G2037">
        <f>IF(COUNTIF($F$2:F2037, F2037) =1,1,0)</f>
        <v>0</v>
      </c>
      <c r="H2037" s="1">
        <v>0.5</v>
      </c>
      <c r="I2037" s="2">
        <f t="shared" si="31"/>
        <v>500000</v>
      </c>
      <c r="J2037" s="2">
        <v>261266</v>
      </c>
      <c r="K2037" t="s">
        <v>13</v>
      </c>
      <c r="L2037" t="s">
        <v>22</v>
      </c>
      <c r="M2037" t="s">
        <v>18</v>
      </c>
      <c r="N2037" s="2">
        <v>63</v>
      </c>
    </row>
    <row r="2038" spans="1:14" x14ac:dyDescent="0.35">
      <c r="A2038" t="s">
        <v>33</v>
      </c>
      <c r="B2038">
        <f>IF(COUNTIF($A$2:A2038, A2038) =1,1,0)</f>
        <v>0</v>
      </c>
      <c r="C2038">
        <v>2015</v>
      </c>
      <c r="D2038" s="10">
        <v>42005</v>
      </c>
      <c r="E2038" t="s">
        <v>42</v>
      </c>
      <c r="F2038" t="s">
        <v>21</v>
      </c>
      <c r="G2038">
        <f>IF(COUNTIF($F$2:F2038, F2038) =1,1,0)</f>
        <v>0</v>
      </c>
      <c r="H2038" s="1">
        <v>91.94</v>
      </c>
      <c r="I2038" s="2">
        <f t="shared" si="31"/>
        <v>91940000</v>
      </c>
      <c r="J2038" s="2">
        <v>899215</v>
      </c>
      <c r="K2038" t="s">
        <v>13</v>
      </c>
      <c r="L2038" t="s">
        <v>22</v>
      </c>
      <c r="M2038" t="s">
        <v>31</v>
      </c>
      <c r="N2038" s="2">
        <v>59</v>
      </c>
    </row>
    <row r="2039" spans="1:14" x14ac:dyDescent="0.35">
      <c r="A2039" t="s">
        <v>10</v>
      </c>
      <c r="B2039">
        <f>IF(COUNTIF($A$2:A2039, A2039) =1,1,0)</f>
        <v>0</v>
      </c>
      <c r="C2039">
        <v>2023</v>
      </c>
      <c r="D2039" s="10">
        <v>44927</v>
      </c>
      <c r="E2039" t="s">
        <v>20</v>
      </c>
      <c r="F2039" t="s">
        <v>12</v>
      </c>
      <c r="G2039">
        <f>IF(COUNTIF($F$2:F2039, F2039) =1,1,0)</f>
        <v>0</v>
      </c>
      <c r="H2039" s="1">
        <v>35.369999999999997</v>
      </c>
      <c r="I2039" s="2">
        <f t="shared" si="31"/>
        <v>35370000</v>
      </c>
      <c r="J2039" s="2">
        <v>455900</v>
      </c>
      <c r="K2039" t="s">
        <v>13</v>
      </c>
      <c r="L2039" t="s">
        <v>38</v>
      </c>
      <c r="M2039" t="s">
        <v>31</v>
      </c>
      <c r="N2039" s="2">
        <v>11</v>
      </c>
    </row>
    <row r="2040" spans="1:14" x14ac:dyDescent="0.35">
      <c r="A2040" t="s">
        <v>44</v>
      </c>
      <c r="B2040">
        <f>IF(COUNTIF($A$2:A2040, A2040) =1,1,0)</f>
        <v>0</v>
      </c>
      <c r="C2040">
        <v>2023</v>
      </c>
      <c r="D2040" s="10">
        <v>44927</v>
      </c>
      <c r="E2040" t="s">
        <v>34</v>
      </c>
      <c r="F2040" t="s">
        <v>35</v>
      </c>
      <c r="G2040">
        <f>IF(COUNTIF($F$2:F2040, F2040) =1,1,0)</f>
        <v>0</v>
      </c>
      <c r="H2040" s="1">
        <v>69.61</v>
      </c>
      <c r="I2040" s="2">
        <f t="shared" si="31"/>
        <v>69610000</v>
      </c>
      <c r="J2040" s="2">
        <v>391049</v>
      </c>
      <c r="K2040" t="s">
        <v>30</v>
      </c>
      <c r="L2040" t="s">
        <v>22</v>
      </c>
      <c r="M2040" t="s">
        <v>31</v>
      </c>
      <c r="N2040" s="2">
        <v>35</v>
      </c>
    </row>
    <row r="2041" spans="1:14" x14ac:dyDescent="0.35">
      <c r="A2041" t="s">
        <v>33</v>
      </c>
      <c r="B2041">
        <f>IF(COUNTIF($A$2:A2041, A2041) =1,1,0)</f>
        <v>0</v>
      </c>
      <c r="C2041">
        <v>2020</v>
      </c>
      <c r="D2041" s="10">
        <v>43831</v>
      </c>
      <c r="E2041" t="s">
        <v>16</v>
      </c>
      <c r="F2041" t="s">
        <v>35</v>
      </c>
      <c r="G2041">
        <f>IF(COUNTIF($F$2:F2041, F2041) =1,1,0)</f>
        <v>0</v>
      </c>
      <c r="H2041" s="1">
        <v>81.53</v>
      </c>
      <c r="I2041" s="2">
        <f t="shared" si="31"/>
        <v>81530000</v>
      </c>
      <c r="J2041" s="2">
        <v>694660</v>
      </c>
      <c r="K2041" t="s">
        <v>30</v>
      </c>
      <c r="L2041" t="s">
        <v>22</v>
      </c>
      <c r="M2041" t="s">
        <v>39</v>
      </c>
      <c r="N2041" s="2">
        <v>29</v>
      </c>
    </row>
    <row r="2042" spans="1:14" x14ac:dyDescent="0.35">
      <c r="A2042" t="s">
        <v>28</v>
      </c>
      <c r="B2042">
        <f>IF(COUNTIF($A$2:A2042, A2042) =1,1,0)</f>
        <v>0</v>
      </c>
      <c r="C2042">
        <v>2020</v>
      </c>
      <c r="D2042" s="10">
        <v>43831</v>
      </c>
      <c r="E2042" t="s">
        <v>32</v>
      </c>
      <c r="F2042" t="s">
        <v>21</v>
      </c>
      <c r="G2042">
        <f>IF(COUNTIF($F$2:F2042, F2042) =1,1,0)</f>
        <v>0</v>
      </c>
      <c r="H2042" s="1">
        <v>63.96</v>
      </c>
      <c r="I2042" s="2">
        <f t="shared" si="31"/>
        <v>63960000</v>
      </c>
      <c r="J2042" s="2">
        <v>650469</v>
      </c>
      <c r="K2042" t="s">
        <v>30</v>
      </c>
      <c r="L2042" t="s">
        <v>14</v>
      </c>
      <c r="M2042" t="s">
        <v>31</v>
      </c>
      <c r="N2042" s="2">
        <v>58</v>
      </c>
    </row>
    <row r="2043" spans="1:14" x14ac:dyDescent="0.35">
      <c r="A2043" t="s">
        <v>45</v>
      </c>
      <c r="B2043">
        <f>IF(COUNTIF($A$2:A2043, A2043) =1,1,0)</f>
        <v>0</v>
      </c>
      <c r="C2043">
        <v>2020</v>
      </c>
      <c r="D2043" s="10">
        <v>43831</v>
      </c>
      <c r="E2043" t="s">
        <v>34</v>
      </c>
      <c r="F2043" t="s">
        <v>21</v>
      </c>
      <c r="G2043">
        <f>IF(COUNTIF($F$2:F2043, F2043) =1,1,0)</f>
        <v>0</v>
      </c>
      <c r="H2043" s="1">
        <v>68.17</v>
      </c>
      <c r="I2043" s="2">
        <f t="shared" si="31"/>
        <v>68170000</v>
      </c>
      <c r="J2043" s="2">
        <v>247149</v>
      </c>
      <c r="K2043" t="s">
        <v>25</v>
      </c>
      <c r="L2043" t="s">
        <v>14</v>
      </c>
      <c r="M2043" t="s">
        <v>31</v>
      </c>
      <c r="N2043" s="2">
        <v>47</v>
      </c>
    </row>
    <row r="2044" spans="1:14" x14ac:dyDescent="0.35">
      <c r="A2044" t="s">
        <v>44</v>
      </c>
      <c r="B2044">
        <f>IF(COUNTIF($A$2:A2044, A2044) =1,1,0)</f>
        <v>0</v>
      </c>
      <c r="C2044">
        <v>2019</v>
      </c>
      <c r="D2044" s="10">
        <v>43466</v>
      </c>
      <c r="E2044" t="s">
        <v>32</v>
      </c>
      <c r="F2044" t="s">
        <v>12</v>
      </c>
      <c r="G2044">
        <f>IF(COUNTIF($F$2:F2044, F2044) =1,1,0)</f>
        <v>0</v>
      </c>
      <c r="H2044" s="1">
        <v>15.54</v>
      </c>
      <c r="I2044" s="2">
        <f t="shared" si="31"/>
        <v>15540000</v>
      </c>
      <c r="J2044" s="2">
        <v>645578</v>
      </c>
      <c r="K2044" t="s">
        <v>29</v>
      </c>
      <c r="L2044" t="s">
        <v>22</v>
      </c>
      <c r="M2044" t="s">
        <v>27</v>
      </c>
      <c r="N2044" s="2">
        <v>56</v>
      </c>
    </row>
    <row r="2045" spans="1:14" x14ac:dyDescent="0.35">
      <c r="A2045" t="s">
        <v>28</v>
      </c>
      <c r="B2045">
        <f>IF(COUNTIF($A$2:A2045, A2045) =1,1,0)</f>
        <v>0</v>
      </c>
      <c r="C2045">
        <v>2019</v>
      </c>
      <c r="D2045" s="10">
        <v>43466</v>
      </c>
      <c r="E2045" t="s">
        <v>34</v>
      </c>
      <c r="F2045" t="s">
        <v>35</v>
      </c>
      <c r="G2045">
        <f>IF(COUNTIF($F$2:F2045, F2045) =1,1,0)</f>
        <v>0</v>
      </c>
      <c r="H2045" s="1">
        <v>67.05</v>
      </c>
      <c r="I2045" s="2">
        <f t="shared" si="31"/>
        <v>67050000</v>
      </c>
      <c r="J2045" s="2">
        <v>848517</v>
      </c>
      <c r="K2045" t="s">
        <v>30</v>
      </c>
      <c r="L2045" t="s">
        <v>14</v>
      </c>
      <c r="M2045" t="s">
        <v>31</v>
      </c>
      <c r="N2045" s="2">
        <v>16</v>
      </c>
    </row>
    <row r="2046" spans="1:14" x14ac:dyDescent="0.35">
      <c r="A2046" t="s">
        <v>33</v>
      </c>
      <c r="B2046">
        <f>IF(COUNTIF($A$2:A2046, A2046) =1,1,0)</f>
        <v>0</v>
      </c>
      <c r="C2046">
        <v>2019</v>
      </c>
      <c r="D2046" s="10">
        <v>43466</v>
      </c>
      <c r="E2046" t="s">
        <v>42</v>
      </c>
      <c r="F2046" t="s">
        <v>37</v>
      </c>
      <c r="G2046">
        <f>IF(COUNTIF($F$2:F2046, F2046) =1,1,0)</f>
        <v>0</v>
      </c>
      <c r="H2046" s="1">
        <v>25.19</v>
      </c>
      <c r="I2046" s="2">
        <f t="shared" si="31"/>
        <v>25190000</v>
      </c>
      <c r="J2046" s="2">
        <v>897755</v>
      </c>
      <c r="K2046" t="s">
        <v>13</v>
      </c>
      <c r="L2046" t="s">
        <v>26</v>
      </c>
      <c r="M2046" t="s">
        <v>31</v>
      </c>
      <c r="N2046" s="2">
        <v>61</v>
      </c>
    </row>
    <row r="2047" spans="1:14" x14ac:dyDescent="0.35">
      <c r="A2047" t="s">
        <v>45</v>
      </c>
      <c r="B2047">
        <f>IF(COUNTIF($A$2:A2047, A2047) =1,1,0)</f>
        <v>0</v>
      </c>
      <c r="C2047">
        <v>2023</v>
      </c>
      <c r="D2047" s="10">
        <v>44927</v>
      </c>
      <c r="E2047" t="s">
        <v>16</v>
      </c>
      <c r="F2047" t="s">
        <v>35</v>
      </c>
      <c r="G2047">
        <f>IF(COUNTIF($F$2:F2047, F2047) =1,1,0)</f>
        <v>0</v>
      </c>
      <c r="H2047" s="1">
        <v>93.34</v>
      </c>
      <c r="I2047" s="2">
        <f t="shared" si="31"/>
        <v>93340000</v>
      </c>
      <c r="J2047" s="2">
        <v>999635</v>
      </c>
      <c r="K2047" t="s">
        <v>25</v>
      </c>
      <c r="L2047" t="s">
        <v>22</v>
      </c>
      <c r="M2047" t="s">
        <v>18</v>
      </c>
      <c r="N2047" s="2">
        <v>24</v>
      </c>
    </row>
    <row r="2048" spans="1:14" x14ac:dyDescent="0.35">
      <c r="A2048" t="s">
        <v>43</v>
      </c>
      <c r="B2048">
        <f>IF(COUNTIF($A$2:A2048, A2048) =1,1,0)</f>
        <v>0</v>
      </c>
      <c r="C2048">
        <v>2017</v>
      </c>
      <c r="D2048" s="10">
        <v>42736</v>
      </c>
      <c r="E2048" t="s">
        <v>11</v>
      </c>
      <c r="F2048" t="s">
        <v>35</v>
      </c>
      <c r="G2048">
        <f>IF(COUNTIF($F$2:F2048, F2048) =1,1,0)</f>
        <v>0</v>
      </c>
      <c r="H2048" s="1">
        <v>87.27</v>
      </c>
      <c r="I2048" s="2">
        <f t="shared" si="31"/>
        <v>87270000</v>
      </c>
      <c r="J2048" s="2">
        <v>767721</v>
      </c>
      <c r="K2048" t="s">
        <v>30</v>
      </c>
      <c r="L2048" t="s">
        <v>22</v>
      </c>
      <c r="M2048" t="s">
        <v>39</v>
      </c>
      <c r="N2048" s="2">
        <v>9</v>
      </c>
    </row>
    <row r="2049" spans="1:14" x14ac:dyDescent="0.35">
      <c r="A2049" t="s">
        <v>19</v>
      </c>
      <c r="B2049">
        <f>IF(COUNTIF($A$2:A2049, A2049) =1,1,0)</f>
        <v>0</v>
      </c>
      <c r="C2049">
        <v>2019</v>
      </c>
      <c r="D2049" s="10">
        <v>43466</v>
      </c>
      <c r="E2049" t="s">
        <v>11</v>
      </c>
      <c r="F2049" t="s">
        <v>21</v>
      </c>
      <c r="G2049">
        <f>IF(COUNTIF($F$2:F2049, F2049) =1,1,0)</f>
        <v>0</v>
      </c>
      <c r="H2049" s="1">
        <v>33.15</v>
      </c>
      <c r="I2049" s="2">
        <f t="shared" si="31"/>
        <v>33150000</v>
      </c>
      <c r="J2049" s="2">
        <v>629687</v>
      </c>
      <c r="K2049" t="s">
        <v>30</v>
      </c>
      <c r="L2049" t="s">
        <v>26</v>
      </c>
      <c r="M2049" t="s">
        <v>18</v>
      </c>
      <c r="N2049" s="2">
        <v>53</v>
      </c>
    </row>
    <row r="2050" spans="1:14" x14ac:dyDescent="0.35">
      <c r="A2050" t="s">
        <v>19</v>
      </c>
      <c r="B2050">
        <f>IF(COUNTIF($A$2:A2050, A2050) =1,1,0)</f>
        <v>0</v>
      </c>
      <c r="C2050">
        <v>2021</v>
      </c>
      <c r="D2050" s="10">
        <v>44197</v>
      </c>
      <c r="E2050" t="s">
        <v>11</v>
      </c>
      <c r="F2050" t="s">
        <v>17</v>
      </c>
      <c r="G2050">
        <f>IF(COUNTIF($F$2:F2050, F2050) =1,1,0)</f>
        <v>0</v>
      </c>
      <c r="H2050" s="1">
        <v>38.5</v>
      </c>
      <c r="I2050" s="2">
        <f t="shared" si="31"/>
        <v>38500000</v>
      </c>
      <c r="J2050" s="2">
        <v>517843</v>
      </c>
      <c r="K2050" t="s">
        <v>30</v>
      </c>
      <c r="L2050" t="s">
        <v>14</v>
      </c>
      <c r="M2050" t="s">
        <v>15</v>
      </c>
      <c r="N2050" s="2">
        <v>69</v>
      </c>
    </row>
    <row r="2051" spans="1:14" x14ac:dyDescent="0.35">
      <c r="A2051" t="s">
        <v>41</v>
      </c>
      <c r="B2051">
        <f>IF(COUNTIF($A$2:A2051, A2051) =1,1,0)</f>
        <v>0</v>
      </c>
      <c r="C2051">
        <v>2015</v>
      </c>
      <c r="D2051" s="10">
        <v>42005</v>
      </c>
      <c r="E2051" t="s">
        <v>32</v>
      </c>
      <c r="F2051" t="s">
        <v>37</v>
      </c>
      <c r="G2051">
        <f>IF(COUNTIF($F$2:F2051, F2051) =1,1,0)</f>
        <v>0</v>
      </c>
      <c r="H2051" s="1">
        <v>20.92</v>
      </c>
      <c r="I2051" s="2">
        <f t="shared" ref="I2051:I2114" si="32">H2051*1000000</f>
        <v>20920000</v>
      </c>
      <c r="J2051" s="2">
        <v>807631</v>
      </c>
      <c r="K2051" t="s">
        <v>25</v>
      </c>
      <c r="L2051" t="s">
        <v>22</v>
      </c>
      <c r="M2051" t="s">
        <v>18</v>
      </c>
      <c r="N2051" s="2">
        <v>56</v>
      </c>
    </row>
    <row r="2052" spans="1:14" x14ac:dyDescent="0.35">
      <c r="A2052" t="s">
        <v>33</v>
      </c>
      <c r="B2052">
        <f>IF(COUNTIF($A$2:A2052, A2052) =1,1,0)</f>
        <v>0</v>
      </c>
      <c r="C2052">
        <v>2024</v>
      </c>
      <c r="D2052" s="10">
        <v>45292</v>
      </c>
      <c r="E2052" t="s">
        <v>11</v>
      </c>
      <c r="F2052" t="s">
        <v>17</v>
      </c>
      <c r="G2052">
        <f>IF(COUNTIF($F$2:F2052, F2052) =1,1,0)</f>
        <v>0</v>
      </c>
      <c r="H2052" s="1">
        <v>98.95</v>
      </c>
      <c r="I2052" s="2">
        <f t="shared" si="32"/>
        <v>98950000</v>
      </c>
      <c r="J2052" s="2">
        <v>354954</v>
      </c>
      <c r="K2052" t="s">
        <v>25</v>
      </c>
      <c r="L2052" t="s">
        <v>26</v>
      </c>
      <c r="M2052" t="s">
        <v>27</v>
      </c>
      <c r="N2052" s="2">
        <v>14</v>
      </c>
    </row>
    <row r="2053" spans="1:14" x14ac:dyDescent="0.35">
      <c r="A2053" t="s">
        <v>44</v>
      </c>
      <c r="B2053">
        <f>IF(COUNTIF($A$2:A2053, A2053) =1,1,0)</f>
        <v>0</v>
      </c>
      <c r="C2053">
        <v>2017</v>
      </c>
      <c r="D2053" s="10">
        <v>42736</v>
      </c>
      <c r="E2053" t="s">
        <v>34</v>
      </c>
      <c r="F2053" t="s">
        <v>37</v>
      </c>
      <c r="G2053">
        <f>IF(COUNTIF($F$2:F2053, F2053) =1,1,0)</f>
        <v>0</v>
      </c>
      <c r="H2053" s="1">
        <v>54.26</v>
      </c>
      <c r="I2053" s="2">
        <f t="shared" si="32"/>
        <v>54260000</v>
      </c>
      <c r="J2053" s="2">
        <v>839368</v>
      </c>
      <c r="K2053" t="s">
        <v>29</v>
      </c>
      <c r="L2053" t="s">
        <v>14</v>
      </c>
      <c r="M2053" t="s">
        <v>31</v>
      </c>
      <c r="N2053" s="2">
        <v>40</v>
      </c>
    </row>
    <row r="2054" spans="1:14" x14ac:dyDescent="0.35">
      <c r="A2054" t="s">
        <v>40</v>
      </c>
      <c r="B2054">
        <f>IF(COUNTIF($A$2:A2054, A2054) =1,1,0)</f>
        <v>0</v>
      </c>
      <c r="C2054">
        <v>2018</v>
      </c>
      <c r="D2054" s="10">
        <v>43101</v>
      </c>
      <c r="E2054" t="s">
        <v>32</v>
      </c>
      <c r="F2054" t="s">
        <v>37</v>
      </c>
      <c r="G2054">
        <f>IF(COUNTIF($F$2:F2054, F2054) =1,1,0)</f>
        <v>0</v>
      </c>
      <c r="H2054" s="1">
        <v>10.77</v>
      </c>
      <c r="I2054" s="2">
        <f t="shared" si="32"/>
        <v>10770000</v>
      </c>
      <c r="J2054" s="2">
        <v>910081</v>
      </c>
      <c r="K2054" t="s">
        <v>25</v>
      </c>
      <c r="L2054" t="s">
        <v>38</v>
      </c>
      <c r="M2054" t="s">
        <v>15</v>
      </c>
      <c r="N2054" s="2">
        <v>28</v>
      </c>
    </row>
    <row r="2055" spans="1:14" x14ac:dyDescent="0.35">
      <c r="A2055" t="s">
        <v>45</v>
      </c>
      <c r="B2055">
        <f>IF(COUNTIF($A$2:A2055, A2055) =1,1,0)</f>
        <v>0</v>
      </c>
      <c r="C2055">
        <v>2024</v>
      </c>
      <c r="D2055" s="10">
        <v>45292</v>
      </c>
      <c r="E2055" t="s">
        <v>11</v>
      </c>
      <c r="F2055" t="s">
        <v>21</v>
      </c>
      <c r="G2055">
        <f>IF(COUNTIF($F$2:F2055, F2055) =1,1,0)</f>
        <v>0</v>
      </c>
      <c r="H2055" s="1">
        <v>87.42</v>
      </c>
      <c r="I2055" s="2">
        <f t="shared" si="32"/>
        <v>87420000</v>
      </c>
      <c r="J2055" s="2">
        <v>979700</v>
      </c>
      <c r="K2055" t="s">
        <v>13</v>
      </c>
      <c r="L2055" t="s">
        <v>22</v>
      </c>
      <c r="M2055" t="s">
        <v>18</v>
      </c>
      <c r="N2055" s="2">
        <v>49</v>
      </c>
    </row>
    <row r="2056" spans="1:14" x14ac:dyDescent="0.35">
      <c r="A2056" t="s">
        <v>10</v>
      </c>
      <c r="B2056">
        <f>IF(COUNTIF($A$2:A2056, A2056) =1,1,0)</f>
        <v>0</v>
      </c>
      <c r="C2056">
        <v>2019</v>
      </c>
      <c r="D2056" s="10">
        <v>43466</v>
      </c>
      <c r="E2056" t="s">
        <v>20</v>
      </c>
      <c r="F2056" t="s">
        <v>24</v>
      </c>
      <c r="G2056">
        <f>IF(COUNTIF($F$2:F2056, F2056) =1,1,0)</f>
        <v>0</v>
      </c>
      <c r="H2056" s="1">
        <v>58.78</v>
      </c>
      <c r="I2056" s="2">
        <f t="shared" si="32"/>
        <v>58780000</v>
      </c>
      <c r="J2056" s="2">
        <v>586131</v>
      </c>
      <c r="K2056" t="s">
        <v>25</v>
      </c>
      <c r="L2056" t="s">
        <v>14</v>
      </c>
      <c r="M2056" t="s">
        <v>31</v>
      </c>
      <c r="N2056" s="2">
        <v>68</v>
      </c>
    </row>
    <row r="2057" spans="1:14" x14ac:dyDescent="0.35">
      <c r="A2057" t="s">
        <v>40</v>
      </c>
      <c r="B2057">
        <f>IF(COUNTIF($A$2:A2057, A2057) =1,1,0)</f>
        <v>0</v>
      </c>
      <c r="C2057">
        <v>2017</v>
      </c>
      <c r="D2057" s="10">
        <v>42736</v>
      </c>
      <c r="E2057" t="s">
        <v>11</v>
      </c>
      <c r="F2057" t="s">
        <v>12</v>
      </c>
      <c r="G2057">
        <f>IF(COUNTIF($F$2:F2057, F2057) =1,1,0)</f>
        <v>0</v>
      </c>
      <c r="H2057" s="1">
        <v>82.47</v>
      </c>
      <c r="I2057" s="2">
        <f t="shared" si="32"/>
        <v>82470000</v>
      </c>
      <c r="J2057" s="2">
        <v>317988</v>
      </c>
      <c r="K2057" t="s">
        <v>25</v>
      </c>
      <c r="L2057" t="s">
        <v>38</v>
      </c>
      <c r="M2057" t="s">
        <v>39</v>
      </c>
      <c r="N2057" s="2">
        <v>2</v>
      </c>
    </row>
    <row r="2058" spans="1:14" x14ac:dyDescent="0.35">
      <c r="A2058" t="s">
        <v>19</v>
      </c>
      <c r="B2058">
        <f>IF(COUNTIF($A$2:A2058, A2058) =1,1,0)</f>
        <v>0</v>
      </c>
      <c r="C2058">
        <v>2018</v>
      </c>
      <c r="D2058" s="10">
        <v>43101</v>
      </c>
      <c r="E2058" t="s">
        <v>16</v>
      </c>
      <c r="F2058" t="s">
        <v>35</v>
      </c>
      <c r="G2058">
        <f>IF(COUNTIF($F$2:F2058, F2058) =1,1,0)</f>
        <v>0</v>
      </c>
      <c r="H2058" s="1">
        <v>43.11</v>
      </c>
      <c r="I2058" s="2">
        <f t="shared" si="32"/>
        <v>43110000</v>
      </c>
      <c r="J2058" s="2">
        <v>11241</v>
      </c>
      <c r="K2058" t="s">
        <v>13</v>
      </c>
      <c r="L2058" t="s">
        <v>22</v>
      </c>
      <c r="M2058" t="s">
        <v>15</v>
      </c>
      <c r="N2058" s="2">
        <v>4</v>
      </c>
    </row>
    <row r="2059" spans="1:14" x14ac:dyDescent="0.35">
      <c r="A2059" t="s">
        <v>43</v>
      </c>
      <c r="B2059">
        <f>IF(COUNTIF($A$2:A2059, A2059) =1,1,0)</f>
        <v>0</v>
      </c>
      <c r="C2059">
        <v>2016</v>
      </c>
      <c r="D2059" s="10">
        <v>42370</v>
      </c>
      <c r="E2059" t="s">
        <v>11</v>
      </c>
      <c r="F2059" t="s">
        <v>12</v>
      </c>
      <c r="G2059">
        <f>IF(COUNTIF($F$2:F2059, F2059) =1,1,0)</f>
        <v>0</v>
      </c>
      <c r="H2059" s="1">
        <v>97.98</v>
      </c>
      <c r="I2059" s="2">
        <f t="shared" si="32"/>
        <v>97980000</v>
      </c>
      <c r="J2059" s="2">
        <v>381599</v>
      </c>
      <c r="K2059" t="s">
        <v>30</v>
      </c>
      <c r="L2059" t="s">
        <v>22</v>
      </c>
      <c r="M2059" t="s">
        <v>39</v>
      </c>
      <c r="N2059" s="2">
        <v>66</v>
      </c>
    </row>
    <row r="2060" spans="1:14" x14ac:dyDescent="0.35">
      <c r="A2060" t="s">
        <v>45</v>
      </c>
      <c r="B2060">
        <f>IF(COUNTIF($A$2:A2060, A2060) =1,1,0)</f>
        <v>0</v>
      </c>
      <c r="C2060">
        <v>2016</v>
      </c>
      <c r="D2060" s="10">
        <v>42370</v>
      </c>
      <c r="E2060" t="s">
        <v>34</v>
      </c>
      <c r="F2060" t="s">
        <v>12</v>
      </c>
      <c r="G2060">
        <f>IF(COUNTIF($F$2:F2060, F2060) =1,1,0)</f>
        <v>0</v>
      </c>
      <c r="H2060" s="1">
        <v>16.5</v>
      </c>
      <c r="I2060" s="2">
        <f t="shared" si="32"/>
        <v>16500000</v>
      </c>
      <c r="J2060" s="2">
        <v>347293</v>
      </c>
      <c r="K2060" t="s">
        <v>25</v>
      </c>
      <c r="L2060" t="s">
        <v>14</v>
      </c>
      <c r="M2060" t="s">
        <v>18</v>
      </c>
      <c r="N2060" s="2">
        <v>65</v>
      </c>
    </row>
    <row r="2061" spans="1:14" x14ac:dyDescent="0.35">
      <c r="A2061" t="s">
        <v>23</v>
      </c>
      <c r="B2061">
        <f>IF(COUNTIF($A$2:A2061, A2061) =1,1,0)</f>
        <v>0</v>
      </c>
      <c r="C2061">
        <v>2023</v>
      </c>
      <c r="D2061" s="10">
        <v>44927</v>
      </c>
      <c r="E2061" t="s">
        <v>16</v>
      </c>
      <c r="F2061" t="s">
        <v>21</v>
      </c>
      <c r="G2061">
        <f>IF(COUNTIF($F$2:F2061, F2061) =1,1,0)</f>
        <v>0</v>
      </c>
      <c r="H2061" s="1">
        <v>86.23</v>
      </c>
      <c r="I2061" s="2">
        <f t="shared" si="32"/>
        <v>86230000</v>
      </c>
      <c r="J2061" s="2">
        <v>82321</v>
      </c>
      <c r="K2061" t="s">
        <v>30</v>
      </c>
      <c r="L2061" t="s">
        <v>38</v>
      </c>
      <c r="M2061" t="s">
        <v>18</v>
      </c>
      <c r="N2061" s="2">
        <v>47</v>
      </c>
    </row>
    <row r="2062" spans="1:14" x14ac:dyDescent="0.35">
      <c r="A2062" t="s">
        <v>28</v>
      </c>
      <c r="B2062">
        <f>IF(COUNTIF($A$2:A2062, A2062) =1,1,0)</f>
        <v>0</v>
      </c>
      <c r="C2062">
        <v>2023</v>
      </c>
      <c r="D2062" s="10">
        <v>44927</v>
      </c>
      <c r="E2062" t="s">
        <v>34</v>
      </c>
      <c r="F2062" t="s">
        <v>17</v>
      </c>
      <c r="G2062">
        <f>IF(COUNTIF($F$2:F2062, F2062) =1,1,0)</f>
        <v>0</v>
      </c>
      <c r="H2062" s="1">
        <v>49.76</v>
      </c>
      <c r="I2062" s="2">
        <f t="shared" si="32"/>
        <v>49760000</v>
      </c>
      <c r="J2062" s="2">
        <v>460558</v>
      </c>
      <c r="K2062" t="s">
        <v>25</v>
      </c>
      <c r="L2062" t="s">
        <v>38</v>
      </c>
      <c r="M2062" t="s">
        <v>15</v>
      </c>
      <c r="N2062" s="2">
        <v>61</v>
      </c>
    </row>
    <row r="2063" spans="1:14" x14ac:dyDescent="0.35">
      <c r="A2063" t="s">
        <v>28</v>
      </c>
      <c r="B2063">
        <f>IF(COUNTIF($A$2:A2063, A2063) =1,1,0)</f>
        <v>0</v>
      </c>
      <c r="C2063">
        <v>2022</v>
      </c>
      <c r="D2063" s="10">
        <v>44562</v>
      </c>
      <c r="E2063" t="s">
        <v>20</v>
      </c>
      <c r="F2063" t="s">
        <v>24</v>
      </c>
      <c r="G2063">
        <f>IF(COUNTIF($F$2:F2063, F2063) =1,1,0)</f>
        <v>0</v>
      </c>
      <c r="H2063" s="1">
        <v>62.83</v>
      </c>
      <c r="I2063" s="2">
        <f t="shared" si="32"/>
        <v>62830000</v>
      </c>
      <c r="J2063" s="2">
        <v>828280</v>
      </c>
      <c r="K2063" t="s">
        <v>13</v>
      </c>
      <c r="L2063" t="s">
        <v>26</v>
      </c>
      <c r="M2063" t="s">
        <v>15</v>
      </c>
      <c r="N2063" s="2">
        <v>62</v>
      </c>
    </row>
    <row r="2064" spans="1:14" x14ac:dyDescent="0.35">
      <c r="A2064" t="s">
        <v>19</v>
      </c>
      <c r="B2064">
        <f>IF(COUNTIF($A$2:A2064, A2064) =1,1,0)</f>
        <v>0</v>
      </c>
      <c r="C2064">
        <v>2020</v>
      </c>
      <c r="D2064" s="10">
        <v>43831</v>
      </c>
      <c r="E2064" t="s">
        <v>42</v>
      </c>
      <c r="F2064" t="s">
        <v>12</v>
      </c>
      <c r="G2064">
        <f>IF(COUNTIF($F$2:F2064, F2064) =1,1,0)</f>
        <v>0</v>
      </c>
      <c r="H2064" s="1">
        <v>20.14</v>
      </c>
      <c r="I2064" s="2">
        <f t="shared" si="32"/>
        <v>20140000</v>
      </c>
      <c r="J2064" s="2">
        <v>287352</v>
      </c>
      <c r="K2064" t="s">
        <v>30</v>
      </c>
      <c r="L2064" t="s">
        <v>38</v>
      </c>
      <c r="M2064" t="s">
        <v>18</v>
      </c>
      <c r="N2064" s="2">
        <v>69</v>
      </c>
    </row>
    <row r="2065" spans="1:14" x14ac:dyDescent="0.35">
      <c r="A2065" t="s">
        <v>40</v>
      </c>
      <c r="B2065">
        <f>IF(COUNTIF($A$2:A2065, A2065) =1,1,0)</f>
        <v>0</v>
      </c>
      <c r="C2065">
        <v>2020</v>
      </c>
      <c r="D2065" s="10">
        <v>43831</v>
      </c>
      <c r="E2065" t="s">
        <v>16</v>
      </c>
      <c r="F2065" t="s">
        <v>35</v>
      </c>
      <c r="G2065">
        <f>IF(COUNTIF($F$2:F2065, F2065) =1,1,0)</f>
        <v>0</v>
      </c>
      <c r="H2065" s="1">
        <v>25.9</v>
      </c>
      <c r="I2065" s="2">
        <f t="shared" si="32"/>
        <v>25900000</v>
      </c>
      <c r="J2065" s="2">
        <v>946651</v>
      </c>
      <c r="K2065" t="s">
        <v>29</v>
      </c>
      <c r="L2065" t="s">
        <v>14</v>
      </c>
      <c r="M2065" t="s">
        <v>15</v>
      </c>
      <c r="N2065" s="2">
        <v>67</v>
      </c>
    </row>
    <row r="2066" spans="1:14" x14ac:dyDescent="0.35">
      <c r="A2066" t="s">
        <v>44</v>
      </c>
      <c r="B2066">
        <f>IF(COUNTIF($A$2:A2066, A2066) =1,1,0)</f>
        <v>0</v>
      </c>
      <c r="C2066">
        <v>2017</v>
      </c>
      <c r="D2066" s="10">
        <v>42736</v>
      </c>
      <c r="E2066" t="s">
        <v>11</v>
      </c>
      <c r="F2066" t="s">
        <v>12</v>
      </c>
      <c r="G2066">
        <f>IF(COUNTIF($F$2:F2066, F2066) =1,1,0)</f>
        <v>0</v>
      </c>
      <c r="H2066" s="1">
        <v>88.43</v>
      </c>
      <c r="I2066" s="2">
        <f t="shared" si="32"/>
        <v>88430000</v>
      </c>
      <c r="J2066" s="2">
        <v>954423</v>
      </c>
      <c r="K2066" t="s">
        <v>30</v>
      </c>
      <c r="L2066" t="s">
        <v>14</v>
      </c>
      <c r="M2066" t="s">
        <v>18</v>
      </c>
      <c r="N2066" s="2">
        <v>6</v>
      </c>
    </row>
    <row r="2067" spans="1:14" x14ac:dyDescent="0.35">
      <c r="A2067" t="s">
        <v>40</v>
      </c>
      <c r="B2067">
        <f>IF(COUNTIF($A$2:A2067, A2067) =1,1,0)</f>
        <v>0</v>
      </c>
      <c r="C2067">
        <v>2022</v>
      </c>
      <c r="D2067" s="10">
        <v>44562</v>
      </c>
      <c r="E2067" t="s">
        <v>16</v>
      </c>
      <c r="F2067" t="s">
        <v>36</v>
      </c>
      <c r="G2067">
        <f>IF(COUNTIF($F$2:F2067, F2067) =1,1,0)</f>
        <v>0</v>
      </c>
      <c r="H2067" s="1">
        <v>32.56</v>
      </c>
      <c r="I2067" s="2">
        <f t="shared" si="32"/>
        <v>32560000.000000004</v>
      </c>
      <c r="J2067" s="2">
        <v>979382</v>
      </c>
      <c r="K2067" t="s">
        <v>25</v>
      </c>
      <c r="L2067" t="s">
        <v>26</v>
      </c>
      <c r="M2067" t="s">
        <v>31</v>
      </c>
      <c r="N2067" s="2">
        <v>43</v>
      </c>
    </row>
    <row r="2068" spans="1:14" x14ac:dyDescent="0.35">
      <c r="A2068" t="s">
        <v>43</v>
      </c>
      <c r="B2068">
        <f>IF(COUNTIF($A$2:A2068, A2068) =1,1,0)</f>
        <v>0</v>
      </c>
      <c r="C2068">
        <v>2017</v>
      </c>
      <c r="D2068" s="10">
        <v>42736</v>
      </c>
      <c r="E2068" t="s">
        <v>32</v>
      </c>
      <c r="F2068" t="s">
        <v>35</v>
      </c>
      <c r="G2068">
        <f>IF(COUNTIF($F$2:F2068, F2068) =1,1,0)</f>
        <v>0</v>
      </c>
      <c r="H2068" s="1">
        <v>58.67</v>
      </c>
      <c r="I2068" s="2">
        <f t="shared" si="32"/>
        <v>58670000</v>
      </c>
      <c r="J2068" s="2">
        <v>12372</v>
      </c>
      <c r="K2068" t="s">
        <v>25</v>
      </c>
      <c r="L2068" t="s">
        <v>26</v>
      </c>
      <c r="M2068" t="s">
        <v>39</v>
      </c>
      <c r="N2068" s="2">
        <v>29</v>
      </c>
    </row>
    <row r="2069" spans="1:14" x14ac:dyDescent="0.35">
      <c r="A2069" t="s">
        <v>44</v>
      </c>
      <c r="B2069">
        <f>IF(COUNTIF($A$2:A2069, A2069) =1,1,0)</f>
        <v>0</v>
      </c>
      <c r="C2069">
        <v>2017</v>
      </c>
      <c r="D2069" s="10">
        <v>42736</v>
      </c>
      <c r="E2069" t="s">
        <v>11</v>
      </c>
      <c r="F2069" t="s">
        <v>21</v>
      </c>
      <c r="G2069">
        <f>IF(COUNTIF($F$2:F2069, F2069) =1,1,0)</f>
        <v>0</v>
      </c>
      <c r="H2069" s="1">
        <v>6.49</v>
      </c>
      <c r="I2069" s="2">
        <f t="shared" si="32"/>
        <v>6490000</v>
      </c>
      <c r="J2069" s="2">
        <v>195044</v>
      </c>
      <c r="K2069" t="s">
        <v>30</v>
      </c>
      <c r="L2069" t="s">
        <v>14</v>
      </c>
      <c r="M2069" t="s">
        <v>27</v>
      </c>
      <c r="N2069" s="2">
        <v>20</v>
      </c>
    </row>
    <row r="2070" spans="1:14" x14ac:dyDescent="0.35">
      <c r="A2070" t="s">
        <v>44</v>
      </c>
      <c r="B2070">
        <f>IF(COUNTIF($A$2:A2070, A2070) =1,1,0)</f>
        <v>0</v>
      </c>
      <c r="C2070">
        <v>2019</v>
      </c>
      <c r="D2070" s="10">
        <v>43466</v>
      </c>
      <c r="E2070" t="s">
        <v>16</v>
      </c>
      <c r="F2070" t="s">
        <v>24</v>
      </c>
      <c r="G2070">
        <f>IF(COUNTIF($F$2:F2070, F2070) =1,1,0)</f>
        <v>0</v>
      </c>
      <c r="H2070" s="1">
        <v>34.93</v>
      </c>
      <c r="I2070" s="2">
        <f t="shared" si="32"/>
        <v>34930000</v>
      </c>
      <c r="J2070" s="2">
        <v>721984</v>
      </c>
      <c r="K2070" t="s">
        <v>25</v>
      </c>
      <c r="L2070" t="s">
        <v>22</v>
      </c>
      <c r="M2070" t="s">
        <v>15</v>
      </c>
      <c r="N2070" s="2">
        <v>44</v>
      </c>
    </row>
    <row r="2071" spans="1:14" x14ac:dyDescent="0.35">
      <c r="A2071" t="s">
        <v>23</v>
      </c>
      <c r="B2071">
        <f>IF(COUNTIF($A$2:A2071, A2071) =1,1,0)</f>
        <v>0</v>
      </c>
      <c r="C2071">
        <v>2022</v>
      </c>
      <c r="D2071" s="10">
        <v>44562</v>
      </c>
      <c r="E2071" t="s">
        <v>32</v>
      </c>
      <c r="F2071" t="s">
        <v>12</v>
      </c>
      <c r="G2071">
        <f>IF(COUNTIF($F$2:F2071, F2071) =1,1,0)</f>
        <v>0</v>
      </c>
      <c r="H2071" s="1">
        <v>71.55</v>
      </c>
      <c r="I2071" s="2">
        <f t="shared" si="32"/>
        <v>71550000</v>
      </c>
      <c r="J2071" s="2">
        <v>654253</v>
      </c>
      <c r="K2071" t="s">
        <v>29</v>
      </c>
      <c r="L2071" t="s">
        <v>22</v>
      </c>
      <c r="M2071" t="s">
        <v>15</v>
      </c>
      <c r="N2071" s="2">
        <v>35</v>
      </c>
    </row>
    <row r="2072" spans="1:14" x14ac:dyDescent="0.35">
      <c r="A2072" t="s">
        <v>43</v>
      </c>
      <c r="B2072">
        <f>IF(COUNTIF($A$2:A2072, A2072) =1,1,0)</f>
        <v>0</v>
      </c>
      <c r="C2072">
        <v>2015</v>
      </c>
      <c r="D2072" s="10">
        <v>42005</v>
      </c>
      <c r="E2072" t="s">
        <v>42</v>
      </c>
      <c r="F2072" t="s">
        <v>37</v>
      </c>
      <c r="G2072">
        <f>IF(COUNTIF($F$2:F2072, F2072) =1,1,0)</f>
        <v>0</v>
      </c>
      <c r="H2072" s="1">
        <v>23.01</v>
      </c>
      <c r="I2072" s="2">
        <f t="shared" si="32"/>
        <v>23010000</v>
      </c>
      <c r="J2072" s="2">
        <v>686119</v>
      </c>
      <c r="K2072" t="s">
        <v>29</v>
      </c>
      <c r="L2072" t="s">
        <v>22</v>
      </c>
      <c r="M2072" t="s">
        <v>15</v>
      </c>
      <c r="N2072" s="2">
        <v>25</v>
      </c>
    </row>
    <row r="2073" spans="1:14" x14ac:dyDescent="0.35">
      <c r="A2073" t="s">
        <v>40</v>
      </c>
      <c r="B2073">
        <f>IF(COUNTIF($A$2:A2073, A2073) =1,1,0)</f>
        <v>0</v>
      </c>
      <c r="C2073">
        <v>2017</v>
      </c>
      <c r="D2073" s="10">
        <v>42736</v>
      </c>
      <c r="E2073" t="s">
        <v>20</v>
      </c>
      <c r="F2073" t="s">
        <v>37</v>
      </c>
      <c r="G2073">
        <f>IF(COUNTIF($F$2:F2073, F2073) =1,1,0)</f>
        <v>0</v>
      </c>
      <c r="H2073" s="1">
        <v>93.91</v>
      </c>
      <c r="I2073" s="2">
        <f t="shared" si="32"/>
        <v>93910000</v>
      </c>
      <c r="J2073" s="2">
        <v>776634</v>
      </c>
      <c r="K2073" t="s">
        <v>30</v>
      </c>
      <c r="L2073" t="s">
        <v>22</v>
      </c>
      <c r="M2073" t="s">
        <v>39</v>
      </c>
      <c r="N2073" s="2">
        <v>33</v>
      </c>
    </row>
    <row r="2074" spans="1:14" x14ac:dyDescent="0.35">
      <c r="A2074" t="s">
        <v>19</v>
      </c>
      <c r="B2074">
        <f>IF(COUNTIF($A$2:A2074, A2074) =1,1,0)</f>
        <v>0</v>
      </c>
      <c r="C2074">
        <v>2020</v>
      </c>
      <c r="D2074" s="10">
        <v>43831</v>
      </c>
      <c r="E2074" t="s">
        <v>16</v>
      </c>
      <c r="F2074" t="s">
        <v>21</v>
      </c>
      <c r="G2074">
        <f>IF(COUNTIF($F$2:F2074, F2074) =1,1,0)</f>
        <v>0</v>
      </c>
      <c r="H2074" s="1">
        <v>41.09</v>
      </c>
      <c r="I2074" s="2">
        <f t="shared" si="32"/>
        <v>41090000</v>
      </c>
      <c r="J2074" s="2">
        <v>698224</v>
      </c>
      <c r="K2074" t="s">
        <v>29</v>
      </c>
      <c r="L2074" t="s">
        <v>14</v>
      </c>
      <c r="M2074" t="s">
        <v>15</v>
      </c>
      <c r="N2074" s="2">
        <v>21</v>
      </c>
    </row>
    <row r="2075" spans="1:14" x14ac:dyDescent="0.35">
      <c r="A2075" t="s">
        <v>28</v>
      </c>
      <c r="B2075">
        <f>IF(COUNTIF($A$2:A2075, A2075) =1,1,0)</f>
        <v>0</v>
      </c>
      <c r="C2075">
        <v>2023</v>
      </c>
      <c r="D2075" s="10">
        <v>44927</v>
      </c>
      <c r="E2075" t="s">
        <v>42</v>
      </c>
      <c r="F2075" t="s">
        <v>35</v>
      </c>
      <c r="G2075">
        <f>IF(COUNTIF($F$2:F2075, F2075) =1,1,0)</f>
        <v>0</v>
      </c>
      <c r="H2075" s="1">
        <v>86.77</v>
      </c>
      <c r="I2075" s="2">
        <f t="shared" si="32"/>
        <v>86770000</v>
      </c>
      <c r="J2075" s="2">
        <v>88821</v>
      </c>
      <c r="K2075" t="s">
        <v>30</v>
      </c>
      <c r="L2075" t="s">
        <v>38</v>
      </c>
      <c r="M2075" t="s">
        <v>31</v>
      </c>
      <c r="N2075" s="2">
        <v>39</v>
      </c>
    </row>
    <row r="2076" spans="1:14" x14ac:dyDescent="0.35">
      <c r="A2076" t="s">
        <v>41</v>
      </c>
      <c r="B2076">
        <f>IF(COUNTIF($A$2:A2076, A2076) =1,1,0)</f>
        <v>0</v>
      </c>
      <c r="C2076">
        <v>2022</v>
      </c>
      <c r="D2076" s="10">
        <v>44562</v>
      </c>
      <c r="E2076" t="s">
        <v>20</v>
      </c>
      <c r="F2076" t="s">
        <v>36</v>
      </c>
      <c r="G2076">
        <f>IF(COUNTIF($F$2:F2076, F2076) =1,1,0)</f>
        <v>0</v>
      </c>
      <c r="H2076" s="1">
        <v>53.95</v>
      </c>
      <c r="I2076" s="2">
        <f t="shared" si="32"/>
        <v>53950000</v>
      </c>
      <c r="J2076" s="2">
        <v>846546</v>
      </c>
      <c r="K2076" t="s">
        <v>30</v>
      </c>
      <c r="L2076" t="s">
        <v>14</v>
      </c>
      <c r="M2076" t="s">
        <v>15</v>
      </c>
      <c r="N2076" s="2">
        <v>51</v>
      </c>
    </row>
    <row r="2077" spans="1:14" x14ac:dyDescent="0.35">
      <c r="A2077" t="s">
        <v>43</v>
      </c>
      <c r="B2077">
        <f>IF(COUNTIF($A$2:A2077, A2077) =1,1,0)</f>
        <v>0</v>
      </c>
      <c r="C2077">
        <v>2016</v>
      </c>
      <c r="D2077" s="10">
        <v>42370</v>
      </c>
      <c r="E2077" t="s">
        <v>20</v>
      </c>
      <c r="F2077" t="s">
        <v>17</v>
      </c>
      <c r="G2077">
        <f>IF(COUNTIF($F$2:F2077, F2077) =1,1,0)</f>
        <v>0</v>
      </c>
      <c r="H2077" s="1">
        <v>14.04</v>
      </c>
      <c r="I2077" s="2">
        <f t="shared" si="32"/>
        <v>14040000</v>
      </c>
      <c r="J2077" s="2">
        <v>117819</v>
      </c>
      <c r="K2077" t="s">
        <v>25</v>
      </c>
      <c r="L2077" t="s">
        <v>38</v>
      </c>
      <c r="M2077" t="s">
        <v>31</v>
      </c>
      <c r="N2077" s="2">
        <v>15</v>
      </c>
    </row>
    <row r="2078" spans="1:14" x14ac:dyDescent="0.35">
      <c r="A2078" t="s">
        <v>41</v>
      </c>
      <c r="B2078">
        <f>IF(COUNTIF($A$2:A2078, A2078) =1,1,0)</f>
        <v>0</v>
      </c>
      <c r="C2078">
        <v>2021</v>
      </c>
      <c r="D2078" s="10">
        <v>44197</v>
      </c>
      <c r="E2078" t="s">
        <v>20</v>
      </c>
      <c r="F2078" t="s">
        <v>21</v>
      </c>
      <c r="G2078">
        <f>IF(COUNTIF($F$2:F2078, F2078) =1,1,0)</f>
        <v>0</v>
      </c>
      <c r="H2078" s="1">
        <v>70.97</v>
      </c>
      <c r="I2078" s="2">
        <f t="shared" si="32"/>
        <v>70970000</v>
      </c>
      <c r="J2078" s="2">
        <v>465446</v>
      </c>
      <c r="K2078" t="s">
        <v>30</v>
      </c>
      <c r="L2078" t="s">
        <v>14</v>
      </c>
      <c r="M2078" t="s">
        <v>39</v>
      </c>
      <c r="N2078" s="2">
        <v>51</v>
      </c>
    </row>
    <row r="2079" spans="1:14" x14ac:dyDescent="0.35">
      <c r="A2079" t="s">
        <v>43</v>
      </c>
      <c r="B2079">
        <f>IF(COUNTIF($A$2:A2079, A2079) =1,1,0)</f>
        <v>0</v>
      </c>
      <c r="C2079">
        <v>2015</v>
      </c>
      <c r="D2079" s="10">
        <v>42005</v>
      </c>
      <c r="E2079" t="s">
        <v>42</v>
      </c>
      <c r="F2079" t="s">
        <v>37</v>
      </c>
      <c r="G2079">
        <f>IF(COUNTIF($F$2:F2079, F2079) =1,1,0)</f>
        <v>0</v>
      </c>
      <c r="H2079" s="1">
        <v>75.72</v>
      </c>
      <c r="I2079" s="2">
        <f t="shared" si="32"/>
        <v>75720000</v>
      </c>
      <c r="J2079" s="2">
        <v>184554</v>
      </c>
      <c r="K2079" t="s">
        <v>30</v>
      </c>
      <c r="L2079" t="s">
        <v>38</v>
      </c>
      <c r="M2079" t="s">
        <v>27</v>
      </c>
      <c r="N2079" s="2">
        <v>39</v>
      </c>
    </row>
    <row r="2080" spans="1:14" x14ac:dyDescent="0.35">
      <c r="A2080" t="s">
        <v>45</v>
      </c>
      <c r="B2080">
        <f>IF(COUNTIF($A$2:A2080, A2080) =1,1,0)</f>
        <v>0</v>
      </c>
      <c r="C2080">
        <v>2022</v>
      </c>
      <c r="D2080" s="10">
        <v>44562</v>
      </c>
      <c r="E2080" t="s">
        <v>11</v>
      </c>
      <c r="F2080" t="s">
        <v>21</v>
      </c>
      <c r="G2080">
        <f>IF(COUNTIF($F$2:F2080, F2080) =1,1,0)</f>
        <v>0</v>
      </c>
      <c r="H2080" s="1">
        <v>48.71</v>
      </c>
      <c r="I2080" s="2">
        <f t="shared" si="32"/>
        <v>48710000</v>
      </c>
      <c r="J2080" s="2">
        <v>520480</v>
      </c>
      <c r="K2080" t="s">
        <v>29</v>
      </c>
      <c r="L2080" t="s">
        <v>22</v>
      </c>
      <c r="M2080" t="s">
        <v>15</v>
      </c>
      <c r="N2080" s="2">
        <v>66</v>
      </c>
    </row>
    <row r="2081" spans="1:14" x14ac:dyDescent="0.35">
      <c r="A2081" t="s">
        <v>43</v>
      </c>
      <c r="B2081">
        <f>IF(COUNTIF($A$2:A2081, A2081) =1,1,0)</f>
        <v>0</v>
      </c>
      <c r="C2081">
        <v>2020</v>
      </c>
      <c r="D2081" s="10">
        <v>43831</v>
      </c>
      <c r="E2081" t="s">
        <v>42</v>
      </c>
      <c r="F2081" t="s">
        <v>35</v>
      </c>
      <c r="G2081">
        <f>IF(COUNTIF($F$2:F2081, F2081) =1,1,0)</f>
        <v>0</v>
      </c>
      <c r="H2081" s="1">
        <v>50.61</v>
      </c>
      <c r="I2081" s="2">
        <f t="shared" si="32"/>
        <v>50610000</v>
      </c>
      <c r="J2081" s="2">
        <v>294668</v>
      </c>
      <c r="K2081" t="s">
        <v>25</v>
      </c>
      <c r="L2081" t="s">
        <v>26</v>
      </c>
      <c r="M2081" t="s">
        <v>39</v>
      </c>
      <c r="N2081" s="2">
        <v>17</v>
      </c>
    </row>
    <row r="2082" spans="1:14" x14ac:dyDescent="0.35">
      <c r="A2082" t="s">
        <v>45</v>
      </c>
      <c r="B2082">
        <f>IF(COUNTIF($A$2:A2082, A2082) =1,1,0)</f>
        <v>0</v>
      </c>
      <c r="C2082">
        <v>2017</v>
      </c>
      <c r="D2082" s="10">
        <v>42736</v>
      </c>
      <c r="E2082" t="s">
        <v>20</v>
      </c>
      <c r="F2082" t="s">
        <v>37</v>
      </c>
      <c r="G2082">
        <f>IF(COUNTIF($F$2:F2082, F2082) =1,1,0)</f>
        <v>0</v>
      </c>
      <c r="H2082" s="1">
        <v>54.54</v>
      </c>
      <c r="I2082" s="2">
        <f t="shared" si="32"/>
        <v>54540000</v>
      </c>
      <c r="J2082" s="2">
        <v>892665</v>
      </c>
      <c r="K2082" t="s">
        <v>29</v>
      </c>
      <c r="L2082" t="s">
        <v>14</v>
      </c>
      <c r="M2082" t="s">
        <v>15</v>
      </c>
      <c r="N2082" s="2">
        <v>31</v>
      </c>
    </row>
    <row r="2083" spans="1:14" x14ac:dyDescent="0.35">
      <c r="A2083" t="s">
        <v>45</v>
      </c>
      <c r="B2083">
        <f>IF(COUNTIF($A$2:A2083, A2083) =1,1,0)</f>
        <v>0</v>
      </c>
      <c r="C2083">
        <v>2018</v>
      </c>
      <c r="D2083" s="10">
        <v>43101</v>
      </c>
      <c r="E2083" t="s">
        <v>16</v>
      </c>
      <c r="F2083" t="s">
        <v>37</v>
      </c>
      <c r="G2083">
        <f>IF(COUNTIF($F$2:F2083, F2083) =1,1,0)</f>
        <v>0</v>
      </c>
      <c r="H2083" s="1">
        <v>87.42</v>
      </c>
      <c r="I2083" s="2">
        <f t="shared" si="32"/>
        <v>87420000</v>
      </c>
      <c r="J2083" s="2">
        <v>80926</v>
      </c>
      <c r="K2083" t="s">
        <v>13</v>
      </c>
      <c r="L2083" t="s">
        <v>14</v>
      </c>
      <c r="M2083" t="s">
        <v>31</v>
      </c>
      <c r="N2083" s="2">
        <v>19</v>
      </c>
    </row>
    <row r="2084" spans="1:14" x14ac:dyDescent="0.35">
      <c r="A2084" t="s">
        <v>23</v>
      </c>
      <c r="B2084">
        <f>IF(COUNTIF($A$2:A2084, A2084) =1,1,0)</f>
        <v>0</v>
      </c>
      <c r="C2084">
        <v>2016</v>
      </c>
      <c r="D2084" s="10">
        <v>42370</v>
      </c>
      <c r="E2084" t="s">
        <v>16</v>
      </c>
      <c r="F2084" t="s">
        <v>12</v>
      </c>
      <c r="G2084">
        <f>IF(COUNTIF($F$2:F2084, F2084) =1,1,0)</f>
        <v>0</v>
      </c>
      <c r="H2084" s="1">
        <v>80.77</v>
      </c>
      <c r="I2084" s="2">
        <f t="shared" si="32"/>
        <v>80770000</v>
      </c>
      <c r="J2084" s="2">
        <v>884536</v>
      </c>
      <c r="K2084" t="s">
        <v>29</v>
      </c>
      <c r="L2084" t="s">
        <v>38</v>
      </c>
      <c r="M2084" t="s">
        <v>39</v>
      </c>
      <c r="N2084" s="2">
        <v>34</v>
      </c>
    </row>
    <row r="2085" spans="1:14" x14ac:dyDescent="0.35">
      <c r="A2085" t="s">
        <v>43</v>
      </c>
      <c r="B2085">
        <f>IF(COUNTIF($A$2:A2085, A2085) =1,1,0)</f>
        <v>0</v>
      </c>
      <c r="C2085">
        <v>2015</v>
      </c>
      <c r="D2085" s="10">
        <v>42005</v>
      </c>
      <c r="E2085" t="s">
        <v>34</v>
      </c>
      <c r="F2085" t="s">
        <v>37</v>
      </c>
      <c r="G2085">
        <f>IF(COUNTIF($F$2:F2085, F2085) =1,1,0)</f>
        <v>0</v>
      </c>
      <c r="H2085" s="1">
        <v>3.73</v>
      </c>
      <c r="I2085" s="2">
        <f t="shared" si="32"/>
        <v>3730000</v>
      </c>
      <c r="J2085" s="2">
        <v>445422</v>
      </c>
      <c r="K2085" t="s">
        <v>30</v>
      </c>
      <c r="L2085" t="s">
        <v>14</v>
      </c>
      <c r="M2085" t="s">
        <v>27</v>
      </c>
      <c r="N2085" s="2">
        <v>70</v>
      </c>
    </row>
    <row r="2086" spans="1:14" x14ac:dyDescent="0.35">
      <c r="A2086" t="s">
        <v>41</v>
      </c>
      <c r="B2086">
        <f>IF(COUNTIF($A$2:A2086, A2086) =1,1,0)</f>
        <v>0</v>
      </c>
      <c r="C2086">
        <v>2020</v>
      </c>
      <c r="D2086" s="10">
        <v>43831</v>
      </c>
      <c r="E2086" t="s">
        <v>16</v>
      </c>
      <c r="F2086" t="s">
        <v>35</v>
      </c>
      <c r="G2086">
        <f>IF(COUNTIF($F$2:F2086, F2086) =1,1,0)</f>
        <v>0</v>
      </c>
      <c r="H2086" s="1">
        <v>52.28</v>
      </c>
      <c r="I2086" s="2">
        <f t="shared" si="32"/>
        <v>52280000</v>
      </c>
      <c r="J2086" s="2">
        <v>376628</v>
      </c>
      <c r="K2086" t="s">
        <v>30</v>
      </c>
      <c r="L2086" t="s">
        <v>38</v>
      </c>
      <c r="M2086" t="s">
        <v>18</v>
      </c>
      <c r="N2086" s="2">
        <v>30</v>
      </c>
    </row>
    <row r="2087" spans="1:14" x14ac:dyDescent="0.35">
      <c r="A2087" t="s">
        <v>43</v>
      </c>
      <c r="B2087">
        <f>IF(COUNTIF($A$2:A2087, A2087) =1,1,0)</f>
        <v>0</v>
      </c>
      <c r="C2087">
        <v>2016</v>
      </c>
      <c r="D2087" s="10">
        <v>42370</v>
      </c>
      <c r="E2087" t="s">
        <v>20</v>
      </c>
      <c r="F2087" t="s">
        <v>36</v>
      </c>
      <c r="G2087">
        <f>IF(COUNTIF($F$2:F2087, F2087) =1,1,0)</f>
        <v>0</v>
      </c>
      <c r="H2087" s="1">
        <v>70.89</v>
      </c>
      <c r="I2087" s="2">
        <f t="shared" si="32"/>
        <v>70890000</v>
      </c>
      <c r="J2087" s="2">
        <v>378949</v>
      </c>
      <c r="K2087" t="s">
        <v>30</v>
      </c>
      <c r="L2087" t="s">
        <v>22</v>
      </c>
      <c r="M2087" t="s">
        <v>27</v>
      </c>
      <c r="N2087" s="2">
        <v>67</v>
      </c>
    </row>
    <row r="2088" spans="1:14" x14ac:dyDescent="0.35">
      <c r="A2088" t="s">
        <v>44</v>
      </c>
      <c r="B2088">
        <f>IF(COUNTIF($A$2:A2088, A2088) =1,1,0)</f>
        <v>0</v>
      </c>
      <c r="C2088">
        <v>2023</v>
      </c>
      <c r="D2088" s="10">
        <v>44927</v>
      </c>
      <c r="E2088" t="s">
        <v>11</v>
      </c>
      <c r="F2088" t="s">
        <v>21</v>
      </c>
      <c r="G2088">
        <f>IF(COUNTIF($F$2:F2088, F2088) =1,1,0)</f>
        <v>0</v>
      </c>
      <c r="H2088" s="1">
        <v>35.270000000000003</v>
      </c>
      <c r="I2088" s="2">
        <f t="shared" si="32"/>
        <v>35270000</v>
      </c>
      <c r="J2088" s="2">
        <v>26036</v>
      </c>
      <c r="K2088" t="s">
        <v>13</v>
      </c>
      <c r="L2088" t="s">
        <v>22</v>
      </c>
      <c r="M2088" t="s">
        <v>15</v>
      </c>
      <c r="N2088" s="2">
        <v>71</v>
      </c>
    </row>
    <row r="2089" spans="1:14" x14ac:dyDescent="0.35">
      <c r="A2089" t="s">
        <v>45</v>
      </c>
      <c r="B2089">
        <f>IF(COUNTIF($A$2:A2089, A2089) =1,1,0)</f>
        <v>0</v>
      </c>
      <c r="C2089">
        <v>2020</v>
      </c>
      <c r="D2089" s="10">
        <v>43831</v>
      </c>
      <c r="E2089" t="s">
        <v>32</v>
      </c>
      <c r="F2089" t="s">
        <v>35</v>
      </c>
      <c r="G2089">
        <f>IF(COUNTIF($F$2:F2089, F2089) =1,1,0)</f>
        <v>0</v>
      </c>
      <c r="H2089" s="1">
        <v>40.98</v>
      </c>
      <c r="I2089" s="2">
        <f t="shared" si="32"/>
        <v>40980000</v>
      </c>
      <c r="J2089" s="2">
        <v>191369</v>
      </c>
      <c r="K2089" t="s">
        <v>29</v>
      </c>
      <c r="L2089" t="s">
        <v>14</v>
      </c>
      <c r="M2089" t="s">
        <v>18</v>
      </c>
      <c r="N2089" s="2">
        <v>65</v>
      </c>
    </row>
    <row r="2090" spans="1:14" x14ac:dyDescent="0.35">
      <c r="A2090" t="s">
        <v>19</v>
      </c>
      <c r="B2090">
        <f>IF(COUNTIF($A$2:A2090, A2090) =1,1,0)</f>
        <v>0</v>
      </c>
      <c r="C2090">
        <v>2017</v>
      </c>
      <c r="D2090" s="10">
        <v>42736</v>
      </c>
      <c r="E2090" t="s">
        <v>11</v>
      </c>
      <c r="F2090" t="s">
        <v>21</v>
      </c>
      <c r="G2090">
        <f>IF(COUNTIF($F$2:F2090, F2090) =1,1,0)</f>
        <v>0</v>
      </c>
      <c r="H2090" s="1">
        <v>93.62</v>
      </c>
      <c r="I2090" s="2">
        <f t="shared" si="32"/>
        <v>93620000</v>
      </c>
      <c r="J2090" s="2">
        <v>899005</v>
      </c>
      <c r="K2090" t="s">
        <v>29</v>
      </c>
      <c r="L2090" t="s">
        <v>22</v>
      </c>
      <c r="M2090" t="s">
        <v>27</v>
      </c>
      <c r="N2090" s="2">
        <v>61</v>
      </c>
    </row>
    <row r="2091" spans="1:14" x14ac:dyDescent="0.35">
      <c r="A2091" t="s">
        <v>33</v>
      </c>
      <c r="B2091">
        <f>IF(COUNTIF($A$2:A2091, A2091) =1,1,0)</f>
        <v>0</v>
      </c>
      <c r="C2091">
        <v>2021</v>
      </c>
      <c r="D2091" s="10">
        <v>44197</v>
      </c>
      <c r="E2091" t="s">
        <v>20</v>
      </c>
      <c r="F2091" t="s">
        <v>12</v>
      </c>
      <c r="G2091">
        <f>IF(COUNTIF($F$2:F2091, F2091) =1,1,0)</f>
        <v>0</v>
      </c>
      <c r="H2091" s="1">
        <v>20.57</v>
      </c>
      <c r="I2091" s="2">
        <f t="shared" si="32"/>
        <v>20570000</v>
      </c>
      <c r="J2091" s="2">
        <v>119348</v>
      </c>
      <c r="K2091" t="s">
        <v>25</v>
      </c>
      <c r="L2091" t="s">
        <v>14</v>
      </c>
      <c r="M2091" t="s">
        <v>18</v>
      </c>
      <c r="N2091" s="2">
        <v>48</v>
      </c>
    </row>
    <row r="2092" spans="1:14" x14ac:dyDescent="0.35">
      <c r="A2092" t="s">
        <v>44</v>
      </c>
      <c r="B2092">
        <f>IF(COUNTIF($A$2:A2092, A2092) =1,1,0)</f>
        <v>0</v>
      </c>
      <c r="C2092">
        <v>2017</v>
      </c>
      <c r="D2092" s="10">
        <v>42736</v>
      </c>
      <c r="E2092" t="s">
        <v>20</v>
      </c>
      <c r="F2092" t="s">
        <v>24</v>
      </c>
      <c r="G2092">
        <f>IF(COUNTIF($F$2:F2092, F2092) =1,1,0)</f>
        <v>0</v>
      </c>
      <c r="H2092" s="1">
        <v>21.8</v>
      </c>
      <c r="I2092" s="2">
        <f t="shared" si="32"/>
        <v>21800000</v>
      </c>
      <c r="J2092" s="2">
        <v>610106</v>
      </c>
      <c r="K2092" t="s">
        <v>30</v>
      </c>
      <c r="L2092" t="s">
        <v>26</v>
      </c>
      <c r="M2092" t="s">
        <v>39</v>
      </c>
      <c r="N2092" s="2">
        <v>39</v>
      </c>
    </row>
    <row r="2093" spans="1:14" x14ac:dyDescent="0.35">
      <c r="A2093" t="s">
        <v>45</v>
      </c>
      <c r="B2093">
        <f>IF(COUNTIF($A$2:A2093, A2093) =1,1,0)</f>
        <v>0</v>
      </c>
      <c r="C2093">
        <v>2015</v>
      </c>
      <c r="D2093" s="10">
        <v>42005</v>
      </c>
      <c r="E2093" t="s">
        <v>34</v>
      </c>
      <c r="F2093" t="s">
        <v>12</v>
      </c>
      <c r="G2093">
        <f>IF(COUNTIF($F$2:F2093, F2093) =1,1,0)</f>
        <v>0</v>
      </c>
      <c r="H2093" s="1">
        <v>28.19</v>
      </c>
      <c r="I2093" s="2">
        <f t="shared" si="32"/>
        <v>28190000</v>
      </c>
      <c r="J2093" s="2">
        <v>239853</v>
      </c>
      <c r="K2093" t="s">
        <v>29</v>
      </c>
      <c r="L2093" t="s">
        <v>14</v>
      </c>
      <c r="M2093" t="s">
        <v>39</v>
      </c>
      <c r="N2093" s="2">
        <v>64</v>
      </c>
    </row>
    <row r="2094" spans="1:14" x14ac:dyDescent="0.35">
      <c r="A2094" t="s">
        <v>28</v>
      </c>
      <c r="B2094">
        <f>IF(COUNTIF($A$2:A2094, A2094) =1,1,0)</f>
        <v>0</v>
      </c>
      <c r="C2094">
        <v>2015</v>
      </c>
      <c r="D2094" s="10">
        <v>42005</v>
      </c>
      <c r="E2094" t="s">
        <v>16</v>
      </c>
      <c r="F2094" t="s">
        <v>24</v>
      </c>
      <c r="G2094">
        <f>IF(COUNTIF($F$2:F2094, F2094) =1,1,0)</f>
        <v>0</v>
      </c>
      <c r="H2094" s="1">
        <v>99.83</v>
      </c>
      <c r="I2094" s="2">
        <f t="shared" si="32"/>
        <v>99830000</v>
      </c>
      <c r="J2094" s="2">
        <v>419344</v>
      </c>
      <c r="K2094" t="s">
        <v>13</v>
      </c>
      <c r="L2094" t="s">
        <v>38</v>
      </c>
      <c r="M2094" t="s">
        <v>18</v>
      </c>
      <c r="N2094" s="2">
        <v>59</v>
      </c>
    </row>
    <row r="2095" spans="1:14" x14ac:dyDescent="0.35">
      <c r="A2095" t="s">
        <v>28</v>
      </c>
      <c r="B2095">
        <f>IF(COUNTIF($A$2:A2095, A2095) =1,1,0)</f>
        <v>0</v>
      </c>
      <c r="C2095">
        <v>2023</v>
      </c>
      <c r="D2095" s="10">
        <v>44927</v>
      </c>
      <c r="E2095" t="s">
        <v>34</v>
      </c>
      <c r="F2095" t="s">
        <v>37</v>
      </c>
      <c r="G2095">
        <f>IF(COUNTIF($F$2:F2095, F2095) =1,1,0)</f>
        <v>0</v>
      </c>
      <c r="H2095" s="1">
        <v>45.85</v>
      </c>
      <c r="I2095" s="2">
        <f t="shared" si="32"/>
        <v>45850000</v>
      </c>
      <c r="J2095" s="2">
        <v>428415</v>
      </c>
      <c r="K2095" t="s">
        <v>13</v>
      </c>
      <c r="L2095" t="s">
        <v>38</v>
      </c>
      <c r="M2095" t="s">
        <v>31</v>
      </c>
      <c r="N2095" s="2">
        <v>69</v>
      </c>
    </row>
    <row r="2096" spans="1:14" x14ac:dyDescent="0.35">
      <c r="A2096" t="s">
        <v>33</v>
      </c>
      <c r="B2096">
        <f>IF(COUNTIF($A$2:A2096, A2096) =1,1,0)</f>
        <v>0</v>
      </c>
      <c r="C2096">
        <v>2021</v>
      </c>
      <c r="D2096" s="10">
        <v>44197</v>
      </c>
      <c r="E2096" t="s">
        <v>42</v>
      </c>
      <c r="F2096" t="s">
        <v>36</v>
      </c>
      <c r="G2096">
        <f>IF(COUNTIF($F$2:F2096, F2096) =1,1,0)</f>
        <v>0</v>
      </c>
      <c r="H2096" s="1">
        <v>47.14</v>
      </c>
      <c r="I2096" s="2">
        <f t="shared" si="32"/>
        <v>47140000</v>
      </c>
      <c r="J2096" s="2">
        <v>169113</v>
      </c>
      <c r="K2096" t="s">
        <v>29</v>
      </c>
      <c r="L2096" t="s">
        <v>22</v>
      </c>
      <c r="M2096" t="s">
        <v>15</v>
      </c>
      <c r="N2096" s="2">
        <v>55</v>
      </c>
    </row>
    <row r="2097" spans="1:14" x14ac:dyDescent="0.35">
      <c r="A2097" t="s">
        <v>41</v>
      </c>
      <c r="B2097">
        <f>IF(COUNTIF($A$2:A2097, A2097) =1,1,0)</f>
        <v>0</v>
      </c>
      <c r="C2097">
        <v>2015</v>
      </c>
      <c r="D2097" s="10">
        <v>42005</v>
      </c>
      <c r="E2097" t="s">
        <v>11</v>
      </c>
      <c r="F2097" t="s">
        <v>35</v>
      </c>
      <c r="G2097">
        <f>IF(COUNTIF($F$2:F2097, F2097) =1,1,0)</f>
        <v>0</v>
      </c>
      <c r="H2097" s="1">
        <v>24.06</v>
      </c>
      <c r="I2097" s="2">
        <f t="shared" si="32"/>
        <v>24060000</v>
      </c>
      <c r="J2097" s="2">
        <v>867302</v>
      </c>
      <c r="K2097" t="s">
        <v>30</v>
      </c>
      <c r="L2097" t="s">
        <v>26</v>
      </c>
      <c r="M2097" t="s">
        <v>18</v>
      </c>
      <c r="N2097" s="2">
        <v>55</v>
      </c>
    </row>
    <row r="2098" spans="1:14" x14ac:dyDescent="0.35">
      <c r="A2098" t="s">
        <v>33</v>
      </c>
      <c r="B2098">
        <f>IF(COUNTIF($A$2:A2098, A2098) =1,1,0)</f>
        <v>0</v>
      </c>
      <c r="C2098">
        <v>2020</v>
      </c>
      <c r="D2098" s="10">
        <v>43831</v>
      </c>
      <c r="E2098" t="s">
        <v>32</v>
      </c>
      <c r="F2098" t="s">
        <v>21</v>
      </c>
      <c r="G2098">
        <f>IF(COUNTIF($F$2:F2098, F2098) =1,1,0)</f>
        <v>0</v>
      </c>
      <c r="H2098" s="1">
        <v>63.87</v>
      </c>
      <c r="I2098" s="2">
        <f t="shared" si="32"/>
        <v>63870000</v>
      </c>
      <c r="J2098" s="2">
        <v>821848</v>
      </c>
      <c r="K2098" t="s">
        <v>29</v>
      </c>
      <c r="L2098" t="s">
        <v>14</v>
      </c>
      <c r="M2098" t="s">
        <v>18</v>
      </c>
      <c r="N2098" s="2">
        <v>60</v>
      </c>
    </row>
    <row r="2099" spans="1:14" x14ac:dyDescent="0.35">
      <c r="A2099" t="s">
        <v>40</v>
      </c>
      <c r="B2099">
        <f>IF(COUNTIF($A$2:A2099, A2099) =1,1,0)</f>
        <v>0</v>
      </c>
      <c r="C2099">
        <v>2020</v>
      </c>
      <c r="D2099" s="10">
        <v>43831</v>
      </c>
      <c r="E2099" t="s">
        <v>42</v>
      </c>
      <c r="F2099" t="s">
        <v>35</v>
      </c>
      <c r="G2099">
        <f>IF(COUNTIF($F$2:F2099, F2099) =1,1,0)</f>
        <v>0</v>
      </c>
      <c r="H2099" s="1">
        <v>35.96</v>
      </c>
      <c r="I2099" s="2">
        <f t="shared" si="32"/>
        <v>35960000</v>
      </c>
      <c r="J2099" s="2">
        <v>982719</v>
      </c>
      <c r="K2099" t="s">
        <v>30</v>
      </c>
      <c r="L2099" t="s">
        <v>26</v>
      </c>
      <c r="M2099" t="s">
        <v>39</v>
      </c>
      <c r="N2099" s="2">
        <v>26</v>
      </c>
    </row>
    <row r="2100" spans="1:14" x14ac:dyDescent="0.35">
      <c r="A2100" t="s">
        <v>44</v>
      </c>
      <c r="B2100">
        <f>IF(COUNTIF($A$2:A2100, A2100) =1,1,0)</f>
        <v>0</v>
      </c>
      <c r="C2100">
        <v>2015</v>
      </c>
      <c r="D2100" s="10">
        <v>42005</v>
      </c>
      <c r="E2100" t="s">
        <v>32</v>
      </c>
      <c r="F2100" t="s">
        <v>12</v>
      </c>
      <c r="G2100">
        <f>IF(COUNTIF($F$2:F2100, F2100) =1,1,0)</f>
        <v>0</v>
      </c>
      <c r="H2100" s="1">
        <v>76.22</v>
      </c>
      <c r="I2100" s="2">
        <f t="shared" si="32"/>
        <v>76220000</v>
      </c>
      <c r="J2100" s="2">
        <v>769794</v>
      </c>
      <c r="K2100" t="s">
        <v>25</v>
      </c>
      <c r="L2100" t="s">
        <v>38</v>
      </c>
      <c r="M2100" t="s">
        <v>27</v>
      </c>
      <c r="N2100" s="2">
        <v>29</v>
      </c>
    </row>
    <row r="2101" spans="1:14" x14ac:dyDescent="0.35">
      <c r="A2101" t="s">
        <v>45</v>
      </c>
      <c r="B2101">
        <f>IF(COUNTIF($A$2:A2101, A2101) =1,1,0)</f>
        <v>0</v>
      </c>
      <c r="C2101">
        <v>2023</v>
      </c>
      <c r="D2101" s="10">
        <v>44927</v>
      </c>
      <c r="E2101" t="s">
        <v>11</v>
      </c>
      <c r="F2101" t="s">
        <v>21</v>
      </c>
      <c r="G2101">
        <f>IF(COUNTIF($F$2:F2101, F2101) =1,1,0)</f>
        <v>0</v>
      </c>
      <c r="H2101" s="1">
        <v>29.42</v>
      </c>
      <c r="I2101" s="2">
        <f t="shared" si="32"/>
        <v>29420000</v>
      </c>
      <c r="J2101" s="2">
        <v>957199</v>
      </c>
      <c r="K2101" t="s">
        <v>13</v>
      </c>
      <c r="L2101" t="s">
        <v>26</v>
      </c>
      <c r="M2101" t="s">
        <v>27</v>
      </c>
      <c r="N2101" s="2">
        <v>49</v>
      </c>
    </row>
    <row r="2102" spans="1:14" x14ac:dyDescent="0.35">
      <c r="A2102" t="s">
        <v>41</v>
      </c>
      <c r="B2102">
        <f>IF(COUNTIF($A$2:A2102, A2102) =1,1,0)</f>
        <v>0</v>
      </c>
      <c r="C2102">
        <v>2020</v>
      </c>
      <c r="D2102" s="10">
        <v>43831</v>
      </c>
      <c r="E2102" t="s">
        <v>16</v>
      </c>
      <c r="F2102" t="s">
        <v>12</v>
      </c>
      <c r="G2102">
        <f>IF(COUNTIF($F$2:F2102, F2102) =1,1,0)</f>
        <v>0</v>
      </c>
      <c r="H2102" s="1">
        <v>65.73</v>
      </c>
      <c r="I2102" s="2">
        <f t="shared" si="32"/>
        <v>65730000.000000007</v>
      </c>
      <c r="J2102" s="2">
        <v>431174</v>
      </c>
      <c r="K2102" t="s">
        <v>30</v>
      </c>
      <c r="L2102" t="s">
        <v>22</v>
      </c>
      <c r="M2102" t="s">
        <v>39</v>
      </c>
      <c r="N2102" s="2">
        <v>24</v>
      </c>
    </row>
    <row r="2103" spans="1:14" x14ac:dyDescent="0.35">
      <c r="A2103" t="s">
        <v>23</v>
      </c>
      <c r="B2103">
        <f>IF(COUNTIF($A$2:A2103, A2103) =1,1,0)</f>
        <v>0</v>
      </c>
      <c r="C2103">
        <v>2015</v>
      </c>
      <c r="D2103" s="10">
        <v>42005</v>
      </c>
      <c r="E2103" t="s">
        <v>16</v>
      </c>
      <c r="F2103" t="s">
        <v>12</v>
      </c>
      <c r="G2103">
        <f>IF(COUNTIF($F$2:F2103, F2103) =1,1,0)</f>
        <v>0</v>
      </c>
      <c r="H2103" s="1">
        <v>44.39</v>
      </c>
      <c r="I2103" s="2">
        <f t="shared" si="32"/>
        <v>44390000</v>
      </c>
      <c r="J2103" s="2">
        <v>483598</v>
      </c>
      <c r="K2103" t="s">
        <v>29</v>
      </c>
      <c r="L2103" t="s">
        <v>38</v>
      </c>
      <c r="M2103" t="s">
        <v>31</v>
      </c>
      <c r="N2103" s="2">
        <v>29</v>
      </c>
    </row>
    <row r="2104" spans="1:14" x14ac:dyDescent="0.35">
      <c r="A2104" t="s">
        <v>44</v>
      </c>
      <c r="B2104">
        <f>IF(COUNTIF($A$2:A2104, A2104) =1,1,0)</f>
        <v>0</v>
      </c>
      <c r="C2104">
        <v>2020</v>
      </c>
      <c r="D2104" s="10">
        <v>43831</v>
      </c>
      <c r="E2104" t="s">
        <v>42</v>
      </c>
      <c r="F2104" t="s">
        <v>21</v>
      </c>
      <c r="G2104">
        <f>IF(COUNTIF($F$2:F2104, F2104) =1,1,0)</f>
        <v>0</v>
      </c>
      <c r="H2104" s="1">
        <v>80.489999999999995</v>
      </c>
      <c r="I2104" s="2">
        <f t="shared" si="32"/>
        <v>80490000</v>
      </c>
      <c r="J2104" s="2">
        <v>661385</v>
      </c>
      <c r="K2104" t="s">
        <v>13</v>
      </c>
      <c r="L2104" t="s">
        <v>38</v>
      </c>
      <c r="M2104" t="s">
        <v>39</v>
      </c>
      <c r="N2104" s="2">
        <v>26</v>
      </c>
    </row>
    <row r="2105" spans="1:14" x14ac:dyDescent="0.35">
      <c r="A2105" t="s">
        <v>23</v>
      </c>
      <c r="B2105">
        <f>IF(COUNTIF($A$2:A2105, A2105) =1,1,0)</f>
        <v>0</v>
      </c>
      <c r="C2105">
        <v>2018</v>
      </c>
      <c r="D2105" s="10">
        <v>43101</v>
      </c>
      <c r="E2105" t="s">
        <v>42</v>
      </c>
      <c r="F2105" t="s">
        <v>12</v>
      </c>
      <c r="G2105">
        <f>IF(COUNTIF($F$2:F2105, F2105) =1,1,0)</f>
        <v>0</v>
      </c>
      <c r="H2105" s="1">
        <v>60.13</v>
      </c>
      <c r="I2105" s="2">
        <f t="shared" si="32"/>
        <v>60130000</v>
      </c>
      <c r="J2105" s="2">
        <v>878362</v>
      </c>
      <c r="K2105" t="s">
        <v>25</v>
      </c>
      <c r="L2105" t="s">
        <v>14</v>
      </c>
      <c r="M2105" t="s">
        <v>31</v>
      </c>
      <c r="N2105" s="2">
        <v>57</v>
      </c>
    </row>
    <row r="2106" spans="1:14" x14ac:dyDescent="0.35">
      <c r="A2106" t="s">
        <v>40</v>
      </c>
      <c r="B2106">
        <f>IF(COUNTIF($A$2:A2106, A2106) =1,1,0)</f>
        <v>0</v>
      </c>
      <c r="C2106">
        <v>2020</v>
      </c>
      <c r="D2106" s="10">
        <v>43831</v>
      </c>
      <c r="E2106" t="s">
        <v>20</v>
      </c>
      <c r="F2106" t="s">
        <v>37</v>
      </c>
      <c r="G2106">
        <f>IF(COUNTIF($F$2:F2106, F2106) =1,1,0)</f>
        <v>0</v>
      </c>
      <c r="H2106" s="1">
        <v>56.14</v>
      </c>
      <c r="I2106" s="2">
        <f t="shared" si="32"/>
        <v>56140000</v>
      </c>
      <c r="J2106" s="2">
        <v>401178</v>
      </c>
      <c r="K2106" t="s">
        <v>13</v>
      </c>
      <c r="L2106" t="s">
        <v>14</v>
      </c>
      <c r="M2106" t="s">
        <v>39</v>
      </c>
      <c r="N2106" s="2">
        <v>43</v>
      </c>
    </row>
    <row r="2107" spans="1:14" x14ac:dyDescent="0.35">
      <c r="A2107" t="s">
        <v>19</v>
      </c>
      <c r="B2107">
        <f>IF(COUNTIF($A$2:A2107, A2107) =1,1,0)</f>
        <v>0</v>
      </c>
      <c r="C2107">
        <v>2018</v>
      </c>
      <c r="D2107" s="10">
        <v>43101</v>
      </c>
      <c r="E2107" t="s">
        <v>16</v>
      </c>
      <c r="F2107" t="s">
        <v>37</v>
      </c>
      <c r="G2107">
        <f>IF(COUNTIF($F$2:F2107, F2107) =1,1,0)</f>
        <v>0</v>
      </c>
      <c r="H2107" s="1">
        <v>11.57</v>
      </c>
      <c r="I2107" s="2">
        <f t="shared" si="32"/>
        <v>11570000</v>
      </c>
      <c r="J2107" s="2">
        <v>144533</v>
      </c>
      <c r="K2107" t="s">
        <v>30</v>
      </c>
      <c r="L2107" t="s">
        <v>26</v>
      </c>
      <c r="M2107" t="s">
        <v>39</v>
      </c>
      <c r="N2107" s="2">
        <v>67</v>
      </c>
    </row>
    <row r="2108" spans="1:14" x14ac:dyDescent="0.35">
      <c r="A2108" t="s">
        <v>45</v>
      </c>
      <c r="B2108">
        <f>IF(COUNTIF($A$2:A2108, A2108) =1,1,0)</f>
        <v>0</v>
      </c>
      <c r="C2108">
        <v>2017</v>
      </c>
      <c r="D2108" s="10">
        <v>42736</v>
      </c>
      <c r="E2108" t="s">
        <v>16</v>
      </c>
      <c r="F2108" t="s">
        <v>35</v>
      </c>
      <c r="G2108">
        <f>IF(COUNTIF($F$2:F2108, F2108) =1,1,0)</f>
        <v>0</v>
      </c>
      <c r="H2108" s="1">
        <v>89.9</v>
      </c>
      <c r="I2108" s="2">
        <f t="shared" si="32"/>
        <v>89900000</v>
      </c>
      <c r="J2108" s="2">
        <v>828963</v>
      </c>
      <c r="K2108" t="s">
        <v>30</v>
      </c>
      <c r="L2108" t="s">
        <v>38</v>
      </c>
      <c r="M2108" t="s">
        <v>18</v>
      </c>
      <c r="N2108" s="2">
        <v>2</v>
      </c>
    </row>
    <row r="2109" spans="1:14" x14ac:dyDescent="0.35">
      <c r="A2109" t="s">
        <v>41</v>
      </c>
      <c r="B2109">
        <f>IF(COUNTIF($A$2:A2109, A2109) =1,1,0)</f>
        <v>0</v>
      </c>
      <c r="C2109">
        <v>2018</v>
      </c>
      <c r="D2109" s="10">
        <v>43101</v>
      </c>
      <c r="E2109" t="s">
        <v>20</v>
      </c>
      <c r="F2109" t="s">
        <v>35</v>
      </c>
      <c r="G2109">
        <f>IF(COUNTIF($F$2:F2109, F2109) =1,1,0)</f>
        <v>0</v>
      </c>
      <c r="H2109" s="1">
        <v>63.82</v>
      </c>
      <c r="I2109" s="2">
        <f t="shared" si="32"/>
        <v>63820000</v>
      </c>
      <c r="J2109" s="2">
        <v>554294</v>
      </c>
      <c r="K2109" t="s">
        <v>30</v>
      </c>
      <c r="L2109" t="s">
        <v>14</v>
      </c>
      <c r="M2109" t="s">
        <v>27</v>
      </c>
      <c r="N2109" s="2">
        <v>42</v>
      </c>
    </row>
    <row r="2110" spans="1:14" x14ac:dyDescent="0.35">
      <c r="A2110" t="s">
        <v>23</v>
      </c>
      <c r="B2110">
        <f>IF(COUNTIF($A$2:A2110, A2110) =1,1,0)</f>
        <v>0</v>
      </c>
      <c r="C2110">
        <v>2019</v>
      </c>
      <c r="D2110" s="10">
        <v>43466</v>
      </c>
      <c r="E2110" t="s">
        <v>20</v>
      </c>
      <c r="F2110" t="s">
        <v>36</v>
      </c>
      <c r="G2110">
        <f>IF(COUNTIF($F$2:F2110, F2110) =1,1,0)</f>
        <v>0</v>
      </c>
      <c r="H2110" s="1">
        <v>22.94</v>
      </c>
      <c r="I2110" s="2">
        <f t="shared" si="32"/>
        <v>22940000</v>
      </c>
      <c r="J2110" s="2">
        <v>844953</v>
      </c>
      <c r="K2110" t="s">
        <v>30</v>
      </c>
      <c r="L2110" t="s">
        <v>22</v>
      </c>
      <c r="M2110" t="s">
        <v>31</v>
      </c>
      <c r="N2110" s="2">
        <v>53</v>
      </c>
    </row>
    <row r="2111" spans="1:14" x14ac:dyDescent="0.35">
      <c r="A2111" t="s">
        <v>43</v>
      </c>
      <c r="B2111">
        <f>IF(COUNTIF($A$2:A2111, A2111) =1,1,0)</f>
        <v>0</v>
      </c>
      <c r="C2111">
        <v>2020</v>
      </c>
      <c r="D2111" s="10">
        <v>43831</v>
      </c>
      <c r="E2111" t="s">
        <v>11</v>
      </c>
      <c r="F2111" t="s">
        <v>21</v>
      </c>
      <c r="G2111">
        <f>IF(COUNTIF($F$2:F2111, F2111) =1,1,0)</f>
        <v>0</v>
      </c>
      <c r="H2111" s="1">
        <v>94.02</v>
      </c>
      <c r="I2111" s="2">
        <f t="shared" si="32"/>
        <v>94020000</v>
      </c>
      <c r="J2111" s="2">
        <v>581813</v>
      </c>
      <c r="K2111" t="s">
        <v>30</v>
      </c>
      <c r="L2111" t="s">
        <v>26</v>
      </c>
      <c r="M2111" t="s">
        <v>39</v>
      </c>
      <c r="N2111" s="2">
        <v>20</v>
      </c>
    </row>
    <row r="2112" spans="1:14" x14ac:dyDescent="0.35">
      <c r="A2112" t="s">
        <v>44</v>
      </c>
      <c r="B2112">
        <f>IF(COUNTIF($A$2:A2112, A2112) =1,1,0)</f>
        <v>0</v>
      </c>
      <c r="C2112">
        <v>2017</v>
      </c>
      <c r="D2112" s="10">
        <v>42736</v>
      </c>
      <c r="E2112" t="s">
        <v>42</v>
      </c>
      <c r="F2112" t="s">
        <v>36</v>
      </c>
      <c r="G2112">
        <f>IF(COUNTIF($F$2:F2112, F2112) =1,1,0)</f>
        <v>0</v>
      </c>
      <c r="H2112" s="1">
        <v>9.76</v>
      </c>
      <c r="I2112" s="2">
        <f t="shared" si="32"/>
        <v>9760000</v>
      </c>
      <c r="J2112" s="2">
        <v>122728</v>
      </c>
      <c r="K2112" t="s">
        <v>30</v>
      </c>
      <c r="L2112" t="s">
        <v>38</v>
      </c>
      <c r="M2112" t="s">
        <v>27</v>
      </c>
      <c r="N2112" s="2">
        <v>7</v>
      </c>
    </row>
    <row r="2113" spans="1:14" x14ac:dyDescent="0.35">
      <c r="A2113" t="s">
        <v>44</v>
      </c>
      <c r="B2113">
        <f>IF(COUNTIF($A$2:A2113, A2113) =1,1,0)</f>
        <v>0</v>
      </c>
      <c r="C2113">
        <v>2020</v>
      </c>
      <c r="D2113" s="10">
        <v>43831</v>
      </c>
      <c r="E2113" t="s">
        <v>32</v>
      </c>
      <c r="F2113" t="s">
        <v>12</v>
      </c>
      <c r="G2113">
        <f>IF(COUNTIF($F$2:F2113, F2113) =1,1,0)</f>
        <v>0</v>
      </c>
      <c r="H2113" s="1">
        <v>39.33</v>
      </c>
      <c r="I2113" s="2">
        <f t="shared" si="32"/>
        <v>39330000</v>
      </c>
      <c r="J2113" s="2">
        <v>267631</v>
      </c>
      <c r="K2113" t="s">
        <v>13</v>
      </c>
      <c r="L2113" t="s">
        <v>38</v>
      </c>
      <c r="M2113" t="s">
        <v>27</v>
      </c>
      <c r="N2113" s="2">
        <v>12</v>
      </c>
    </row>
    <row r="2114" spans="1:14" x14ac:dyDescent="0.35">
      <c r="A2114" t="s">
        <v>33</v>
      </c>
      <c r="B2114">
        <f>IF(COUNTIF($A$2:A2114, A2114) =1,1,0)</f>
        <v>0</v>
      </c>
      <c r="C2114">
        <v>2019</v>
      </c>
      <c r="D2114" s="10">
        <v>43466</v>
      </c>
      <c r="E2114" t="s">
        <v>34</v>
      </c>
      <c r="F2114" t="s">
        <v>17</v>
      </c>
      <c r="G2114">
        <f>IF(COUNTIF($F$2:F2114, F2114) =1,1,0)</f>
        <v>0</v>
      </c>
      <c r="H2114" s="1">
        <v>3.87</v>
      </c>
      <c r="I2114" s="2">
        <f t="shared" si="32"/>
        <v>3870000</v>
      </c>
      <c r="J2114" s="2">
        <v>755230</v>
      </c>
      <c r="K2114" t="s">
        <v>29</v>
      </c>
      <c r="L2114" t="s">
        <v>22</v>
      </c>
      <c r="M2114" t="s">
        <v>27</v>
      </c>
      <c r="N2114" s="2">
        <v>31</v>
      </c>
    </row>
    <row r="2115" spans="1:14" x14ac:dyDescent="0.35">
      <c r="A2115" t="s">
        <v>33</v>
      </c>
      <c r="B2115">
        <f>IF(COUNTIF($A$2:A2115, A2115) =1,1,0)</f>
        <v>0</v>
      </c>
      <c r="C2115">
        <v>2018</v>
      </c>
      <c r="D2115" s="10">
        <v>43101</v>
      </c>
      <c r="E2115" t="s">
        <v>42</v>
      </c>
      <c r="F2115" t="s">
        <v>17</v>
      </c>
      <c r="G2115">
        <f>IF(COUNTIF($F$2:F2115, F2115) =1,1,0)</f>
        <v>0</v>
      </c>
      <c r="H2115" s="1">
        <v>80.37</v>
      </c>
      <c r="I2115" s="2">
        <f t="shared" ref="I2115:I2178" si="33">H2115*1000000</f>
        <v>80370000</v>
      </c>
      <c r="J2115" s="2">
        <v>339119</v>
      </c>
      <c r="K2115" t="s">
        <v>30</v>
      </c>
      <c r="L2115" t="s">
        <v>14</v>
      </c>
      <c r="M2115" t="s">
        <v>39</v>
      </c>
      <c r="N2115" s="2">
        <v>29</v>
      </c>
    </row>
    <row r="2116" spans="1:14" x14ac:dyDescent="0.35">
      <c r="A2116" t="s">
        <v>33</v>
      </c>
      <c r="B2116">
        <f>IF(COUNTIF($A$2:A2116, A2116) =1,1,0)</f>
        <v>0</v>
      </c>
      <c r="C2116">
        <v>2015</v>
      </c>
      <c r="D2116" s="10">
        <v>42005</v>
      </c>
      <c r="E2116" t="s">
        <v>34</v>
      </c>
      <c r="F2116" t="s">
        <v>35</v>
      </c>
      <c r="G2116">
        <f>IF(COUNTIF($F$2:F2116, F2116) =1,1,0)</f>
        <v>0</v>
      </c>
      <c r="H2116" s="1">
        <v>14.72</v>
      </c>
      <c r="I2116" s="2">
        <f t="shared" si="33"/>
        <v>14720000</v>
      </c>
      <c r="J2116" s="2">
        <v>540718</v>
      </c>
      <c r="K2116" t="s">
        <v>29</v>
      </c>
      <c r="L2116" t="s">
        <v>38</v>
      </c>
      <c r="M2116" t="s">
        <v>27</v>
      </c>
      <c r="N2116" s="2">
        <v>6</v>
      </c>
    </row>
    <row r="2117" spans="1:14" x14ac:dyDescent="0.35">
      <c r="A2117" t="s">
        <v>33</v>
      </c>
      <c r="B2117">
        <f>IF(COUNTIF($A$2:A2117, A2117) =1,1,0)</f>
        <v>0</v>
      </c>
      <c r="C2117">
        <v>2024</v>
      </c>
      <c r="D2117" s="10">
        <v>45292</v>
      </c>
      <c r="E2117" t="s">
        <v>32</v>
      </c>
      <c r="F2117" t="s">
        <v>35</v>
      </c>
      <c r="G2117">
        <f>IF(COUNTIF($F$2:F2117, F2117) =1,1,0)</f>
        <v>0</v>
      </c>
      <c r="H2117" s="1">
        <v>85.88</v>
      </c>
      <c r="I2117" s="2">
        <f t="shared" si="33"/>
        <v>85880000</v>
      </c>
      <c r="J2117" s="2">
        <v>546017</v>
      </c>
      <c r="K2117" t="s">
        <v>30</v>
      </c>
      <c r="L2117" t="s">
        <v>26</v>
      </c>
      <c r="M2117" t="s">
        <v>39</v>
      </c>
      <c r="N2117" s="2">
        <v>14</v>
      </c>
    </row>
    <row r="2118" spans="1:14" x14ac:dyDescent="0.35">
      <c r="A2118" t="s">
        <v>19</v>
      </c>
      <c r="B2118">
        <f>IF(COUNTIF($A$2:A2118, A2118) =1,1,0)</f>
        <v>0</v>
      </c>
      <c r="C2118">
        <v>2024</v>
      </c>
      <c r="D2118" s="10">
        <v>45292</v>
      </c>
      <c r="E2118" t="s">
        <v>34</v>
      </c>
      <c r="F2118" t="s">
        <v>17</v>
      </c>
      <c r="G2118">
        <f>IF(COUNTIF($F$2:F2118, F2118) =1,1,0)</f>
        <v>0</v>
      </c>
      <c r="H2118" s="1">
        <v>48.83</v>
      </c>
      <c r="I2118" s="2">
        <f t="shared" si="33"/>
        <v>48830000</v>
      </c>
      <c r="J2118" s="2">
        <v>96083</v>
      </c>
      <c r="K2118" t="s">
        <v>30</v>
      </c>
      <c r="L2118" t="s">
        <v>22</v>
      </c>
      <c r="M2118" t="s">
        <v>18</v>
      </c>
      <c r="N2118" s="2">
        <v>17</v>
      </c>
    </row>
    <row r="2119" spans="1:14" x14ac:dyDescent="0.35">
      <c r="A2119" t="s">
        <v>40</v>
      </c>
      <c r="B2119">
        <f>IF(COUNTIF($A$2:A2119, A2119) =1,1,0)</f>
        <v>0</v>
      </c>
      <c r="C2119">
        <v>2019</v>
      </c>
      <c r="D2119" s="10">
        <v>43466</v>
      </c>
      <c r="E2119" t="s">
        <v>20</v>
      </c>
      <c r="F2119" t="s">
        <v>17</v>
      </c>
      <c r="G2119">
        <f>IF(COUNTIF($F$2:F2119, F2119) =1,1,0)</f>
        <v>0</v>
      </c>
      <c r="H2119" s="1">
        <v>60.04</v>
      </c>
      <c r="I2119" s="2">
        <f t="shared" si="33"/>
        <v>60040000</v>
      </c>
      <c r="J2119" s="2">
        <v>366318</v>
      </c>
      <c r="K2119" t="s">
        <v>25</v>
      </c>
      <c r="L2119" t="s">
        <v>14</v>
      </c>
      <c r="M2119" t="s">
        <v>15</v>
      </c>
      <c r="N2119" s="2">
        <v>35</v>
      </c>
    </row>
    <row r="2120" spans="1:14" x14ac:dyDescent="0.35">
      <c r="A2120" t="s">
        <v>10</v>
      </c>
      <c r="B2120">
        <f>IF(COUNTIF($A$2:A2120, A2120) =1,1,0)</f>
        <v>0</v>
      </c>
      <c r="C2120">
        <v>2017</v>
      </c>
      <c r="D2120" s="10">
        <v>42736</v>
      </c>
      <c r="E2120" t="s">
        <v>42</v>
      </c>
      <c r="F2120" t="s">
        <v>21</v>
      </c>
      <c r="G2120">
        <f>IF(COUNTIF($F$2:F2120, F2120) =1,1,0)</f>
        <v>0</v>
      </c>
      <c r="H2120" s="1">
        <v>86.98</v>
      </c>
      <c r="I2120" s="2">
        <f t="shared" si="33"/>
        <v>86980000</v>
      </c>
      <c r="J2120" s="2">
        <v>510454</v>
      </c>
      <c r="K2120" t="s">
        <v>25</v>
      </c>
      <c r="L2120" t="s">
        <v>38</v>
      </c>
      <c r="M2120" t="s">
        <v>15</v>
      </c>
      <c r="N2120" s="2">
        <v>18</v>
      </c>
    </row>
    <row r="2121" spans="1:14" x14ac:dyDescent="0.35">
      <c r="A2121" t="s">
        <v>28</v>
      </c>
      <c r="B2121">
        <f>IF(COUNTIF($A$2:A2121, A2121) =1,1,0)</f>
        <v>0</v>
      </c>
      <c r="C2121">
        <v>2023</v>
      </c>
      <c r="D2121" s="10">
        <v>44927</v>
      </c>
      <c r="E2121" t="s">
        <v>11</v>
      </c>
      <c r="F2121" t="s">
        <v>35</v>
      </c>
      <c r="G2121">
        <f>IF(COUNTIF($F$2:F2121, F2121) =1,1,0)</f>
        <v>0</v>
      </c>
      <c r="H2121" s="1">
        <v>12.62</v>
      </c>
      <c r="I2121" s="2">
        <f t="shared" si="33"/>
        <v>12620000</v>
      </c>
      <c r="J2121" s="2">
        <v>68551</v>
      </c>
      <c r="K2121" t="s">
        <v>25</v>
      </c>
      <c r="L2121" t="s">
        <v>22</v>
      </c>
      <c r="M2121" t="s">
        <v>18</v>
      </c>
      <c r="N2121" s="2">
        <v>55</v>
      </c>
    </row>
    <row r="2122" spans="1:14" x14ac:dyDescent="0.35">
      <c r="A2122" t="s">
        <v>41</v>
      </c>
      <c r="B2122">
        <f>IF(COUNTIF($A$2:A2122, A2122) =1,1,0)</f>
        <v>0</v>
      </c>
      <c r="C2122">
        <v>2024</v>
      </c>
      <c r="D2122" s="10">
        <v>45292</v>
      </c>
      <c r="E2122" t="s">
        <v>16</v>
      </c>
      <c r="F2122" t="s">
        <v>37</v>
      </c>
      <c r="G2122">
        <f>IF(COUNTIF($F$2:F2122, F2122) =1,1,0)</f>
        <v>0</v>
      </c>
      <c r="H2122" s="1">
        <v>63.74</v>
      </c>
      <c r="I2122" s="2">
        <f t="shared" si="33"/>
        <v>63740000</v>
      </c>
      <c r="J2122" s="2">
        <v>83374</v>
      </c>
      <c r="K2122" t="s">
        <v>29</v>
      </c>
      <c r="L2122" t="s">
        <v>38</v>
      </c>
      <c r="M2122" t="s">
        <v>15</v>
      </c>
      <c r="N2122" s="2">
        <v>45</v>
      </c>
    </row>
    <row r="2123" spans="1:14" x14ac:dyDescent="0.35">
      <c r="A2123" t="s">
        <v>45</v>
      </c>
      <c r="B2123">
        <f>IF(COUNTIF($A$2:A2123, A2123) =1,1,0)</f>
        <v>0</v>
      </c>
      <c r="C2123">
        <v>2016</v>
      </c>
      <c r="D2123" s="10">
        <v>42370</v>
      </c>
      <c r="E2123" t="s">
        <v>20</v>
      </c>
      <c r="F2123" t="s">
        <v>36</v>
      </c>
      <c r="G2123">
        <f>IF(COUNTIF($F$2:F2123, F2123) =1,1,0)</f>
        <v>0</v>
      </c>
      <c r="H2123" s="1">
        <v>20.440000000000001</v>
      </c>
      <c r="I2123" s="2">
        <f t="shared" si="33"/>
        <v>20440000</v>
      </c>
      <c r="J2123" s="2">
        <v>981595</v>
      </c>
      <c r="K2123" t="s">
        <v>25</v>
      </c>
      <c r="L2123" t="s">
        <v>22</v>
      </c>
      <c r="M2123" t="s">
        <v>39</v>
      </c>
      <c r="N2123" s="2">
        <v>56</v>
      </c>
    </row>
    <row r="2124" spans="1:14" x14ac:dyDescent="0.35">
      <c r="A2124" t="s">
        <v>33</v>
      </c>
      <c r="B2124">
        <f>IF(COUNTIF($A$2:A2124, A2124) =1,1,0)</f>
        <v>0</v>
      </c>
      <c r="C2124">
        <v>2020</v>
      </c>
      <c r="D2124" s="10">
        <v>43831</v>
      </c>
      <c r="E2124" t="s">
        <v>11</v>
      </c>
      <c r="F2124" t="s">
        <v>36</v>
      </c>
      <c r="G2124">
        <f>IF(COUNTIF($F$2:F2124, F2124) =1,1,0)</f>
        <v>0</v>
      </c>
      <c r="H2124" s="1">
        <v>13.38</v>
      </c>
      <c r="I2124" s="2">
        <f t="shared" si="33"/>
        <v>13380000</v>
      </c>
      <c r="J2124" s="2">
        <v>934436</v>
      </c>
      <c r="K2124" t="s">
        <v>30</v>
      </c>
      <c r="L2124" t="s">
        <v>14</v>
      </c>
      <c r="M2124" t="s">
        <v>18</v>
      </c>
      <c r="N2124" s="2">
        <v>64</v>
      </c>
    </row>
    <row r="2125" spans="1:14" x14ac:dyDescent="0.35">
      <c r="A2125" t="s">
        <v>19</v>
      </c>
      <c r="B2125">
        <f>IF(COUNTIF($A$2:A2125, A2125) =1,1,0)</f>
        <v>0</v>
      </c>
      <c r="C2125">
        <v>2020</v>
      </c>
      <c r="D2125" s="10">
        <v>43831</v>
      </c>
      <c r="E2125" t="s">
        <v>16</v>
      </c>
      <c r="F2125" t="s">
        <v>37</v>
      </c>
      <c r="G2125">
        <f>IF(COUNTIF($F$2:F2125, F2125) =1,1,0)</f>
        <v>0</v>
      </c>
      <c r="H2125" s="1">
        <v>79.48</v>
      </c>
      <c r="I2125" s="2">
        <f t="shared" si="33"/>
        <v>79480000</v>
      </c>
      <c r="J2125" s="2">
        <v>461093</v>
      </c>
      <c r="K2125" t="s">
        <v>13</v>
      </c>
      <c r="L2125" t="s">
        <v>38</v>
      </c>
      <c r="M2125" t="s">
        <v>18</v>
      </c>
      <c r="N2125" s="2">
        <v>42</v>
      </c>
    </row>
    <row r="2126" spans="1:14" x14ac:dyDescent="0.35">
      <c r="A2126" t="s">
        <v>44</v>
      </c>
      <c r="B2126">
        <f>IF(COUNTIF($A$2:A2126, A2126) =1,1,0)</f>
        <v>0</v>
      </c>
      <c r="C2126">
        <v>2019</v>
      </c>
      <c r="D2126" s="10">
        <v>43466</v>
      </c>
      <c r="E2126" t="s">
        <v>34</v>
      </c>
      <c r="F2126" t="s">
        <v>17</v>
      </c>
      <c r="G2126">
        <f>IF(COUNTIF($F$2:F2126, F2126) =1,1,0)</f>
        <v>0</v>
      </c>
      <c r="H2126" s="1">
        <v>86.79</v>
      </c>
      <c r="I2126" s="2">
        <f t="shared" si="33"/>
        <v>86790000</v>
      </c>
      <c r="J2126" s="2">
        <v>214195</v>
      </c>
      <c r="K2126" t="s">
        <v>25</v>
      </c>
      <c r="L2126" t="s">
        <v>38</v>
      </c>
      <c r="M2126" t="s">
        <v>31</v>
      </c>
      <c r="N2126" s="2">
        <v>54</v>
      </c>
    </row>
    <row r="2127" spans="1:14" x14ac:dyDescent="0.35">
      <c r="A2127" t="s">
        <v>28</v>
      </c>
      <c r="B2127">
        <f>IF(COUNTIF($A$2:A2127, A2127) =1,1,0)</f>
        <v>0</v>
      </c>
      <c r="C2127">
        <v>2021</v>
      </c>
      <c r="D2127" s="10">
        <v>44197</v>
      </c>
      <c r="E2127" t="s">
        <v>34</v>
      </c>
      <c r="F2127" t="s">
        <v>12</v>
      </c>
      <c r="G2127">
        <f>IF(COUNTIF($F$2:F2127, F2127) =1,1,0)</f>
        <v>0</v>
      </c>
      <c r="H2127" s="1">
        <v>17.55</v>
      </c>
      <c r="I2127" s="2">
        <f t="shared" si="33"/>
        <v>17550000</v>
      </c>
      <c r="J2127" s="2">
        <v>519698</v>
      </c>
      <c r="K2127" t="s">
        <v>29</v>
      </c>
      <c r="L2127" t="s">
        <v>26</v>
      </c>
      <c r="M2127" t="s">
        <v>39</v>
      </c>
      <c r="N2127" s="2">
        <v>30</v>
      </c>
    </row>
    <row r="2128" spans="1:14" x14ac:dyDescent="0.35">
      <c r="A2128" t="s">
        <v>44</v>
      </c>
      <c r="B2128">
        <f>IF(COUNTIF($A$2:A2128, A2128) =1,1,0)</f>
        <v>0</v>
      </c>
      <c r="C2128">
        <v>2017</v>
      </c>
      <c r="D2128" s="10">
        <v>42736</v>
      </c>
      <c r="E2128" t="s">
        <v>20</v>
      </c>
      <c r="F2128" t="s">
        <v>37</v>
      </c>
      <c r="G2128">
        <f>IF(COUNTIF($F$2:F2128, F2128) =1,1,0)</f>
        <v>0</v>
      </c>
      <c r="H2128" s="1">
        <v>16.71</v>
      </c>
      <c r="I2128" s="2">
        <f t="shared" si="33"/>
        <v>16710000</v>
      </c>
      <c r="J2128" s="2">
        <v>393738</v>
      </c>
      <c r="K2128" t="s">
        <v>25</v>
      </c>
      <c r="L2128" t="s">
        <v>38</v>
      </c>
      <c r="M2128" t="s">
        <v>31</v>
      </c>
      <c r="N2128" s="2">
        <v>69</v>
      </c>
    </row>
    <row r="2129" spans="1:14" x14ac:dyDescent="0.35">
      <c r="A2129" t="s">
        <v>45</v>
      </c>
      <c r="B2129">
        <f>IF(COUNTIF($A$2:A2129, A2129) =1,1,0)</f>
        <v>0</v>
      </c>
      <c r="C2129">
        <v>2015</v>
      </c>
      <c r="D2129" s="10">
        <v>42005</v>
      </c>
      <c r="E2129" t="s">
        <v>32</v>
      </c>
      <c r="F2129" t="s">
        <v>35</v>
      </c>
      <c r="G2129">
        <f>IF(COUNTIF($F$2:F2129, F2129) =1,1,0)</f>
        <v>0</v>
      </c>
      <c r="H2129" s="1">
        <v>41.75</v>
      </c>
      <c r="I2129" s="2">
        <f t="shared" si="33"/>
        <v>41750000</v>
      </c>
      <c r="J2129" s="2">
        <v>327171</v>
      </c>
      <c r="K2129" t="s">
        <v>30</v>
      </c>
      <c r="L2129" t="s">
        <v>14</v>
      </c>
      <c r="M2129" t="s">
        <v>15</v>
      </c>
      <c r="N2129" s="2">
        <v>41</v>
      </c>
    </row>
    <row r="2130" spans="1:14" x14ac:dyDescent="0.35">
      <c r="A2130" t="s">
        <v>44</v>
      </c>
      <c r="B2130">
        <f>IF(COUNTIF($A$2:A2130, A2130) =1,1,0)</f>
        <v>0</v>
      </c>
      <c r="C2130">
        <v>2022</v>
      </c>
      <c r="D2130" s="10">
        <v>44562</v>
      </c>
      <c r="E2130" t="s">
        <v>32</v>
      </c>
      <c r="F2130" t="s">
        <v>24</v>
      </c>
      <c r="G2130">
        <f>IF(COUNTIF($F$2:F2130, F2130) =1,1,0)</f>
        <v>0</v>
      </c>
      <c r="H2130" s="1">
        <v>94.79</v>
      </c>
      <c r="I2130" s="2">
        <f t="shared" si="33"/>
        <v>94790000</v>
      </c>
      <c r="J2130" s="2">
        <v>534069</v>
      </c>
      <c r="K2130" t="s">
        <v>25</v>
      </c>
      <c r="L2130" t="s">
        <v>26</v>
      </c>
      <c r="M2130" t="s">
        <v>31</v>
      </c>
      <c r="N2130" s="2">
        <v>6</v>
      </c>
    </row>
    <row r="2131" spans="1:14" x14ac:dyDescent="0.35">
      <c r="A2131" t="s">
        <v>33</v>
      </c>
      <c r="B2131">
        <f>IF(COUNTIF($A$2:A2131, A2131) =1,1,0)</f>
        <v>0</v>
      </c>
      <c r="C2131">
        <v>2022</v>
      </c>
      <c r="D2131" s="10">
        <v>44562</v>
      </c>
      <c r="E2131" t="s">
        <v>34</v>
      </c>
      <c r="F2131" t="s">
        <v>35</v>
      </c>
      <c r="G2131">
        <f>IF(COUNTIF($F$2:F2131, F2131) =1,1,0)</f>
        <v>0</v>
      </c>
      <c r="H2131" s="1">
        <v>68.53</v>
      </c>
      <c r="I2131" s="2">
        <f t="shared" si="33"/>
        <v>68530000</v>
      </c>
      <c r="J2131" s="2">
        <v>812679</v>
      </c>
      <c r="K2131" t="s">
        <v>25</v>
      </c>
      <c r="L2131" t="s">
        <v>38</v>
      </c>
      <c r="M2131" t="s">
        <v>39</v>
      </c>
      <c r="N2131" s="2">
        <v>67</v>
      </c>
    </row>
    <row r="2132" spans="1:14" x14ac:dyDescent="0.35">
      <c r="A2132" t="s">
        <v>23</v>
      </c>
      <c r="B2132">
        <f>IF(COUNTIF($A$2:A2132, A2132) =1,1,0)</f>
        <v>0</v>
      </c>
      <c r="C2132">
        <v>2023</v>
      </c>
      <c r="D2132" s="10">
        <v>44927</v>
      </c>
      <c r="E2132" t="s">
        <v>42</v>
      </c>
      <c r="F2132" t="s">
        <v>12</v>
      </c>
      <c r="G2132">
        <f>IF(COUNTIF($F$2:F2132, F2132) =1,1,0)</f>
        <v>0</v>
      </c>
      <c r="H2132" s="1">
        <v>23.86</v>
      </c>
      <c r="I2132" s="2">
        <f t="shared" si="33"/>
        <v>23860000</v>
      </c>
      <c r="J2132" s="2">
        <v>552241</v>
      </c>
      <c r="K2132" t="s">
        <v>13</v>
      </c>
      <c r="L2132" t="s">
        <v>38</v>
      </c>
      <c r="M2132" t="s">
        <v>39</v>
      </c>
      <c r="N2132" s="2">
        <v>50</v>
      </c>
    </row>
    <row r="2133" spans="1:14" x14ac:dyDescent="0.35">
      <c r="A2133" t="s">
        <v>10</v>
      </c>
      <c r="B2133">
        <f>IF(COUNTIF($A$2:A2133, A2133) =1,1,0)</f>
        <v>0</v>
      </c>
      <c r="C2133">
        <v>2020</v>
      </c>
      <c r="D2133" s="10">
        <v>43831</v>
      </c>
      <c r="E2133" t="s">
        <v>34</v>
      </c>
      <c r="F2133" t="s">
        <v>36</v>
      </c>
      <c r="G2133">
        <f>IF(COUNTIF($F$2:F2133, F2133) =1,1,0)</f>
        <v>0</v>
      </c>
      <c r="H2133" s="1">
        <v>80.98</v>
      </c>
      <c r="I2133" s="2">
        <f t="shared" si="33"/>
        <v>80980000</v>
      </c>
      <c r="J2133" s="2">
        <v>708357</v>
      </c>
      <c r="K2133" t="s">
        <v>30</v>
      </c>
      <c r="L2133" t="s">
        <v>22</v>
      </c>
      <c r="M2133" t="s">
        <v>31</v>
      </c>
      <c r="N2133" s="2">
        <v>49</v>
      </c>
    </row>
    <row r="2134" spans="1:14" x14ac:dyDescent="0.35">
      <c r="A2134" t="s">
        <v>45</v>
      </c>
      <c r="B2134">
        <f>IF(COUNTIF($A$2:A2134, A2134) =1,1,0)</f>
        <v>0</v>
      </c>
      <c r="C2134">
        <v>2018</v>
      </c>
      <c r="D2134" s="10">
        <v>43101</v>
      </c>
      <c r="E2134" t="s">
        <v>20</v>
      </c>
      <c r="F2134" t="s">
        <v>35</v>
      </c>
      <c r="G2134">
        <f>IF(COUNTIF($F$2:F2134, F2134) =1,1,0)</f>
        <v>0</v>
      </c>
      <c r="H2134" s="1">
        <v>51.41</v>
      </c>
      <c r="I2134" s="2">
        <f t="shared" si="33"/>
        <v>51410000</v>
      </c>
      <c r="J2134" s="2">
        <v>491008</v>
      </c>
      <c r="K2134" t="s">
        <v>13</v>
      </c>
      <c r="L2134" t="s">
        <v>22</v>
      </c>
      <c r="M2134" t="s">
        <v>39</v>
      </c>
      <c r="N2134" s="2">
        <v>50</v>
      </c>
    </row>
    <row r="2135" spans="1:14" x14ac:dyDescent="0.35">
      <c r="A2135" t="s">
        <v>28</v>
      </c>
      <c r="B2135">
        <f>IF(COUNTIF($A$2:A2135, A2135) =1,1,0)</f>
        <v>0</v>
      </c>
      <c r="C2135">
        <v>2016</v>
      </c>
      <c r="D2135" s="10">
        <v>42370</v>
      </c>
      <c r="E2135" t="s">
        <v>11</v>
      </c>
      <c r="F2135" t="s">
        <v>24</v>
      </c>
      <c r="G2135">
        <f>IF(COUNTIF($F$2:F2135, F2135) =1,1,0)</f>
        <v>0</v>
      </c>
      <c r="H2135" s="1">
        <v>99.98</v>
      </c>
      <c r="I2135" s="2">
        <f t="shared" si="33"/>
        <v>99980000</v>
      </c>
      <c r="J2135" s="2">
        <v>761576</v>
      </c>
      <c r="K2135" t="s">
        <v>29</v>
      </c>
      <c r="L2135" t="s">
        <v>14</v>
      </c>
      <c r="M2135" t="s">
        <v>31</v>
      </c>
      <c r="N2135" s="2">
        <v>9</v>
      </c>
    </row>
    <row r="2136" spans="1:14" x14ac:dyDescent="0.35">
      <c r="A2136" t="s">
        <v>19</v>
      </c>
      <c r="B2136">
        <f>IF(COUNTIF($A$2:A2136, A2136) =1,1,0)</f>
        <v>0</v>
      </c>
      <c r="C2136">
        <v>2020</v>
      </c>
      <c r="D2136" s="10">
        <v>43831</v>
      </c>
      <c r="E2136" t="s">
        <v>16</v>
      </c>
      <c r="F2136" t="s">
        <v>35</v>
      </c>
      <c r="G2136">
        <f>IF(COUNTIF($F$2:F2136, F2136) =1,1,0)</f>
        <v>0</v>
      </c>
      <c r="H2136" s="1">
        <v>12.64</v>
      </c>
      <c r="I2136" s="2">
        <f t="shared" si="33"/>
        <v>12640000</v>
      </c>
      <c r="J2136" s="2">
        <v>10206</v>
      </c>
      <c r="K2136" t="s">
        <v>13</v>
      </c>
      <c r="L2136" t="s">
        <v>22</v>
      </c>
      <c r="M2136" t="s">
        <v>39</v>
      </c>
      <c r="N2136" s="2">
        <v>28</v>
      </c>
    </row>
    <row r="2137" spans="1:14" x14ac:dyDescent="0.35">
      <c r="A2137" t="s">
        <v>40</v>
      </c>
      <c r="B2137">
        <f>IF(COUNTIF($A$2:A2137, A2137) =1,1,0)</f>
        <v>0</v>
      </c>
      <c r="C2137">
        <v>2021</v>
      </c>
      <c r="D2137" s="10">
        <v>44197</v>
      </c>
      <c r="E2137" t="s">
        <v>34</v>
      </c>
      <c r="F2137" t="s">
        <v>36</v>
      </c>
      <c r="G2137">
        <f>IF(COUNTIF($F$2:F2137, F2137) =1,1,0)</f>
        <v>0</v>
      </c>
      <c r="H2137" s="1">
        <v>92.66</v>
      </c>
      <c r="I2137" s="2">
        <f t="shared" si="33"/>
        <v>92660000</v>
      </c>
      <c r="J2137" s="2">
        <v>49085</v>
      </c>
      <c r="K2137" t="s">
        <v>13</v>
      </c>
      <c r="L2137" t="s">
        <v>22</v>
      </c>
      <c r="M2137" t="s">
        <v>15</v>
      </c>
      <c r="N2137" s="2">
        <v>32</v>
      </c>
    </row>
    <row r="2138" spans="1:14" x14ac:dyDescent="0.35">
      <c r="A2138" t="s">
        <v>43</v>
      </c>
      <c r="B2138">
        <f>IF(COUNTIF($A$2:A2138, A2138) =1,1,0)</f>
        <v>0</v>
      </c>
      <c r="C2138">
        <v>2017</v>
      </c>
      <c r="D2138" s="10">
        <v>42736</v>
      </c>
      <c r="E2138" t="s">
        <v>32</v>
      </c>
      <c r="F2138" t="s">
        <v>35</v>
      </c>
      <c r="G2138">
        <f>IF(COUNTIF($F$2:F2138, F2138) =1,1,0)</f>
        <v>0</v>
      </c>
      <c r="H2138" s="1">
        <v>18.690000000000001</v>
      </c>
      <c r="I2138" s="2">
        <f t="shared" si="33"/>
        <v>18690000</v>
      </c>
      <c r="J2138" s="2">
        <v>131940</v>
      </c>
      <c r="K2138" t="s">
        <v>25</v>
      </c>
      <c r="L2138" t="s">
        <v>22</v>
      </c>
      <c r="M2138" t="s">
        <v>31</v>
      </c>
      <c r="N2138" s="2">
        <v>34</v>
      </c>
    </row>
    <row r="2139" spans="1:14" x14ac:dyDescent="0.35">
      <c r="A2139" t="s">
        <v>23</v>
      </c>
      <c r="B2139">
        <f>IF(COUNTIF($A$2:A2139, A2139) =1,1,0)</f>
        <v>0</v>
      </c>
      <c r="C2139">
        <v>2021</v>
      </c>
      <c r="D2139" s="10">
        <v>44197</v>
      </c>
      <c r="E2139" t="s">
        <v>11</v>
      </c>
      <c r="F2139" t="s">
        <v>21</v>
      </c>
      <c r="G2139">
        <f>IF(COUNTIF($F$2:F2139, F2139) =1,1,0)</f>
        <v>0</v>
      </c>
      <c r="H2139" s="1">
        <v>68.5</v>
      </c>
      <c r="I2139" s="2">
        <f t="shared" si="33"/>
        <v>68500000</v>
      </c>
      <c r="J2139" s="2">
        <v>396839</v>
      </c>
      <c r="K2139" t="s">
        <v>13</v>
      </c>
      <c r="L2139" t="s">
        <v>38</v>
      </c>
      <c r="M2139" t="s">
        <v>39</v>
      </c>
      <c r="N2139" s="2">
        <v>60</v>
      </c>
    </row>
    <row r="2140" spans="1:14" x14ac:dyDescent="0.35">
      <c r="A2140" t="s">
        <v>28</v>
      </c>
      <c r="B2140">
        <f>IF(COUNTIF($A$2:A2140, A2140) =1,1,0)</f>
        <v>0</v>
      </c>
      <c r="C2140">
        <v>2020</v>
      </c>
      <c r="D2140" s="10">
        <v>43831</v>
      </c>
      <c r="E2140" t="s">
        <v>32</v>
      </c>
      <c r="F2140" t="s">
        <v>36</v>
      </c>
      <c r="G2140">
        <f>IF(COUNTIF($F$2:F2140, F2140) =1,1,0)</f>
        <v>0</v>
      </c>
      <c r="H2140" s="1">
        <v>76.53</v>
      </c>
      <c r="I2140" s="2">
        <f t="shared" si="33"/>
        <v>76530000</v>
      </c>
      <c r="J2140" s="2">
        <v>46824</v>
      </c>
      <c r="K2140" t="s">
        <v>13</v>
      </c>
      <c r="L2140" t="s">
        <v>26</v>
      </c>
      <c r="M2140" t="s">
        <v>15</v>
      </c>
      <c r="N2140" s="2">
        <v>39</v>
      </c>
    </row>
    <row r="2141" spans="1:14" x14ac:dyDescent="0.35">
      <c r="A2141" t="s">
        <v>41</v>
      </c>
      <c r="B2141">
        <f>IF(COUNTIF($A$2:A2141, A2141) =1,1,0)</f>
        <v>0</v>
      </c>
      <c r="C2141">
        <v>2019</v>
      </c>
      <c r="D2141" s="10">
        <v>43466</v>
      </c>
      <c r="E2141" t="s">
        <v>32</v>
      </c>
      <c r="F2141" t="s">
        <v>21</v>
      </c>
      <c r="G2141">
        <f>IF(COUNTIF($F$2:F2141, F2141) =1,1,0)</f>
        <v>0</v>
      </c>
      <c r="H2141" s="1">
        <v>71.22</v>
      </c>
      <c r="I2141" s="2">
        <f t="shared" si="33"/>
        <v>71220000</v>
      </c>
      <c r="J2141" s="2">
        <v>705326</v>
      </c>
      <c r="K2141" t="s">
        <v>13</v>
      </c>
      <c r="L2141" t="s">
        <v>14</v>
      </c>
      <c r="M2141" t="s">
        <v>39</v>
      </c>
      <c r="N2141" s="2">
        <v>19</v>
      </c>
    </row>
    <row r="2142" spans="1:14" x14ac:dyDescent="0.35">
      <c r="A2142" t="s">
        <v>19</v>
      </c>
      <c r="B2142">
        <f>IF(COUNTIF($A$2:A2142, A2142) =1,1,0)</f>
        <v>0</v>
      </c>
      <c r="C2142">
        <v>2015</v>
      </c>
      <c r="D2142" s="10">
        <v>42005</v>
      </c>
      <c r="E2142" t="s">
        <v>42</v>
      </c>
      <c r="F2142" t="s">
        <v>24</v>
      </c>
      <c r="G2142">
        <f>IF(COUNTIF($F$2:F2142, F2142) =1,1,0)</f>
        <v>0</v>
      </c>
      <c r="H2142" s="1">
        <v>4.5199999999999996</v>
      </c>
      <c r="I2142" s="2">
        <f t="shared" si="33"/>
        <v>4520000</v>
      </c>
      <c r="J2142" s="2">
        <v>252949</v>
      </c>
      <c r="K2142" t="s">
        <v>29</v>
      </c>
      <c r="L2142" t="s">
        <v>14</v>
      </c>
      <c r="M2142" t="s">
        <v>18</v>
      </c>
      <c r="N2142" s="2">
        <v>51</v>
      </c>
    </row>
    <row r="2143" spans="1:14" x14ac:dyDescent="0.35">
      <c r="A2143" t="s">
        <v>41</v>
      </c>
      <c r="B2143">
        <f>IF(COUNTIF($A$2:A2143, A2143) =1,1,0)</f>
        <v>0</v>
      </c>
      <c r="C2143">
        <v>2021</v>
      </c>
      <c r="D2143" s="10">
        <v>44197</v>
      </c>
      <c r="E2143" t="s">
        <v>11</v>
      </c>
      <c r="F2143" t="s">
        <v>35</v>
      </c>
      <c r="G2143">
        <f>IF(COUNTIF($F$2:F2143, F2143) =1,1,0)</f>
        <v>0</v>
      </c>
      <c r="H2143" s="1">
        <v>45.97</v>
      </c>
      <c r="I2143" s="2">
        <f t="shared" si="33"/>
        <v>45970000</v>
      </c>
      <c r="J2143" s="2">
        <v>699825</v>
      </c>
      <c r="K2143" t="s">
        <v>25</v>
      </c>
      <c r="L2143" t="s">
        <v>14</v>
      </c>
      <c r="M2143" t="s">
        <v>31</v>
      </c>
      <c r="N2143" s="2">
        <v>60</v>
      </c>
    </row>
    <row r="2144" spans="1:14" x14ac:dyDescent="0.35">
      <c r="A2144" t="s">
        <v>28</v>
      </c>
      <c r="B2144">
        <f>IF(COUNTIF($A$2:A2144, A2144) =1,1,0)</f>
        <v>0</v>
      </c>
      <c r="C2144">
        <v>2016</v>
      </c>
      <c r="D2144" s="10">
        <v>42370</v>
      </c>
      <c r="E2144" t="s">
        <v>20</v>
      </c>
      <c r="F2144" t="s">
        <v>36</v>
      </c>
      <c r="G2144">
        <f>IF(COUNTIF($F$2:F2144, F2144) =1,1,0)</f>
        <v>0</v>
      </c>
      <c r="H2144" s="1">
        <v>3.57</v>
      </c>
      <c r="I2144" s="2">
        <f t="shared" si="33"/>
        <v>3570000</v>
      </c>
      <c r="J2144" s="2">
        <v>882784</v>
      </c>
      <c r="K2144" t="s">
        <v>29</v>
      </c>
      <c r="L2144" t="s">
        <v>22</v>
      </c>
      <c r="M2144" t="s">
        <v>15</v>
      </c>
      <c r="N2144" s="2">
        <v>31</v>
      </c>
    </row>
    <row r="2145" spans="1:14" x14ac:dyDescent="0.35">
      <c r="A2145" t="s">
        <v>40</v>
      </c>
      <c r="B2145">
        <f>IF(COUNTIF($A$2:A2145, A2145) =1,1,0)</f>
        <v>0</v>
      </c>
      <c r="C2145">
        <v>2022</v>
      </c>
      <c r="D2145" s="10">
        <v>44562</v>
      </c>
      <c r="E2145" t="s">
        <v>32</v>
      </c>
      <c r="F2145" t="s">
        <v>12</v>
      </c>
      <c r="G2145">
        <f>IF(COUNTIF($F$2:F2145, F2145) =1,1,0)</f>
        <v>0</v>
      </c>
      <c r="H2145" s="1">
        <v>92.06</v>
      </c>
      <c r="I2145" s="2">
        <f t="shared" si="33"/>
        <v>92060000</v>
      </c>
      <c r="J2145" s="2">
        <v>721334</v>
      </c>
      <c r="K2145" t="s">
        <v>29</v>
      </c>
      <c r="L2145" t="s">
        <v>26</v>
      </c>
      <c r="M2145" t="s">
        <v>15</v>
      </c>
      <c r="N2145" s="2">
        <v>31</v>
      </c>
    </row>
    <row r="2146" spans="1:14" x14ac:dyDescent="0.35">
      <c r="A2146" t="s">
        <v>44</v>
      </c>
      <c r="B2146">
        <f>IF(COUNTIF($A$2:A2146, A2146) =1,1,0)</f>
        <v>0</v>
      </c>
      <c r="C2146">
        <v>2022</v>
      </c>
      <c r="D2146" s="10">
        <v>44562</v>
      </c>
      <c r="E2146" t="s">
        <v>42</v>
      </c>
      <c r="F2146" t="s">
        <v>21</v>
      </c>
      <c r="G2146">
        <f>IF(COUNTIF($F$2:F2146, F2146) =1,1,0)</f>
        <v>0</v>
      </c>
      <c r="H2146" s="1">
        <v>71.150000000000006</v>
      </c>
      <c r="I2146" s="2">
        <f t="shared" si="33"/>
        <v>71150000</v>
      </c>
      <c r="J2146" s="2">
        <v>840225</v>
      </c>
      <c r="K2146" t="s">
        <v>30</v>
      </c>
      <c r="L2146" t="s">
        <v>38</v>
      </c>
      <c r="M2146" t="s">
        <v>39</v>
      </c>
      <c r="N2146" s="2">
        <v>70</v>
      </c>
    </row>
    <row r="2147" spans="1:14" x14ac:dyDescent="0.35">
      <c r="A2147" t="s">
        <v>23</v>
      </c>
      <c r="B2147">
        <f>IF(COUNTIF($A$2:A2147, A2147) =1,1,0)</f>
        <v>0</v>
      </c>
      <c r="C2147">
        <v>2024</v>
      </c>
      <c r="D2147" s="10">
        <v>45292</v>
      </c>
      <c r="E2147" t="s">
        <v>16</v>
      </c>
      <c r="F2147" t="s">
        <v>24</v>
      </c>
      <c r="G2147">
        <f>IF(COUNTIF($F$2:F2147, F2147) =1,1,0)</f>
        <v>0</v>
      </c>
      <c r="H2147" s="1">
        <v>9.74</v>
      </c>
      <c r="I2147" s="2">
        <f t="shared" si="33"/>
        <v>9740000</v>
      </c>
      <c r="J2147" s="2">
        <v>118118</v>
      </c>
      <c r="K2147" t="s">
        <v>30</v>
      </c>
      <c r="L2147" t="s">
        <v>26</v>
      </c>
      <c r="M2147" t="s">
        <v>15</v>
      </c>
      <c r="N2147" s="2">
        <v>17</v>
      </c>
    </row>
    <row r="2148" spans="1:14" x14ac:dyDescent="0.35">
      <c r="A2148" t="s">
        <v>44</v>
      </c>
      <c r="B2148">
        <f>IF(COUNTIF($A$2:A2148, A2148) =1,1,0)</f>
        <v>0</v>
      </c>
      <c r="C2148">
        <v>2016</v>
      </c>
      <c r="D2148" s="10">
        <v>42370</v>
      </c>
      <c r="E2148" t="s">
        <v>11</v>
      </c>
      <c r="F2148" t="s">
        <v>12</v>
      </c>
      <c r="G2148">
        <f>IF(COUNTIF($F$2:F2148, F2148) =1,1,0)</f>
        <v>0</v>
      </c>
      <c r="H2148" s="1">
        <v>30.42</v>
      </c>
      <c r="I2148" s="2">
        <f t="shared" si="33"/>
        <v>30420000</v>
      </c>
      <c r="J2148" s="2">
        <v>272199</v>
      </c>
      <c r="K2148" t="s">
        <v>25</v>
      </c>
      <c r="L2148" t="s">
        <v>38</v>
      </c>
      <c r="M2148" t="s">
        <v>31</v>
      </c>
      <c r="N2148" s="2">
        <v>29</v>
      </c>
    </row>
    <row r="2149" spans="1:14" x14ac:dyDescent="0.35">
      <c r="A2149" t="s">
        <v>23</v>
      </c>
      <c r="B2149">
        <f>IF(COUNTIF($A$2:A2149, A2149) =1,1,0)</f>
        <v>0</v>
      </c>
      <c r="C2149">
        <v>2016</v>
      </c>
      <c r="D2149" s="10">
        <v>42370</v>
      </c>
      <c r="E2149" t="s">
        <v>16</v>
      </c>
      <c r="F2149" t="s">
        <v>17</v>
      </c>
      <c r="G2149">
        <f>IF(COUNTIF($F$2:F2149, F2149) =1,1,0)</f>
        <v>0</v>
      </c>
      <c r="H2149" s="1">
        <v>59.44</v>
      </c>
      <c r="I2149" s="2">
        <f t="shared" si="33"/>
        <v>59440000</v>
      </c>
      <c r="J2149" s="2">
        <v>964115</v>
      </c>
      <c r="K2149" t="s">
        <v>25</v>
      </c>
      <c r="L2149" t="s">
        <v>14</v>
      </c>
      <c r="M2149" t="s">
        <v>18</v>
      </c>
      <c r="N2149" s="2">
        <v>48</v>
      </c>
    </row>
    <row r="2150" spans="1:14" x14ac:dyDescent="0.35">
      <c r="A2150" t="s">
        <v>43</v>
      </c>
      <c r="B2150">
        <f>IF(COUNTIF($A$2:A2150, A2150) =1,1,0)</f>
        <v>0</v>
      </c>
      <c r="C2150">
        <v>2023</v>
      </c>
      <c r="D2150" s="10">
        <v>44927</v>
      </c>
      <c r="E2150" t="s">
        <v>20</v>
      </c>
      <c r="F2150" t="s">
        <v>12</v>
      </c>
      <c r="G2150">
        <f>IF(COUNTIF($F$2:F2150, F2150) =1,1,0)</f>
        <v>0</v>
      </c>
      <c r="H2150" s="1">
        <v>27.58</v>
      </c>
      <c r="I2150" s="2">
        <f t="shared" si="33"/>
        <v>27580000</v>
      </c>
      <c r="J2150" s="2">
        <v>171936</v>
      </c>
      <c r="K2150" t="s">
        <v>13</v>
      </c>
      <c r="L2150" t="s">
        <v>22</v>
      </c>
      <c r="M2150" t="s">
        <v>15</v>
      </c>
      <c r="N2150" s="2">
        <v>70</v>
      </c>
    </row>
    <row r="2151" spans="1:14" x14ac:dyDescent="0.35">
      <c r="A2151" t="s">
        <v>44</v>
      </c>
      <c r="B2151">
        <f>IF(COUNTIF($A$2:A2151, A2151) =1,1,0)</f>
        <v>0</v>
      </c>
      <c r="C2151">
        <v>2022</v>
      </c>
      <c r="D2151" s="10">
        <v>44562</v>
      </c>
      <c r="E2151" t="s">
        <v>42</v>
      </c>
      <c r="F2151" t="s">
        <v>37</v>
      </c>
      <c r="G2151">
        <f>IF(COUNTIF($F$2:F2151, F2151) =1,1,0)</f>
        <v>0</v>
      </c>
      <c r="H2151" s="1">
        <v>73.260000000000005</v>
      </c>
      <c r="I2151" s="2">
        <f t="shared" si="33"/>
        <v>73260000</v>
      </c>
      <c r="J2151" s="2">
        <v>841903</v>
      </c>
      <c r="K2151" t="s">
        <v>30</v>
      </c>
      <c r="L2151" t="s">
        <v>26</v>
      </c>
      <c r="M2151" t="s">
        <v>18</v>
      </c>
      <c r="N2151" s="2">
        <v>7</v>
      </c>
    </row>
    <row r="2152" spans="1:14" x14ac:dyDescent="0.35">
      <c r="A2152" t="s">
        <v>28</v>
      </c>
      <c r="B2152">
        <f>IF(COUNTIF($A$2:A2152, A2152) =1,1,0)</f>
        <v>0</v>
      </c>
      <c r="C2152">
        <v>2022</v>
      </c>
      <c r="D2152" s="10">
        <v>44562</v>
      </c>
      <c r="E2152" t="s">
        <v>20</v>
      </c>
      <c r="F2152" t="s">
        <v>24</v>
      </c>
      <c r="G2152">
        <f>IF(COUNTIF($F$2:F2152, F2152) =1,1,0)</f>
        <v>0</v>
      </c>
      <c r="H2152" s="1">
        <v>92.88</v>
      </c>
      <c r="I2152" s="2">
        <f t="shared" si="33"/>
        <v>92880000</v>
      </c>
      <c r="J2152" s="2">
        <v>521871</v>
      </c>
      <c r="K2152" t="s">
        <v>29</v>
      </c>
      <c r="L2152" t="s">
        <v>26</v>
      </c>
      <c r="M2152" t="s">
        <v>39</v>
      </c>
      <c r="N2152" s="2">
        <v>6</v>
      </c>
    </row>
    <row r="2153" spans="1:14" x14ac:dyDescent="0.35">
      <c r="A2153" t="s">
        <v>28</v>
      </c>
      <c r="B2153">
        <f>IF(COUNTIF($A$2:A2153, A2153) =1,1,0)</f>
        <v>0</v>
      </c>
      <c r="C2153">
        <v>2024</v>
      </c>
      <c r="D2153" s="10">
        <v>45292</v>
      </c>
      <c r="E2153" t="s">
        <v>42</v>
      </c>
      <c r="F2153" t="s">
        <v>35</v>
      </c>
      <c r="G2153">
        <f>IF(COUNTIF($F$2:F2153, F2153) =1,1,0)</f>
        <v>0</v>
      </c>
      <c r="H2153" s="1">
        <v>46.25</v>
      </c>
      <c r="I2153" s="2">
        <f t="shared" si="33"/>
        <v>46250000</v>
      </c>
      <c r="J2153" s="2">
        <v>578427</v>
      </c>
      <c r="K2153" t="s">
        <v>13</v>
      </c>
      <c r="L2153" t="s">
        <v>22</v>
      </c>
      <c r="M2153" t="s">
        <v>39</v>
      </c>
      <c r="N2153" s="2">
        <v>16</v>
      </c>
    </row>
    <row r="2154" spans="1:14" x14ac:dyDescent="0.35">
      <c r="A2154" t="s">
        <v>33</v>
      </c>
      <c r="B2154">
        <f>IF(COUNTIF($A$2:A2154, A2154) =1,1,0)</f>
        <v>0</v>
      </c>
      <c r="C2154">
        <v>2015</v>
      </c>
      <c r="D2154" s="10">
        <v>42005</v>
      </c>
      <c r="E2154" t="s">
        <v>32</v>
      </c>
      <c r="F2154" t="s">
        <v>36</v>
      </c>
      <c r="G2154">
        <f>IF(COUNTIF($F$2:F2154, F2154) =1,1,0)</f>
        <v>0</v>
      </c>
      <c r="H2154" s="1">
        <v>51.64</v>
      </c>
      <c r="I2154" s="2">
        <f t="shared" si="33"/>
        <v>51640000</v>
      </c>
      <c r="J2154" s="2">
        <v>538890</v>
      </c>
      <c r="K2154" t="s">
        <v>25</v>
      </c>
      <c r="L2154" t="s">
        <v>38</v>
      </c>
      <c r="M2154" t="s">
        <v>31</v>
      </c>
      <c r="N2154" s="2">
        <v>59</v>
      </c>
    </row>
    <row r="2155" spans="1:14" x14ac:dyDescent="0.35">
      <c r="A2155" t="s">
        <v>43</v>
      </c>
      <c r="B2155">
        <f>IF(COUNTIF($A$2:A2155, A2155) =1,1,0)</f>
        <v>0</v>
      </c>
      <c r="C2155">
        <v>2022</v>
      </c>
      <c r="D2155" s="10">
        <v>44562</v>
      </c>
      <c r="E2155" t="s">
        <v>32</v>
      </c>
      <c r="F2155" t="s">
        <v>24</v>
      </c>
      <c r="G2155">
        <f>IF(COUNTIF($F$2:F2155, F2155) =1,1,0)</f>
        <v>0</v>
      </c>
      <c r="H2155" s="1">
        <v>79.5</v>
      </c>
      <c r="I2155" s="2">
        <f t="shared" si="33"/>
        <v>79500000</v>
      </c>
      <c r="J2155" s="2">
        <v>789067</v>
      </c>
      <c r="K2155" t="s">
        <v>13</v>
      </c>
      <c r="L2155" t="s">
        <v>14</v>
      </c>
      <c r="M2155" t="s">
        <v>18</v>
      </c>
      <c r="N2155" s="2">
        <v>63</v>
      </c>
    </row>
    <row r="2156" spans="1:14" x14ac:dyDescent="0.35">
      <c r="A2156" t="s">
        <v>23</v>
      </c>
      <c r="B2156">
        <f>IF(COUNTIF($A$2:A2156, A2156) =1,1,0)</f>
        <v>0</v>
      </c>
      <c r="C2156">
        <v>2022</v>
      </c>
      <c r="D2156" s="10">
        <v>44562</v>
      </c>
      <c r="E2156" t="s">
        <v>32</v>
      </c>
      <c r="F2156" t="s">
        <v>21</v>
      </c>
      <c r="G2156">
        <f>IF(COUNTIF($F$2:F2156, F2156) =1,1,0)</f>
        <v>0</v>
      </c>
      <c r="H2156" s="1">
        <v>93.96</v>
      </c>
      <c r="I2156" s="2">
        <f t="shared" si="33"/>
        <v>93960000</v>
      </c>
      <c r="J2156" s="2">
        <v>446331</v>
      </c>
      <c r="K2156" t="s">
        <v>25</v>
      </c>
      <c r="L2156" t="s">
        <v>14</v>
      </c>
      <c r="M2156" t="s">
        <v>27</v>
      </c>
      <c r="N2156" s="2">
        <v>17</v>
      </c>
    </row>
    <row r="2157" spans="1:14" x14ac:dyDescent="0.35">
      <c r="A2157" t="s">
        <v>33</v>
      </c>
      <c r="B2157">
        <f>IF(COUNTIF($A$2:A2157, A2157) =1,1,0)</f>
        <v>0</v>
      </c>
      <c r="C2157">
        <v>2024</v>
      </c>
      <c r="D2157" s="10">
        <v>45292</v>
      </c>
      <c r="E2157" t="s">
        <v>16</v>
      </c>
      <c r="F2157" t="s">
        <v>35</v>
      </c>
      <c r="G2157">
        <f>IF(COUNTIF($F$2:F2157, F2157) =1,1,0)</f>
        <v>0</v>
      </c>
      <c r="H2157" s="1">
        <v>52.85</v>
      </c>
      <c r="I2157" s="2">
        <f t="shared" si="33"/>
        <v>52850000</v>
      </c>
      <c r="J2157" s="2">
        <v>927623</v>
      </c>
      <c r="K2157" t="s">
        <v>25</v>
      </c>
      <c r="L2157" t="s">
        <v>22</v>
      </c>
      <c r="M2157" t="s">
        <v>18</v>
      </c>
      <c r="N2157" s="2">
        <v>29</v>
      </c>
    </row>
    <row r="2158" spans="1:14" x14ac:dyDescent="0.35">
      <c r="A2158" t="s">
        <v>28</v>
      </c>
      <c r="B2158">
        <f>IF(COUNTIF($A$2:A2158, A2158) =1,1,0)</f>
        <v>0</v>
      </c>
      <c r="C2158">
        <v>2017</v>
      </c>
      <c r="D2158" s="10">
        <v>42736</v>
      </c>
      <c r="E2158" t="s">
        <v>32</v>
      </c>
      <c r="F2158" t="s">
        <v>24</v>
      </c>
      <c r="G2158">
        <f>IF(COUNTIF($F$2:F2158, F2158) =1,1,0)</f>
        <v>0</v>
      </c>
      <c r="H2158" s="1">
        <v>84.38</v>
      </c>
      <c r="I2158" s="2">
        <f t="shared" si="33"/>
        <v>84380000</v>
      </c>
      <c r="J2158" s="2">
        <v>724629</v>
      </c>
      <c r="K2158" t="s">
        <v>29</v>
      </c>
      <c r="L2158" t="s">
        <v>14</v>
      </c>
      <c r="M2158" t="s">
        <v>27</v>
      </c>
      <c r="N2158" s="2">
        <v>18</v>
      </c>
    </row>
    <row r="2159" spans="1:14" x14ac:dyDescent="0.35">
      <c r="A2159" t="s">
        <v>33</v>
      </c>
      <c r="B2159">
        <f>IF(COUNTIF($A$2:A2159, A2159) =1,1,0)</f>
        <v>0</v>
      </c>
      <c r="C2159">
        <v>2023</v>
      </c>
      <c r="D2159" s="10">
        <v>44927</v>
      </c>
      <c r="E2159" t="s">
        <v>16</v>
      </c>
      <c r="F2159" t="s">
        <v>12</v>
      </c>
      <c r="G2159">
        <f>IF(COUNTIF($F$2:F2159, F2159) =1,1,0)</f>
        <v>0</v>
      </c>
      <c r="H2159" s="1">
        <v>54.26</v>
      </c>
      <c r="I2159" s="2">
        <f t="shared" si="33"/>
        <v>54260000</v>
      </c>
      <c r="J2159" s="2">
        <v>21699</v>
      </c>
      <c r="K2159" t="s">
        <v>29</v>
      </c>
      <c r="L2159" t="s">
        <v>22</v>
      </c>
      <c r="M2159" t="s">
        <v>27</v>
      </c>
      <c r="N2159" s="2">
        <v>32</v>
      </c>
    </row>
    <row r="2160" spans="1:14" x14ac:dyDescent="0.35">
      <c r="A2160" t="s">
        <v>28</v>
      </c>
      <c r="B2160">
        <f>IF(COUNTIF($A$2:A2160, A2160) =1,1,0)</f>
        <v>0</v>
      </c>
      <c r="C2160">
        <v>2017</v>
      </c>
      <c r="D2160" s="10">
        <v>42736</v>
      </c>
      <c r="E2160" t="s">
        <v>34</v>
      </c>
      <c r="F2160" t="s">
        <v>37</v>
      </c>
      <c r="G2160">
        <f>IF(COUNTIF($F$2:F2160, F2160) =1,1,0)</f>
        <v>0</v>
      </c>
      <c r="H2160" s="1">
        <v>12.56</v>
      </c>
      <c r="I2160" s="2">
        <f t="shared" si="33"/>
        <v>12560000</v>
      </c>
      <c r="J2160" s="2">
        <v>135042</v>
      </c>
      <c r="K2160" t="s">
        <v>25</v>
      </c>
      <c r="L2160" t="s">
        <v>22</v>
      </c>
      <c r="M2160" t="s">
        <v>31</v>
      </c>
      <c r="N2160" s="2">
        <v>13</v>
      </c>
    </row>
    <row r="2161" spans="1:14" x14ac:dyDescent="0.35">
      <c r="A2161" t="s">
        <v>10</v>
      </c>
      <c r="B2161">
        <f>IF(COUNTIF($A$2:A2161, A2161) =1,1,0)</f>
        <v>0</v>
      </c>
      <c r="C2161">
        <v>2020</v>
      </c>
      <c r="D2161" s="10">
        <v>43831</v>
      </c>
      <c r="E2161" t="s">
        <v>42</v>
      </c>
      <c r="F2161" t="s">
        <v>21</v>
      </c>
      <c r="G2161">
        <f>IF(COUNTIF($F$2:F2161, F2161) =1,1,0)</f>
        <v>0</v>
      </c>
      <c r="H2161" s="1">
        <v>95.17</v>
      </c>
      <c r="I2161" s="2">
        <f t="shared" si="33"/>
        <v>95170000</v>
      </c>
      <c r="J2161" s="2">
        <v>884741</v>
      </c>
      <c r="K2161" t="s">
        <v>25</v>
      </c>
      <c r="L2161" t="s">
        <v>38</v>
      </c>
      <c r="M2161" t="s">
        <v>31</v>
      </c>
      <c r="N2161" s="2">
        <v>30</v>
      </c>
    </row>
    <row r="2162" spans="1:14" x14ac:dyDescent="0.35">
      <c r="A2162" t="s">
        <v>40</v>
      </c>
      <c r="B2162">
        <f>IF(COUNTIF($A$2:A2162, A2162) =1,1,0)</f>
        <v>0</v>
      </c>
      <c r="C2162">
        <v>2023</v>
      </c>
      <c r="D2162" s="10">
        <v>44927</v>
      </c>
      <c r="E2162" t="s">
        <v>32</v>
      </c>
      <c r="F2162" t="s">
        <v>21</v>
      </c>
      <c r="G2162">
        <f>IF(COUNTIF($F$2:F2162, F2162) =1,1,0)</f>
        <v>0</v>
      </c>
      <c r="H2162" s="1">
        <v>99.62</v>
      </c>
      <c r="I2162" s="2">
        <f t="shared" si="33"/>
        <v>99620000</v>
      </c>
      <c r="J2162" s="2">
        <v>285609</v>
      </c>
      <c r="K2162" t="s">
        <v>30</v>
      </c>
      <c r="L2162" t="s">
        <v>22</v>
      </c>
      <c r="M2162" t="s">
        <v>18</v>
      </c>
      <c r="N2162" s="2">
        <v>46</v>
      </c>
    </row>
    <row r="2163" spans="1:14" x14ac:dyDescent="0.35">
      <c r="A2163" t="s">
        <v>23</v>
      </c>
      <c r="B2163">
        <f>IF(COUNTIF($A$2:A2163, A2163) =1,1,0)</f>
        <v>0</v>
      </c>
      <c r="C2163">
        <v>2021</v>
      </c>
      <c r="D2163" s="10">
        <v>44197</v>
      </c>
      <c r="E2163" t="s">
        <v>16</v>
      </c>
      <c r="F2163" t="s">
        <v>35</v>
      </c>
      <c r="G2163">
        <f>IF(COUNTIF($F$2:F2163, F2163) =1,1,0)</f>
        <v>0</v>
      </c>
      <c r="H2163" s="1">
        <v>97.5</v>
      </c>
      <c r="I2163" s="2">
        <f t="shared" si="33"/>
        <v>97500000</v>
      </c>
      <c r="J2163" s="2">
        <v>755692</v>
      </c>
      <c r="K2163" t="s">
        <v>25</v>
      </c>
      <c r="L2163" t="s">
        <v>26</v>
      </c>
      <c r="M2163" t="s">
        <v>27</v>
      </c>
      <c r="N2163" s="2">
        <v>46</v>
      </c>
    </row>
    <row r="2164" spans="1:14" x14ac:dyDescent="0.35">
      <c r="A2164" t="s">
        <v>19</v>
      </c>
      <c r="B2164">
        <f>IF(COUNTIF($A$2:A2164, A2164) =1,1,0)</f>
        <v>0</v>
      </c>
      <c r="C2164">
        <v>2023</v>
      </c>
      <c r="D2164" s="10">
        <v>44927</v>
      </c>
      <c r="E2164" t="s">
        <v>34</v>
      </c>
      <c r="F2164" t="s">
        <v>24</v>
      </c>
      <c r="G2164">
        <f>IF(COUNTIF($F$2:F2164, F2164) =1,1,0)</f>
        <v>0</v>
      </c>
      <c r="H2164" s="1">
        <v>80.14</v>
      </c>
      <c r="I2164" s="2">
        <f t="shared" si="33"/>
        <v>80140000</v>
      </c>
      <c r="J2164" s="2">
        <v>241449</v>
      </c>
      <c r="K2164" t="s">
        <v>30</v>
      </c>
      <c r="L2164" t="s">
        <v>14</v>
      </c>
      <c r="M2164" t="s">
        <v>31</v>
      </c>
      <c r="N2164" s="2">
        <v>27</v>
      </c>
    </row>
    <row r="2165" spans="1:14" x14ac:dyDescent="0.35">
      <c r="A2165" t="s">
        <v>44</v>
      </c>
      <c r="B2165">
        <f>IF(COUNTIF($A$2:A2165, A2165) =1,1,0)</f>
        <v>0</v>
      </c>
      <c r="C2165">
        <v>2017</v>
      </c>
      <c r="D2165" s="10">
        <v>42736</v>
      </c>
      <c r="E2165" t="s">
        <v>32</v>
      </c>
      <c r="F2165" t="s">
        <v>21</v>
      </c>
      <c r="G2165">
        <f>IF(COUNTIF($F$2:F2165, F2165) =1,1,0)</f>
        <v>0</v>
      </c>
      <c r="H2165" s="1">
        <v>31.5</v>
      </c>
      <c r="I2165" s="2">
        <f t="shared" si="33"/>
        <v>31500000</v>
      </c>
      <c r="J2165" s="2">
        <v>951607</v>
      </c>
      <c r="K2165" t="s">
        <v>30</v>
      </c>
      <c r="L2165" t="s">
        <v>38</v>
      </c>
      <c r="M2165" t="s">
        <v>27</v>
      </c>
      <c r="N2165" s="2">
        <v>58</v>
      </c>
    </row>
    <row r="2166" spans="1:14" x14ac:dyDescent="0.35">
      <c r="A2166" t="s">
        <v>44</v>
      </c>
      <c r="B2166">
        <f>IF(COUNTIF($A$2:A2166, A2166) =1,1,0)</f>
        <v>0</v>
      </c>
      <c r="C2166">
        <v>2018</v>
      </c>
      <c r="D2166" s="10">
        <v>43101</v>
      </c>
      <c r="E2166" t="s">
        <v>11</v>
      </c>
      <c r="F2166" t="s">
        <v>35</v>
      </c>
      <c r="G2166">
        <f>IF(COUNTIF($F$2:F2166, F2166) =1,1,0)</f>
        <v>0</v>
      </c>
      <c r="H2166" s="1">
        <v>32.93</v>
      </c>
      <c r="I2166" s="2">
        <f t="shared" si="33"/>
        <v>32930000</v>
      </c>
      <c r="J2166" s="2">
        <v>774050</v>
      </c>
      <c r="K2166" t="s">
        <v>13</v>
      </c>
      <c r="L2166" t="s">
        <v>26</v>
      </c>
      <c r="M2166" t="s">
        <v>18</v>
      </c>
      <c r="N2166" s="2">
        <v>40</v>
      </c>
    </row>
    <row r="2167" spans="1:14" x14ac:dyDescent="0.35">
      <c r="A2167" t="s">
        <v>43</v>
      </c>
      <c r="B2167">
        <f>IF(COUNTIF($A$2:A2167, A2167) =1,1,0)</f>
        <v>0</v>
      </c>
      <c r="C2167">
        <v>2018</v>
      </c>
      <c r="D2167" s="10">
        <v>43101</v>
      </c>
      <c r="E2167" t="s">
        <v>42</v>
      </c>
      <c r="F2167" t="s">
        <v>17</v>
      </c>
      <c r="G2167">
        <f>IF(COUNTIF($F$2:F2167, F2167) =1,1,0)</f>
        <v>0</v>
      </c>
      <c r="H2167" s="1">
        <v>83.42</v>
      </c>
      <c r="I2167" s="2">
        <f t="shared" si="33"/>
        <v>83420000</v>
      </c>
      <c r="J2167" s="2">
        <v>538552</v>
      </c>
      <c r="K2167" t="s">
        <v>13</v>
      </c>
      <c r="L2167" t="s">
        <v>22</v>
      </c>
      <c r="M2167" t="s">
        <v>27</v>
      </c>
      <c r="N2167" s="2">
        <v>65</v>
      </c>
    </row>
    <row r="2168" spans="1:14" x14ac:dyDescent="0.35">
      <c r="A2168" t="s">
        <v>40</v>
      </c>
      <c r="B2168">
        <f>IF(COUNTIF($A$2:A2168, A2168) =1,1,0)</f>
        <v>0</v>
      </c>
      <c r="C2168">
        <v>2021</v>
      </c>
      <c r="D2168" s="10">
        <v>44197</v>
      </c>
      <c r="E2168" t="s">
        <v>32</v>
      </c>
      <c r="F2168" t="s">
        <v>17</v>
      </c>
      <c r="G2168">
        <f>IF(COUNTIF($F$2:F2168, F2168) =1,1,0)</f>
        <v>0</v>
      </c>
      <c r="H2168" s="1">
        <v>20.39</v>
      </c>
      <c r="I2168" s="2">
        <f t="shared" si="33"/>
        <v>20390000</v>
      </c>
      <c r="J2168" s="2">
        <v>342951</v>
      </c>
      <c r="K2168" t="s">
        <v>25</v>
      </c>
      <c r="L2168" t="s">
        <v>38</v>
      </c>
      <c r="M2168" t="s">
        <v>31</v>
      </c>
      <c r="N2168" s="2">
        <v>72</v>
      </c>
    </row>
    <row r="2169" spans="1:14" x14ac:dyDescent="0.35">
      <c r="A2169" t="s">
        <v>10</v>
      </c>
      <c r="B2169">
        <f>IF(COUNTIF($A$2:A2169, A2169) =1,1,0)</f>
        <v>0</v>
      </c>
      <c r="C2169">
        <v>2023</v>
      </c>
      <c r="D2169" s="10">
        <v>44927</v>
      </c>
      <c r="E2169" t="s">
        <v>32</v>
      </c>
      <c r="F2169" t="s">
        <v>37</v>
      </c>
      <c r="G2169">
        <f>IF(COUNTIF($F$2:F2169, F2169) =1,1,0)</f>
        <v>0</v>
      </c>
      <c r="H2169" s="1">
        <v>92.58</v>
      </c>
      <c r="I2169" s="2">
        <f t="shared" si="33"/>
        <v>92580000</v>
      </c>
      <c r="J2169" s="2">
        <v>974261</v>
      </c>
      <c r="K2169" t="s">
        <v>13</v>
      </c>
      <c r="L2169" t="s">
        <v>26</v>
      </c>
      <c r="M2169" t="s">
        <v>18</v>
      </c>
      <c r="N2169" s="2">
        <v>20</v>
      </c>
    </row>
    <row r="2170" spans="1:14" x14ac:dyDescent="0.35">
      <c r="A2170" t="s">
        <v>43</v>
      </c>
      <c r="B2170">
        <f>IF(COUNTIF($A$2:A2170, A2170) =1,1,0)</f>
        <v>0</v>
      </c>
      <c r="C2170">
        <v>2019</v>
      </c>
      <c r="D2170" s="10">
        <v>43466</v>
      </c>
      <c r="E2170" t="s">
        <v>34</v>
      </c>
      <c r="F2170" t="s">
        <v>37</v>
      </c>
      <c r="G2170">
        <f>IF(COUNTIF($F$2:F2170, F2170) =1,1,0)</f>
        <v>0</v>
      </c>
      <c r="H2170" s="1">
        <v>91.03</v>
      </c>
      <c r="I2170" s="2">
        <f t="shared" si="33"/>
        <v>91030000</v>
      </c>
      <c r="J2170" s="2">
        <v>86583</v>
      </c>
      <c r="K2170" t="s">
        <v>30</v>
      </c>
      <c r="L2170" t="s">
        <v>26</v>
      </c>
      <c r="M2170" t="s">
        <v>18</v>
      </c>
      <c r="N2170" s="2">
        <v>47</v>
      </c>
    </row>
    <row r="2171" spans="1:14" x14ac:dyDescent="0.35">
      <c r="A2171" t="s">
        <v>41</v>
      </c>
      <c r="B2171">
        <f>IF(COUNTIF($A$2:A2171, A2171) =1,1,0)</f>
        <v>0</v>
      </c>
      <c r="C2171">
        <v>2016</v>
      </c>
      <c r="D2171" s="10">
        <v>42370</v>
      </c>
      <c r="E2171" t="s">
        <v>32</v>
      </c>
      <c r="F2171" t="s">
        <v>37</v>
      </c>
      <c r="G2171">
        <f>IF(COUNTIF($F$2:F2171, F2171) =1,1,0)</f>
        <v>0</v>
      </c>
      <c r="H2171" s="1">
        <v>90.94</v>
      </c>
      <c r="I2171" s="2">
        <f t="shared" si="33"/>
        <v>90940000</v>
      </c>
      <c r="J2171" s="2">
        <v>326955</v>
      </c>
      <c r="K2171" t="s">
        <v>25</v>
      </c>
      <c r="L2171" t="s">
        <v>38</v>
      </c>
      <c r="M2171" t="s">
        <v>15</v>
      </c>
      <c r="N2171" s="2">
        <v>21</v>
      </c>
    </row>
    <row r="2172" spans="1:14" x14ac:dyDescent="0.35">
      <c r="A2172" t="s">
        <v>44</v>
      </c>
      <c r="B2172">
        <f>IF(COUNTIF($A$2:A2172, A2172) =1,1,0)</f>
        <v>0</v>
      </c>
      <c r="C2172">
        <v>2017</v>
      </c>
      <c r="D2172" s="10">
        <v>42736</v>
      </c>
      <c r="E2172" t="s">
        <v>32</v>
      </c>
      <c r="F2172" t="s">
        <v>37</v>
      </c>
      <c r="G2172">
        <f>IF(COUNTIF($F$2:F2172, F2172) =1,1,0)</f>
        <v>0</v>
      </c>
      <c r="H2172" s="1">
        <v>54.41</v>
      </c>
      <c r="I2172" s="2">
        <f t="shared" si="33"/>
        <v>54410000</v>
      </c>
      <c r="J2172" s="2">
        <v>344772</v>
      </c>
      <c r="K2172" t="s">
        <v>13</v>
      </c>
      <c r="L2172" t="s">
        <v>14</v>
      </c>
      <c r="M2172" t="s">
        <v>27</v>
      </c>
      <c r="N2172" s="2">
        <v>5</v>
      </c>
    </row>
    <row r="2173" spans="1:14" x14ac:dyDescent="0.35">
      <c r="A2173" t="s">
        <v>41</v>
      </c>
      <c r="B2173">
        <f>IF(COUNTIF($A$2:A2173, A2173) =1,1,0)</f>
        <v>0</v>
      </c>
      <c r="C2173">
        <v>2015</v>
      </c>
      <c r="D2173" s="10">
        <v>42005</v>
      </c>
      <c r="E2173" t="s">
        <v>20</v>
      </c>
      <c r="F2173" t="s">
        <v>21</v>
      </c>
      <c r="G2173">
        <f>IF(COUNTIF($F$2:F2173, F2173) =1,1,0)</f>
        <v>0</v>
      </c>
      <c r="H2173" s="1">
        <v>30.93</v>
      </c>
      <c r="I2173" s="2">
        <f t="shared" si="33"/>
        <v>30930000</v>
      </c>
      <c r="J2173" s="2">
        <v>568075</v>
      </c>
      <c r="K2173" t="s">
        <v>30</v>
      </c>
      <c r="L2173" t="s">
        <v>22</v>
      </c>
      <c r="M2173" t="s">
        <v>39</v>
      </c>
      <c r="N2173" s="2">
        <v>22</v>
      </c>
    </row>
    <row r="2174" spans="1:14" x14ac:dyDescent="0.35">
      <c r="A2174" t="s">
        <v>10</v>
      </c>
      <c r="B2174">
        <f>IF(COUNTIF($A$2:A2174, A2174) =1,1,0)</f>
        <v>0</v>
      </c>
      <c r="C2174">
        <v>2024</v>
      </c>
      <c r="D2174" s="10">
        <v>45292</v>
      </c>
      <c r="E2174" t="s">
        <v>16</v>
      </c>
      <c r="F2174" t="s">
        <v>35</v>
      </c>
      <c r="G2174">
        <f>IF(COUNTIF($F$2:F2174, F2174) =1,1,0)</f>
        <v>0</v>
      </c>
      <c r="H2174" s="1">
        <v>24.43</v>
      </c>
      <c r="I2174" s="2">
        <f t="shared" si="33"/>
        <v>24430000</v>
      </c>
      <c r="J2174" s="2">
        <v>693509</v>
      </c>
      <c r="K2174" t="s">
        <v>25</v>
      </c>
      <c r="L2174" t="s">
        <v>14</v>
      </c>
      <c r="M2174" t="s">
        <v>18</v>
      </c>
      <c r="N2174" s="2">
        <v>70</v>
      </c>
    </row>
    <row r="2175" spans="1:14" x14ac:dyDescent="0.35">
      <c r="A2175" t="s">
        <v>19</v>
      </c>
      <c r="B2175">
        <f>IF(COUNTIF($A$2:A2175, A2175) =1,1,0)</f>
        <v>0</v>
      </c>
      <c r="C2175">
        <v>2018</v>
      </c>
      <c r="D2175" s="10">
        <v>43101</v>
      </c>
      <c r="E2175" t="s">
        <v>42</v>
      </c>
      <c r="F2175" t="s">
        <v>35</v>
      </c>
      <c r="G2175">
        <f>IF(COUNTIF($F$2:F2175, F2175) =1,1,0)</f>
        <v>0</v>
      </c>
      <c r="H2175" s="1">
        <v>25.53</v>
      </c>
      <c r="I2175" s="2">
        <f t="shared" si="33"/>
        <v>25530000</v>
      </c>
      <c r="J2175" s="2">
        <v>505404</v>
      </c>
      <c r="K2175" t="s">
        <v>29</v>
      </c>
      <c r="L2175" t="s">
        <v>38</v>
      </c>
      <c r="M2175" t="s">
        <v>27</v>
      </c>
      <c r="N2175" s="2">
        <v>30</v>
      </c>
    </row>
    <row r="2176" spans="1:14" x14ac:dyDescent="0.35">
      <c r="A2176" t="s">
        <v>28</v>
      </c>
      <c r="B2176">
        <f>IF(COUNTIF($A$2:A2176, A2176) =1,1,0)</f>
        <v>0</v>
      </c>
      <c r="C2176">
        <v>2024</v>
      </c>
      <c r="D2176" s="10">
        <v>45292</v>
      </c>
      <c r="E2176" t="s">
        <v>42</v>
      </c>
      <c r="F2176" t="s">
        <v>21</v>
      </c>
      <c r="G2176">
        <f>IF(COUNTIF($F$2:F2176, F2176) =1,1,0)</f>
        <v>0</v>
      </c>
      <c r="H2176" s="1">
        <v>51.66</v>
      </c>
      <c r="I2176" s="2">
        <f t="shared" si="33"/>
        <v>51660000</v>
      </c>
      <c r="J2176" s="2">
        <v>570159</v>
      </c>
      <c r="K2176" t="s">
        <v>13</v>
      </c>
      <c r="L2176" t="s">
        <v>14</v>
      </c>
      <c r="M2176" t="s">
        <v>31</v>
      </c>
      <c r="N2176" s="2">
        <v>18</v>
      </c>
    </row>
    <row r="2177" spans="1:14" x14ac:dyDescent="0.35">
      <c r="A2177" t="s">
        <v>19</v>
      </c>
      <c r="B2177">
        <f>IF(COUNTIF($A$2:A2177, A2177) =1,1,0)</f>
        <v>0</v>
      </c>
      <c r="C2177">
        <v>2020</v>
      </c>
      <c r="D2177" s="10">
        <v>43831</v>
      </c>
      <c r="E2177" t="s">
        <v>32</v>
      </c>
      <c r="F2177" t="s">
        <v>24</v>
      </c>
      <c r="G2177">
        <f>IF(COUNTIF($F$2:F2177, F2177) =1,1,0)</f>
        <v>0</v>
      </c>
      <c r="H2177" s="1">
        <v>18.18</v>
      </c>
      <c r="I2177" s="2">
        <f t="shared" si="33"/>
        <v>18180000</v>
      </c>
      <c r="J2177" s="2">
        <v>208313</v>
      </c>
      <c r="K2177" t="s">
        <v>13</v>
      </c>
      <c r="L2177" t="s">
        <v>22</v>
      </c>
      <c r="M2177" t="s">
        <v>39</v>
      </c>
      <c r="N2177" s="2">
        <v>5</v>
      </c>
    </row>
    <row r="2178" spans="1:14" x14ac:dyDescent="0.35">
      <c r="A2178" t="s">
        <v>44</v>
      </c>
      <c r="B2178">
        <f>IF(COUNTIF($A$2:A2178, A2178) =1,1,0)</f>
        <v>0</v>
      </c>
      <c r="C2178">
        <v>2018</v>
      </c>
      <c r="D2178" s="10">
        <v>43101</v>
      </c>
      <c r="E2178" t="s">
        <v>11</v>
      </c>
      <c r="F2178" t="s">
        <v>17</v>
      </c>
      <c r="G2178">
        <f>IF(COUNTIF($F$2:F2178, F2178) =1,1,0)</f>
        <v>0</v>
      </c>
      <c r="H2178" s="1">
        <v>2.73</v>
      </c>
      <c r="I2178" s="2">
        <f t="shared" si="33"/>
        <v>2730000</v>
      </c>
      <c r="J2178" s="2">
        <v>916272</v>
      </c>
      <c r="K2178" t="s">
        <v>25</v>
      </c>
      <c r="L2178" t="s">
        <v>38</v>
      </c>
      <c r="M2178" t="s">
        <v>31</v>
      </c>
      <c r="N2178" s="2">
        <v>32</v>
      </c>
    </row>
    <row r="2179" spans="1:14" x14ac:dyDescent="0.35">
      <c r="A2179" t="s">
        <v>33</v>
      </c>
      <c r="B2179">
        <f>IF(COUNTIF($A$2:A2179, A2179) =1,1,0)</f>
        <v>0</v>
      </c>
      <c r="C2179">
        <v>2015</v>
      </c>
      <c r="D2179" s="10">
        <v>42005</v>
      </c>
      <c r="E2179" t="s">
        <v>11</v>
      </c>
      <c r="F2179" t="s">
        <v>36</v>
      </c>
      <c r="G2179">
        <f>IF(COUNTIF($F$2:F2179, F2179) =1,1,0)</f>
        <v>0</v>
      </c>
      <c r="H2179" s="1">
        <v>83.27</v>
      </c>
      <c r="I2179" s="2">
        <f t="shared" ref="I2179:I2242" si="34">H2179*1000000</f>
        <v>83270000</v>
      </c>
      <c r="J2179" s="2">
        <v>288526</v>
      </c>
      <c r="K2179" t="s">
        <v>13</v>
      </c>
      <c r="L2179" t="s">
        <v>14</v>
      </c>
      <c r="M2179" t="s">
        <v>39</v>
      </c>
      <c r="N2179" s="2">
        <v>66</v>
      </c>
    </row>
    <row r="2180" spans="1:14" x14ac:dyDescent="0.35">
      <c r="A2180" t="s">
        <v>40</v>
      </c>
      <c r="B2180">
        <f>IF(COUNTIF($A$2:A2180, A2180) =1,1,0)</f>
        <v>0</v>
      </c>
      <c r="C2180">
        <v>2022</v>
      </c>
      <c r="D2180" s="10">
        <v>44562</v>
      </c>
      <c r="E2180" t="s">
        <v>42</v>
      </c>
      <c r="F2180" t="s">
        <v>35</v>
      </c>
      <c r="G2180">
        <f>IF(COUNTIF($F$2:F2180, F2180) =1,1,0)</f>
        <v>0</v>
      </c>
      <c r="H2180" s="1">
        <v>54.17</v>
      </c>
      <c r="I2180" s="2">
        <f t="shared" si="34"/>
        <v>54170000</v>
      </c>
      <c r="J2180" s="2">
        <v>892175</v>
      </c>
      <c r="K2180" t="s">
        <v>29</v>
      </c>
      <c r="L2180" t="s">
        <v>38</v>
      </c>
      <c r="M2180" t="s">
        <v>15</v>
      </c>
      <c r="N2180" s="2">
        <v>18</v>
      </c>
    </row>
    <row r="2181" spans="1:14" x14ac:dyDescent="0.35">
      <c r="A2181" t="s">
        <v>33</v>
      </c>
      <c r="B2181">
        <f>IF(COUNTIF($A$2:A2181, A2181) =1,1,0)</f>
        <v>0</v>
      </c>
      <c r="C2181">
        <v>2021</v>
      </c>
      <c r="D2181" s="10">
        <v>44197</v>
      </c>
      <c r="E2181" t="s">
        <v>16</v>
      </c>
      <c r="F2181" t="s">
        <v>17</v>
      </c>
      <c r="G2181">
        <f>IF(COUNTIF($F$2:F2181, F2181) =1,1,0)</f>
        <v>0</v>
      </c>
      <c r="H2181" s="1">
        <v>76.83</v>
      </c>
      <c r="I2181" s="2">
        <f t="shared" si="34"/>
        <v>76830000</v>
      </c>
      <c r="J2181" s="2">
        <v>189999</v>
      </c>
      <c r="K2181" t="s">
        <v>13</v>
      </c>
      <c r="L2181" t="s">
        <v>26</v>
      </c>
      <c r="M2181" t="s">
        <v>15</v>
      </c>
      <c r="N2181" s="2">
        <v>57</v>
      </c>
    </row>
    <row r="2182" spans="1:14" x14ac:dyDescent="0.35">
      <c r="A2182" t="s">
        <v>23</v>
      </c>
      <c r="B2182">
        <f>IF(COUNTIF($A$2:A2182, A2182) =1,1,0)</f>
        <v>0</v>
      </c>
      <c r="C2182">
        <v>2023</v>
      </c>
      <c r="D2182" s="10">
        <v>44927</v>
      </c>
      <c r="E2182" t="s">
        <v>34</v>
      </c>
      <c r="F2182" t="s">
        <v>24</v>
      </c>
      <c r="G2182">
        <f>IF(COUNTIF($F$2:F2182, F2182) =1,1,0)</f>
        <v>0</v>
      </c>
      <c r="H2182" s="1">
        <v>78.900000000000006</v>
      </c>
      <c r="I2182" s="2">
        <f t="shared" si="34"/>
        <v>78900000</v>
      </c>
      <c r="J2182" s="2">
        <v>716114</v>
      </c>
      <c r="K2182" t="s">
        <v>29</v>
      </c>
      <c r="L2182" t="s">
        <v>22</v>
      </c>
      <c r="M2182" t="s">
        <v>18</v>
      </c>
      <c r="N2182" s="2">
        <v>63</v>
      </c>
    </row>
    <row r="2183" spans="1:14" x14ac:dyDescent="0.35">
      <c r="A2183" t="s">
        <v>33</v>
      </c>
      <c r="B2183">
        <f>IF(COUNTIF($A$2:A2183, A2183) =1,1,0)</f>
        <v>0</v>
      </c>
      <c r="C2183">
        <v>2018</v>
      </c>
      <c r="D2183" s="10">
        <v>43101</v>
      </c>
      <c r="E2183" t="s">
        <v>16</v>
      </c>
      <c r="F2183" t="s">
        <v>12</v>
      </c>
      <c r="G2183">
        <f>IF(COUNTIF($F$2:F2183, F2183) =1,1,0)</f>
        <v>0</v>
      </c>
      <c r="H2183" s="1">
        <v>32.5</v>
      </c>
      <c r="I2183" s="2">
        <f t="shared" si="34"/>
        <v>32500000</v>
      </c>
      <c r="J2183" s="2">
        <v>414904</v>
      </c>
      <c r="K2183" t="s">
        <v>25</v>
      </c>
      <c r="L2183" t="s">
        <v>14</v>
      </c>
      <c r="M2183" t="s">
        <v>15</v>
      </c>
      <c r="N2183" s="2">
        <v>53</v>
      </c>
    </row>
    <row r="2184" spans="1:14" x14ac:dyDescent="0.35">
      <c r="A2184" t="s">
        <v>28</v>
      </c>
      <c r="B2184">
        <f>IF(COUNTIF($A$2:A2184, A2184) =1,1,0)</f>
        <v>0</v>
      </c>
      <c r="C2184">
        <v>2019</v>
      </c>
      <c r="D2184" s="10">
        <v>43466</v>
      </c>
      <c r="E2184" t="s">
        <v>34</v>
      </c>
      <c r="F2184" t="s">
        <v>36</v>
      </c>
      <c r="G2184">
        <f>IF(COUNTIF($F$2:F2184, F2184) =1,1,0)</f>
        <v>0</v>
      </c>
      <c r="H2184" s="1">
        <v>77.650000000000006</v>
      </c>
      <c r="I2184" s="2">
        <f t="shared" si="34"/>
        <v>77650000</v>
      </c>
      <c r="J2184" s="2">
        <v>989592</v>
      </c>
      <c r="K2184" t="s">
        <v>29</v>
      </c>
      <c r="L2184" t="s">
        <v>22</v>
      </c>
      <c r="M2184" t="s">
        <v>31</v>
      </c>
      <c r="N2184" s="2">
        <v>49</v>
      </c>
    </row>
    <row r="2185" spans="1:14" x14ac:dyDescent="0.35">
      <c r="A2185" t="s">
        <v>40</v>
      </c>
      <c r="B2185">
        <f>IF(COUNTIF($A$2:A2185, A2185) =1,1,0)</f>
        <v>0</v>
      </c>
      <c r="C2185">
        <v>2015</v>
      </c>
      <c r="D2185" s="10">
        <v>42005</v>
      </c>
      <c r="E2185" t="s">
        <v>11</v>
      </c>
      <c r="F2185" t="s">
        <v>35</v>
      </c>
      <c r="G2185">
        <f>IF(COUNTIF($F$2:F2185, F2185) =1,1,0)</f>
        <v>0</v>
      </c>
      <c r="H2185" s="1">
        <v>60.68</v>
      </c>
      <c r="I2185" s="2">
        <f t="shared" si="34"/>
        <v>60680000</v>
      </c>
      <c r="J2185" s="2">
        <v>389782</v>
      </c>
      <c r="K2185" t="s">
        <v>29</v>
      </c>
      <c r="L2185" t="s">
        <v>26</v>
      </c>
      <c r="M2185" t="s">
        <v>18</v>
      </c>
      <c r="N2185" s="2">
        <v>45</v>
      </c>
    </row>
    <row r="2186" spans="1:14" x14ac:dyDescent="0.35">
      <c r="A2186" t="s">
        <v>28</v>
      </c>
      <c r="B2186">
        <f>IF(COUNTIF($A$2:A2186, A2186) =1,1,0)</f>
        <v>0</v>
      </c>
      <c r="C2186">
        <v>2016</v>
      </c>
      <c r="D2186" s="10">
        <v>42370</v>
      </c>
      <c r="E2186" t="s">
        <v>42</v>
      </c>
      <c r="F2186" t="s">
        <v>37</v>
      </c>
      <c r="G2186">
        <f>IF(COUNTIF($F$2:F2186, F2186) =1,1,0)</f>
        <v>0</v>
      </c>
      <c r="H2186" s="1">
        <v>67.849999999999994</v>
      </c>
      <c r="I2186" s="2">
        <f t="shared" si="34"/>
        <v>67850000</v>
      </c>
      <c r="J2186" s="2">
        <v>552427</v>
      </c>
      <c r="K2186" t="s">
        <v>13</v>
      </c>
      <c r="L2186" t="s">
        <v>38</v>
      </c>
      <c r="M2186" t="s">
        <v>39</v>
      </c>
      <c r="N2186" s="2">
        <v>58</v>
      </c>
    </row>
    <row r="2187" spans="1:14" x14ac:dyDescent="0.35">
      <c r="A2187" t="s">
        <v>41</v>
      </c>
      <c r="B2187">
        <f>IF(COUNTIF($A$2:A2187, A2187) =1,1,0)</f>
        <v>0</v>
      </c>
      <c r="C2187">
        <v>2022</v>
      </c>
      <c r="D2187" s="10">
        <v>44562</v>
      </c>
      <c r="E2187" t="s">
        <v>16</v>
      </c>
      <c r="F2187" t="s">
        <v>17</v>
      </c>
      <c r="G2187">
        <f>IF(COUNTIF($F$2:F2187, F2187) =1,1,0)</f>
        <v>0</v>
      </c>
      <c r="H2187" s="1">
        <v>44.25</v>
      </c>
      <c r="I2187" s="2">
        <f t="shared" si="34"/>
        <v>44250000</v>
      </c>
      <c r="J2187" s="2">
        <v>933418</v>
      </c>
      <c r="K2187" t="s">
        <v>25</v>
      </c>
      <c r="L2187" t="s">
        <v>38</v>
      </c>
      <c r="M2187" t="s">
        <v>31</v>
      </c>
      <c r="N2187" s="2">
        <v>15</v>
      </c>
    </row>
    <row r="2188" spans="1:14" x14ac:dyDescent="0.35">
      <c r="A2188" t="s">
        <v>19</v>
      </c>
      <c r="B2188">
        <f>IF(COUNTIF($A$2:A2188, A2188) =1,1,0)</f>
        <v>0</v>
      </c>
      <c r="C2188">
        <v>2016</v>
      </c>
      <c r="D2188" s="10">
        <v>42370</v>
      </c>
      <c r="E2188" t="s">
        <v>20</v>
      </c>
      <c r="F2188" t="s">
        <v>24</v>
      </c>
      <c r="G2188">
        <f>IF(COUNTIF($F$2:F2188, F2188) =1,1,0)</f>
        <v>0</v>
      </c>
      <c r="H2188" s="1">
        <v>42.88</v>
      </c>
      <c r="I2188" s="2">
        <f t="shared" si="34"/>
        <v>42880000</v>
      </c>
      <c r="J2188" s="2">
        <v>934333</v>
      </c>
      <c r="K2188" t="s">
        <v>29</v>
      </c>
      <c r="L2188" t="s">
        <v>14</v>
      </c>
      <c r="M2188" t="s">
        <v>18</v>
      </c>
      <c r="N2188" s="2">
        <v>60</v>
      </c>
    </row>
    <row r="2189" spans="1:14" x14ac:dyDescent="0.35">
      <c r="A2189" t="s">
        <v>41</v>
      </c>
      <c r="B2189">
        <f>IF(COUNTIF($A$2:A2189, A2189) =1,1,0)</f>
        <v>0</v>
      </c>
      <c r="C2189">
        <v>2018</v>
      </c>
      <c r="D2189" s="10">
        <v>43101</v>
      </c>
      <c r="E2189" t="s">
        <v>42</v>
      </c>
      <c r="F2189" t="s">
        <v>24</v>
      </c>
      <c r="G2189">
        <f>IF(COUNTIF($F$2:F2189, F2189) =1,1,0)</f>
        <v>0</v>
      </c>
      <c r="H2189" s="1">
        <v>65.81</v>
      </c>
      <c r="I2189" s="2">
        <f t="shared" si="34"/>
        <v>65810000</v>
      </c>
      <c r="J2189" s="2">
        <v>213558</v>
      </c>
      <c r="K2189" t="s">
        <v>30</v>
      </c>
      <c r="L2189" t="s">
        <v>14</v>
      </c>
      <c r="M2189" t="s">
        <v>31</v>
      </c>
      <c r="N2189" s="2">
        <v>37</v>
      </c>
    </row>
    <row r="2190" spans="1:14" x14ac:dyDescent="0.35">
      <c r="A2190" t="s">
        <v>41</v>
      </c>
      <c r="B2190">
        <f>IF(COUNTIF($A$2:A2190, A2190) =1,1,0)</f>
        <v>0</v>
      </c>
      <c r="C2190">
        <v>2024</v>
      </c>
      <c r="D2190" s="10">
        <v>45292</v>
      </c>
      <c r="E2190" t="s">
        <v>32</v>
      </c>
      <c r="F2190" t="s">
        <v>24</v>
      </c>
      <c r="G2190">
        <f>IF(COUNTIF($F$2:F2190, F2190) =1,1,0)</f>
        <v>0</v>
      </c>
      <c r="H2190" s="1">
        <v>41.37</v>
      </c>
      <c r="I2190" s="2">
        <f t="shared" si="34"/>
        <v>41370000</v>
      </c>
      <c r="J2190" s="2">
        <v>271388</v>
      </c>
      <c r="K2190" t="s">
        <v>25</v>
      </c>
      <c r="L2190" t="s">
        <v>14</v>
      </c>
      <c r="M2190" t="s">
        <v>39</v>
      </c>
      <c r="N2190" s="2">
        <v>36</v>
      </c>
    </row>
    <row r="2191" spans="1:14" x14ac:dyDescent="0.35">
      <c r="A2191" t="s">
        <v>43</v>
      </c>
      <c r="B2191">
        <f>IF(COUNTIF($A$2:A2191, A2191) =1,1,0)</f>
        <v>0</v>
      </c>
      <c r="C2191">
        <v>2024</v>
      </c>
      <c r="D2191" s="10">
        <v>45292</v>
      </c>
      <c r="E2191" t="s">
        <v>32</v>
      </c>
      <c r="F2191" t="s">
        <v>35</v>
      </c>
      <c r="G2191">
        <f>IF(COUNTIF($F$2:F2191, F2191) =1,1,0)</f>
        <v>0</v>
      </c>
      <c r="H2191" s="1">
        <v>88.79</v>
      </c>
      <c r="I2191" s="2">
        <f t="shared" si="34"/>
        <v>88790000</v>
      </c>
      <c r="J2191" s="2">
        <v>482307</v>
      </c>
      <c r="K2191" t="s">
        <v>13</v>
      </c>
      <c r="L2191" t="s">
        <v>38</v>
      </c>
      <c r="M2191" t="s">
        <v>18</v>
      </c>
      <c r="N2191" s="2">
        <v>62</v>
      </c>
    </row>
    <row r="2192" spans="1:14" x14ac:dyDescent="0.35">
      <c r="A2192" t="s">
        <v>23</v>
      </c>
      <c r="B2192">
        <f>IF(COUNTIF($A$2:A2192, A2192) =1,1,0)</f>
        <v>0</v>
      </c>
      <c r="C2192">
        <v>2020</v>
      </c>
      <c r="D2192" s="10">
        <v>43831</v>
      </c>
      <c r="E2192" t="s">
        <v>20</v>
      </c>
      <c r="F2192" t="s">
        <v>24</v>
      </c>
      <c r="G2192">
        <f>IF(COUNTIF($F$2:F2192, F2192) =1,1,0)</f>
        <v>0</v>
      </c>
      <c r="H2192" s="1">
        <v>59.32</v>
      </c>
      <c r="I2192" s="2">
        <f t="shared" si="34"/>
        <v>59320000</v>
      </c>
      <c r="J2192" s="2">
        <v>848419</v>
      </c>
      <c r="K2192" t="s">
        <v>29</v>
      </c>
      <c r="L2192" t="s">
        <v>14</v>
      </c>
      <c r="M2192" t="s">
        <v>15</v>
      </c>
      <c r="N2192" s="2">
        <v>27</v>
      </c>
    </row>
    <row r="2193" spans="1:14" x14ac:dyDescent="0.35">
      <c r="A2193" t="s">
        <v>43</v>
      </c>
      <c r="B2193">
        <f>IF(COUNTIF($A$2:A2193, A2193) =1,1,0)</f>
        <v>0</v>
      </c>
      <c r="C2193">
        <v>2019</v>
      </c>
      <c r="D2193" s="10">
        <v>43466</v>
      </c>
      <c r="E2193" t="s">
        <v>32</v>
      </c>
      <c r="F2193" t="s">
        <v>35</v>
      </c>
      <c r="G2193">
        <f>IF(COUNTIF($F$2:F2193, F2193) =1,1,0)</f>
        <v>0</v>
      </c>
      <c r="H2193" s="1">
        <v>54.7</v>
      </c>
      <c r="I2193" s="2">
        <f t="shared" si="34"/>
        <v>54700000</v>
      </c>
      <c r="J2193" s="2">
        <v>615305</v>
      </c>
      <c r="K2193" t="s">
        <v>29</v>
      </c>
      <c r="L2193" t="s">
        <v>38</v>
      </c>
      <c r="M2193" t="s">
        <v>31</v>
      </c>
      <c r="N2193" s="2">
        <v>6</v>
      </c>
    </row>
    <row r="2194" spans="1:14" x14ac:dyDescent="0.35">
      <c r="A2194" t="s">
        <v>23</v>
      </c>
      <c r="B2194">
        <f>IF(COUNTIF($A$2:A2194, A2194) =1,1,0)</f>
        <v>0</v>
      </c>
      <c r="C2194">
        <v>2021</v>
      </c>
      <c r="D2194" s="10">
        <v>44197</v>
      </c>
      <c r="E2194" t="s">
        <v>32</v>
      </c>
      <c r="F2194" t="s">
        <v>24</v>
      </c>
      <c r="G2194">
        <f>IF(COUNTIF($F$2:F2194, F2194) =1,1,0)</f>
        <v>0</v>
      </c>
      <c r="H2194" s="1">
        <v>57.75</v>
      </c>
      <c r="I2194" s="2">
        <f t="shared" si="34"/>
        <v>57750000</v>
      </c>
      <c r="J2194" s="2">
        <v>829827</v>
      </c>
      <c r="K2194" t="s">
        <v>25</v>
      </c>
      <c r="L2194" t="s">
        <v>22</v>
      </c>
      <c r="M2194" t="s">
        <v>31</v>
      </c>
      <c r="N2194" s="2">
        <v>48</v>
      </c>
    </row>
    <row r="2195" spans="1:14" x14ac:dyDescent="0.35">
      <c r="A2195" t="s">
        <v>10</v>
      </c>
      <c r="B2195">
        <f>IF(COUNTIF($A$2:A2195, A2195) =1,1,0)</f>
        <v>0</v>
      </c>
      <c r="C2195">
        <v>2022</v>
      </c>
      <c r="D2195" s="10">
        <v>44562</v>
      </c>
      <c r="E2195" t="s">
        <v>20</v>
      </c>
      <c r="F2195" t="s">
        <v>12</v>
      </c>
      <c r="G2195">
        <f>IF(COUNTIF($F$2:F2195, F2195) =1,1,0)</f>
        <v>0</v>
      </c>
      <c r="H2195" s="1">
        <v>60.55</v>
      </c>
      <c r="I2195" s="2">
        <f t="shared" si="34"/>
        <v>60550000</v>
      </c>
      <c r="J2195" s="2">
        <v>699194</v>
      </c>
      <c r="K2195" t="s">
        <v>25</v>
      </c>
      <c r="L2195" t="s">
        <v>26</v>
      </c>
      <c r="M2195" t="s">
        <v>39</v>
      </c>
      <c r="N2195" s="2">
        <v>45</v>
      </c>
    </row>
    <row r="2196" spans="1:14" x14ac:dyDescent="0.35">
      <c r="A2196" t="s">
        <v>33</v>
      </c>
      <c r="B2196">
        <f>IF(COUNTIF($A$2:A2196, A2196) =1,1,0)</f>
        <v>0</v>
      </c>
      <c r="C2196">
        <v>2022</v>
      </c>
      <c r="D2196" s="10">
        <v>44562</v>
      </c>
      <c r="E2196" t="s">
        <v>42</v>
      </c>
      <c r="F2196" t="s">
        <v>21</v>
      </c>
      <c r="G2196">
        <f>IF(COUNTIF($F$2:F2196, F2196) =1,1,0)</f>
        <v>0</v>
      </c>
      <c r="H2196" s="1">
        <v>6.51</v>
      </c>
      <c r="I2196" s="2">
        <f t="shared" si="34"/>
        <v>6510000</v>
      </c>
      <c r="J2196" s="2">
        <v>82276</v>
      </c>
      <c r="K2196" t="s">
        <v>29</v>
      </c>
      <c r="L2196" t="s">
        <v>38</v>
      </c>
      <c r="M2196" t="s">
        <v>18</v>
      </c>
      <c r="N2196" s="2">
        <v>26</v>
      </c>
    </row>
    <row r="2197" spans="1:14" x14ac:dyDescent="0.35">
      <c r="A2197" t="s">
        <v>41</v>
      </c>
      <c r="B2197">
        <f>IF(COUNTIF($A$2:A2197, A2197) =1,1,0)</f>
        <v>0</v>
      </c>
      <c r="C2197">
        <v>2024</v>
      </c>
      <c r="D2197" s="10">
        <v>45292</v>
      </c>
      <c r="E2197" t="s">
        <v>11</v>
      </c>
      <c r="F2197" t="s">
        <v>21</v>
      </c>
      <c r="G2197">
        <f>IF(COUNTIF($F$2:F2197, F2197) =1,1,0)</f>
        <v>0</v>
      </c>
      <c r="H2197" s="1">
        <v>47.56</v>
      </c>
      <c r="I2197" s="2">
        <f t="shared" si="34"/>
        <v>47560000</v>
      </c>
      <c r="J2197" s="2">
        <v>234055</v>
      </c>
      <c r="K2197" t="s">
        <v>30</v>
      </c>
      <c r="L2197" t="s">
        <v>22</v>
      </c>
      <c r="M2197" t="s">
        <v>15</v>
      </c>
      <c r="N2197" s="2">
        <v>64</v>
      </c>
    </row>
    <row r="2198" spans="1:14" x14ac:dyDescent="0.35">
      <c r="A2198" t="s">
        <v>19</v>
      </c>
      <c r="B2198">
        <f>IF(COUNTIF($A$2:A2198, A2198) =1,1,0)</f>
        <v>0</v>
      </c>
      <c r="C2198">
        <v>2019</v>
      </c>
      <c r="D2198" s="10">
        <v>43466</v>
      </c>
      <c r="E2198" t="s">
        <v>11</v>
      </c>
      <c r="F2198" t="s">
        <v>21</v>
      </c>
      <c r="G2198">
        <f>IF(COUNTIF($F$2:F2198, F2198) =1,1,0)</f>
        <v>0</v>
      </c>
      <c r="H2198" s="1">
        <v>52.47</v>
      </c>
      <c r="I2198" s="2">
        <f t="shared" si="34"/>
        <v>52470000</v>
      </c>
      <c r="J2198" s="2">
        <v>880546</v>
      </c>
      <c r="K2198" t="s">
        <v>25</v>
      </c>
      <c r="L2198" t="s">
        <v>38</v>
      </c>
      <c r="M2198" t="s">
        <v>15</v>
      </c>
      <c r="N2198" s="2">
        <v>39</v>
      </c>
    </row>
    <row r="2199" spans="1:14" x14ac:dyDescent="0.35">
      <c r="A2199" t="s">
        <v>10</v>
      </c>
      <c r="B2199">
        <f>IF(COUNTIF($A$2:A2199, A2199) =1,1,0)</f>
        <v>0</v>
      </c>
      <c r="C2199">
        <v>2020</v>
      </c>
      <c r="D2199" s="10">
        <v>43831</v>
      </c>
      <c r="E2199" t="s">
        <v>11</v>
      </c>
      <c r="F2199" t="s">
        <v>12</v>
      </c>
      <c r="G2199">
        <f>IF(COUNTIF($F$2:F2199, F2199) =1,1,0)</f>
        <v>0</v>
      </c>
      <c r="H2199" s="1">
        <v>54.76</v>
      </c>
      <c r="I2199" s="2">
        <f t="shared" si="34"/>
        <v>54760000</v>
      </c>
      <c r="J2199" s="2">
        <v>183678</v>
      </c>
      <c r="K2199" t="s">
        <v>29</v>
      </c>
      <c r="L2199" t="s">
        <v>38</v>
      </c>
      <c r="M2199" t="s">
        <v>27</v>
      </c>
      <c r="N2199" s="2">
        <v>59</v>
      </c>
    </row>
    <row r="2200" spans="1:14" x14ac:dyDescent="0.35">
      <c r="A2200" t="s">
        <v>10</v>
      </c>
      <c r="B2200">
        <f>IF(COUNTIF($A$2:A2200, A2200) =1,1,0)</f>
        <v>0</v>
      </c>
      <c r="C2200">
        <v>2023</v>
      </c>
      <c r="D2200" s="10">
        <v>44927</v>
      </c>
      <c r="E2200" t="s">
        <v>32</v>
      </c>
      <c r="F2200" t="s">
        <v>12</v>
      </c>
      <c r="G2200">
        <f>IF(COUNTIF($F$2:F2200, F2200) =1,1,0)</f>
        <v>0</v>
      </c>
      <c r="H2200" s="1">
        <v>42.64</v>
      </c>
      <c r="I2200" s="2">
        <f t="shared" si="34"/>
        <v>42640000</v>
      </c>
      <c r="J2200" s="2">
        <v>720850</v>
      </c>
      <c r="K2200" t="s">
        <v>30</v>
      </c>
      <c r="L2200" t="s">
        <v>26</v>
      </c>
      <c r="M2200" t="s">
        <v>15</v>
      </c>
      <c r="N2200" s="2">
        <v>17</v>
      </c>
    </row>
    <row r="2201" spans="1:14" x14ac:dyDescent="0.35">
      <c r="A2201" t="s">
        <v>28</v>
      </c>
      <c r="B2201">
        <f>IF(COUNTIF($A$2:A2201, A2201) =1,1,0)</f>
        <v>0</v>
      </c>
      <c r="C2201">
        <v>2023</v>
      </c>
      <c r="D2201" s="10">
        <v>44927</v>
      </c>
      <c r="E2201" t="s">
        <v>11</v>
      </c>
      <c r="F2201" t="s">
        <v>36</v>
      </c>
      <c r="G2201">
        <f>IF(COUNTIF($F$2:F2201, F2201) =1,1,0)</f>
        <v>0</v>
      </c>
      <c r="H2201" s="1">
        <v>39.53</v>
      </c>
      <c r="I2201" s="2">
        <f t="shared" si="34"/>
        <v>39530000</v>
      </c>
      <c r="J2201" s="2">
        <v>339645</v>
      </c>
      <c r="K2201" t="s">
        <v>30</v>
      </c>
      <c r="L2201" t="s">
        <v>22</v>
      </c>
      <c r="M2201" t="s">
        <v>27</v>
      </c>
      <c r="N2201" s="2">
        <v>2</v>
      </c>
    </row>
    <row r="2202" spans="1:14" x14ac:dyDescent="0.35">
      <c r="A2202" t="s">
        <v>44</v>
      </c>
      <c r="B2202">
        <f>IF(COUNTIF($A$2:A2202, A2202) =1,1,0)</f>
        <v>0</v>
      </c>
      <c r="C2202">
        <v>2017</v>
      </c>
      <c r="D2202" s="10">
        <v>42736</v>
      </c>
      <c r="E2202" t="s">
        <v>32</v>
      </c>
      <c r="F2202" t="s">
        <v>24</v>
      </c>
      <c r="G2202">
        <f>IF(COUNTIF($F$2:F2202, F2202) =1,1,0)</f>
        <v>0</v>
      </c>
      <c r="H2202" s="1">
        <v>73.27</v>
      </c>
      <c r="I2202" s="2">
        <f t="shared" si="34"/>
        <v>73270000</v>
      </c>
      <c r="J2202" s="2">
        <v>368351</v>
      </c>
      <c r="K2202" t="s">
        <v>25</v>
      </c>
      <c r="L2202" t="s">
        <v>38</v>
      </c>
      <c r="M2202" t="s">
        <v>31</v>
      </c>
      <c r="N2202" s="2">
        <v>48</v>
      </c>
    </row>
    <row r="2203" spans="1:14" x14ac:dyDescent="0.35">
      <c r="A2203" t="s">
        <v>40</v>
      </c>
      <c r="B2203">
        <f>IF(COUNTIF($A$2:A2203, A2203) =1,1,0)</f>
        <v>0</v>
      </c>
      <c r="C2203">
        <v>2024</v>
      </c>
      <c r="D2203" s="10">
        <v>45292</v>
      </c>
      <c r="E2203" t="s">
        <v>32</v>
      </c>
      <c r="F2203" t="s">
        <v>36</v>
      </c>
      <c r="G2203">
        <f>IF(COUNTIF($F$2:F2203, F2203) =1,1,0)</f>
        <v>0</v>
      </c>
      <c r="H2203" s="1">
        <v>88.79</v>
      </c>
      <c r="I2203" s="2">
        <f t="shared" si="34"/>
        <v>88790000</v>
      </c>
      <c r="J2203" s="2">
        <v>810930</v>
      </c>
      <c r="K2203" t="s">
        <v>29</v>
      </c>
      <c r="L2203" t="s">
        <v>22</v>
      </c>
      <c r="M2203" t="s">
        <v>27</v>
      </c>
      <c r="N2203" s="2">
        <v>30</v>
      </c>
    </row>
    <row r="2204" spans="1:14" x14ac:dyDescent="0.35">
      <c r="A2204" t="s">
        <v>33</v>
      </c>
      <c r="B2204">
        <f>IF(COUNTIF($A$2:A2204, A2204) =1,1,0)</f>
        <v>0</v>
      </c>
      <c r="C2204">
        <v>2019</v>
      </c>
      <c r="D2204" s="10">
        <v>43466</v>
      </c>
      <c r="E2204" t="s">
        <v>32</v>
      </c>
      <c r="F2204" t="s">
        <v>21</v>
      </c>
      <c r="G2204">
        <f>IF(COUNTIF($F$2:F2204, F2204) =1,1,0)</f>
        <v>0</v>
      </c>
      <c r="H2204" s="1">
        <v>13.99</v>
      </c>
      <c r="I2204" s="2">
        <f t="shared" si="34"/>
        <v>13990000</v>
      </c>
      <c r="J2204" s="2">
        <v>966010</v>
      </c>
      <c r="K2204" t="s">
        <v>30</v>
      </c>
      <c r="L2204" t="s">
        <v>22</v>
      </c>
      <c r="M2204" t="s">
        <v>39</v>
      </c>
      <c r="N2204" s="2">
        <v>20</v>
      </c>
    </row>
    <row r="2205" spans="1:14" x14ac:dyDescent="0.35">
      <c r="A2205" t="s">
        <v>44</v>
      </c>
      <c r="B2205">
        <f>IF(COUNTIF($A$2:A2205, A2205) =1,1,0)</f>
        <v>0</v>
      </c>
      <c r="C2205">
        <v>2015</v>
      </c>
      <c r="D2205" s="10">
        <v>42005</v>
      </c>
      <c r="E2205" t="s">
        <v>20</v>
      </c>
      <c r="F2205" t="s">
        <v>24</v>
      </c>
      <c r="G2205">
        <f>IF(COUNTIF($F$2:F2205, F2205) =1,1,0)</f>
        <v>0</v>
      </c>
      <c r="H2205" s="1">
        <v>79.88</v>
      </c>
      <c r="I2205" s="2">
        <f t="shared" si="34"/>
        <v>79880000</v>
      </c>
      <c r="J2205" s="2">
        <v>104759</v>
      </c>
      <c r="K2205" t="s">
        <v>13</v>
      </c>
      <c r="L2205" t="s">
        <v>38</v>
      </c>
      <c r="M2205" t="s">
        <v>27</v>
      </c>
      <c r="N2205" s="2">
        <v>12</v>
      </c>
    </row>
    <row r="2206" spans="1:14" x14ac:dyDescent="0.35">
      <c r="A2206" t="s">
        <v>33</v>
      </c>
      <c r="B2206">
        <f>IF(COUNTIF($A$2:A2206, A2206) =1,1,0)</f>
        <v>0</v>
      </c>
      <c r="C2206">
        <v>2017</v>
      </c>
      <c r="D2206" s="10">
        <v>42736</v>
      </c>
      <c r="E2206" t="s">
        <v>11</v>
      </c>
      <c r="F2206" t="s">
        <v>36</v>
      </c>
      <c r="G2206">
        <f>IF(COUNTIF($F$2:F2206, F2206) =1,1,0)</f>
        <v>0</v>
      </c>
      <c r="H2206" s="1">
        <v>77.41</v>
      </c>
      <c r="I2206" s="2">
        <f t="shared" si="34"/>
        <v>77410000</v>
      </c>
      <c r="J2206" s="2">
        <v>654122</v>
      </c>
      <c r="K2206" t="s">
        <v>25</v>
      </c>
      <c r="L2206" t="s">
        <v>26</v>
      </c>
      <c r="M2206" t="s">
        <v>27</v>
      </c>
      <c r="N2206" s="2">
        <v>68</v>
      </c>
    </row>
    <row r="2207" spans="1:14" x14ac:dyDescent="0.35">
      <c r="A2207" t="s">
        <v>19</v>
      </c>
      <c r="B2207">
        <f>IF(COUNTIF($A$2:A2207, A2207) =1,1,0)</f>
        <v>0</v>
      </c>
      <c r="C2207">
        <v>2020</v>
      </c>
      <c r="D2207" s="10">
        <v>43831</v>
      </c>
      <c r="E2207" t="s">
        <v>34</v>
      </c>
      <c r="F2207" t="s">
        <v>24</v>
      </c>
      <c r="G2207">
        <f>IF(COUNTIF($F$2:F2207, F2207) =1,1,0)</f>
        <v>0</v>
      </c>
      <c r="H2207" s="1">
        <v>87.44</v>
      </c>
      <c r="I2207" s="2">
        <f t="shared" si="34"/>
        <v>87440000</v>
      </c>
      <c r="J2207" s="2">
        <v>731625</v>
      </c>
      <c r="K2207" t="s">
        <v>25</v>
      </c>
      <c r="L2207" t="s">
        <v>38</v>
      </c>
      <c r="M2207" t="s">
        <v>31</v>
      </c>
      <c r="N2207" s="2">
        <v>33</v>
      </c>
    </row>
    <row r="2208" spans="1:14" x14ac:dyDescent="0.35">
      <c r="A2208" t="s">
        <v>33</v>
      </c>
      <c r="B2208">
        <f>IF(COUNTIF($A$2:A2208, A2208) =1,1,0)</f>
        <v>0</v>
      </c>
      <c r="C2208">
        <v>2020</v>
      </c>
      <c r="D2208" s="10">
        <v>43831</v>
      </c>
      <c r="E2208" t="s">
        <v>16</v>
      </c>
      <c r="F2208" t="s">
        <v>12</v>
      </c>
      <c r="G2208">
        <f>IF(COUNTIF($F$2:F2208, F2208) =1,1,0)</f>
        <v>0</v>
      </c>
      <c r="H2208" s="1">
        <v>47.32</v>
      </c>
      <c r="I2208" s="2">
        <f t="shared" si="34"/>
        <v>47320000</v>
      </c>
      <c r="J2208" s="2">
        <v>848222</v>
      </c>
      <c r="K2208" t="s">
        <v>29</v>
      </c>
      <c r="L2208" t="s">
        <v>14</v>
      </c>
      <c r="M2208" t="s">
        <v>15</v>
      </c>
      <c r="N2208" s="2">
        <v>16</v>
      </c>
    </row>
    <row r="2209" spans="1:14" x14ac:dyDescent="0.35">
      <c r="A2209" t="s">
        <v>19</v>
      </c>
      <c r="B2209">
        <f>IF(COUNTIF($A$2:A2209, A2209) =1,1,0)</f>
        <v>0</v>
      </c>
      <c r="C2209">
        <v>2017</v>
      </c>
      <c r="D2209" s="10">
        <v>42736</v>
      </c>
      <c r="E2209" t="s">
        <v>20</v>
      </c>
      <c r="F2209" t="s">
        <v>24</v>
      </c>
      <c r="G2209">
        <f>IF(COUNTIF($F$2:F2209, F2209) =1,1,0)</f>
        <v>0</v>
      </c>
      <c r="H2209" s="1">
        <v>32.4</v>
      </c>
      <c r="I2209" s="2">
        <f t="shared" si="34"/>
        <v>32400000</v>
      </c>
      <c r="J2209" s="2">
        <v>437554</v>
      </c>
      <c r="K2209" t="s">
        <v>29</v>
      </c>
      <c r="L2209" t="s">
        <v>22</v>
      </c>
      <c r="M2209" t="s">
        <v>18</v>
      </c>
      <c r="N2209" s="2">
        <v>19</v>
      </c>
    </row>
    <row r="2210" spans="1:14" x14ac:dyDescent="0.35">
      <c r="A2210" t="s">
        <v>19</v>
      </c>
      <c r="B2210">
        <f>IF(COUNTIF($A$2:A2210, A2210) =1,1,0)</f>
        <v>0</v>
      </c>
      <c r="C2210">
        <v>2023</v>
      </c>
      <c r="D2210" s="10">
        <v>44927</v>
      </c>
      <c r="E2210" t="s">
        <v>11</v>
      </c>
      <c r="F2210" t="s">
        <v>17</v>
      </c>
      <c r="G2210">
        <f>IF(COUNTIF($F$2:F2210, F2210) =1,1,0)</f>
        <v>0</v>
      </c>
      <c r="H2210" s="1">
        <v>53.07</v>
      </c>
      <c r="I2210" s="2">
        <f t="shared" si="34"/>
        <v>53070000</v>
      </c>
      <c r="J2210" s="2">
        <v>589348</v>
      </c>
      <c r="K2210" t="s">
        <v>13</v>
      </c>
      <c r="L2210" t="s">
        <v>26</v>
      </c>
      <c r="M2210" t="s">
        <v>31</v>
      </c>
      <c r="N2210" s="2">
        <v>4</v>
      </c>
    </row>
    <row r="2211" spans="1:14" x14ac:dyDescent="0.35">
      <c r="A2211" t="s">
        <v>43</v>
      </c>
      <c r="B2211">
        <f>IF(COUNTIF($A$2:A2211, A2211) =1,1,0)</f>
        <v>0</v>
      </c>
      <c r="C2211">
        <v>2024</v>
      </c>
      <c r="D2211" s="10">
        <v>45292</v>
      </c>
      <c r="E2211" t="s">
        <v>16</v>
      </c>
      <c r="F2211" t="s">
        <v>17</v>
      </c>
      <c r="G2211">
        <f>IF(COUNTIF($F$2:F2211, F2211) =1,1,0)</f>
        <v>0</v>
      </c>
      <c r="H2211" s="1">
        <v>68.95</v>
      </c>
      <c r="I2211" s="2">
        <f t="shared" si="34"/>
        <v>68950000</v>
      </c>
      <c r="J2211" s="2">
        <v>322146</v>
      </c>
      <c r="K2211" t="s">
        <v>13</v>
      </c>
      <c r="L2211" t="s">
        <v>26</v>
      </c>
      <c r="M2211" t="s">
        <v>39</v>
      </c>
      <c r="N2211" s="2">
        <v>70</v>
      </c>
    </row>
    <row r="2212" spans="1:14" x14ac:dyDescent="0.35">
      <c r="A2212" t="s">
        <v>19</v>
      </c>
      <c r="B2212">
        <f>IF(COUNTIF($A$2:A2212, A2212) =1,1,0)</f>
        <v>0</v>
      </c>
      <c r="C2212">
        <v>2020</v>
      </c>
      <c r="D2212" s="10">
        <v>43831</v>
      </c>
      <c r="E2212" t="s">
        <v>34</v>
      </c>
      <c r="F2212" t="s">
        <v>35</v>
      </c>
      <c r="G2212">
        <f>IF(COUNTIF($F$2:F2212, F2212) =1,1,0)</f>
        <v>0</v>
      </c>
      <c r="H2212" s="1">
        <v>42.81</v>
      </c>
      <c r="I2212" s="2">
        <f t="shared" si="34"/>
        <v>42810000</v>
      </c>
      <c r="J2212" s="2">
        <v>432917</v>
      </c>
      <c r="K2212" t="s">
        <v>13</v>
      </c>
      <c r="L2212" t="s">
        <v>14</v>
      </c>
      <c r="M2212" t="s">
        <v>27</v>
      </c>
      <c r="N2212" s="2">
        <v>53</v>
      </c>
    </row>
    <row r="2213" spans="1:14" x14ac:dyDescent="0.35">
      <c r="A2213" t="s">
        <v>23</v>
      </c>
      <c r="B2213">
        <f>IF(COUNTIF($A$2:A2213, A2213) =1,1,0)</f>
        <v>0</v>
      </c>
      <c r="C2213">
        <v>2022</v>
      </c>
      <c r="D2213" s="10">
        <v>44562</v>
      </c>
      <c r="E2213" t="s">
        <v>32</v>
      </c>
      <c r="F2213" t="s">
        <v>21</v>
      </c>
      <c r="G2213">
        <f>IF(COUNTIF($F$2:F2213, F2213) =1,1,0)</f>
        <v>0</v>
      </c>
      <c r="H2213" s="1">
        <v>53.91</v>
      </c>
      <c r="I2213" s="2">
        <f t="shared" si="34"/>
        <v>53910000</v>
      </c>
      <c r="J2213" s="2">
        <v>64163</v>
      </c>
      <c r="K2213" t="s">
        <v>30</v>
      </c>
      <c r="L2213" t="s">
        <v>22</v>
      </c>
      <c r="M2213" t="s">
        <v>27</v>
      </c>
      <c r="N2213" s="2">
        <v>7</v>
      </c>
    </row>
    <row r="2214" spans="1:14" x14ac:dyDescent="0.35">
      <c r="A2214" t="s">
        <v>33</v>
      </c>
      <c r="B2214">
        <f>IF(COUNTIF($A$2:A2214, A2214) =1,1,0)</f>
        <v>0</v>
      </c>
      <c r="C2214">
        <v>2021</v>
      </c>
      <c r="D2214" s="10">
        <v>44197</v>
      </c>
      <c r="E2214" t="s">
        <v>11</v>
      </c>
      <c r="F2214" t="s">
        <v>17</v>
      </c>
      <c r="G2214">
        <f>IF(COUNTIF($F$2:F2214, F2214) =1,1,0)</f>
        <v>0</v>
      </c>
      <c r="H2214" s="1">
        <v>45.67</v>
      </c>
      <c r="I2214" s="2">
        <f t="shared" si="34"/>
        <v>45670000</v>
      </c>
      <c r="J2214" s="2">
        <v>95873</v>
      </c>
      <c r="K2214" t="s">
        <v>30</v>
      </c>
      <c r="L2214" t="s">
        <v>14</v>
      </c>
      <c r="M2214" t="s">
        <v>31</v>
      </c>
      <c r="N2214" s="2">
        <v>50</v>
      </c>
    </row>
    <row r="2215" spans="1:14" x14ac:dyDescent="0.35">
      <c r="A2215" t="s">
        <v>28</v>
      </c>
      <c r="B2215">
        <f>IF(COUNTIF($A$2:A2215, A2215) =1,1,0)</f>
        <v>0</v>
      </c>
      <c r="C2215">
        <v>2020</v>
      </c>
      <c r="D2215" s="10">
        <v>43831</v>
      </c>
      <c r="E2215" t="s">
        <v>34</v>
      </c>
      <c r="F2215" t="s">
        <v>37</v>
      </c>
      <c r="G2215">
        <f>IF(COUNTIF($F$2:F2215, F2215) =1,1,0)</f>
        <v>0</v>
      </c>
      <c r="H2215" s="1">
        <v>62.61</v>
      </c>
      <c r="I2215" s="2">
        <f t="shared" si="34"/>
        <v>62610000</v>
      </c>
      <c r="J2215" s="2">
        <v>205015</v>
      </c>
      <c r="K2215" t="s">
        <v>25</v>
      </c>
      <c r="L2215" t="s">
        <v>14</v>
      </c>
      <c r="M2215" t="s">
        <v>27</v>
      </c>
      <c r="N2215" s="2">
        <v>57</v>
      </c>
    </row>
    <row r="2216" spans="1:14" x14ac:dyDescent="0.35">
      <c r="A2216" t="s">
        <v>28</v>
      </c>
      <c r="B2216">
        <f>IF(COUNTIF($A$2:A2216, A2216) =1,1,0)</f>
        <v>0</v>
      </c>
      <c r="C2216">
        <v>2020</v>
      </c>
      <c r="D2216" s="10">
        <v>43831</v>
      </c>
      <c r="E2216" t="s">
        <v>34</v>
      </c>
      <c r="F2216" t="s">
        <v>24</v>
      </c>
      <c r="G2216">
        <f>IF(COUNTIF($F$2:F2216, F2216) =1,1,0)</f>
        <v>0</v>
      </c>
      <c r="H2216" s="1">
        <v>27.52</v>
      </c>
      <c r="I2216" s="2">
        <f t="shared" si="34"/>
        <v>27520000</v>
      </c>
      <c r="J2216" s="2">
        <v>488501</v>
      </c>
      <c r="K2216" t="s">
        <v>25</v>
      </c>
      <c r="L2216" t="s">
        <v>26</v>
      </c>
      <c r="M2216" t="s">
        <v>39</v>
      </c>
      <c r="N2216" s="2">
        <v>47</v>
      </c>
    </row>
    <row r="2217" spans="1:14" x14ac:dyDescent="0.35">
      <c r="A2217" t="s">
        <v>45</v>
      </c>
      <c r="B2217">
        <f>IF(COUNTIF($A$2:A2217, A2217) =1,1,0)</f>
        <v>0</v>
      </c>
      <c r="C2217">
        <v>2020</v>
      </c>
      <c r="D2217" s="10">
        <v>43831</v>
      </c>
      <c r="E2217" t="s">
        <v>16</v>
      </c>
      <c r="F2217" t="s">
        <v>17</v>
      </c>
      <c r="G2217">
        <f>IF(COUNTIF($F$2:F2217, F2217) =1,1,0)</f>
        <v>0</v>
      </c>
      <c r="H2217" s="1">
        <v>16.329999999999998</v>
      </c>
      <c r="I2217" s="2">
        <f t="shared" si="34"/>
        <v>16329999.999999998</v>
      </c>
      <c r="J2217" s="2">
        <v>850758</v>
      </c>
      <c r="K2217" t="s">
        <v>29</v>
      </c>
      <c r="L2217" t="s">
        <v>14</v>
      </c>
      <c r="M2217" t="s">
        <v>18</v>
      </c>
      <c r="N2217" s="2">
        <v>9</v>
      </c>
    </row>
    <row r="2218" spans="1:14" x14ac:dyDescent="0.35">
      <c r="A2218" t="s">
        <v>43</v>
      </c>
      <c r="B2218">
        <f>IF(COUNTIF($A$2:A2218, A2218) =1,1,0)</f>
        <v>0</v>
      </c>
      <c r="C2218">
        <v>2019</v>
      </c>
      <c r="D2218" s="10">
        <v>43466</v>
      </c>
      <c r="E2218" t="s">
        <v>34</v>
      </c>
      <c r="F2218" t="s">
        <v>37</v>
      </c>
      <c r="G2218">
        <f>IF(COUNTIF($F$2:F2218, F2218) =1,1,0)</f>
        <v>0</v>
      </c>
      <c r="H2218" s="1">
        <v>67.42</v>
      </c>
      <c r="I2218" s="2">
        <f t="shared" si="34"/>
        <v>67420000</v>
      </c>
      <c r="J2218" s="2">
        <v>703282</v>
      </c>
      <c r="K2218" t="s">
        <v>29</v>
      </c>
      <c r="L2218" t="s">
        <v>22</v>
      </c>
      <c r="M2218" t="s">
        <v>39</v>
      </c>
      <c r="N2218" s="2">
        <v>2</v>
      </c>
    </row>
    <row r="2219" spans="1:14" x14ac:dyDescent="0.35">
      <c r="A2219" t="s">
        <v>28</v>
      </c>
      <c r="B2219">
        <f>IF(COUNTIF($A$2:A2219, A2219) =1,1,0)</f>
        <v>0</v>
      </c>
      <c r="C2219">
        <v>2015</v>
      </c>
      <c r="D2219" s="10">
        <v>42005</v>
      </c>
      <c r="E2219" t="s">
        <v>34</v>
      </c>
      <c r="F2219" t="s">
        <v>35</v>
      </c>
      <c r="G2219">
        <f>IF(COUNTIF($F$2:F2219, F2219) =1,1,0)</f>
        <v>0</v>
      </c>
      <c r="H2219" s="1">
        <v>87.71</v>
      </c>
      <c r="I2219" s="2">
        <f t="shared" si="34"/>
        <v>87710000</v>
      </c>
      <c r="J2219" s="2">
        <v>1579</v>
      </c>
      <c r="K2219" t="s">
        <v>30</v>
      </c>
      <c r="L2219" t="s">
        <v>14</v>
      </c>
      <c r="M2219" t="s">
        <v>31</v>
      </c>
      <c r="N2219" s="2">
        <v>55</v>
      </c>
    </row>
    <row r="2220" spans="1:14" x14ac:dyDescent="0.35">
      <c r="A2220" t="s">
        <v>28</v>
      </c>
      <c r="B2220">
        <f>IF(COUNTIF($A$2:A2220, A2220) =1,1,0)</f>
        <v>0</v>
      </c>
      <c r="C2220">
        <v>2023</v>
      </c>
      <c r="D2220" s="10">
        <v>44927</v>
      </c>
      <c r="E2220" t="s">
        <v>32</v>
      </c>
      <c r="F2220" t="s">
        <v>21</v>
      </c>
      <c r="G2220">
        <f>IF(COUNTIF($F$2:F2220, F2220) =1,1,0)</f>
        <v>0</v>
      </c>
      <c r="H2220" s="1">
        <v>93.72</v>
      </c>
      <c r="I2220" s="2">
        <f t="shared" si="34"/>
        <v>93720000</v>
      </c>
      <c r="J2220" s="2">
        <v>828721</v>
      </c>
      <c r="K2220" t="s">
        <v>29</v>
      </c>
      <c r="L2220" t="s">
        <v>22</v>
      </c>
      <c r="M2220" t="s">
        <v>39</v>
      </c>
      <c r="N2220" s="2">
        <v>21</v>
      </c>
    </row>
    <row r="2221" spans="1:14" x14ac:dyDescent="0.35">
      <c r="A2221" t="s">
        <v>28</v>
      </c>
      <c r="B2221">
        <f>IF(COUNTIF($A$2:A2221, A2221) =1,1,0)</f>
        <v>0</v>
      </c>
      <c r="C2221">
        <v>2017</v>
      </c>
      <c r="D2221" s="10">
        <v>42736</v>
      </c>
      <c r="E2221" t="s">
        <v>42</v>
      </c>
      <c r="F2221" t="s">
        <v>35</v>
      </c>
      <c r="G2221">
        <f>IF(COUNTIF($F$2:F2221, F2221) =1,1,0)</f>
        <v>0</v>
      </c>
      <c r="H2221" s="1">
        <v>67.790000000000006</v>
      </c>
      <c r="I2221" s="2">
        <f t="shared" si="34"/>
        <v>67790000</v>
      </c>
      <c r="J2221" s="2">
        <v>239402</v>
      </c>
      <c r="K2221" t="s">
        <v>13</v>
      </c>
      <c r="L2221" t="s">
        <v>38</v>
      </c>
      <c r="M2221" t="s">
        <v>15</v>
      </c>
      <c r="N2221" s="2">
        <v>17</v>
      </c>
    </row>
    <row r="2222" spans="1:14" x14ac:dyDescent="0.35">
      <c r="A2222" t="s">
        <v>41</v>
      </c>
      <c r="B2222">
        <f>IF(COUNTIF($A$2:A2222, A2222) =1,1,0)</f>
        <v>0</v>
      </c>
      <c r="C2222">
        <v>2024</v>
      </c>
      <c r="D2222" s="10">
        <v>45292</v>
      </c>
      <c r="E2222" t="s">
        <v>32</v>
      </c>
      <c r="F2222" t="s">
        <v>12</v>
      </c>
      <c r="G2222">
        <f>IF(COUNTIF($F$2:F2222, F2222) =1,1,0)</f>
        <v>0</v>
      </c>
      <c r="H2222" s="1">
        <v>54.4</v>
      </c>
      <c r="I2222" s="2">
        <f t="shared" si="34"/>
        <v>54400000</v>
      </c>
      <c r="J2222" s="2">
        <v>891298</v>
      </c>
      <c r="K2222" t="s">
        <v>29</v>
      </c>
      <c r="L2222" t="s">
        <v>26</v>
      </c>
      <c r="M2222" t="s">
        <v>27</v>
      </c>
      <c r="N2222" s="2">
        <v>60</v>
      </c>
    </row>
    <row r="2223" spans="1:14" x14ac:dyDescent="0.35">
      <c r="A2223" t="s">
        <v>40</v>
      </c>
      <c r="B2223">
        <f>IF(COUNTIF($A$2:A2223, A2223) =1,1,0)</f>
        <v>0</v>
      </c>
      <c r="C2223">
        <v>2024</v>
      </c>
      <c r="D2223" s="10">
        <v>45292</v>
      </c>
      <c r="E2223" t="s">
        <v>20</v>
      </c>
      <c r="F2223" t="s">
        <v>12</v>
      </c>
      <c r="G2223">
        <f>IF(COUNTIF($F$2:F2223, F2223) =1,1,0)</f>
        <v>0</v>
      </c>
      <c r="H2223" s="1">
        <v>86.52</v>
      </c>
      <c r="I2223" s="2">
        <f t="shared" si="34"/>
        <v>86520000</v>
      </c>
      <c r="J2223" s="2">
        <v>915463</v>
      </c>
      <c r="K2223" t="s">
        <v>29</v>
      </c>
      <c r="L2223" t="s">
        <v>22</v>
      </c>
      <c r="M2223" t="s">
        <v>31</v>
      </c>
      <c r="N2223" s="2">
        <v>2</v>
      </c>
    </row>
    <row r="2224" spans="1:14" x14ac:dyDescent="0.35">
      <c r="A2224" t="s">
        <v>19</v>
      </c>
      <c r="B2224">
        <f>IF(COUNTIF($A$2:A2224, A2224) =1,1,0)</f>
        <v>0</v>
      </c>
      <c r="C2224">
        <v>2018</v>
      </c>
      <c r="D2224" s="10">
        <v>43101</v>
      </c>
      <c r="E2224" t="s">
        <v>42</v>
      </c>
      <c r="F2224" t="s">
        <v>12</v>
      </c>
      <c r="G2224">
        <f>IF(COUNTIF($F$2:F2224, F2224) =1,1,0)</f>
        <v>0</v>
      </c>
      <c r="H2224" s="1">
        <v>99.09</v>
      </c>
      <c r="I2224" s="2">
        <f t="shared" si="34"/>
        <v>99090000</v>
      </c>
      <c r="J2224" s="2">
        <v>395264</v>
      </c>
      <c r="K2224" t="s">
        <v>30</v>
      </c>
      <c r="L2224" t="s">
        <v>22</v>
      </c>
      <c r="M2224" t="s">
        <v>31</v>
      </c>
      <c r="N2224" s="2">
        <v>5</v>
      </c>
    </row>
    <row r="2225" spans="1:14" x14ac:dyDescent="0.35">
      <c r="A2225" t="s">
        <v>10</v>
      </c>
      <c r="B2225">
        <f>IF(COUNTIF($A$2:A2225, A2225) =1,1,0)</f>
        <v>0</v>
      </c>
      <c r="C2225">
        <v>2015</v>
      </c>
      <c r="D2225" s="10">
        <v>42005</v>
      </c>
      <c r="E2225" t="s">
        <v>20</v>
      </c>
      <c r="F2225" t="s">
        <v>37</v>
      </c>
      <c r="G2225">
        <f>IF(COUNTIF($F$2:F2225, F2225) =1,1,0)</f>
        <v>0</v>
      </c>
      <c r="H2225" s="1">
        <v>66.13</v>
      </c>
      <c r="I2225" s="2">
        <f t="shared" si="34"/>
        <v>66129999.999999993</v>
      </c>
      <c r="J2225" s="2">
        <v>946668</v>
      </c>
      <c r="K2225" t="s">
        <v>13</v>
      </c>
      <c r="L2225" t="s">
        <v>14</v>
      </c>
      <c r="M2225" t="s">
        <v>39</v>
      </c>
      <c r="N2225" s="2">
        <v>67</v>
      </c>
    </row>
    <row r="2226" spans="1:14" x14ac:dyDescent="0.35">
      <c r="A2226" t="s">
        <v>45</v>
      </c>
      <c r="B2226">
        <f>IF(COUNTIF($A$2:A2226, A2226) =1,1,0)</f>
        <v>0</v>
      </c>
      <c r="C2226">
        <v>2023</v>
      </c>
      <c r="D2226" s="10">
        <v>44927</v>
      </c>
      <c r="E2226" t="s">
        <v>42</v>
      </c>
      <c r="F2226" t="s">
        <v>21</v>
      </c>
      <c r="G2226">
        <f>IF(COUNTIF($F$2:F2226, F2226) =1,1,0)</f>
        <v>0</v>
      </c>
      <c r="H2226" s="1">
        <v>52.54</v>
      </c>
      <c r="I2226" s="2">
        <f t="shared" si="34"/>
        <v>52540000</v>
      </c>
      <c r="J2226" s="2">
        <v>201017</v>
      </c>
      <c r="K2226" t="s">
        <v>29</v>
      </c>
      <c r="L2226" t="s">
        <v>14</v>
      </c>
      <c r="M2226" t="s">
        <v>39</v>
      </c>
      <c r="N2226" s="2">
        <v>17</v>
      </c>
    </row>
    <row r="2227" spans="1:14" x14ac:dyDescent="0.35">
      <c r="A2227" t="s">
        <v>28</v>
      </c>
      <c r="B2227">
        <f>IF(COUNTIF($A$2:A2227, A2227) =1,1,0)</f>
        <v>0</v>
      </c>
      <c r="C2227">
        <v>2022</v>
      </c>
      <c r="D2227" s="10">
        <v>44562</v>
      </c>
      <c r="E2227" t="s">
        <v>34</v>
      </c>
      <c r="F2227" t="s">
        <v>21</v>
      </c>
      <c r="G2227">
        <f>IF(COUNTIF($F$2:F2227, F2227) =1,1,0)</f>
        <v>0</v>
      </c>
      <c r="H2227" s="1">
        <v>48</v>
      </c>
      <c r="I2227" s="2">
        <f t="shared" si="34"/>
        <v>48000000</v>
      </c>
      <c r="J2227" s="2">
        <v>876383</v>
      </c>
      <c r="K2227" t="s">
        <v>29</v>
      </c>
      <c r="L2227" t="s">
        <v>38</v>
      </c>
      <c r="M2227" t="s">
        <v>39</v>
      </c>
      <c r="N2227" s="2">
        <v>72</v>
      </c>
    </row>
    <row r="2228" spans="1:14" x14ac:dyDescent="0.35">
      <c r="A2228" t="s">
        <v>40</v>
      </c>
      <c r="B2228">
        <f>IF(COUNTIF($A$2:A2228, A2228) =1,1,0)</f>
        <v>0</v>
      </c>
      <c r="C2228">
        <v>2022</v>
      </c>
      <c r="D2228" s="10">
        <v>44562</v>
      </c>
      <c r="E2228" t="s">
        <v>16</v>
      </c>
      <c r="F2228" t="s">
        <v>35</v>
      </c>
      <c r="G2228">
        <f>IF(COUNTIF($F$2:F2228, F2228) =1,1,0)</f>
        <v>0</v>
      </c>
      <c r="H2228" s="1">
        <v>10.84</v>
      </c>
      <c r="I2228" s="2">
        <f t="shared" si="34"/>
        <v>10840000</v>
      </c>
      <c r="J2228" s="2">
        <v>564944</v>
      </c>
      <c r="K2228" t="s">
        <v>29</v>
      </c>
      <c r="L2228" t="s">
        <v>26</v>
      </c>
      <c r="M2228" t="s">
        <v>31</v>
      </c>
      <c r="N2228" s="2">
        <v>58</v>
      </c>
    </row>
    <row r="2229" spans="1:14" x14ac:dyDescent="0.35">
      <c r="A2229" t="s">
        <v>41</v>
      </c>
      <c r="B2229">
        <f>IF(COUNTIF($A$2:A2229, A2229) =1,1,0)</f>
        <v>0</v>
      </c>
      <c r="C2229">
        <v>2023</v>
      </c>
      <c r="D2229" s="10">
        <v>44927</v>
      </c>
      <c r="E2229" t="s">
        <v>42</v>
      </c>
      <c r="F2229" t="s">
        <v>21</v>
      </c>
      <c r="G2229">
        <f>IF(COUNTIF($F$2:F2229, F2229) =1,1,0)</f>
        <v>0</v>
      </c>
      <c r="H2229" s="1">
        <v>6.35</v>
      </c>
      <c r="I2229" s="2">
        <f t="shared" si="34"/>
        <v>6350000</v>
      </c>
      <c r="J2229" s="2">
        <v>259573</v>
      </c>
      <c r="K2229" t="s">
        <v>25</v>
      </c>
      <c r="L2229" t="s">
        <v>38</v>
      </c>
      <c r="M2229" t="s">
        <v>18</v>
      </c>
      <c r="N2229" s="2">
        <v>68</v>
      </c>
    </row>
    <row r="2230" spans="1:14" x14ac:dyDescent="0.35">
      <c r="A2230" t="s">
        <v>44</v>
      </c>
      <c r="B2230">
        <f>IF(COUNTIF($A$2:A2230, A2230) =1,1,0)</f>
        <v>0</v>
      </c>
      <c r="C2230">
        <v>2020</v>
      </c>
      <c r="D2230" s="10">
        <v>43831</v>
      </c>
      <c r="E2230" t="s">
        <v>32</v>
      </c>
      <c r="F2230" t="s">
        <v>12</v>
      </c>
      <c r="G2230">
        <f>IF(COUNTIF($F$2:F2230, F2230) =1,1,0)</f>
        <v>0</v>
      </c>
      <c r="H2230" s="1">
        <v>99.83</v>
      </c>
      <c r="I2230" s="2">
        <f t="shared" si="34"/>
        <v>99830000</v>
      </c>
      <c r="J2230" s="2">
        <v>10859</v>
      </c>
      <c r="K2230" t="s">
        <v>25</v>
      </c>
      <c r="L2230" t="s">
        <v>26</v>
      </c>
      <c r="M2230" t="s">
        <v>27</v>
      </c>
      <c r="N2230" s="2">
        <v>66</v>
      </c>
    </row>
    <row r="2231" spans="1:14" x14ac:dyDescent="0.35">
      <c r="A2231" t="s">
        <v>41</v>
      </c>
      <c r="B2231">
        <f>IF(COUNTIF($A$2:A2231, A2231) =1,1,0)</f>
        <v>0</v>
      </c>
      <c r="C2231">
        <v>2020</v>
      </c>
      <c r="D2231" s="10">
        <v>43831</v>
      </c>
      <c r="E2231" t="s">
        <v>32</v>
      </c>
      <c r="F2231" t="s">
        <v>35</v>
      </c>
      <c r="G2231">
        <f>IF(COUNTIF($F$2:F2231, F2231) =1,1,0)</f>
        <v>0</v>
      </c>
      <c r="H2231" s="1">
        <v>41.45</v>
      </c>
      <c r="I2231" s="2">
        <f t="shared" si="34"/>
        <v>41450000</v>
      </c>
      <c r="J2231" s="2">
        <v>496378</v>
      </c>
      <c r="K2231" t="s">
        <v>29</v>
      </c>
      <c r="L2231" t="s">
        <v>14</v>
      </c>
      <c r="M2231" t="s">
        <v>27</v>
      </c>
      <c r="N2231" s="2">
        <v>42</v>
      </c>
    </row>
    <row r="2232" spans="1:14" x14ac:dyDescent="0.35">
      <c r="A2232" t="s">
        <v>23</v>
      </c>
      <c r="B2232">
        <f>IF(COUNTIF($A$2:A2232, A2232) =1,1,0)</f>
        <v>0</v>
      </c>
      <c r="C2232">
        <v>2019</v>
      </c>
      <c r="D2232" s="10">
        <v>43466</v>
      </c>
      <c r="E2232" t="s">
        <v>20</v>
      </c>
      <c r="F2232" t="s">
        <v>12</v>
      </c>
      <c r="G2232">
        <f>IF(COUNTIF($F$2:F2232, F2232) =1,1,0)</f>
        <v>0</v>
      </c>
      <c r="H2232" s="1">
        <v>29.92</v>
      </c>
      <c r="I2232" s="2">
        <f t="shared" si="34"/>
        <v>29920000</v>
      </c>
      <c r="J2232" s="2">
        <v>937987</v>
      </c>
      <c r="K2232" t="s">
        <v>13</v>
      </c>
      <c r="L2232" t="s">
        <v>22</v>
      </c>
      <c r="M2232" t="s">
        <v>15</v>
      </c>
      <c r="N2232" s="2">
        <v>45</v>
      </c>
    </row>
    <row r="2233" spans="1:14" x14ac:dyDescent="0.35">
      <c r="A2233" t="s">
        <v>19</v>
      </c>
      <c r="B2233">
        <f>IF(COUNTIF($A$2:A2233, A2233) =1,1,0)</f>
        <v>0</v>
      </c>
      <c r="C2233">
        <v>2023</v>
      </c>
      <c r="D2233" s="10">
        <v>44927</v>
      </c>
      <c r="E2233" t="s">
        <v>16</v>
      </c>
      <c r="F2233" t="s">
        <v>12</v>
      </c>
      <c r="G2233">
        <f>IF(COUNTIF($F$2:F2233, F2233) =1,1,0)</f>
        <v>0</v>
      </c>
      <c r="H2233" s="1">
        <v>9.32</v>
      </c>
      <c r="I2233" s="2">
        <f t="shared" si="34"/>
        <v>9320000</v>
      </c>
      <c r="J2233" s="2">
        <v>182887</v>
      </c>
      <c r="K2233" t="s">
        <v>13</v>
      </c>
      <c r="L2233" t="s">
        <v>14</v>
      </c>
      <c r="M2233" t="s">
        <v>18</v>
      </c>
      <c r="N2233" s="2">
        <v>51</v>
      </c>
    </row>
    <row r="2234" spans="1:14" x14ac:dyDescent="0.35">
      <c r="A2234" t="s">
        <v>33</v>
      </c>
      <c r="B2234">
        <f>IF(COUNTIF($A$2:A2234, A2234) =1,1,0)</f>
        <v>0</v>
      </c>
      <c r="C2234">
        <v>2017</v>
      </c>
      <c r="D2234" s="10">
        <v>42736</v>
      </c>
      <c r="E2234" t="s">
        <v>20</v>
      </c>
      <c r="F2234" t="s">
        <v>37</v>
      </c>
      <c r="G2234">
        <f>IF(COUNTIF($F$2:F2234, F2234) =1,1,0)</f>
        <v>0</v>
      </c>
      <c r="H2234" s="1">
        <v>34.43</v>
      </c>
      <c r="I2234" s="2">
        <f t="shared" si="34"/>
        <v>34430000</v>
      </c>
      <c r="J2234" s="2">
        <v>927694</v>
      </c>
      <c r="K2234" t="s">
        <v>29</v>
      </c>
      <c r="L2234" t="s">
        <v>26</v>
      </c>
      <c r="M2234" t="s">
        <v>15</v>
      </c>
      <c r="N2234" s="2">
        <v>43</v>
      </c>
    </row>
    <row r="2235" spans="1:14" x14ac:dyDescent="0.35">
      <c r="A2235" t="s">
        <v>43</v>
      </c>
      <c r="B2235">
        <f>IF(COUNTIF($A$2:A2235, A2235) =1,1,0)</f>
        <v>0</v>
      </c>
      <c r="C2235">
        <v>2021</v>
      </c>
      <c r="D2235" s="10">
        <v>44197</v>
      </c>
      <c r="E2235" t="s">
        <v>20</v>
      </c>
      <c r="F2235" t="s">
        <v>36</v>
      </c>
      <c r="G2235">
        <f>IF(COUNTIF($F$2:F2235, F2235) =1,1,0)</f>
        <v>0</v>
      </c>
      <c r="H2235" s="1">
        <v>81.680000000000007</v>
      </c>
      <c r="I2235" s="2">
        <f t="shared" si="34"/>
        <v>81680000</v>
      </c>
      <c r="J2235" s="2">
        <v>893986</v>
      </c>
      <c r="K2235" t="s">
        <v>29</v>
      </c>
      <c r="L2235" t="s">
        <v>14</v>
      </c>
      <c r="M2235" t="s">
        <v>18</v>
      </c>
      <c r="N2235" s="2">
        <v>47</v>
      </c>
    </row>
    <row r="2236" spans="1:14" x14ac:dyDescent="0.35">
      <c r="A2236" t="s">
        <v>45</v>
      </c>
      <c r="B2236">
        <f>IF(COUNTIF($A$2:A2236, A2236) =1,1,0)</f>
        <v>0</v>
      </c>
      <c r="C2236">
        <v>2018</v>
      </c>
      <c r="D2236" s="10">
        <v>43101</v>
      </c>
      <c r="E2236" t="s">
        <v>11</v>
      </c>
      <c r="F2236" t="s">
        <v>17</v>
      </c>
      <c r="G2236">
        <f>IF(COUNTIF($F$2:F2236, F2236) =1,1,0)</f>
        <v>0</v>
      </c>
      <c r="H2236" s="1">
        <v>36.85</v>
      </c>
      <c r="I2236" s="2">
        <f t="shared" si="34"/>
        <v>36850000</v>
      </c>
      <c r="J2236" s="2">
        <v>852789</v>
      </c>
      <c r="K2236" t="s">
        <v>13</v>
      </c>
      <c r="L2236" t="s">
        <v>26</v>
      </c>
      <c r="M2236" t="s">
        <v>15</v>
      </c>
      <c r="N2236" s="2">
        <v>4</v>
      </c>
    </row>
    <row r="2237" spans="1:14" x14ac:dyDescent="0.35">
      <c r="A2237" t="s">
        <v>43</v>
      </c>
      <c r="B2237">
        <f>IF(COUNTIF($A$2:A2237, A2237) =1,1,0)</f>
        <v>0</v>
      </c>
      <c r="C2237">
        <v>2024</v>
      </c>
      <c r="D2237" s="10">
        <v>45292</v>
      </c>
      <c r="E2237" t="s">
        <v>20</v>
      </c>
      <c r="F2237" t="s">
        <v>37</v>
      </c>
      <c r="G2237">
        <f>IF(COUNTIF($F$2:F2237, F2237) =1,1,0)</f>
        <v>0</v>
      </c>
      <c r="H2237" s="1">
        <v>26.92</v>
      </c>
      <c r="I2237" s="2">
        <f t="shared" si="34"/>
        <v>26920000</v>
      </c>
      <c r="J2237" s="2">
        <v>695427</v>
      </c>
      <c r="K2237" t="s">
        <v>25</v>
      </c>
      <c r="L2237" t="s">
        <v>38</v>
      </c>
      <c r="M2237" t="s">
        <v>39</v>
      </c>
      <c r="N2237" s="2">
        <v>28</v>
      </c>
    </row>
    <row r="2238" spans="1:14" x14ac:dyDescent="0.35">
      <c r="A2238" t="s">
        <v>19</v>
      </c>
      <c r="B2238">
        <f>IF(COUNTIF($A$2:A2238, A2238) =1,1,0)</f>
        <v>0</v>
      </c>
      <c r="C2238">
        <v>2019</v>
      </c>
      <c r="D2238" s="10">
        <v>43466</v>
      </c>
      <c r="E2238" t="s">
        <v>32</v>
      </c>
      <c r="F2238" t="s">
        <v>36</v>
      </c>
      <c r="G2238">
        <f>IF(COUNTIF($F$2:F2238, F2238) =1,1,0)</f>
        <v>0</v>
      </c>
      <c r="H2238" s="1">
        <v>35.31</v>
      </c>
      <c r="I2238" s="2">
        <f t="shared" si="34"/>
        <v>35310000</v>
      </c>
      <c r="J2238" s="2">
        <v>961173</v>
      </c>
      <c r="K2238" t="s">
        <v>29</v>
      </c>
      <c r="L2238" t="s">
        <v>26</v>
      </c>
      <c r="M2238" t="s">
        <v>15</v>
      </c>
      <c r="N2238" s="2">
        <v>37</v>
      </c>
    </row>
    <row r="2239" spans="1:14" x14ac:dyDescent="0.35">
      <c r="A2239" t="s">
        <v>10</v>
      </c>
      <c r="B2239">
        <f>IF(COUNTIF($A$2:A2239, A2239) =1,1,0)</f>
        <v>0</v>
      </c>
      <c r="C2239">
        <v>2018</v>
      </c>
      <c r="D2239" s="10">
        <v>43101</v>
      </c>
      <c r="E2239" t="s">
        <v>20</v>
      </c>
      <c r="F2239" t="s">
        <v>37</v>
      </c>
      <c r="G2239">
        <f>IF(COUNTIF($F$2:F2239, F2239) =1,1,0)</f>
        <v>0</v>
      </c>
      <c r="H2239" s="1">
        <v>11.74</v>
      </c>
      <c r="I2239" s="2">
        <f t="shared" si="34"/>
        <v>11740000</v>
      </c>
      <c r="J2239" s="2">
        <v>430760</v>
      </c>
      <c r="K2239" t="s">
        <v>25</v>
      </c>
      <c r="L2239" t="s">
        <v>14</v>
      </c>
      <c r="M2239" t="s">
        <v>18</v>
      </c>
      <c r="N2239" s="2">
        <v>63</v>
      </c>
    </row>
    <row r="2240" spans="1:14" x14ac:dyDescent="0.35">
      <c r="A2240" t="s">
        <v>28</v>
      </c>
      <c r="B2240">
        <f>IF(COUNTIF($A$2:A2240, A2240) =1,1,0)</f>
        <v>0</v>
      </c>
      <c r="C2240">
        <v>2016</v>
      </c>
      <c r="D2240" s="10">
        <v>42370</v>
      </c>
      <c r="E2240" t="s">
        <v>16</v>
      </c>
      <c r="F2240" t="s">
        <v>24</v>
      </c>
      <c r="G2240">
        <f>IF(COUNTIF($F$2:F2240, F2240) =1,1,0)</f>
        <v>0</v>
      </c>
      <c r="H2240" s="1">
        <v>93.93</v>
      </c>
      <c r="I2240" s="2">
        <f t="shared" si="34"/>
        <v>93930000</v>
      </c>
      <c r="J2240" s="2">
        <v>198764</v>
      </c>
      <c r="K2240" t="s">
        <v>29</v>
      </c>
      <c r="L2240" t="s">
        <v>38</v>
      </c>
      <c r="M2240" t="s">
        <v>39</v>
      </c>
      <c r="N2240" s="2">
        <v>40</v>
      </c>
    </row>
    <row r="2241" spans="1:14" x14ac:dyDescent="0.35">
      <c r="A2241" t="s">
        <v>43</v>
      </c>
      <c r="B2241">
        <f>IF(COUNTIF($A$2:A2241, A2241) =1,1,0)</f>
        <v>0</v>
      </c>
      <c r="C2241">
        <v>2021</v>
      </c>
      <c r="D2241" s="10">
        <v>44197</v>
      </c>
      <c r="E2241" t="s">
        <v>42</v>
      </c>
      <c r="F2241" t="s">
        <v>36</v>
      </c>
      <c r="G2241">
        <f>IF(COUNTIF($F$2:F2241, F2241) =1,1,0)</f>
        <v>0</v>
      </c>
      <c r="H2241" s="1">
        <v>34.68</v>
      </c>
      <c r="I2241" s="2">
        <f t="shared" si="34"/>
        <v>34680000</v>
      </c>
      <c r="J2241" s="2">
        <v>786462</v>
      </c>
      <c r="K2241" t="s">
        <v>30</v>
      </c>
      <c r="L2241" t="s">
        <v>22</v>
      </c>
      <c r="M2241" t="s">
        <v>18</v>
      </c>
      <c r="N2241" s="2">
        <v>17</v>
      </c>
    </row>
    <row r="2242" spans="1:14" x14ac:dyDescent="0.35">
      <c r="A2242" t="s">
        <v>19</v>
      </c>
      <c r="B2242">
        <f>IF(COUNTIF($A$2:A2242, A2242) =1,1,0)</f>
        <v>0</v>
      </c>
      <c r="C2242">
        <v>2020</v>
      </c>
      <c r="D2242" s="10">
        <v>43831</v>
      </c>
      <c r="E2242" t="s">
        <v>42</v>
      </c>
      <c r="F2242" t="s">
        <v>21</v>
      </c>
      <c r="G2242">
        <f>IF(COUNTIF($F$2:F2242, F2242) =1,1,0)</f>
        <v>0</v>
      </c>
      <c r="H2242" s="1">
        <v>84.43</v>
      </c>
      <c r="I2242" s="2">
        <f t="shared" si="34"/>
        <v>84430000</v>
      </c>
      <c r="J2242" s="2">
        <v>999542</v>
      </c>
      <c r="K2242" t="s">
        <v>13</v>
      </c>
      <c r="L2242" t="s">
        <v>26</v>
      </c>
      <c r="M2242" t="s">
        <v>39</v>
      </c>
      <c r="N2242" s="2">
        <v>15</v>
      </c>
    </row>
    <row r="2243" spans="1:14" x14ac:dyDescent="0.35">
      <c r="A2243" t="s">
        <v>40</v>
      </c>
      <c r="B2243">
        <f>IF(COUNTIF($A$2:A2243, A2243) =1,1,0)</f>
        <v>0</v>
      </c>
      <c r="C2243">
        <v>2022</v>
      </c>
      <c r="D2243" s="10">
        <v>44562</v>
      </c>
      <c r="E2243" t="s">
        <v>42</v>
      </c>
      <c r="F2243" t="s">
        <v>35</v>
      </c>
      <c r="G2243">
        <f>IF(COUNTIF($F$2:F2243, F2243) =1,1,0)</f>
        <v>0</v>
      </c>
      <c r="H2243" s="1">
        <v>24.6</v>
      </c>
      <c r="I2243" s="2">
        <f t="shared" ref="I2243:I2306" si="35">H2243*1000000</f>
        <v>24600000</v>
      </c>
      <c r="J2243" s="2">
        <v>221315</v>
      </c>
      <c r="K2243" t="s">
        <v>25</v>
      </c>
      <c r="L2243" t="s">
        <v>14</v>
      </c>
      <c r="M2243" t="s">
        <v>15</v>
      </c>
      <c r="N2243" s="2">
        <v>53</v>
      </c>
    </row>
    <row r="2244" spans="1:14" x14ac:dyDescent="0.35">
      <c r="A2244" t="s">
        <v>43</v>
      </c>
      <c r="B2244">
        <f>IF(COUNTIF($A$2:A2244, A2244) =1,1,0)</f>
        <v>0</v>
      </c>
      <c r="C2244">
        <v>2018</v>
      </c>
      <c r="D2244" s="10">
        <v>43101</v>
      </c>
      <c r="E2244" t="s">
        <v>34</v>
      </c>
      <c r="F2244" t="s">
        <v>12</v>
      </c>
      <c r="G2244">
        <f>IF(COUNTIF($F$2:F2244, F2244) =1,1,0)</f>
        <v>0</v>
      </c>
      <c r="H2244" s="1">
        <v>52.7</v>
      </c>
      <c r="I2244" s="2">
        <f t="shared" si="35"/>
        <v>52700000</v>
      </c>
      <c r="J2244" s="2">
        <v>861075</v>
      </c>
      <c r="K2244" t="s">
        <v>13</v>
      </c>
      <c r="L2244" t="s">
        <v>26</v>
      </c>
      <c r="M2244" t="s">
        <v>39</v>
      </c>
      <c r="N2244" s="2">
        <v>7</v>
      </c>
    </row>
    <row r="2245" spans="1:14" x14ac:dyDescent="0.35">
      <c r="A2245" t="s">
        <v>44</v>
      </c>
      <c r="B2245">
        <f>IF(COUNTIF($A$2:A2245, A2245) =1,1,0)</f>
        <v>0</v>
      </c>
      <c r="C2245">
        <v>2022</v>
      </c>
      <c r="D2245" s="10">
        <v>44562</v>
      </c>
      <c r="E2245" t="s">
        <v>11</v>
      </c>
      <c r="F2245" t="s">
        <v>24</v>
      </c>
      <c r="G2245">
        <f>IF(COUNTIF($F$2:F2245, F2245) =1,1,0)</f>
        <v>0</v>
      </c>
      <c r="H2245" s="1">
        <v>33.54</v>
      </c>
      <c r="I2245" s="2">
        <f t="shared" si="35"/>
        <v>33540000</v>
      </c>
      <c r="J2245" s="2">
        <v>55209</v>
      </c>
      <c r="K2245" t="s">
        <v>25</v>
      </c>
      <c r="L2245" t="s">
        <v>14</v>
      </c>
      <c r="M2245" t="s">
        <v>15</v>
      </c>
      <c r="N2245" s="2">
        <v>11</v>
      </c>
    </row>
    <row r="2246" spans="1:14" x14ac:dyDescent="0.35">
      <c r="A2246" t="s">
        <v>19</v>
      </c>
      <c r="B2246">
        <f>IF(COUNTIF($A$2:A2246, A2246) =1,1,0)</f>
        <v>0</v>
      </c>
      <c r="C2246">
        <v>2018</v>
      </c>
      <c r="D2246" s="10">
        <v>43101</v>
      </c>
      <c r="E2246" t="s">
        <v>11</v>
      </c>
      <c r="F2246" t="s">
        <v>12</v>
      </c>
      <c r="G2246">
        <f>IF(COUNTIF($F$2:F2246, F2246) =1,1,0)</f>
        <v>0</v>
      </c>
      <c r="H2246" s="1">
        <v>43.54</v>
      </c>
      <c r="I2246" s="2">
        <f t="shared" si="35"/>
        <v>43540000</v>
      </c>
      <c r="J2246" s="2">
        <v>76479</v>
      </c>
      <c r="K2246" t="s">
        <v>29</v>
      </c>
      <c r="L2246" t="s">
        <v>38</v>
      </c>
      <c r="M2246" t="s">
        <v>18</v>
      </c>
      <c r="N2246" s="2">
        <v>4</v>
      </c>
    </row>
    <row r="2247" spans="1:14" x14ac:dyDescent="0.35">
      <c r="A2247" t="s">
        <v>44</v>
      </c>
      <c r="B2247">
        <f>IF(COUNTIF($A$2:A2247, A2247) =1,1,0)</f>
        <v>0</v>
      </c>
      <c r="C2247">
        <v>2016</v>
      </c>
      <c r="D2247" s="10">
        <v>42370</v>
      </c>
      <c r="E2247" t="s">
        <v>34</v>
      </c>
      <c r="F2247" t="s">
        <v>24</v>
      </c>
      <c r="G2247">
        <f>IF(COUNTIF($F$2:F2247, F2247) =1,1,0)</f>
        <v>0</v>
      </c>
      <c r="H2247" s="1">
        <v>37.17</v>
      </c>
      <c r="I2247" s="2">
        <f t="shared" si="35"/>
        <v>37170000</v>
      </c>
      <c r="J2247" s="2">
        <v>728731</v>
      </c>
      <c r="K2247" t="s">
        <v>30</v>
      </c>
      <c r="L2247" t="s">
        <v>22</v>
      </c>
      <c r="M2247" t="s">
        <v>15</v>
      </c>
      <c r="N2247" s="2">
        <v>72</v>
      </c>
    </row>
    <row r="2248" spans="1:14" x14ac:dyDescent="0.35">
      <c r="A2248" t="s">
        <v>44</v>
      </c>
      <c r="B2248">
        <f>IF(COUNTIF($A$2:A2248, A2248) =1,1,0)</f>
        <v>0</v>
      </c>
      <c r="C2248">
        <v>2017</v>
      </c>
      <c r="D2248" s="10">
        <v>42736</v>
      </c>
      <c r="E2248" t="s">
        <v>34</v>
      </c>
      <c r="F2248" t="s">
        <v>12</v>
      </c>
      <c r="G2248">
        <f>IF(COUNTIF($F$2:F2248, F2248) =1,1,0)</f>
        <v>0</v>
      </c>
      <c r="H2248" s="1">
        <v>36.369999999999997</v>
      </c>
      <c r="I2248" s="2">
        <f t="shared" si="35"/>
        <v>36370000</v>
      </c>
      <c r="J2248" s="2">
        <v>161579</v>
      </c>
      <c r="K2248" t="s">
        <v>25</v>
      </c>
      <c r="L2248" t="s">
        <v>38</v>
      </c>
      <c r="M2248" t="s">
        <v>18</v>
      </c>
      <c r="N2248" s="2">
        <v>15</v>
      </c>
    </row>
    <row r="2249" spans="1:14" x14ac:dyDescent="0.35">
      <c r="A2249" t="s">
        <v>28</v>
      </c>
      <c r="B2249">
        <f>IF(COUNTIF($A$2:A2249, A2249) =1,1,0)</f>
        <v>0</v>
      </c>
      <c r="C2249">
        <v>2019</v>
      </c>
      <c r="D2249" s="10">
        <v>43466</v>
      </c>
      <c r="E2249" t="s">
        <v>34</v>
      </c>
      <c r="F2249" t="s">
        <v>35</v>
      </c>
      <c r="G2249">
        <f>IF(COUNTIF($F$2:F2249, F2249) =1,1,0)</f>
        <v>0</v>
      </c>
      <c r="H2249" s="1">
        <v>56.53</v>
      </c>
      <c r="I2249" s="2">
        <f t="shared" si="35"/>
        <v>56530000</v>
      </c>
      <c r="J2249" s="2">
        <v>362642</v>
      </c>
      <c r="K2249" t="s">
        <v>30</v>
      </c>
      <c r="L2249" t="s">
        <v>26</v>
      </c>
      <c r="M2249" t="s">
        <v>39</v>
      </c>
      <c r="N2249" s="2">
        <v>19</v>
      </c>
    </row>
    <row r="2250" spans="1:14" x14ac:dyDescent="0.35">
      <c r="A2250" t="s">
        <v>43</v>
      </c>
      <c r="B2250">
        <f>IF(COUNTIF($A$2:A2250, A2250) =1,1,0)</f>
        <v>0</v>
      </c>
      <c r="C2250">
        <v>2017</v>
      </c>
      <c r="D2250" s="10">
        <v>42736</v>
      </c>
      <c r="E2250" t="s">
        <v>32</v>
      </c>
      <c r="F2250" t="s">
        <v>12</v>
      </c>
      <c r="G2250">
        <f>IF(COUNTIF($F$2:F2250, F2250) =1,1,0)</f>
        <v>0</v>
      </c>
      <c r="H2250" s="1">
        <v>29.76</v>
      </c>
      <c r="I2250" s="2">
        <f t="shared" si="35"/>
        <v>29760000</v>
      </c>
      <c r="J2250" s="2">
        <v>913276</v>
      </c>
      <c r="K2250" t="s">
        <v>29</v>
      </c>
      <c r="L2250" t="s">
        <v>26</v>
      </c>
      <c r="M2250" t="s">
        <v>39</v>
      </c>
      <c r="N2250" s="2">
        <v>57</v>
      </c>
    </row>
    <row r="2251" spans="1:14" x14ac:dyDescent="0.35">
      <c r="A2251" t="s">
        <v>43</v>
      </c>
      <c r="B2251">
        <f>IF(COUNTIF($A$2:A2251, A2251) =1,1,0)</f>
        <v>0</v>
      </c>
      <c r="C2251">
        <v>2019</v>
      </c>
      <c r="D2251" s="10">
        <v>43466</v>
      </c>
      <c r="E2251" t="s">
        <v>11</v>
      </c>
      <c r="F2251" t="s">
        <v>35</v>
      </c>
      <c r="G2251">
        <f>IF(COUNTIF($F$2:F2251, F2251) =1,1,0)</f>
        <v>0</v>
      </c>
      <c r="H2251" s="1">
        <v>70.599999999999994</v>
      </c>
      <c r="I2251" s="2">
        <f t="shared" si="35"/>
        <v>70600000</v>
      </c>
      <c r="J2251" s="2">
        <v>817268</v>
      </c>
      <c r="K2251" t="s">
        <v>25</v>
      </c>
      <c r="L2251" t="s">
        <v>38</v>
      </c>
      <c r="M2251" t="s">
        <v>15</v>
      </c>
      <c r="N2251" s="2">
        <v>1</v>
      </c>
    </row>
    <row r="2252" spans="1:14" x14ac:dyDescent="0.35">
      <c r="A2252" t="s">
        <v>23</v>
      </c>
      <c r="B2252">
        <f>IF(COUNTIF($A$2:A2252, A2252) =1,1,0)</f>
        <v>0</v>
      </c>
      <c r="C2252">
        <v>2021</v>
      </c>
      <c r="D2252" s="10">
        <v>44197</v>
      </c>
      <c r="E2252" t="s">
        <v>34</v>
      </c>
      <c r="F2252" t="s">
        <v>21</v>
      </c>
      <c r="G2252">
        <f>IF(COUNTIF($F$2:F2252, F2252) =1,1,0)</f>
        <v>0</v>
      </c>
      <c r="H2252" s="1">
        <v>80.05</v>
      </c>
      <c r="I2252" s="2">
        <f t="shared" si="35"/>
        <v>80050000</v>
      </c>
      <c r="J2252" s="2">
        <v>682480</v>
      </c>
      <c r="K2252" t="s">
        <v>13</v>
      </c>
      <c r="L2252" t="s">
        <v>38</v>
      </c>
      <c r="M2252" t="s">
        <v>27</v>
      </c>
      <c r="N2252" s="2">
        <v>14</v>
      </c>
    </row>
    <row r="2253" spans="1:14" x14ac:dyDescent="0.35">
      <c r="A2253" t="s">
        <v>45</v>
      </c>
      <c r="B2253">
        <f>IF(COUNTIF($A$2:A2253, A2253) =1,1,0)</f>
        <v>0</v>
      </c>
      <c r="C2253">
        <v>2024</v>
      </c>
      <c r="D2253" s="10">
        <v>45292</v>
      </c>
      <c r="E2253" t="s">
        <v>32</v>
      </c>
      <c r="F2253" t="s">
        <v>24</v>
      </c>
      <c r="G2253">
        <f>IF(COUNTIF($F$2:F2253, F2253) =1,1,0)</f>
        <v>0</v>
      </c>
      <c r="H2253" s="1">
        <v>15.53</v>
      </c>
      <c r="I2253" s="2">
        <f t="shared" si="35"/>
        <v>15530000</v>
      </c>
      <c r="J2253" s="2">
        <v>298385</v>
      </c>
      <c r="K2253" t="s">
        <v>13</v>
      </c>
      <c r="L2253" t="s">
        <v>14</v>
      </c>
      <c r="M2253" t="s">
        <v>27</v>
      </c>
      <c r="N2253" s="2">
        <v>11</v>
      </c>
    </row>
    <row r="2254" spans="1:14" x14ac:dyDescent="0.35">
      <c r="A2254" t="s">
        <v>10</v>
      </c>
      <c r="B2254">
        <f>IF(COUNTIF($A$2:A2254, A2254) =1,1,0)</f>
        <v>0</v>
      </c>
      <c r="C2254">
        <v>2020</v>
      </c>
      <c r="D2254" s="10">
        <v>43831</v>
      </c>
      <c r="E2254" t="s">
        <v>32</v>
      </c>
      <c r="F2254" t="s">
        <v>37</v>
      </c>
      <c r="G2254">
        <f>IF(COUNTIF($F$2:F2254, F2254) =1,1,0)</f>
        <v>0</v>
      </c>
      <c r="H2254" s="1">
        <v>6.32</v>
      </c>
      <c r="I2254" s="2">
        <f t="shared" si="35"/>
        <v>6320000</v>
      </c>
      <c r="J2254" s="2">
        <v>682445</v>
      </c>
      <c r="K2254" t="s">
        <v>25</v>
      </c>
      <c r="L2254" t="s">
        <v>26</v>
      </c>
      <c r="M2254" t="s">
        <v>18</v>
      </c>
      <c r="N2254" s="2">
        <v>20</v>
      </c>
    </row>
    <row r="2255" spans="1:14" x14ac:dyDescent="0.35">
      <c r="A2255" t="s">
        <v>19</v>
      </c>
      <c r="B2255">
        <f>IF(COUNTIF($A$2:A2255, A2255) =1,1,0)</f>
        <v>0</v>
      </c>
      <c r="C2255">
        <v>2021</v>
      </c>
      <c r="D2255" s="10">
        <v>44197</v>
      </c>
      <c r="E2255" t="s">
        <v>34</v>
      </c>
      <c r="F2255" t="s">
        <v>35</v>
      </c>
      <c r="G2255">
        <f>IF(COUNTIF($F$2:F2255, F2255) =1,1,0)</f>
        <v>0</v>
      </c>
      <c r="H2255" s="1">
        <v>18.260000000000002</v>
      </c>
      <c r="I2255" s="2">
        <f t="shared" si="35"/>
        <v>18260000</v>
      </c>
      <c r="J2255" s="2">
        <v>78277</v>
      </c>
      <c r="K2255" t="s">
        <v>13</v>
      </c>
      <c r="L2255" t="s">
        <v>22</v>
      </c>
      <c r="M2255" t="s">
        <v>18</v>
      </c>
      <c r="N2255" s="2">
        <v>51</v>
      </c>
    </row>
    <row r="2256" spans="1:14" x14ac:dyDescent="0.35">
      <c r="A2256" t="s">
        <v>19</v>
      </c>
      <c r="B2256">
        <f>IF(COUNTIF($A$2:A2256, A2256) =1,1,0)</f>
        <v>0</v>
      </c>
      <c r="C2256">
        <v>2023</v>
      </c>
      <c r="D2256" s="10">
        <v>44927</v>
      </c>
      <c r="E2256" t="s">
        <v>20</v>
      </c>
      <c r="F2256" t="s">
        <v>21</v>
      </c>
      <c r="G2256">
        <f>IF(COUNTIF($F$2:F2256, F2256) =1,1,0)</f>
        <v>0</v>
      </c>
      <c r="H2256" s="1">
        <v>90.85</v>
      </c>
      <c r="I2256" s="2">
        <f t="shared" si="35"/>
        <v>90850000</v>
      </c>
      <c r="J2256" s="2">
        <v>985267</v>
      </c>
      <c r="K2256" t="s">
        <v>13</v>
      </c>
      <c r="L2256" t="s">
        <v>14</v>
      </c>
      <c r="M2256" t="s">
        <v>18</v>
      </c>
      <c r="N2256" s="2">
        <v>48</v>
      </c>
    </row>
    <row r="2257" spans="1:14" x14ac:dyDescent="0.35">
      <c r="A2257" t="s">
        <v>44</v>
      </c>
      <c r="B2257">
        <f>IF(COUNTIF($A$2:A2257, A2257) =1,1,0)</f>
        <v>0</v>
      </c>
      <c r="C2257">
        <v>2016</v>
      </c>
      <c r="D2257" s="10">
        <v>42370</v>
      </c>
      <c r="E2257" t="s">
        <v>20</v>
      </c>
      <c r="F2257" t="s">
        <v>37</v>
      </c>
      <c r="G2257">
        <f>IF(COUNTIF($F$2:F2257, F2257) =1,1,0)</f>
        <v>0</v>
      </c>
      <c r="H2257" s="1">
        <v>2.59</v>
      </c>
      <c r="I2257" s="2">
        <f t="shared" si="35"/>
        <v>2590000</v>
      </c>
      <c r="J2257" s="2">
        <v>603982</v>
      </c>
      <c r="K2257" t="s">
        <v>13</v>
      </c>
      <c r="L2257" t="s">
        <v>26</v>
      </c>
      <c r="M2257" t="s">
        <v>18</v>
      </c>
      <c r="N2257" s="2">
        <v>18</v>
      </c>
    </row>
    <row r="2258" spans="1:14" x14ac:dyDescent="0.35">
      <c r="A2258" t="s">
        <v>44</v>
      </c>
      <c r="B2258">
        <f>IF(COUNTIF($A$2:A2258, A2258) =1,1,0)</f>
        <v>0</v>
      </c>
      <c r="C2258">
        <v>2021</v>
      </c>
      <c r="D2258" s="10">
        <v>44197</v>
      </c>
      <c r="E2258" t="s">
        <v>32</v>
      </c>
      <c r="F2258" t="s">
        <v>36</v>
      </c>
      <c r="G2258">
        <f>IF(COUNTIF($F$2:F2258, F2258) =1,1,0)</f>
        <v>0</v>
      </c>
      <c r="H2258" s="1">
        <v>74.260000000000005</v>
      </c>
      <c r="I2258" s="2">
        <f t="shared" si="35"/>
        <v>74260000</v>
      </c>
      <c r="J2258" s="2">
        <v>81354</v>
      </c>
      <c r="K2258" t="s">
        <v>29</v>
      </c>
      <c r="L2258" t="s">
        <v>22</v>
      </c>
      <c r="M2258" t="s">
        <v>18</v>
      </c>
      <c r="N2258" s="2">
        <v>6</v>
      </c>
    </row>
    <row r="2259" spans="1:14" x14ac:dyDescent="0.35">
      <c r="A2259" t="s">
        <v>33</v>
      </c>
      <c r="B2259">
        <f>IF(COUNTIF($A$2:A2259, A2259) =1,1,0)</f>
        <v>0</v>
      </c>
      <c r="C2259">
        <v>2021</v>
      </c>
      <c r="D2259" s="10">
        <v>44197</v>
      </c>
      <c r="E2259" t="s">
        <v>11</v>
      </c>
      <c r="F2259" t="s">
        <v>12</v>
      </c>
      <c r="G2259">
        <f>IF(COUNTIF($F$2:F2259, F2259) =1,1,0)</f>
        <v>0</v>
      </c>
      <c r="H2259" s="1">
        <v>78.989999999999995</v>
      </c>
      <c r="I2259" s="2">
        <f t="shared" si="35"/>
        <v>78990000</v>
      </c>
      <c r="J2259" s="2">
        <v>542754</v>
      </c>
      <c r="K2259" t="s">
        <v>29</v>
      </c>
      <c r="L2259" t="s">
        <v>38</v>
      </c>
      <c r="M2259" t="s">
        <v>15</v>
      </c>
      <c r="N2259" s="2">
        <v>42</v>
      </c>
    </row>
    <row r="2260" spans="1:14" x14ac:dyDescent="0.35">
      <c r="A2260" t="s">
        <v>40</v>
      </c>
      <c r="B2260">
        <f>IF(COUNTIF($A$2:A2260, A2260) =1,1,0)</f>
        <v>0</v>
      </c>
      <c r="C2260">
        <v>2020</v>
      </c>
      <c r="D2260" s="10">
        <v>43831</v>
      </c>
      <c r="E2260" t="s">
        <v>11</v>
      </c>
      <c r="F2260" t="s">
        <v>12</v>
      </c>
      <c r="G2260">
        <f>IF(COUNTIF($F$2:F2260, F2260) =1,1,0)</f>
        <v>0</v>
      </c>
      <c r="H2260" s="1">
        <v>85.79</v>
      </c>
      <c r="I2260" s="2">
        <f t="shared" si="35"/>
        <v>85790000</v>
      </c>
      <c r="J2260" s="2">
        <v>905386</v>
      </c>
      <c r="K2260" t="s">
        <v>13</v>
      </c>
      <c r="L2260" t="s">
        <v>38</v>
      </c>
      <c r="M2260" t="s">
        <v>18</v>
      </c>
      <c r="N2260" s="2">
        <v>17</v>
      </c>
    </row>
    <row r="2261" spans="1:14" x14ac:dyDescent="0.35">
      <c r="A2261" t="s">
        <v>23</v>
      </c>
      <c r="B2261">
        <f>IF(COUNTIF($A$2:A2261, A2261) =1,1,0)</f>
        <v>0</v>
      </c>
      <c r="C2261">
        <v>2021</v>
      </c>
      <c r="D2261" s="10">
        <v>44197</v>
      </c>
      <c r="E2261" t="s">
        <v>11</v>
      </c>
      <c r="F2261" t="s">
        <v>36</v>
      </c>
      <c r="G2261">
        <f>IF(COUNTIF($F$2:F2261, F2261) =1,1,0)</f>
        <v>0</v>
      </c>
      <c r="H2261" s="1">
        <v>88.38</v>
      </c>
      <c r="I2261" s="2">
        <f t="shared" si="35"/>
        <v>88380000</v>
      </c>
      <c r="J2261" s="2">
        <v>281387</v>
      </c>
      <c r="K2261" t="s">
        <v>13</v>
      </c>
      <c r="L2261" t="s">
        <v>26</v>
      </c>
      <c r="M2261" t="s">
        <v>18</v>
      </c>
      <c r="N2261" s="2">
        <v>55</v>
      </c>
    </row>
    <row r="2262" spans="1:14" x14ac:dyDescent="0.35">
      <c r="A2262" t="s">
        <v>33</v>
      </c>
      <c r="B2262">
        <f>IF(COUNTIF($A$2:A2262, A2262) =1,1,0)</f>
        <v>0</v>
      </c>
      <c r="C2262">
        <v>2015</v>
      </c>
      <c r="D2262" s="10">
        <v>42005</v>
      </c>
      <c r="E2262" t="s">
        <v>42</v>
      </c>
      <c r="F2262" t="s">
        <v>36</v>
      </c>
      <c r="G2262">
        <f>IF(COUNTIF($F$2:F2262, F2262) =1,1,0)</f>
        <v>0</v>
      </c>
      <c r="H2262" s="1">
        <v>30.15</v>
      </c>
      <c r="I2262" s="2">
        <f t="shared" si="35"/>
        <v>30150000</v>
      </c>
      <c r="J2262" s="2">
        <v>205850</v>
      </c>
      <c r="K2262" t="s">
        <v>29</v>
      </c>
      <c r="L2262" t="s">
        <v>14</v>
      </c>
      <c r="M2262" t="s">
        <v>18</v>
      </c>
      <c r="N2262" s="2">
        <v>72</v>
      </c>
    </row>
    <row r="2263" spans="1:14" x14ac:dyDescent="0.35">
      <c r="A2263" t="s">
        <v>28</v>
      </c>
      <c r="B2263">
        <f>IF(COUNTIF($A$2:A2263, A2263) =1,1,0)</f>
        <v>0</v>
      </c>
      <c r="C2263">
        <v>2024</v>
      </c>
      <c r="D2263" s="10">
        <v>45292</v>
      </c>
      <c r="E2263" t="s">
        <v>42</v>
      </c>
      <c r="F2263" t="s">
        <v>24</v>
      </c>
      <c r="G2263">
        <f>IF(COUNTIF($F$2:F2263, F2263) =1,1,0)</f>
        <v>0</v>
      </c>
      <c r="H2263" s="1">
        <v>70.44</v>
      </c>
      <c r="I2263" s="2">
        <f t="shared" si="35"/>
        <v>70440000</v>
      </c>
      <c r="J2263" s="2">
        <v>998028</v>
      </c>
      <c r="K2263" t="s">
        <v>13</v>
      </c>
      <c r="L2263" t="s">
        <v>14</v>
      </c>
      <c r="M2263" t="s">
        <v>39</v>
      </c>
      <c r="N2263" s="2">
        <v>59</v>
      </c>
    </row>
    <row r="2264" spans="1:14" x14ac:dyDescent="0.35">
      <c r="A2264" t="s">
        <v>10</v>
      </c>
      <c r="B2264">
        <f>IF(COUNTIF($A$2:A2264, A2264) =1,1,0)</f>
        <v>0</v>
      </c>
      <c r="C2264">
        <v>2015</v>
      </c>
      <c r="D2264" s="10">
        <v>42005</v>
      </c>
      <c r="E2264" t="s">
        <v>42</v>
      </c>
      <c r="F2264" t="s">
        <v>21</v>
      </c>
      <c r="G2264">
        <f>IF(COUNTIF($F$2:F2264, F2264) =1,1,0)</f>
        <v>0</v>
      </c>
      <c r="H2264" s="1">
        <v>20.63</v>
      </c>
      <c r="I2264" s="2">
        <f t="shared" si="35"/>
        <v>20630000</v>
      </c>
      <c r="J2264" s="2">
        <v>780527</v>
      </c>
      <c r="K2264" t="s">
        <v>13</v>
      </c>
      <c r="L2264" t="s">
        <v>38</v>
      </c>
      <c r="M2264" t="s">
        <v>31</v>
      </c>
      <c r="N2264" s="2">
        <v>68</v>
      </c>
    </row>
    <row r="2265" spans="1:14" x14ac:dyDescent="0.35">
      <c r="A2265" t="s">
        <v>45</v>
      </c>
      <c r="B2265">
        <f>IF(COUNTIF($A$2:A2265, A2265) =1,1,0)</f>
        <v>0</v>
      </c>
      <c r="C2265">
        <v>2020</v>
      </c>
      <c r="D2265" s="10">
        <v>43831</v>
      </c>
      <c r="E2265" t="s">
        <v>16</v>
      </c>
      <c r="F2265" t="s">
        <v>24</v>
      </c>
      <c r="G2265">
        <f>IF(COUNTIF($F$2:F2265, F2265) =1,1,0)</f>
        <v>0</v>
      </c>
      <c r="H2265" s="1">
        <v>56.37</v>
      </c>
      <c r="I2265" s="2">
        <f t="shared" si="35"/>
        <v>56370000</v>
      </c>
      <c r="J2265" s="2">
        <v>667436</v>
      </c>
      <c r="K2265" t="s">
        <v>29</v>
      </c>
      <c r="L2265" t="s">
        <v>26</v>
      </c>
      <c r="M2265" t="s">
        <v>27</v>
      </c>
      <c r="N2265" s="2">
        <v>11</v>
      </c>
    </row>
    <row r="2266" spans="1:14" x14ac:dyDescent="0.35">
      <c r="A2266" t="s">
        <v>44</v>
      </c>
      <c r="B2266">
        <f>IF(COUNTIF($A$2:A2266, A2266) =1,1,0)</f>
        <v>0</v>
      </c>
      <c r="C2266">
        <v>2022</v>
      </c>
      <c r="D2266" s="10">
        <v>44562</v>
      </c>
      <c r="E2266" t="s">
        <v>16</v>
      </c>
      <c r="F2266" t="s">
        <v>17</v>
      </c>
      <c r="G2266">
        <f>IF(COUNTIF($F$2:F2266, F2266) =1,1,0)</f>
        <v>0</v>
      </c>
      <c r="H2266" s="1">
        <v>71.260000000000005</v>
      </c>
      <c r="I2266" s="2">
        <f t="shared" si="35"/>
        <v>71260000</v>
      </c>
      <c r="J2266" s="2">
        <v>440529</v>
      </c>
      <c r="K2266" t="s">
        <v>29</v>
      </c>
      <c r="L2266" t="s">
        <v>22</v>
      </c>
      <c r="M2266" t="s">
        <v>39</v>
      </c>
      <c r="N2266" s="2">
        <v>20</v>
      </c>
    </row>
    <row r="2267" spans="1:14" x14ac:dyDescent="0.35">
      <c r="A2267" t="s">
        <v>10</v>
      </c>
      <c r="B2267">
        <f>IF(COUNTIF($A$2:A2267, A2267) =1,1,0)</f>
        <v>0</v>
      </c>
      <c r="C2267">
        <v>2023</v>
      </c>
      <c r="D2267" s="10">
        <v>44927</v>
      </c>
      <c r="E2267" t="s">
        <v>20</v>
      </c>
      <c r="F2267" t="s">
        <v>36</v>
      </c>
      <c r="G2267">
        <f>IF(COUNTIF($F$2:F2267, F2267) =1,1,0)</f>
        <v>0</v>
      </c>
      <c r="H2267" s="1">
        <v>3.47</v>
      </c>
      <c r="I2267" s="2">
        <f t="shared" si="35"/>
        <v>3470000</v>
      </c>
      <c r="J2267" s="2">
        <v>194670</v>
      </c>
      <c r="K2267" t="s">
        <v>25</v>
      </c>
      <c r="L2267" t="s">
        <v>26</v>
      </c>
      <c r="M2267" t="s">
        <v>18</v>
      </c>
      <c r="N2267" s="2">
        <v>29</v>
      </c>
    </row>
    <row r="2268" spans="1:14" x14ac:dyDescent="0.35">
      <c r="A2268" t="s">
        <v>45</v>
      </c>
      <c r="B2268">
        <f>IF(COUNTIF($A$2:A2268, A2268) =1,1,0)</f>
        <v>0</v>
      </c>
      <c r="C2268">
        <v>2023</v>
      </c>
      <c r="D2268" s="10">
        <v>44927</v>
      </c>
      <c r="E2268" t="s">
        <v>32</v>
      </c>
      <c r="F2268" t="s">
        <v>36</v>
      </c>
      <c r="G2268">
        <f>IF(COUNTIF($F$2:F2268, F2268) =1,1,0)</f>
        <v>0</v>
      </c>
      <c r="H2268" s="1">
        <v>53.59</v>
      </c>
      <c r="I2268" s="2">
        <f t="shared" si="35"/>
        <v>53590000</v>
      </c>
      <c r="J2268" s="2">
        <v>750875</v>
      </c>
      <c r="K2268" t="s">
        <v>25</v>
      </c>
      <c r="L2268" t="s">
        <v>22</v>
      </c>
      <c r="M2268" t="s">
        <v>39</v>
      </c>
      <c r="N2268" s="2">
        <v>30</v>
      </c>
    </row>
    <row r="2269" spans="1:14" x14ac:dyDescent="0.35">
      <c r="A2269" t="s">
        <v>10</v>
      </c>
      <c r="B2269">
        <f>IF(COUNTIF($A$2:A2269, A2269) =1,1,0)</f>
        <v>0</v>
      </c>
      <c r="C2269">
        <v>2020</v>
      </c>
      <c r="D2269" s="10">
        <v>43831</v>
      </c>
      <c r="E2269" t="s">
        <v>11</v>
      </c>
      <c r="F2269" t="s">
        <v>17</v>
      </c>
      <c r="G2269">
        <f>IF(COUNTIF($F$2:F2269, F2269) =1,1,0)</f>
        <v>0</v>
      </c>
      <c r="H2269" s="1">
        <v>75.95</v>
      </c>
      <c r="I2269" s="2">
        <f t="shared" si="35"/>
        <v>75950000</v>
      </c>
      <c r="J2269" s="2">
        <v>970373</v>
      </c>
      <c r="K2269" t="s">
        <v>30</v>
      </c>
      <c r="L2269" t="s">
        <v>26</v>
      </c>
      <c r="M2269" t="s">
        <v>27</v>
      </c>
      <c r="N2269" s="2">
        <v>58</v>
      </c>
    </row>
    <row r="2270" spans="1:14" x14ac:dyDescent="0.35">
      <c r="A2270" t="s">
        <v>33</v>
      </c>
      <c r="B2270">
        <f>IF(COUNTIF($A$2:A2270, A2270) =1,1,0)</f>
        <v>0</v>
      </c>
      <c r="C2270">
        <v>2024</v>
      </c>
      <c r="D2270" s="10">
        <v>45292</v>
      </c>
      <c r="E2270" t="s">
        <v>11</v>
      </c>
      <c r="F2270" t="s">
        <v>17</v>
      </c>
      <c r="G2270">
        <f>IF(COUNTIF($F$2:F2270, F2270) =1,1,0)</f>
        <v>0</v>
      </c>
      <c r="H2270" s="1">
        <v>44.98</v>
      </c>
      <c r="I2270" s="2">
        <f t="shared" si="35"/>
        <v>44980000</v>
      </c>
      <c r="J2270" s="2">
        <v>827399</v>
      </c>
      <c r="K2270" t="s">
        <v>25</v>
      </c>
      <c r="L2270" t="s">
        <v>22</v>
      </c>
      <c r="M2270" t="s">
        <v>27</v>
      </c>
      <c r="N2270" s="2">
        <v>25</v>
      </c>
    </row>
    <row r="2271" spans="1:14" x14ac:dyDescent="0.35">
      <c r="A2271" t="s">
        <v>23</v>
      </c>
      <c r="B2271">
        <f>IF(COUNTIF($A$2:A2271, A2271) =1,1,0)</f>
        <v>0</v>
      </c>
      <c r="C2271">
        <v>2018</v>
      </c>
      <c r="D2271" s="10">
        <v>43101</v>
      </c>
      <c r="E2271" t="s">
        <v>20</v>
      </c>
      <c r="F2271" t="s">
        <v>12</v>
      </c>
      <c r="G2271">
        <f>IF(COUNTIF($F$2:F2271, F2271) =1,1,0)</f>
        <v>0</v>
      </c>
      <c r="H2271" s="1">
        <v>81.010000000000005</v>
      </c>
      <c r="I2271" s="2">
        <f t="shared" si="35"/>
        <v>81010000</v>
      </c>
      <c r="J2271" s="2">
        <v>416149</v>
      </c>
      <c r="K2271" t="s">
        <v>29</v>
      </c>
      <c r="L2271" t="s">
        <v>14</v>
      </c>
      <c r="M2271" t="s">
        <v>31</v>
      </c>
      <c r="N2271" s="2">
        <v>56</v>
      </c>
    </row>
    <row r="2272" spans="1:14" x14ac:dyDescent="0.35">
      <c r="A2272" t="s">
        <v>28</v>
      </c>
      <c r="B2272">
        <f>IF(COUNTIF($A$2:A2272, A2272) =1,1,0)</f>
        <v>0</v>
      </c>
      <c r="C2272">
        <v>2015</v>
      </c>
      <c r="D2272" s="10">
        <v>42005</v>
      </c>
      <c r="E2272" t="s">
        <v>16</v>
      </c>
      <c r="F2272" t="s">
        <v>21</v>
      </c>
      <c r="G2272">
        <f>IF(COUNTIF($F$2:F2272, F2272) =1,1,0)</f>
        <v>0</v>
      </c>
      <c r="H2272" s="1">
        <v>51.11</v>
      </c>
      <c r="I2272" s="2">
        <f t="shared" si="35"/>
        <v>51110000</v>
      </c>
      <c r="J2272" s="2">
        <v>506625</v>
      </c>
      <c r="K2272" t="s">
        <v>29</v>
      </c>
      <c r="L2272" t="s">
        <v>22</v>
      </c>
      <c r="M2272" t="s">
        <v>15</v>
      </c>
      <c r="N2272" s="2">
        <v>41</v>
      </c>
    </row>
    <row r="2273" spans="1:14" x14ac:dyDescent="0.35">
      <c r="A2273" t="s">
        <v>45</v>
      </c>
      <c r="B2273">
        <f>IF(COUNTIF($A$2:A2273, A2273) =1,1,0)</f>
        <v>0</v>
      </c>
      <c r="C2273">
        <v>2018</v>
      </c>
      <c r="D2273" s="10">
        <v>43101</v>
      </c>
      <c r="E2273" t="s">
        <v>11</v>
      </c>
      <c r="F2273" t="s">
        <v>35</v>
      </c>
      <c r="G2273">
        <f>IF(COUNTIF($F$2:F2273, F2273) =1,1,0)</f>
        <v>0</v>
      </c>
      <c r="H2273" s="1">
        <v>38.83</v>
      </c>
      <c r="I2273" s="2">
        <f t="shared" si="35"/>
        <v>38830000</v>
      </c>
      <c r="J2273" s="2">
        <v>333027</v>
      </c>
      <c r="K2273" t="s">
        <v>13</v>
      </c>
      <c r="L2273" t="s">
        <v>38</v>
      </c>
      <c r="M2273" t="s">
        <v>15</v>
      </c>
      <c r="N2273" s="2">
        <v>19</v>
      </c>
    </row>
    <row r="2274" spans="1:14" x14ac:dyDescent="0.35">
      <c r="A2274" t="s">
        <v>45</v>
      </c>
      <c r="B2274">
        <f>IF(COUNTIF($A$2:A2274, A2274) =1,1,0)</f>
        <v>0</v>
      </c>
      <c r="C2274">
        <v>2021</v>
      </c>
      <c r="D2274" s="10">
        <v>44197</v>
      </c>
      <c r="E2274" t="s">
        <v>34</v>
      </c>
      <c r="F2274" t="s">
        <v>24</v>
      </c>
      <c r="G2274">
        <f>IF(COUNTIF($F$2:F2274, F2274) =1,1,0)</f>
        <v>0</v>
      </c>
      <c r="H2274" s="1">
        <v>89.93</v>
      </c>
      <c r="I2274" s="2">
        <f t="shared" si="35"/>
        <v>89930000</v>
      </c>
      <c r="J2274" s="2">
        <v>982269</v>
      </c>
      <c r="K2274" t="s">
        <v>29</v>
      </c>
      <c r="L2274" t="s">
        <v>14</v>
      </c>
      <c r="M2274" t="s">
        <v>31</v>
      </c>
      <c r="N2274" s="2">
        <v>51</v>
      </c>
    </row>
    <row r="2275" spans="1:14" x14ac:dyDescent="0.35">
      <c r="A2275" t="s">
        <v>43</v>
      </c>
      <c r="B2275">
        <f>IF(COUNTIF($A$2:A2275, A2275) =1,1,0)</f>
        <v>0</v>
      </c>
      <c r="C2275">
        <v>2024</v>
      </c>
      <c r="D2275" s="10">
        <v>45292</v>
      </c>
      <c r="E2275" t="s">
        <v>42</v>
      </c>
      <c r="F2275" t="s">
        <v>35</v>
      </c>
      <c r="G2275">
        <f>IF(COUNTIF($F$2:F2275, F2275) =1,1,0)</f>
        <v>0</v>
      </c>
      <c r="H2275" s="1">
        <v>78.97</v>
      </c>
      <c r="I2275" s="2">
        <f t="shared" si="35"/>
        <v>78970000</v>
      </c>
      <c r="J2275" s="2">
        <v>724903</v>
      </c>
      <c r="K2275" t="s">
        <v>30</v>
      </c>
      <c r="L2275" t="s">
        <v>22</v>
      </c>
      <c r="M2275" t="s">
        <v>39</v>
      </c>
      <c r="N2275" s="2">
        <v>53</v>
      </c>
    </row>
    <row r="2276" spans="1:14" x14ac:dyDescent="0.35">
      <c r="A2276" t="s">
        <v>41</v>
      </c>
      <c r="B2276">
        <f>IF(COUNTIF($A$2:A2276, A2276) =1,1,0)</f>
        <v>0</v>
      </c>
      <c r="C2276">
        <v>2024</v>
      </c>
      <c r="D2276" s="10">
        <v>45292</v>
      </c>
      <c r="E2276" t="s">
        <v>32</v>
      </c>
      <c r="F2276" t="s">
        <v>12</v>
      </c>
      <c r="G2276">
        <f>IF(COUNTIF($F$2:F2276, F2276) =1,1,0)</f>
        <v>0</v>
      </c>
      <c r="H2276" s="1">
        <v>26.82</v>
      </c>
      <c r="I2276" s="2">
        <f t="shared" si="35"/>
        <v>26820000</v>
      </c>
      <c r="J2276" s="2">
        <v>156823</v>
      </c>
      <c r="K2276" t="s">
        <v>13</v>
      </c>
      <c r="L2276" t="s">
        <v>26</v>
      </c>
      <c r="M2276" t="s">
        <v>15</v>
      </c>
      <c r="N2276" s="2">
        <v>1</v>
      </c>
    </row>
    <row r="2277" spans="1:14" x14ac:dyDescent="0.35">
      <c r="A2277" t="s">
        <v>10</v>
      </c>
      <c r="B2277">
        <f>IF(COUNTIF($A$2:A2277, A2277) =1,1,0)</f>
        <v>0</v>
      </c>
      <c r="C2277">
        <v>2017</v>
      </c>
      <c r="D2277" s="10">
        <v>42736</v>
      </c>
      <c r="E2277" t="s">
        <v>32</v>
      </c>
      <c r="F2277" t="s">
        <v>12</v>
      </c>
      <c r="G2277">
        <f>IF(COUNTIF($F$2:F2277, F2277) =1,1,0)</f>
        <v>0</v>
      </c>
      <c r="H2277" s="1">
        <v>56.73</v>
      </c>
      <c r="I2277" s="2">
        <f t="shared" si="35"/>
        <v>56730000</v>
      </c>
      <c r="J2277" s="2">
        <v>244753</v>
      </c>
      <c r="K2277" t="s">
        <v>29</v>
      </c>
      <c r="L2277" t="s">
        <v>38</v>
      </c>
      <c r="M2277" t="s">
        <v>15</v>
      </c>
      <c r="N2277" s="2">
        <v>45</v>
      </c>
    </row>
    <row r="2278" spans="1:14" x14ac:dyDescent="0.35">
      <c r="A2278" t="s">
        <v>41</v>
      </c>
      <c r="B2278">
        <f>IF(COUNTIF($A$2:A2278, A2278) =1,1,0)</f>
        <v>0</v>
      </c>
      <c r="C2278">
        <v>2022</v>
      </c>
      <c r="D2278" s="10">
        <v>44562</v>
      </c>
      <c r="E2278" t="s">
        <v>42</v>
      </c>
      <c r="F2278" t="s">
        <v>17</v>
      </c>
      <c r="G2278">
        <f>IF(COUNTIF($F$2:F2278, F2278) =1,1,0)</f>
        <v>0</v>
      </c>
      <c r="H2278" s="1">
        <v>71.150000000000006</v>
      </c>
      <c r="I2278" s="2">
        <f t="shared" si="35"/>
        <v>71150000</v>
      </c>
      <c r="J2278" s="2">
        <v>258554</v>
      </c>
      <c r="K2278" t="s">
        <v>30</v>
      </c>
      <c r="L2278" t="s">
        <v>26</v>
      </c>
      <c r="M2278" t="s">
        <v>27</v>
      </c>
      <c r="N2278" s="2">
        <v>72</v>
      </c>
    </row>
    <row r="2279" spans="1:14" x14ac:dyDescent="0.35">
      <c r="A2279" t="s">
        <v>40</v>
      </c>
      <c r="B2279">
        <f>IF(COUNTIF($A$2:A2279, A2279) =1,1,0)</f>
        <v>0</v>
      </c>
      <c r="C2279">
        <v>2020</v>
      </c>
      <c r="D2279" s="10">
        <v>43831</v>
      </c>
      <c r="E2279" t="s">
        <v>16</v>
      </c>
      <c r="F2279" t="s">
        <v>24</v>
      </c>
      <c r="G2279">
        <f>IF(COUNTIF($F$2:F2279, F2279) =1,1,0)</f>
        <v>0</v>
      </c>
      <c r="H2279" s="1">
        <v>97.9</v>
      </c>
      <c r="I2279" s="2">
        <f t="shared" si="35"/>
        <v>97900000</v>
      </c>
      <c r="J2279" s="2">
        <v>139407</v>
      </c>
      <c r="K2279" t="s">
        <v>29</v>
      </c>
      <c r="L2279" t="s">
        <v>14</v>
      </c>
      <c r="M2279" t="s">
        <v>31</v>
      </c>
      <c r="N2279" s="2">
        <v>41</v>
      </c>
    </row>
    <row r="2280" spans="1:14" x14ac:dyDescent="0.35">
      <c r="A2280" t="s">
        <v>33</v>
      </c>
      <c r="B2280">
        <f>IF(COUNTIF($A$2:A2280, A2280) =1,1,0)</f>
        <v>0</v>
      </c>
      <c r="C2280">
        <v>2023</v>
      </c>
      <c r="D2280" s="10">
        <v>44927</v>
      </c>
      <c r="E2280" t="s">
        <v>11</v>
      </c>
      <c r="F2280" t="s">
        <v>12</v>
      </c>
      <c r="G2280">
        <f>IF(COUNTIF($F$2:F2280, F2280) =1,1,0)</f>
        <v>0</v>
      </c>
      <c r="H2280" s="1">
        <v>5.8</v>
      </c>
      <c r="I2280" s="2">
        <f t="shared" si="35"/>
        <v>5800000</v>
      </c>
      <c r="J2280" s="2">
        <v>206203</v>
      </c>
      <c r="K2280" t="s">
        <v>13</v>
      </c>
      <c r="L2280" t="s">
        <v>26</v>
      </c>
      <c r="M2280" t="s">
        <v>39</v>
      </c>
      <c r="N2280" s="2">
        <v>7</v>
      </c>
    </row>
    <row r="2281" spans="1:14" x14ac:dyDescent="0.35">
      <c r="A2281" t="s">
        <v>23</v>
      </c>
      <c r="B2281">
        <f>IF(COUNTIF($A$2:A2281, A2281) =1,1,0)</f>
        <v>0</v>
      </c>
      <c r="C2281">
        <v>2016</v>
      </c>
      <c r="D2281" s="10">
        <v>42370</v>
      </c>
      <c r="E2281" t="s">
        <v>34</v>
      </c>
      <c r="F2281" t="s">
        <v>35</v>
      </c>
      <c r="G2281">
        <f>IF(COUNTIF($F$2:F2281, F2281) =1,1,0)</f>
        <v>0</v>
      </c>
      <c r="H2281" s="1">
        <v>69.55</v>
      </c>
      <c r="I2281" s="2">
        <f t="shared" si="35"/>
        <v>69550000</v>
      </c>
      <c r="J2281" s="2">
        <v>55635</v>
      </c>
      <c r="K2281" t="s">
        <v>30</v>
      </c>
      <c r="L2281" t="s">
        <v>22</v>
      </c>
      <c r="M2281" t="s">
        <v>39</v>
      </c>
      <c r="N2281" s="2">
        <v>13</v>
      </c>
    </row>
    <row r="2282" spans="1:14" x14ac:dyDescent="0.35">
      <c r="A2282" t="s">
        <v>28</v>
      </c>
      <c r="B2282">
        <f>IF(COUNTIF($A$2:A2282, A2282) =1,1,0)</f>
        <v>0</v>
      </c>
      <c r="C2282">
        <v>2021</v>
      </c>
      <c r="D2282" s="10">
        <v>44197</v>
      </c>
      <c r="E2282" t="s">
        <v>16</v>
      </c>
      <c r="F2282" t="s">
        <v>12</v>
      </c>
      <c r="G2282">
        <f>IF(COUNTIF($F$2:F2282, F2282) =1,1,0)</f>
        <v>0</v>
      </c>
      <c r="H2282" s="1">
        <v>11.42</v>
      </c>
      <c r="I2282" s="2">
        <f t="shared" si="35"/>
        <v>11420000</v>
      </c>
      <c r="J2282" s="2">
        <v>55683</v>
      </c>
      <c r="K2282" t="s">
        <v>13</v>
      </c>
      <c r="L2282" t="s">
        <v>14</v>
      </c>
      <c r="M2282" t="s">
        <v>27</v>
      </c>
      <c r="N2282" s="2">
        <v>19</v>
      </c>
    </row>
    <row r="2283" spans="1:14" x14ac:dyDescent="0.35">
      <c r="A2283" t="s">
        <v>19</v>
      </c>
      <c r="B2283">
        <f>IF(COUNTIF($A$2:A2283, A2283) =1,1,0)</f>
        <v>0</v>
      </c>
      <c r="C2283">
        <v>2023</v>
      </c>
      <c r="D2283" s="10">
        <v>44927</v>
      </c>
      <c r="E2283" t="s">
        <v>11</v>
      </c>
      <c r="F2283" t="s">
        <v>36</v>
      </c>
      <c r="G2283">
        <f>IF(COUNTIF($F$2:F2283, F2283) =1,1,0)</f>
        <v>0</v>
      </c>
      <c r="H2283" s="1">
        <v>87.62</v>
      </c>
      <c r="I2283" s="2">
        <f t="shared" si="35"/>
        <v>87620000</v>
      </c>
      <c r="J2283" s="2">
        <v>210006</v>
      </c>
      <c r="K2283" t="s">
        <v>25</v>
      </c>
      <c r="L2283" t="s">
        <v>26</v>
      </c>
      <c r="M2283" t="s">
        <v>15</v>
      </c>
      <c r="N2283" s="2">
        <v>27</v>
      </c>
    </row>
    <row r="2284" spans="1:14" x14ac:dyDescent="0.35">
      <c r="A2284" t="s">
        <v>41</v>
      </c>
      <c r="B2284">
        <f>IF(COUNTIF($A$2:A2284, A2284) =1,1,0)</f>
        <v>0</v>
      </c>
      <c r="C2284">
        <v>2015</v>
      </c>
      <c r="D2284" s="10">
        <v>42005</v>
      </c>
      <c r="E2284" t="s">
        <v>20</v>
      </c>
      <c r="F2284" t="s">
        <v>12</v>
      </c>
      <c r="G2284">
        <f>IF(COUNTIF($F$2:F2284, F2284) =1,1,0)</f>
        <v>0</v>
      </c>
      <c r="H2284" s="1">
        <v>98.58</v>
      </c>
      <c r="I2284" s="2">
        <f t="shared" si="35"/>
        <v>98580000</v>
      </c>
      <c r="J2284" s="2">
        <v>816455</v>
      </c>
      <c r="K2284" t="s">
        <v>30</v>
      </c>
      <c r="L2284" t="s">
        <v>14</v>
      </c>
      <c r="M2284" t="s">
        <v>27</v>
      </c>
      <c r="N2284" s="2">
        <v>40</v>
      </c>
    </row>
    <row r="2285" spans="1:14" x14ac:dyDescent="0.35">
      <c r="A2285" t="s">
        <v>23</v>
      </c>
      <c r="B2285">
        <f>IF(COUNTIF($A$2:A2285, A2285) =1,1,0)</f>
        <v>0</v>
      </c>
      <c r="C2285">
        <v>2020</v>
      </c>
      <c r="D2285" s="10">
        <v>43831</v>
      </c>
      <c r="E2285" t="s">
        <v>34</v>
      </c>
      <c r="F2285" t="s">
        <v>21</v>
      </c>
      <c r="G2285">
        <f>IF(COUNTIF($F$2:F2285, F2285) =1,1,0)</f>
        <v>0</v>
      </c>
      <c r="H2285" s="1">
        <v>87.48</v>
      </c>
      <c r="I2285" s="2">
        <f t="shared" si="35"/>
        <v>87480000</v>
      </c>
      <c r="J2285" s="2">
        <v>53147</v>
      </c>
      <c r="K2285" t="s">
        <v>25</v>
      </c>
      <c r="L2285" t="s">
        <v>26</v>
      </c>
      <c r="M2285" t="s">
        <v>31</v>
      </c>
      <c r="N2285" s="2">
        <v>9</v>
      </c>
    </row>
    <row r="2286" spans="1:14" x14ac:dyDescent="0.35">
      <c r="A2286" t="s">
        <v>23</v>
      </c>
      <c r="B2286">
        <f>IF(COUNTIF($A$2:A2286, A2286) =1,1,0)</f>
        <v>0</v>
      </c>
      <c r="C2286">
        <v>2018</v>
      </c>
      <c r="D2286" s="10">
        <v>43101</v>
      </c>
      <c r="E2286" t="s">
        <v>34</v>
      </c>
      <c r="F2286" t="s">
        <v>24</v>
      </c>
      <c r="G2286">
        <f>IF(COUNTIF($F$2:F2286, F2286) =1,1,0)</f>
        <v>0</v>
      </c>
      <c r="H2286" s="1">
        <v>80.959999999999994</v>
      </c>
      <c r="I2286" s="2">
        <f t="shared" si="35"/>
        <v>80960000</v>
      </c>
      <c r="J2286" s="2">
        <v>583514</v>
      </c>
      <c r="K2286" t="s">
        <v>13</v>
      </c>
      <c r="L2286" t="s">
        <v>38</v>
      </c>
      <c r="M2286" t="s">
        <v>15</v>
      </c>
      <c r="N2286" s="2">
        <v>54</v>
      </c>
    </row>
    <row r="2287" spans="1:14" x14ac:dyDescent="0.35">
      <c r="A2287" t="s">
        <v>23</v>
      </c>
      <c r="B2287">
        <f>IF(COUNTIF($A$2:A2287, A2287) =1,1,0)</f>
        <v>0</v>
      </c>
      <c r="C2287">
        <v>2022</v>
      </c>
      <c r="D2287" s="10">
        <v>44562</v>
      </c>
      <c r="E2287" t="s">
        <v>16</v>
      </c>
      <c r="F2287" t="s">
        <v>35</v>
      </c>
      <c r="G2287">
        <f>IF(COUNTIF($F$2:F2287, F2287) =1,1,0)</f>
        <v>0</v>
      </c>
      <c r="H2287" s="1">
        <v>85.43</v>
      </c>
      <c r="I2287" s="2">
        <f t="shared" si="35"/>
        <v>85430000</v>
      </c>
      <c r="J2287" s="2">
        <v>688150</v>
      </c>
      <c r="K2287" t="s">
        <v>30</v>
      </c>
      <c r="L2287" t="s">
        <v>22</v>
      </c>
      <c r="M2287" t="s">
        <v>18</v>
      </c>
      <c r="N2287" s="2">
        <v>58</v>
      </c>
    </row>
    <row r="2288" spans="1:14" x14ac:dyDescent="0.35">
      <c r="A2288" t="s">
        <v>44</v>
      </c>
      <c r="B2288">
        <f>IF(COUNTIF($A$2:A2288, A2288) =1,1,0)</f>
        <v>0</v>
      </c>
      <c r="C2288">
        <v>2023</v>
      </c>
      <c r="D2288" s="10">
        <v>44927</v>
      </c>
      <c r="E2288" t="s">
        <v>11</v>
      </c>
      <c r="F2288" t="s">
        <v>35</v>
      </c>
      <c r="G2288">
        <f>IF(COUNTIF($F$2:F2288, F2288) =1,1,0)</f>
        <v>0</v>
      </c>
      <c r="H2288" s="1">
        <v>3.54</v>
      </c>
      <c r="I2288" s="2">
        <f t="shared" si="35"/>
        <v>3540000</v>
      </c>
      <c r="J2288" s="2">
        <v>809443</v>
      </c>
      <c r="K2288" t="s">
        <v>29</v>
      </c>
      <c r="L2288" t="s">
        <v>22</v>
      </c>
      <c r="M2288" t="s">
        <v>15</v>
      </c>
      <c r="N2288" s="2">
        <v>59</v>
      </c>
    </row>
    <row r="2289" spans="1:14" x14ac:dyDescent="0.35">
      <c r="A2289" t="s">
        <v>44</v>
      </c>
      <c r="B2289">
        <f>IF(COUNTIF($A$2:A2289, A2289) =1,1,0)</f>
        <v>0</v>
      </c>
      <c r="C2289">
        <v>2024</v>
      </c>
      <c r="D2289" s="10">
        <v>45292</v>
      </c>
      <c r="E2289" t="s">
        <v>42</v>
      </c>
      <c r="F2289" t="s">
        <v>35</v>
      </c>
      <c r="G2289">
        <f>IF(COUNTIF($F$2:F2289, F2289) =1,1,0)</f>
        <v>0</v>
      </c>
      <c r="H2289" s="1">
        <v>34.03</v>
      </c>
      <c r="I2289" s="2">
        <f t="shared" si="35"/>
        <v>34030000</v>
      </c>
      <c r="J2289" s="2">
        <v>78149</v>
      </c>
      <c r="K2289" t="s">
        <v>25</v>
      </c>
      <c r="L2289" t="s">
        <v>22</v>
      </c>
      <c r="M2289" t="s">
        <v>39</v>
      </c>
      <c r="N2289" s="2">
        <v>30</v>
      </c>
    </row>
    <row r="2290" spans="1:14" x14ac:dyDescent="0.35">
      <c r="A2290" t="s">
        <v>40</v>
      </c>
      <c r="B2290">
        <f>IF(COUNTIF($A$2:A2290, A2290) =1,1,0)</f>
        <v>0</v>
      </c>
      <c r="C2290">
        <v>2018</v>
      </c>
      <c r="D2290" s="10">
        <v>43101</v>
      </c>
      <c r="E2290" t="s">
        <v>32</v>
      </c>
      <c r="F2290" t="s">
        <v>36</v>
      </c>
      <c r="G2290">
        <f>IF(COUNTIF($F$2:F2290, F2290) =1,1,0)</f>
        <v>0</v>
      </c>
      <c r="H2290" s="1">
        <v>64.290000000000006</v>
      </c>
      <c r="I2290" s="2">
        <f t="shared" si="35"/>
        <v>64290000.000000007</v>
      </c>
      <c r="J2290" s="2">
        <v>113775</v>
      </c>
      <c r="K2290" t="s">
        <v>29</v>
      </c>
      <c r="L2290" t="s">
        <v>22</v>
      </c>
      <c r="M2290" t="s">
        <v>27</v>
      </c>
      <c r="N2290" s="2">
        <v>14</v>
      </c>
    </row>
    <row r="2291" spans="1:14" x14ac:dyDescent="0.35">
      <c r="A2291" t="s">
        <v>19</v>
      </c>
      <c r="B2291">
        <f>IF(COUNTIF($A$2:A2291, A2291) =1,1,0)</f>
        <v>0</v>
      </c>
      <c r="C2291">
        <v>2021</v>
      </c>
      <c r="D2291" s="10">
        <v>44197</v>
      </c>
      <c r="E2291" t="s">
        <v>16</v>
      </c>
      <c r="F2291" t="s">
        <v>36</v>
      </c>
      <c r="G2291">
        <f>IF(COUNTIF($F$2:F2291, F2291) =1,1,0)</f>
        <v>0</v>
      </c>
      <c r="H2291" s="1">
        <v>54.97</v>
      </c>
      <c r="I2291" s="2">
        <f t="shared" si="35"/>
        <v>54970000</v>
      </c>
      <c r="J2291" s="2">
        <v>798498</v>
      </c>
      <c r="K2291" t="s">
        <v>25</v>
      </c>
      <c r="L2291" t="s">
        <v>38</v>
      </c>
      <c r="M2291" t="s">
        <v>15</v>
      </c>
      <c r="N2291" s="2">
        <v>54</v>
      </c>
    </row>
    <row r="2292" spans="1:14" x14ac:dyDescent="0.35">
      <c r="A2292" t="s">
        <v>43</v>
      </c>
      <c r="B2292">
        <f>IF(COUNTIF($A$2:A2292, A2292) =1,1,0)</f>
        <v>0</v>
      </c>
      <c r="C2292">
        <v>2016</v>
      </c>
      <c r="D2292" s="10">
        <v>42370</v>
      </c>
      <c r="E2292" t="s">
        <v>11</v>
      </c>
      <c r="F2292" t="s">
        <v>12</v>
      </c>
      <c r="G2292">
        <f>IF(COUNTIF($F$2:F2292, F2292) =1,1,0)</f>
        <v>0</v>
      </c>
      <c r="H2292" s="1">
        <v>97.45</v>
      </c>
      <c r="I2292" s="2">
        <f t="shared" si="35"/>
        <v>97450000</v>
      </c>
      <c r="J2292" s="2">
        <v>267789</v>
      </c>
      <c r="K2292" t="s">
        <v>29</v>
      </c>
      <c r="L2292" t="s">
        <v>22</v>
      </c>
      <c r="M2292" t="s">
        <v>39</v>
      </c>
      <c r="N2292" s="2">
        <v>26</v>
      </c>
    </row>
    <row r="2293" spans="1:14" x14ac:dyDescent="0.35">
      <c r="A2293" t="s">
        <v>23</v>
      </c>
      <c r="B2293">
        <f>IF(COUNTIF($A$2:A2293, A2293) =1,1,0)</f>
        <v>0</v>
      </c>
      <c r="C2293">
        <v>2023</v>
      </c>
      <c r="D2293" s="10">
        <v>44927</v>
      </c>
      <c r="E2293" t="s">
        <v>34</v>
      </c>
      <c r="F2293" t="s">
        <v>24</v>
      </c>
      <c r="G2293">
        <f>IF(COUNTIF($F$2:F2293, F2293) =1,1,0)</f>
        <v>0</v>
      </c>
      <c r="H2293" s="1">
        <v>30.19</v>
      </c>
      <c r="I2293" s="2">
        <f t="shared" si="35"/>
        <v>30190000</v>
      </c>
      <c r="J2293" s="2">
        <v>833840</v>
      </c>
      <c r="K2293" t="s">
        <v>29</v>
      </c>
      <c r="L2293" t="s">
        <v>14</v>
      </c>
      <c r="M2293" t="s">
        <v>31</v>
      </c>
      <c r="N2293" s="2">
        <v>6</v>
      </c>
    </row>
    <row r="2294" spans="1:14" x14ac:dyDescent="0.35">
      <c r="A2294" t="s">
        <v>45</v>
      </c>
      <c r="B2294">
        <f>IF(COUNTIF($A$2:A2294, A2294) =1,1,0)</f>
        <v>0</v>
      </c>
      <c r="C2294">
        <v>2018</v>
      </c>
      <c r="D2294" s="10">
        <v>43101</v>
      </c>
      <c r="E2294" t="s">
        <v>32</v>
      </c>
      <c r="F2294" t="s">
        <v>36</v>
      </c>
      <c r="G2294">
        <f>IF(COUNTIF($F$2:F2294, F2294) =1,1,0)</f>
        <v>0</v>
      </c>
      <c r="H2294" s="1">
        <v>6.61</v>
      </c>
      <c r="I2294" s="2">
        <f t="shared" si="35"/>
        <v>6610000</v>
      </c>
      <c r="J2294" s="2">
        <v>646433</v>
      </c>
      <c r="K2294" t="s">
        <v>29</v>
      </c>
      <c r="L2294" t="s">
        <v>26</v>
      </c>
      <c r="M2294" t="s">
        <v>18</v>
      </c>
      <c r="N2294" s="2">
        <v>37</v>
      </c>
    </row>
    <row r="2295" spans="1:14" x14ac:dyDescent="0.35">
      <c r="A2295" t="s">
        <v>43</v>
      </c>
      <c r="B2295">
        <f>IF(COUNTIF($A$2:A2295, A2295) =1,1,0)</f>
        <v>0</v>
      </c>
      <c r="C2295">
        <v>2017</v>
      </c>
      <c r="D2295" s="10">
        <v>42736</v>
      </c>
      <c r="E2295" t="s">
        <v>20</v>
      </c>
      <c r="F2295" t="s">
        <v>35</v>
      </c>
      <c r="G2295">
        <f>IF(COUNTIF($F$2:F2295, F2295) =1,1,0)</f>
        <v>0</v>
      </c>
      <c r="H2295" s="1">
        <v>68.03</v>
      </c>
      <c r="I2295" s="2">
        <f t="shared" si="35"/>
        <v>68030000</v>
      </c>
      <c r="J2295" s="2">
        <v>403770</v>
      </c>
      <c r="K2295" t="s">
        <v>13</v>
      </c>
      <c r="L2295" t="s">
        <v>22</v>
      </c>
      <c r="M2295" t="s">
        <v>39</v>
      </c>
      <c r="N2295" s="2">
        <v>22</v>
      </c>
    </row>
    <row r="2296" spans="1:14" x14ac:dyDescent="0.35">
      <c r="A2296" t="s">
        <v>28</v>
      </c>
      <c r="B2296">
        <f>IF(COUNTIF($A$2:A2296, A2296) =1,1,0)</f>
        <v>0</v>
      </c>
      <c r="C2296">
        <v>2018</v>
      </c>
      <c r="D2296" s="10">
        <v>43101</v>
      </c>
      <c r="E2296" t="s">
        <v>34</v>
      </c>
      <c r="F2296" t="s">
        <v>17</v>
      </c>
      <c r="G2296">
        <f>IF(COUNTIF($F$2:F2296, F2296) =1,1,0)</f>
        <v>0</v>
      </c>
      <c r="H2296" s="1">
        <v>75.63</v>
      </c>
      <c r="I2296" s="2">
        <f t="shared" si="35"/>
        <v>75630000</v>
      </c>
      <c r="J2296" s="2">
        <v>814701</v>
      </c>
      <c r="K2296" t="s">
        <v>13</v>
      </c>
      <c r="L2296" t="s">
        <v>26</v>
      </c>
      <c r="M2296" t="s">
        <v>31</v>
      </c>
      <c r="N2296" s="2">
        <v>63</v>
      </c>
    </row>
    <row r="2297" spans="1:14" x14ac:dyDescent="0.35">
      <c r="A2297" t="s">
        <v>10</v>
      </c>
      <c r="B2297">
        <f>IF(COUNTIF($A$2:A2297, A2297) =1,1,0)</f>
        <v>0</v>
      </c>
      <c r="C2297">
        <v>2019</v>
      </c>
      <c r="D2297" s="10">
        <v>43466</v>
      </c>
      <c r="E2297" t="s">
        <v>16</v>
      </c>
      <c r="F2297" t="s">
        <v>21</v>
      </c>
      <c r="G2297">
        <f>IF(COUNTIF($F$2:F2297, F2297) =1,1,0)</f>
        <v>0</v>
      </c>
      <c r="H2297" s="1">
        <v>72.290000000000006</v>
      </c>
      <c r="I2297" s="2">
        <f t="shared" si="35"/>
        <v>72290000</v>
      </c>
      <c r="J2297" s="2">
        <v>666683</v>
      </c>
      <c r="K2297" t="s">
        <v>13</v>
      </c>
      <c r="L2297" t="s">
        <v>38</v>
      </c>
      <c r="M2297" t="s">
        <v>39</v>
      </c>
      <c r="N2297" s="2">
        <v>34</v>
      </c>
    </row>
    <row r="2298" spans="1:14" x14ac:dyDescent="0.35">
      <c r="A2298" t="s">
        <v>28</v>
      </c>
      <c r="B2298">
        <f>IF(COUNTIF($A$2:A2298, A2298) =1,1,0)</f>
        <v>0</v>
      </c>
      <c r="C2298">
        <v>2016</v>
      </c>
      <c r="D2298" s="10">
        <v>42370</v>
      </c>
      <c r="E2298" t="s">
        <v>32</v>
      </c>
      <c r="F2298" t="s">
        <v>36</v>
      </c>
      <c r="G2298">
        <f>IF(COUNTIF($F$2:F2298, F2298) =1,1,0)</f>
        <v>0</v>
      </c>
      <c r="H2298" s="1">
        <v>44.17</v>
      </c>
      <c r="I2298" s="2">
        <f t="shared" si="35"/>
        <v>44170000</v>
      </c>
      <c r="J2298" s="2">
        <v>236438</v>
      </c>
      <c r="K2298" t="s">
        <v>13</v>
      </c>
      <c r="L2298" t="s">
        <v>22</v>
      </c>
      <c r="M2298" t="s">
        <v>31</v>
      </c>
      <c r="N2298" s="2">
        <v>24</v>
      </c>
    </row>
    <row r="2299" spans="1:14" x14ac:dyDescent="0.35">
      <c r="A2299" t="s">
        <v>41</v>
      </c>
      <c r="B2299">
        <f>IF(COUNTIF($A$2:A2299, A2299) =1,1,0)</f>
        <v>0</v>
      </c>
      <c r="C2299">
        <v>2020</v>
      </c>
      <c r="D2299" s="10">
        <v>43831</v>
      </c>
      <c r="E2299" t="s">
        <v>32</v>
      </c>
      <c r="F2299" t="s">
        <v>12</v>
      </c>
      <c r="G2299">
        <f>IF(COUNTIF($F$2:F2299, F2299) =1,1,0)</f>
        <v>0</v>
      </c>
      <c r="H2299" s="1">
        <v>60.94</v>
      </c>
      <c r="I2299" s="2">
        <f t="shared" si="35"/>
        <v>60940000</v>
      </c>
      <c r="J2299" s="2">
        <v>798113</v>
      </c>
      <c r="K2299" t="s">
        <v>29</v>
      </c>
      <c r="L2299" t="s">
        <v>26</v>
      </c>
      <c r="M2299" t="s">
        <v>31</v>
      </c>
      <c r="N2299" s="2">
        <v>23</v>
      </c>
    </row>
    <row r="2300" spans="1:14" x14ac:dyDescent="0.35">
      <c r="A2300" t="s">
        <v>28</v>
      </c>
      <c r="B2300">
        <f>IF(COUNTIF($A$2:A2300, A2300) =1,1,0)</f>
        <v>0</v>
      </c>
      <c r="C2300">
        <v>2021</v>
      </c>
      <c r="D2300" s="10">
        <v>44197</v>
      </c>
      <c r="E2300" t="s">
        <v>42</v>
      </c>
      <c r="F2300" t="s">
        <v>37</v>
      </c>
      <c r="G2300">
        <f>IF(COUNTIF($F$2:F2300, F2300) =1,1,0)</f>
        <v>0</v>
      </c>
      <c r="H2300" s="1">
        <v>23.34</v>
      </c>
      <c r="I2300" s="2">
        <f t="shared" si="35"/>
        <v>23340000</v>
      </c>
      <c r="J2300" s="2">
        <v>518982</v>
      </c>
      <c r="K2300" t="s">
        <v>13</v>
      </c>
      <c r="L2300" t="s">
        <v>22</v>
      </c>
      <c r="M2300" t="s">
        <v>15</v>
      </c>
      <c r="N2300" s="2">
        <v>20</v>
      </c>
    </row>
    <row r="2301" spans="1:14" x14ac:dyDescent="0.35">
      <c r="A2301" t="s">
        <v>28</v>
      </c>
      <c r="B2301">
        <f>IF(COUNTIF($A$2:A2301, A2301) =1,1,0)</f>
        <v>0</v>
      </c>
      <c r="C2301">
        <v>2015</v>
      </c>
      <c r="D2301" s="10">
        <v>42005</v>
      </c>
      <c r="E2301" t="s">
        <v>32</v>
      </c>
      <c r="F2301" t="s">
        <v>21</v>
      </c>
      <c r="G2301">
        <f>IF(COUNTIF($F$2:F2301, F2301) =1,1,0)</f>
        <v>0</v>
      </c>
      <c r="H2301" s="1">
        <v>76.989999999999995</v>
      </c>
      <c r="I2301" s="2">
        <f t="shared" si="35"/>
        <v>76990000</v>
      </c>
      <c r="J2301" s="2">
        <v>252225</v>
      </c>
      <c r="K2301" t="s">
        <v>30</v>
      </c>
      <c r="L2301" t="s">
        <v>14</v>
      </c>
      <c r="M2301" t="s">
        <v>31</v>
      </c>
      <c r="N2301" s="2">
        <v>67</v>
      </c>
    </row>
    <row r="2302" spans="1:14" x14ac:dyDescent="0.35">
      <c r="A2302" t="s">
        <v>45</v>
      </c>
      <c r="B2302">
        <f>IF(COUNTIF($A$2:A2302, A2302) =1,1,0)</f>
        <v>0</v>
      </c>
      <c r="C2302">
        <v>2017</v>
      </c>
      <c r="D2302" s="10">
        <v>42736</v>
      </c>
      <c r="E2302" t="s">
        <v>34</v>
      </c>
      <c r="F2302" t="s">
        <v>35</v>
      </c>
      <c r="G2302">
        <f>IF(COUNTIF($F$2:F2302, F2302) =1,1,0)</f>
        <v>0</v>
      </c>
      <c r="H2302" s="1">
        <v>60.66</v>
      </c>
      <c r="I2302" s="2">
        <f t="shared" si="35"/>
        <v>60660000</v>
      </c>
      <c r="J2302" s="2">
        <v>5346</v>
      </c>
      <c r="K2302" t="s">
        <v>30</v>
      </c>
      <c r="L2302" t="s">
        <v>38</v>
      </c>
      <c r="M2302" t="s">
        <v>31</v>
      </c>
      <c r="N2302" s="2">
        <v>69</v>
      </c>
    </row>
    <row r="2303" spans="1:14" x14ac:dyDescent="0.35">
      <c r="A2303" t="s">
        <v>10</v>
      </c>
      <c r="B2303">
        <f>IF(COUNTIF($A$2:A2303, A2303) =1,1,0)</f>
        <v>0</v>
      </c>
      <c r="C2303">
        <v>2017</v>
      </c>
      <c r="D2303" s="10">
        <v>42736</v>
      </c>
      <c r="E2303" t="s">
        <v>32</v>
      </c>
      <c r="F2303" t="s">
        <v>17</v>
      </c>
      <c r="G2303">
        <f>IF(COUNTIF($F$2:F2303, F2303) =1,1,0)</f>
        <v>0</v>
      </c>
      <c r="H2303" s="1">
        <v>19.36</v>
      </c>
      <c r="I2303" s="2">
        <f t="shared" si="35"/>
        <v>19360000</v>
      </c>
      <c r="J2303" s="2">
        <v>4814</v>
      </c>
      <c r="K2303" t="s">
        <v>30</v>
      </c>
      <c r="L2303" t="s">
        <v>26</v>
      </c>
      <c r="M2303" t="s">
        <v>27</v>
      </c>
      <c r="N2303" s="2">
        <v>42</v>
      </c>
    </row>
    <row r="2304" spans="1:14" x14ac:dyDescent="0.35">
      <c r="A2304" t="s">
        <v>43</v>
      </c>
      <c r="B2304">
        <f>IF(COUNTIF($A$2:A2304, A2304) =1,1,0)</f>
        <v>0</v>
      </c>
      <c r="C2304">
        <v>2021</v>
      </c>
      <c r="D2304" s="10">
        <v>44197</v>
      </c>
      <c r="E2304" t="s">
        <v>34</v>
      </c>
      <c r="F2304" t="s">
        <v>36</v>
      </c>
      <c r="G2304">
        <f>IF(COUNTIF($F$2:F2304, F2304) =1,1,0)</f>
        <v>0</v>
      </c>
      <c r="H2304" s="1">
        <v>50.61</v>
      </c>
      <c r="I2304" s="2">
        <f t="shared" si="35"/>
        <v>50610000</v>
      </c>
      <c r="J2304" s="2">
        <v>772512</v>
      </c>
      <c r="K2304" t="s">
        <v>13</v>
      </c>
      <c r="L2304" t="s">
        <v>22</v>
      </c>
      <c r="M2304" t="s">
        <v>39</v>
      </c>
      <c r="N2304" s="2">
        <v>42</v>
      </c>
    </row>
    <row r="2305" spans="1:14" x14ac:dyDescent="0.35">
      <c r="A2305" t="s">
        <v>40</v>
      </c>
      <c r="B2305">
        <f>IF(COUNTIF($A$2:A2305, A2305) =1,1,0)</f>
        <v>0</v>
      </c>
      <c r="C2305">
        <v>2023</v>
      </c>
      <c r="D2305" s="10">
        <v>44927</v>
      </c>
      <c r="E2305" t="s">
        <v>11</v>
      </c>
      <c r="F2305" t="s">
        <v>12</v>
      </c>
      <c r="G2305">
        <f>IF(COUNTIF($F$2:F2305, F2305) =1,1,0)</f>
        <v>0</v>
      </c>
      <c r="H2305" s="1">
        <v>81.81</v>
      </c>
      <c r="I2305" s="2">
        <f t="shared" si="35"/>
        <v>81810000</v>
      </c>
      <c r="J2305" s="2">
        <v>16360</v>
      </c>
      <c r="K2305" t="s">
        <v>25</v>
      </c>
      <c r="L2305" t="s">
        <v>14</v>
      </c>
      <c r="M2305" t="s">
        <v>27</v>
      </c>
      <c r="N2305" s="2">
        <v>37</v>
      </c>
    </row>
    <row r="2306" spans="1:14" x14ac:dyDescent="0.35">
      <c r="A2306" t="s">
        <v>19</v>
      </c>
      <c r="B2306">
        <f>IF(COUNTIF($A$2:A2306, A2306) =1,1,0)</f>
        <v>0</v>
      </c>
      <c r="C2306">
        <v>2024</v>
      </c>
      <c r="D2306" s="10">
        <v>45292</v>
      </c>
      <c r="E2306" t="s">
        <v>11</v>
      </c>
      <c r="F2306" t="s">
        <v>24</v>
      </c>
      <c r="G2306">
        <f>IF(COUNTIF($F$2:F2306, F2306) =1,1,0)</f>
        <v>0</v>
      </c>
      <c r="H2306" s="1">
        <v>38.68</v>
      </c>
      <c r="I2306" s="2">
        <f t="shared" si="35"/>
        <v>38680000</v>
      </c>
      <c r="J2306" s="2">
        <v>224143</v>
      </c>
      <c r="K2306" t="s">
        <v>25</v>
      </c>
      <c r="L2306" t="s">
        <v>26</v>
      </c>
      <c r="M2306" t="s">
        <v>31</v>
      </c>
      <c r="N2306" s="2">
        <v>60</v>
      </c>
    </row>
    <row r="2307" spans="1:14" x14ac:dyDescent="0.35">
      <c r="A2307" t="s">
        <v>41</v>
      </c>
      <c r="B2307">
        <f>IF(COUNTIF($A$2:A2307, A2307) =1,1,0)</f>
        <v>0</v>
      </c>
      <c r="C2307">
        <v>2023</v>
      </c>
      <c r="D2307" s="10">
        <v>44927</v>
      </c>
      <c r="E2307" t="s">
        <v>34</v>
      </c>
      <c r="F2307" t="s">
        <v>21</v>
      </c>
      <c r="G2307">
        <f>IF(COUNTIF($F$2:F2307, F2307) =1,1,0)</f>
        <v>0</v>
      </c>
      <c r="H2307" s="1">
        <v>52.35</v>
      </c>
      <c r="I2307" s="2">
        <f t="shared" ref="I2307:I2370" si="36">H2307*1000000</f>
        <v>52350000</v>
      </c>
      <c r="J2307" s="2">
        <v>743325</v>
      </c>
      <c r="K2307" t="s">
        <v>29</v>
      </c>
      <c r="L2307" t="s">
        <v>22</v>
      </c>
      <c r="M2307" t="s">
        <v>15</v>
      </c>
      <c r="N2307" s="2">
        <v>9</v>
      </c>
    </row>
    <row r="2308" spans="1:14" x14ac:dyDescent="0.35">
      <c r="A2308" t="s">
        <v>33</v>
      </c>
      <c r="B2308">
        <f>IF(COUNTIF($A$2:A2308, A2308) =1,1,0)</f>
        <v>0</v>
      </c>
      <c r="C2308">
        <v>2019</v>
      </c>
      <c r="D2308" s="10">
        <v>43466</v>
      </c>
      <c r="E2308" t="s">
        <v>11</v>
      </c>
      <c r="F2308" t="s">
        <v>12</v>
      </c>
      <c r="G2308">
        <f>IF(COUNTIF($F$2:F2308, F2308) =1,1,0)</f>
        <v>0</v>
      </c>
      <c r="H2308" s="1">
        <v>81.47</v>
      </c>
      <c r="I2308" s="2">
        <f t="shared" si="36"/>
        <v>81470000</v>
      </c>
      <c r="J2308" s="2">
        <v>597542</v>
      </c>
      <c r="K2308" t="s">
        <v>30</v>
      </c>
      <c r="L2308" t="s">
        <v>22</v>
      </c>
      <c r="M2308" t="s">
        <v>15</v>
      </c>
      <c r="N2308" s="2">
        <v>11</v>
      </c>
    </row>
    <row r="2309" spans="1:14" x14ac:dyDescent="0.35">
      <c r="A2309" t="s">
        <v>41</v>
      </c>
      <c r="B2309">
        <f>IF(COUNTIF($A$2:A2309, A2309) =1,1,0)</f>
        <v>0</v>
      </c>
      <c r="C2309">
        <v>2024</v>
      </c>
      <c r="D2309" s="10">
        <v>45292</v>
      </c>
      <c r="E2309" t="s">
        <v>42</v>
      </c>
      <c r="F2309" t="s">
        <v>12</v>
      </c>
      <c r="G2309">
        <f>IF(COUNTIF($F$2:F2309, F2309) =1,1,0)</f>
        <v>0</v>
      </c>
      <c r="H2309" s="1">
        <v>55.15</v>
      </c>
      <c r="I2309" s="2">
        <f t="shared" si="36"/>
        <v>55150000</v>
      </c>
      <c r="J2309" s="2">
        <v>913591</v>
      </c>
      <c r="K2309" t="s">
        <v>13</v>
      </c>
      <c r="L2309" t="s">
        <v>38</v>
      </c>
      <c r="M2309" t="s">
        <v>27</v>
      </c>
      <c r="N2309" s="2">
        <v>51</v>
      </c>
    </row>
    <row r="2310" spans="1:14" x14ac:dyDescent="0.35">
      <c r="A2310" t="s">
        <v>44</v>
      </c>
      <c r="B2310">
        <f>IF(COUNTIF($A$2:A2310, A2310) =1,1,0)</f>
        <v>0</v>
      </c>
      <c r="C2310">
        <v>2023</v>
      </c>
      <c r="D2310" s="10">
        <v>44927</v>
      </c>
      <c r="E2310" t="s">
        <v>34</v>
      </c>
      <c r="F2310" t="s">
        <v>21</v>
      </c>
      <c r="G2310">
        <f>IF(COUNTIF($F$2:F2310, F2310) =1,1,0)</f>
        <v>0</v>
      </c>
      <c r="H2310" s="1">
        <v>8.24</v>
      </c>
      <c r="I2310" s="2">
        <f t="shared" si="36"/>
        <v>8240000</v>
      </c>
      <c r="J2310" s="2">
        <v>183702</v>
      </c>
      <c r="K2310" t="s">
        <v>25</v>
      </c>
      <c r="L2310" t="s">
        <v>38</v>
      </c>
      <c r="M2310" t="s">
        <v>15</v>
      </c>
      <c r="N2310" s="2">
        <v>57</v>
      </c>
    </row>
    <row r="2311" spans="1:14" x14ac:dyDescent="0.35">
      <c r="A2311" t="s">
        <v>10</v>
      </c>
      <c r="B2311">
        <f>IF(COUNTIF($A$2:A2311, A2311) =1,1,0)</f>
        <v>0</v>
      </c>
      <c r="C2311">
        <v>2024</v>
      </c>
      <c r="D2311" s="10">
        <v>45292</v>
      </c>
      <c r="E2311" t="s">
        <v>16</v>
      </c>
      <c r="F2311" t="s">
        <v>37</v>
      </c>
      <c r="G2311">
        <f>IF(COUNTIF($F$2:F2311, F2311) =1,1,0)</f>
        <v>0</v>
      </c>
      <c r="H2311" s="1">
        <v>42.26</v>
      </c>
      <c r="I2311" s="2">
        <f t="shared" si="36"/>
        <v>42260000</v>
      </c>
      <c r="J2311" s="2">
        <v>685837</v>
      </c>
      <c r="K2311" t="s">
        <v>29</v>
      </c>
      <c r="L2311" t="s">
        <v>26</v>
      </c>
      <c r="M2311" t="s">
        <v>15</v>
      </c>
      <c r="N2311" s="2">
        <v>68</v>
      </c>
    </row>
    <row r="2312" spans="1:14" x14ac:dyDescent="0.35">
      <c r="A2312" t="s">
        <v>19</v>
      </c>
      <c r="B2312">
        <f>IF(COUNTIF($A$2:A2312, A2312) =1,1,0)</f>
        <v>0</v>
      </c>
      <c r="C2312">
        <v>2015</v>
      </c>
      <c r="D2312" s="10">
        <v>42005</v>
      </c>
      <c r="E2312" t="s">
        <v>11</v>
      </c>
      <c r="F2312" t="s">
        <v>37</v>
      </c>
      <c r="G2312">
        <f>IF(COUNTIF($F$2:F2312, F2312) =1,1,0)</f>
        <v>0</v>
      </c>
      <c r="H2312" s="1">
        <v>28.6</v>
      </c>
      <c r="I2312" s="2">
        <f t="shared" si="36"/>
        <v>28600000</v>
      </c>
      <c r="J2312" s="2">
        <v>690500</v>
      </c>
      <c r="K2312" t="s">
        <v>13</v>
      </c>
      <c r="L2312" t="s">
        <v>22</v>
      </c>
      <c r="M2312" t="s">
        <v>39</v>
      </c>
      <c r="N2312" s="2">
        <v>11</v>
      </c>
    </row>
    <row r="2313" spans="1:14" x14ac:dyDescent="0.35">
      <c r="A2313" t="s">
        <v>19</v>
      </c>
      <c r="B2313">
        <f>IF(COUNTIF($A$2:A2313, A2313) =1,1,0)</f>
        <v>0</v>
      </c>
      <c r="C2313">
        <v>2016</v>
      </c>
      <c r="D2313" s="10">
        <v>42370</v>
      </c>
      <c r="E2313" t="s">
        <v>34</v>
      </c>
      <c r="F2313" t="s">
        <v>36</v>
      </c>
      <c r="G2313">
        <f>IF(COUNTIF($F$2:F2313, F2313) =1,1,0)</f>
        <v>0</v>
      </c>
      <c r="H2313" s="1">
        <v>4.3099999999999996</v>
      </c>
      <c r="I2313" s="2">
        <f t="shared" si="36"/>
        <v>4310000</v>
      </c>
      <c r="J2313" s="2">
        <v>520308</v>
      </c>
      <c r="K2313" t="s">
        <v>29</v>
      </c>
      <c r="L2313" t="s">
        <v>38</v>
      </c>
      <c r="M2313" t="s">
        <v>15</v>
      </c>
      <c r="N2313" s="2">
        <v>39</v>
      </c>
    </row>
    <row r="2314" spans="1:14" x14ac:dyDescent="0.35">
      <c r="A2314" t="s">
        <v>19</v>
      </c>
      <c r="B2314">
        <f>IF(COUNTIF($A$2:A2314, A2314) =1,1,0)</f>
        <v>0</v>
      </c>
      <c r="C2314">
        <v>2020</v>
      </c>
      <c r="D2314" s="10">
        <v>43831</v>
      </c>
      <c r="E2314" t="s">
        <v>11</v>
      </c>
      <c r="F2314" t="s">
        <v>12</v>
      </c>
      <c r="G2314">
        <f>IF(COUNTIF($F$2:F2314, F2314) =1,1,0)</f>
        <v>0</v>
      </c>
      <c r="H2314" s="1">
        <v>17.43</v>
      </c>
      <c r="I2314" s="2">
        <f t="shared" si="36"/>
        <v>17430000</v>
      </c>
      <c r="J2314" s="2">
        <v>84643</v>
      </c>
      <c r="K2314" t="s">
        <v>25</v>
      </c>
      <c r="L2314" t="s">
        <v>14</v>
      </c>
      <c r="M2314" t="s">
        <v>31</v>
      </c>
      <c r="N2314" s="2">
        <v>53</v>
      </c>
    </row>
    <row r="2315" spans="1:14" x14ac:dyDescent="0.35">
      <c r="A2315" t="s">
        <v>33</v>
      </c>
      <c r="B2315">
        <f>IF(COUNTIF($A$2:A2315, A2315) =1,1,0)</f>
        <v>0</v>
      </c>
      <c r="C2315">
        <v>2023</v>
      </c>
      <c r="D2315" s="10">
        <v>44927</v>
      </c>
      <c r="E2315" t="s">
        <v>42</v>
      </c>
      <c r="F2315" t="s">
        <v>37</v>
      </c>
      <c r="G2315">
        <f>IF(COUNTIF($F$2:F2315, F2315) =1,1,0)</f>
        <v>0</v>
      </c>
      <c r="H2315" s="1">
        <v>85.28</v>
      </c>
      <c r="I2315" s="2">
        <f t="shared" si="36"/>
        <v>85280000</v>
      </c>
      <c r="J2315" s="2">
        <v>762282</v>
      </c>
      <c r="K2315" t="s">
        <v>13</v>
      </c>
      <c r="L2315" t="s">
        <v>26</v>
      </c>
      <c r="M2315" t="s">
        <v>18</v>
      </c>
      <c r="N2315" s="2">
        <v>11</v>
      </c>
    </row>
    <row r="2316" spans="1:14" x14ac:dyDescent="0.35">
      <c r="A2316" t="s">
        <v>33</v>
      </c>
      <c r="B2316">
        <f>IF(COUNTIF($A$2:A2316, A2316) =1,1,0)</f>
        <v>0</v>
      </c>
      <c r="C2316">
        <v>2022</v>
      </c>
      <c r="D2316" s="10">
        <v>44562</v>
      </c>
      <c r="E2316" t="s">
        <v>42</v>
      </c>
      <c r="F2316" t="s">
        <v>12</v>
      </c>
      <c r="G2316">
        <f>IF(COUNTIF($F$2:F2316, F2316) =1,1,0)</f>
        <v>0</v>
      </c>
      <c r="H2316" s="1">
        <v>70.459999999999994</v>
      </c>
      <c r="I2316" s="2">
        <f t="shared" si="36"/>
        <v>70460000</v>
      </c>
      <c r="J2316" s="2">
        <v>427144</v>
      </c>
      <c r="K2316" t="s">
        <v>30</v>
      </c>
      <c r="L2316" t="s">
        <v>26</v>
      </c>
      <c r="M2316" t="s">
        <v>18</v>
      </c>
      <c r="N2316" s="2">
        <v>42</v>
      </c>
    </row>
    <row r="2317" spans="1:14" x14ac:dyDescent="0.35">
      <c r="A2317" t="s">
        <v>41</v>
      </c>
      <c r="B2317">
        <f>IF(COUNTIF($A$2:A2317, A2317) =1,1,0)</f>
        <v>0</v>
      </c>
      <c r="C2317">
        <v>2018</v>
      </c>
      <c r="D2317" s="10">
        <v>43101</v>
      </c>
      <c r="E2317" t="s">
        <v>20</v>
      </c>
      <c r="F2317" t="s">
        <v>36</v>
      </c>
      <c r="G2317">
        <f>IF(COUNTIF($F$2:F2317, F2317) =1,1,0)</f>
        <v>0</v>
      </c>
      <c r="H2317" s="1">
        <v>86.87</v>
      </c>
      <c r="I2317" s="2">
        <f t="shared" si="36"/>
        <v>86870000</v>
      </c>
      <c r="J2317" s="2">
        <v>800683</v>
      </c>
      <c r="K2317" t="s">
        <v>25</v>
      </c>
      <c r="L2317" t="s">
        <v>14</v>
      </c>
      <c r="M2317" t="s">
        <v>18</v>
      </c>
      <c r="N2317" s="2">
        <v>57</v>
      </c>
    </row>
    <row r="2318" spans="1:14" x14ac:dyDescent="0.35">
      <c r="A2318" t="s">
        <v>44</v>
      </c>
      <c r="B2318">
        <f>IF(COUNTIF($A$2:A2318, A2318) =1,1,0)</f>
        <v>0</v>
      </c>
      <c r="C2318">
        <v>2024</v>
      </c>
      <c r="D2318" s="10">
        <v>45292</v>
      </c>
      <c r="E2318" t="s">
        <v>20</v>
      </c>
      <c r="F2318" t="s">
        <v>12</v>
      </c>
      <c r="G2318">
        <f>IF(COUNTIF($F$2:F2318, F2318) =1,1,0)</f>
        <v>0</v>
      </c>
      <c r="H2318" s="1">
        <v>46.39</v>
      </c>
      <c r="I2318" s="2">
        <f t="shared" si="36"/>
        <v>46390000</v>
      </c>
      <c r="J2318" s="2">
        <v>662101</v>
      </c>
      <c r="K2318" t="s">
        <v>29</v>
      </c>
      <c r="L2318" t="s">
        <v>26</v>
      </c>
      <c r="M2318" t="s">
        <v>15</v>
      </c>
      <c r="N2318" s="2">
        <v>7</v>
      </c>
    </row>
    <row r="2319" spans="1:14" x14ac:dyDescent="0.35">
      <c r="A2319" t="s">
        <v>40</v>
      </c>
      <c r="B2319">
        <f>IF(COUNTIF($A$2:A2319, A2319) =1,1,0)</f>
        <v>0</v>
      </c>
      <c r="C2319">
        <v>2016</v>
      </c>
      <c r="D2319" s="10">
        <v>42370</v>
      </c>
      <c r="E2319" t="s">
        <v>42</v>
      </c>
      <c r="F2319" t="s">
        <v>21</v>
      </c>
      <c r="G2319">
        <f>IF(COUNTIF($F$2:F2319, F2319) =1,1,0)</f>
        <v>0</v>
      </c>
      <c r="H2319" s="1">
        <v>30.72</v>
      </c>
      <c r="I2319" s="2">
        <f t="shared" si="36"/>
        <v>30720000</v>
      </c>
      <c r="J2319" s="2">
        <v>977343</v>
      </c>
      <c r="K2319" t="s">
        <v>13</v>
      </c>
      <c r="L2319" t="s">
        <v>22</v>
      </c>
      <c r="M2319" t="s">
        <v>15</v>
      </c>
      <c r="N2319" s="2">
        <v>47</v>
      </c>
    </row>
    <row r="2320" spans="1:14" x14ac:dyDescent="0.35">
      <c r="A2320" t="s">
        <v>19</v>
      </c>
      <c r="B2320">
        <f>IF(COUNTIF($A$2:A2320, A2320) =1,1,0)</f>
        <v>0</v>
      </c>
      <c r="C2320">
        <v>2021</v>
      </c>
      <c r="D2320" s="10">
        <v>44197</v>
      </c>
      <c r="E2320" t="s">
        <v>16</v>
      </c>
      <c r="F2320" t="s">
        <v>12</v>
      </c>
      <c r="G2320">
        <f>IF(COUNTIF($F$2:F2320, F2320) =1,1,0)</f>
        <v>0</v>
      </c>
      <c r="H2320" s="1">
        <v>86.73</v>
      </c>
      <c r="I2320" s="2">
        <f t="shared" si="36"/>
        <v>86730000</v>
      </c>
      <c r="J2320" s="2">
        <v>534013</v>
      </c>
      <c r="K2320" t="s">
        <v>30</v>
      </c>
      <c r="L2320" t="s">
        <v>14</v>
      </c>
      <c r="M2320" t="s">
        <v>18</v>
      </c>
      <c r="N2320" s="2">
        <v>49</v>
      </c>
    </row>
    <row r="2321" spans="1:14" x14ac:dyDescent="0.35">
      <c r="A2321" t="s">
        <v>10</v>
      </c>
      <c r="B2321">
        <f>IF(COUNTIF($A$2:A2321, A2321) =1,1,0)</f>
        <v>0</v>
      </c>
      <c r="C2321">
        <v>2024</v>
      </c>
      <c r="D2321" s="10">
        <v>45292</v>
      </c>
      <c r="E2321" t="s">
        <v>34</v>
      </c>
      <c r="F2321" t="s">
        <v>12</v>
      </c>
      <c r="G2321">
        <f>IF(COUNTIF($F$2:F2321, F2321) =1,1,0)</f>
        <v>0</v>
      </c>
      <c r="H2321" s="1">
        <v>18.45</v>
      </c>
      <c r="I2321" s="2">
        <f t="shared" si="36"/>
        <v>18450000</v>
      </c>
      <c r="J2321" s="2">
        <v>947933</v>
      </c>
      <c r="K2321" t="s">
        <v>29</v>
      </c>
      <c r="L2321" t="s">
        <v>26</v>
      </c>
      <c r="M2321" t="s">
        <v>31</v>
      </c>
      <c r="N2321" s="2">
        <v>10</v>
      </c>
    </row>
    <row r="2322" spans="1:14" x14ac:dyDescent="0.35">
      <c r="A2322" t="s">
        <v>40</v>
      </c>
      <c r="B2322">
        <f>IF(COUNTIF($A$2:A2322, A2322) =1,1,0)</f>
        <v>0</v>
      </c>
      <c r="C2322">
        <v>2017</v>
      </c>
      <c r="D2322" s="10">
        <v>42736</v>
      </c>
      <c r="E2322" t="s">
        <v>42</v>
      </c>
      <c r="F2322" t="s">
        <v>17</v>
      </c>
      <c r="G2322">
        <f>IF(COUNTIF($F$2:F2322, F2322) =1,1,0)</f>
        <v>0</v>
      </c>
      <c r="H2322" s="1">
        <v>9.25</v>
      </c>
      <c r="I2322" s="2">
        <f t="shared" si="36"/>
        <v>9250000</v>
      </c>
      <c r="J2322" s="2">
        <v>692167</v>
      </c>
      <c r="K2322" t="s">
        <v>30</v>
      </c>
      <c r="L2322" t="s">
        <v>22</v>
      </c>
      <c r="M2322" t="s">
        <v>39</v>
      </c>
      <c r="N2322" s="2">
        <v>70</v>
      </c>
    </row>
    <row r="2323" spans="1:14" x14ac:dyDescent="0.35">
      <c r="A2323" t="s">
        <v>44</v>
      </c>
      <c r="B2323">
        <f>IF(COUNTIF($A$2:A2323, A2323) =1,1,0)</f>
        <v>0</v>
      </c>
      <c r="C2323">
        <v>2023</v>
      </c>
      <c r="D2323" s="10">
        <v>44927</v>
      </c>
      <c r="E2323" t="s">
        <v>42</v>
      </c>
      <c r="F2323" t="s">
        <v>21</v>
      </c>
      <c r="G2323">
        <f>IF(COUNTIF($F$2:F2323, F2323) =1,1,0)</f>
        <v>0</v>
      </c>
      <c r="H2323" s="1">
        <v>23.16</v>
      </c>
      <c r="I2323" s="2">
        <f t="shared" si="36"/>
        <v>23160000</v>
      </c>
      <c r="J2323" s="2">
        <v>320277</v>
      </c>
      <c r="K2323" t="s">
        <v>30</v>
      </c>
      <c r="L2323" t="s">
        <v>22</v>
      </c>
      <c r="M2323" t="s">
        <v>39</v>
      </c>
      <c r="N2323" s="2">
        <v>69</v>
      </c>
    </row>
    <row r="2324" spans="1:14" x14ac:dyDescent="0.35">
      <c r="A2324" t="s">
        <v>44</v>
      </c>
      <c r="B2324">
        <f>IF(COUNTIF($A$2:A2324, A2324) =1,1,0)</f>
        <v>0</v>
      </c>
      <c r="C2324">
        <v>2017</v>
      </c>
      <c r="D2324" s="10">
        <v>42736</v>
      </c>
      <c r="E2324" t="s">
        <v>16</v>
      </c>
      <c r="F2324" t="s">
        <v>17</v>
      </c>
      <c r="G2324">
        <f>IF(COUNTIF($F$2:F2324, F2324) =1,1,0)</f>
        <v>0</v>
      </c>
      <c r="H2324" s="1">
        <v>49.75</v>
      </c>
      <c r="I2324" s="2">
        <f t="shared" si="36"/>
        <v>49750000</v>
      </c>
      <c r="J2324" s="2">
        <v>163062</v>
      </c>
      <c r="K2324" t="s">
        <v>30</v>
      </c>
      <c r="L2324" t="s">
        <v>14</v>
      </c>
      <c r="M2324" t="s">
        <v>27</v>
      </c>
      <c r="N2324" s="2">
        <v>43</v>
      </c>
    </row>
    <row r="2325" spans="1:14" x14ac:dyDescent="0.35">
      <c r="A2325" t="s">
        <v>40</v>
      </c>
      <c r="B2325">
        <f>IF(COUNTIF($A$2:A2325, A2325) =1,1,0)</f>
        <v>0</v>
      </c>
      <c r="C2325">
        <v>2017</v>
      </c>
      <c r="D2325" s="10">
        <v>42736</v>
      </c>
      <c r="E2325" t="s">
        <v>42</v>
      </c>
      <c r="F2325" t="s">
        <v>36</v>
      </c>
      <c r="G2325">
        <f>IF(COUNTIF($F$2:F2325, F2325) =1,1,0)</f>
        <v>0</v>
      </c>
      <c r="H2325" s="1">
        <v>25.76</v>
      </c>
      <c r="I2325" s="2">
        <f t="shared" si="36"/>
        <v>25760000</v>
      </c>
      <c r="J2325" s="2">
        <v>801821</v>
      </c>
      <c r="K2325" t="s">
        <v>30</v>
      </c>
      <c r="L2325" t="s">
        <v>22</v>
      </c>
      <c r="M2325" t="s">
        <v>27</v>
      </c>
      <c r="N2325" s="2">
        <v>18</v>
      </c>
    </row>
    <row r="2326" spans="1:14" x14ac:dyDescent="0.35">
      <c r="A2326" t="s">
        <v>10</v>
      </c>
      <c r="B2326">
        <f>IF(COUNTIF($A$2:A2326, A2326) =1,1,0)</f>
        <v>0</v>
      </c>
      <c r="C2326">
        <v>2016</v>
      </c>
      <c r="D2326" s="10">
        <v>42370</v>
      </c>
      <c r="E2326" t="s">
        <v>16</v>
      </c>
      <c r="F2326" t="s">
        <v>35</v>
      </c>
      <c r="G2326">
        <f>IF(COUNTIF($F$2:F2326, F2326) =1,1,0)</f>
        <v>0</v>
      </c>
      <c r="H2326" s="1">
        <v>72.25</v>
      </c>
      <c r="I2326" s="2">
        <f t="shared" si="36"/>
        <v>72250000</v>
      </c>
      <c r="J2326" s="2">
        <v>860664</v>
      </c>
      <c r="K2326" t="s">
        <v>30</v>
      </c>
      <c r="L2326" t="s">
        <v>38</v>
      </c>
      <c r="M2326" t="s">
        <v>18</v>
      </c>
      <c r="N2326" s="2">
        <v>10</v>
      </c>
    </row>
    <row r="2327" spans="1:14" x14ac:dyDescent="0.35">
      <c r="A2327" t="s">
        <v>44</v>
      </c>
      <c r="B2327">
        <f>IF(COUNTIF($A$2:A2327, A2327) =1,1,0)</f>
        <v>0</v>
      </c>
      <c r="C2327">
        <v>2018</v>
      </c>
      <c r="D2327" s="10">
        <v>43101</v>
      </c>
      <c r="E2327" t="s">
        <v>20</v>
      </c>
      <c r="F2327" t="s">
        <v>12</v>
      </c>
      <c r="G2327">
        <f>IF(COUNTIF($F$2:F2327, F2327) =1,1,0)</f>
        <v>0</v>
      </c>
      <c r="H2327" s="1">
        <v>20.85</v>
      </c>
      <c r="I2327" s="2">
        <f t="shared" si="36"/>
        <v>20850000</v>
      </c>
      <c r="J2327" s="2">
        <v>511823</v>
      </c>
      <c r="K2327" t="s">
        <v>29</v>
      </c>
      <c r="L2327" t="s">
        <v>38</v>
      </c>
      <c r="M2327" t="s">
        <v>27</v>
      </c>
      <c r="N2327" s="2">
        <v>43</v>
      </c>
    </row>
    <row r="2328" spans="1:14" x14ac:dyDescent="0.35">
      <c r="A2328" t="s">
        <v>28</v>
      </c>
      <c r="B2328">
        <f>IF(COUNTIF($A$2:A2328, A2328) =1,1,0)</f>
        <v>0</v>
      </c>
      <c r="C2328">
        <v>2024</v>
      </c>
      <c r="D2328" s="10">
        <v>45292</v>
      </c>
      <c r="E2328" t="s">
        <v>20</v>
      </c>
      <c r="F2328" t="s">
        <v>21</v>
      </c>
      <c r="G2328">
        <f>IF(COUNTIF($F$2:F2328, F2328) =1,1,0)</f>
        <v>0</v>
      </c>
      <c r="H2328" s="1">
        <v>93.13</v>
      </c>
      <c r="I2328" s="2">
        <f t="shared" si="36"/>
        <v>93130000</v>
      </c>
      <c r="J2328" s="2">
        <v>952299</v>
      </c>
      <c r="K2328" t="s">
        <v>30</v>
      </c>
      <c r="L2328" t="s">
        <v>22</v>
      </c>
      <c r="M2328" t="s">
        <v>15</v>
      </c>
      <c r="N2328" s="2">
        <v>33</v>
      </c>
    </row>
    <row r="2329" spans="1:14" x14ac:dyDescent="0.35">
      <c r="A2329" t="s">
        <v>19</v>
      </c>
      <c r="B2329">
        <f>IF(COUNTIF($A$2:A2329, A2329) =1,1,0)</f>
        <v>0</v>
      </c>
      <c r="C2329">
        <v>2018</v>
      </c>
      <c r="D2329" s="10">
        <v>43101</v>
      </c>
      <c r="E2329" t="s">
        <v>11</v>
      </c>
      <c r="F2329" t="s">
        <v>12</v>
      </c>
      <c r="G2329">
        <f>IF(COUNTIF($F$2:F2329, F2329) =1,1,0)</f>
        <v>0</v>
      </c>
      <c r="H2329" s="1">
        <v>5.27</v>
      </c>
      <c r="I2329" s="2">
        <f t="shared" si="36"/>
        <v>5270000</v>
      </c>
      <c r="J2329" s="2">
        <v>982450</v>
      </c>
      <c r="K2329" t="s">
        <v>30</v>
      </c>
      <c r="L2329" t="s">
        <v>22</v>
      </c>
      <c r="M2329" t="s">
        <v>18</v>
      </c>
      <c r="N2329" s="2">
        <v>32</v>
      </c>
    </row>
    <row r="2330" spans="1:14" x14ac:dyDescent="0.35">
      <c r="A2330" t="s">
        <v>40</v>
      </c>
      <c r="B2330">
        <f>IF(COUNTIF($A$2:A2330, A2330) =1,1,0)</f>
        <v>0</v>
      </c>
      <c r="C2330">
        <v>2024</v>
      </c>
      <c r="D2330" s="10">
        <v>45292</v>
      </c>
      <c r="E2330" t="s">
        <v>32</v>
      </c>
      <c r="F2330" t="s">
        <v>17</v>
      </c>
      <c r="G2330">
        <f>IF(COUNTIF($F$2:F2330, F2330) =1,1,0)</f>
        <v>0</v>
      </c>
      <c r="H2330" s="1">
        <v>28.16</v>
      </c>
      <c r="I2330" s="2">
        <f t="shared" si="36"/>
        <v>28160000</v>
      </c>
      <c r="J2330" s="2">
        <v>411083</v>
      </c>
      <c r="K2330" t="s">
        <v>30</v>
      </c>
      <c r="L2330" t="s">
        <v>22</v>
      </c>
      <c r="M2330" t="s">
        <v>18</v>
      </c>
      <c r="N2330" s="2">
        <v>30</v>
      </c>
    </row>
    <row r="2331" spans="1:14" x14ac:dyDescent="0.35">
      <c r="A2331" t="s">
        <v>45</v>
      </c>
      <c r="B2331">
        <f>IF(COUNTIF($A$2:A2331, A2331) =1,1,0)</f>
        <v>0</v>
      </c>
      <c r="C2331">
        <v>2019</v>
      </c>
      <c r="D2331" s="10">
        <v>43466</v>
      </c>
      <c r="E2331" t="s">
        <v>20</v>
      </c>
      <c r="F2331" t="s">
        <v>35</v>
      </c>
      <c r="G2331">
        <f>IF(COUNTIF($F$2:F2331, F2331) =1,1,0)</f>
        <v>0</v>
      </c>
      <c r="H2331" s="1">
        <v>17.59</v>
      </c>
      <c r="I2331" s="2">
        <f t="shared" si="36"/>
        <v>17590000</v>
      </c>
      <c r="J2331" s="2">
        <v>43140</v>
      </c>
      <c r="K2331" t="s">
        <v>29</v>
      </c>
      <c r="L2331" t="s">
        <v>26</v>
      </c>
      <c r="M2331" t="s">
        <v>27</v>
      </c>
      <c r="N2331" s="2">
        <v>28</v>
      </c>
    </row>
    <row r="2332" spans="1:14" x14ac:dyDescent="0.35">
      <c r="A2332" t="s">
        <v>23</v>
      </c>
      <c r="B2332">
        <f>IF(COUNTIF($A$2:A2332, A2332) =1,1,0)</f>
        <v>0</v>
      </c>
      <c r="C2332">
        <v>2018</v>
      </c>
      <c r="D2332" s="10">
        <v>43101</v>
      </c>
      <c r="E2332" t="s">
        <v>42</v>
      </c>
      <c r="F2332" t="s">
        <v>12</v>
      </c>
      <c r="G2332">
        <f>IF(COUNTIF($F$2:F2332, F2332) =1,1,0)</f>
        <v>0</v>
      </c>
      <c r="H2332" s="1">
        <v>51.59</v>
      </c>
      <c r="I2332" s="2">
        <f t="shared" si="36"/>
        <v>51590000</v>
      </c>
      <c r="J2332" s="2">
        <v>935465</v>
      </c>
      <c r="K2332" t="s">
        <v>25</v>
      </c>
      <c r="L2332" t="s">
        <v>22</v>
      </c>
      <c r="M2332" t="s">
        <v>27</v>
      </c>
      <c r="N2332" s="2">
        <v>28</v>
      </c>
    </row>
    <row r="2333" spans="1:14" x14ac:dyDescent="0.35">
      <c r="A2333" t="s">
        <v>28</v>
      </c>
      <c r="B2333">
        <f>IF(COUNTIF($A$2:A2333, A2333) =1,1,0)</f>
        <v>0</v>
      </c>
      <c r="C2333">
        <v>2018</v>
      </c>
      <c r="D2333" s="10">
        <v>43101</v>
      </c>
      <c r="E2333" t="s">
        <v>32</v>
      </c>
      <c r="F2333" t="s">
        <v>36</v>
      </c>
      <c r="G2333">
        <f>IF(COUNTIF($F$2:F2333, F2333) =1,1,0)</f>
        <v>0</v>
      </c>
      <c r="H2333" s="1">
        <v>81.34</v>
      </c>
      <c r="I2333" s="2">
        <f t="shared" si="36"/>
        <v>81340000</v>
      </c>
      <c r="J2333" s="2">
        <v>52799</v>
      </c>
      <c r="K2333" t="s">
        <v>29</v>
      </c>
      <c r="L2333" t="s">
        <v>38</v>
      </c>
      <c r="M2333" t="s">
        <v>27</v>
      </c>
      <c r="N2333" s="2">
        <v>38</v>
      </c>
    </row>
    <row r="2334" spans="1:14" x14ac:dyDescent="0.35">
      <c r="A2334" t="s">
        <v>10</v>
      </c>
      <c r="B2334">
        <f>IF(COUNTIF($A$2:A2334, A2334) =1,1,0)</f>
        <v>0</v>
      </c>
      <c r="C2334">
        <v>2020</v>
      </c>
      <c r="D2334" s="10">
        <v>43831</v>
      </c>
      <c r="E2334" t="s">
        <v>34</v>
      </c>
      <c r="F2334" t="s">
        <v>24</v>
      </c>
      <c r="G2334">
        <f>IF(COUNTIF($F$2:F2334, F2334) =1,1,0)</f>
        <v>0</v>
      </c>
      <c r="H2334" s="1">
        <v>70.02</v>
      </c>
      <c r="I2334" s="2">
        <f t="shared" si="36"/>
        <v>70020000</v>
      </c>
      <c r="J2334" s="2">
        <v>688312</v>
      </c>
      <c r="K2334" t="s">
        <v>25</v>
      </c>
      <c r="L2334" t="s">
        <v>14</v>
      </c>
      <c r="M2334" t="s">
        <v>15</v>
      </c>
      <c r="N2334" s="2">
        <v>48</v>
      </c>
    </row>
    <row r="2335" spans="1:14" x14ac:dyDescent="0.35">
      <c r="A2335" t="s">
        <v>33</v>
      </c>
      <c r="B2335">
        <f>IF(COUNTIF($A$2:A2335, A2335) =1,1,0)</f>
        <v>0</v>
      </c>
      <c r="C2335">
        <v>2024</v>
      </c>
      <c r="D2335" s="10">
        <v>45292</v>
      </c>
      <c r="E2335" t="s">
        <v>11</v>
      </c>
      <c r="F2335" t="s">
        <v>35</v>
      </c>
      <c r="G2335">
        <f>IF(COUNTIF($F$2:F2335, F2335) =1,1,0)</f>
        <v>0</v>
      </c>
      <c r="H2335" s="1">
        <v>5.18</v>
      </c>
      <c r="I2335" s="2">
        <f t="shared" si="36"/>
        <v>5180000</v>
      </c>
      <c r="J2335" s="2">
        <v>219162</v>
      </c>
      <c r="K2335" t="s">
        <v>13</v>
      </c>
      <c r="L2335" t="s">
        <v>14</v>
      </c>
      <c r="M2335" t="s">
        <v>39</v>
      </c>
      <c r="N2335" s="2">
        <v>23</v>
      </c>
    </row>
    <row r="2336" spans="1:14" x14ac:dyDescent="0.35">
      <c r="A2336" t="s">
        <v>23</v>
      </c>
      <c r="B2336">
        <f>IF(COUNTIF($A$2:A2336, A2336) =1,1,0)</f>
        <v>0</v>
      </c>
      <c r="C2336">
        <v>2017</v>
      </c>
      <c r="D2336" s="10">
        <v>42736</v>
      </c>
      <c r="E2336" t="s">
        <v>20</v>
      </c>
      <c r="F2336" t="s">
        <v>24</v>
      </c>
      <c r="G2336">
        <f>IF(COUNTIF($F$2:F2336, F2336) =1,1,0)</f>
        <v>0</v>
      </c>
      <c r="H2336" s="1">
        <v>60.01</v>
      </c>
      <c r="I2336" s="2">
        <f t="shared" si="36"/>
        <v>60010000</v>
      </c>
      <c r="J2336" s="2">
        <v>740448</v>
      </c>
      <c r="K2336" t="s">
        <v>13</v>
      </c>
      <c r="L2336" t="s">
        <v>22</v>
      </c>
      <c r="M2336" t="s">
        <v>39</v>
      </c>
      <c r="N2336" s="2">
        <v>26</v>
      </c>
    </row>
    <row r="2337" spans="1:14" x14ac:dyDescent="0.35">
      <c r="A2337" t="s">
        <v>33</v>
      </c>
      <c r="B2337">
        <f>IF(COUNTIF($A$2:A2337, A2337) =1,1,0)</f>
        <v>0</v>
      </c>
      <c r="C2337">
        <v>2016</v>
      </c>
      <c r="D2337" s="10">
        <v>42370</v>
      </c>
      <c r="E2337" t="s">
        <v>16</v>
      </c>
      <c r="F2337" t="s">
        <v>36</v>
      </c>
      <c r="G2337">
        <f>IF(COUNTIF($F$2:F2337, F2337) =1,1,0)</f>
        <v>0</v>
      </c>
      <c r="H2337" s="1">
        <v>62.73</v>
      </c>
      <c r="I2337" s="2">
        <f t="shared" si="36"/>
        <v>62730000</v>
      </c>
      <c r="J2337" s="2">
        <v>596776</v>
      </c>
      <c r="K2337" t="s">
        <v>25</v>
      </c>
      <c r="L2337" t="s">
        <v>38</v>
      </c>
      <c r="M2337" t="s">
        <v>18</v>
      </c>
      <c r="N2337" s="2">
        <v>17</v>
      </c>
    </row>
    <row r="2338" spans="1:14" x14ac:dyDescent="0.35">
      <c r="A2338" t="s">
        <v>40</v>
      </c>
      <c r="B2338">
        <f>IF(COUNTIF($A$2:A2338, A2338) =1,1,0)</f>
        <v>0</v>
      </c>
      <c r="C2338">
        <v>2022</v>
      </c>
      <c r="D2338" s="10">
        <v>44562</v>
      </c>
      <c r="E2338" t="s">
        <v>34</v>
      </c>
      <c r="F2338" t="s">
        <v>24</v>
      </c>
      <c r="G2338">
        <f>IF(COUNTIF($F$2:F2338, F2338) =1,1,0)</f>
        <v>0</v>
      </c>
      <c r="H2338" s="1">
        <v>56.2</v>
      </c>
      <c r="I2338" s="2">
        <f t="shared" si="36"/>
        <v>56200000</v>
      </c>
      <c r="J2338" s="2">
        <v>571454</v>
      </c>
      <c r="K2338" t="s">
        <v>29</v>
      </c>
      <c r="L2338" t="s">
        <v>22</v>
      </c>
      <c r="M2338" t="s">
        <v>15</v>
      </c>
      <c r="N2338" s="2">
        <v>42</v>
      </c>
    </row>
    <row r="2339" spans="1:14" x14ac:dyDescent="0.35">
      <c r="A2339" t="s">
        <v>41</v>
      </c>
      <c r="B2339">
        <f>IF(COUNTIF($A$2:A2339, A2339) =1,1,0)</f>
        <v>0</v>
      </c>
      <c r="C2339">
        <v>2020</v>
      </c>
      <c r="D2339" s="10">
        <v>43831</v>
      </c>
      <c r="E2339" t="s">
        <v>32</v>
      </c>
      <c r="F2339" t="s">
        <v>35</v>
      </c>
      <c r="G2339">
        <f>IF(COUNTIF($F$2:F2339, F2339) =1,1,0)</f>
        <v>0</v>
      </c>
      <c r="H2339" s="1">
        <v>72.59</v>
      </c>
      <c r="I2339" s="2">
        <f t="shared" si="36"/>
        <v>72590000</v>
      </c>
      <c r="J2339" s="2">
        <v>787260</v>
      </c>
      <c r="K2339" t="s">
        <v>29</v>
      </c>
      <c r="L2339" t="s">
        <v>22</v>
      </c>
      <c r="M2339" t="s">
        <v>18</v>
      </c>
      <c r="N2339" s="2">
        <v>15</v>
      </c>
    </row>
    <row r="2340" spans="1:14" x14ac:dyDescent="0.35">
      <c r="A2340" t="s">
        <v>23</v>
      </c>
      <c r="B2340">
        <f>IF(COUNTIF($A$2:A2340, A2340) =1,1,0)</f>
        <v>0</v>
      </c>
      <c r="C2340">
        <v>2018</v>
      </c>
      <c r="D2340" s="10">
        <v>43101</v>
      </c>
      <c r="E2340" t="s">
        <v>42</v>
      </c>
      <c r="F2340" t="s">
        <v>37</v>
      </c>
      <c r="G2340">
        <f>IF(COUNTIF($F$2:F2340, F2340) =1,1,0)</f>
        <v>0</v>
      </c>
      <c r="H2340" s="1">
        <v>19.79</v>
      </c>
      <c r="I2340" s="2">
        <f t="shared" si="36"/>
        <v>19790000</v>
      </c>
      <c r="J2340" s="2">
        <v>805745</v>
      </c>
      <c r="K2340" t="s">
        <v>29</v>
      </c>
      <c r="L2340" t="s">
        <v>22</v>
      </c>
      <c r="M2340" t="s">
        <v>18</v>
      </c>
      <c r="N2340" s="2">
        <v>7</v>
      </c>
    </row>
    <row r="2341" spans="1:14" x14ac:dyDescent="0.35">
      <c r="A2341" t="s">
        <v>41</v>
      </c>
      <c r="B2341">
        <f>IF(COUNTIF($A$2:A2341, A2341) =1,1,0)</f>
        <v>0</v>
      </c>
      <c r="C2341">
        <v>2020</v>
      </c>
      <c r="D2341" s="10">
        <v>43831</v>
      </c>
      <c r="E2341" t="s">
        <v>34</v>
      </c>
      <c r="F2341" t="s">
        <v>24</v>
      </c>
      <c r="G2341">
        <f>IF(COUNTIF($F$2:F2341, F2341) =1,1,0)</f>
        <v>0</v>
      </c>
      <c r="H2341" s="1">
        <v>35.020000000000003</v>
      </c>
      <c r="I2341" s="2">
        <f t="shared" si="36"/>
        <v>35020000</v>
      </c>
      <c r="J2341" s="2">
        <v>377194</v>
      </c>
      <c r="K2341" t="s">
        <v>30</v>
      </c>
      <c r="L2341" t="s">
        <v>22</v>
      </c>
      <c r="M2341" t="s">
        <v>18</v>
      </c>
      <c r="N2341" s="2">
        <v>50</v>
      </c>
    </row>
    <row r="2342" spans="1:14" x14ac:dyDescent="0.35">
      <c r="A2342" t="s">
        <v>10</v>
      </c>
      <c r="B2342">
        <f>IF(COUNTIF($A$2:A2342, A2342) =1,1,0)</f>
        <v>0</v>
      </c>
      <c r="C2342">
        <v>2023</v>
      </c>
      <c r="D2342" s="10">
        <v>44927</v>
      </c>
      <c r="E2342" t="s">
        <v>42</v>
      </c>
      <c r="F2342" t="s">
        <v>12</v>
      </c>
      <c r="G2342">
        <f>IF(COUNTIF($F$2:F2342, F2342) =1,1,0)</f>
        <v>0</v>
      </c>
      <c r="H2342" s="1">
        <v>37.07</v>
      </c>
      <c r="I2342" s="2">
        <f t="shared" si="36"/>
        <v>37070000</v>
      </c>
      <c r="J2342" s="2">
        <v>417554</v>
      </c>
      <c r="K2342" t="s">
        <v>29</v>
      </c>
      <c r="L2342" t="s">
        <v>14</v>
      </c>
      <c r="M2342" t="s">
        <v>31</v>
      </c>
      <c r="N2342" s="2">
        <v>35</v>
      </c>
    </row>
    <row r="2343" spans="1:14" x14ac:dyDescent="0.35">
      <c r="A2343" t="s">
        <v>10</v>
      </c>
      <c r="B2343">
        <f>IF(COUNTIF($A$2:A2343, A2343) =1,1,0)</f>
        <v>0</v>
      </c>
      <c r="C2343">
        <v>2019</v>
      </c>
      <c r="D2343" s="10">
        <v>43466</v>
      </c>
      <c r="E2343" t="s">
        <v>34</v>
      </c>
      <c r="F2343" t="s">
        <v>35</v>
      </c>
      <c r="G2343">
        <f>IF(COUNTIF($F$2:F2343, F2343) =1,1,0)</f>
        <v>0</v>
      </c>
      <c r="H2343" s="1">
        <v>65.849999999999994</v>
      </c>
      <c r="I2343" s="2">
        <f t="shared" si="36"/>
        <v>65849999.999999993</v>
      </c>
      <c r="J2343" s="2">
        <v>252025</v>
      </c>
      <c r="K2343" t="s">
        <v>13</v>
      </c>
      <c r="L2343" t="s">
        <v>38</v>
      </c>
      <c r="M2343" t="s">
        <v>39</v>
      </c>
      <c r="N2343" s="2">
        <v>60</v>
      </c>
    </row>
    <row r="2344" spans="1:14" x14ac:dyDescent="0.35">
      <c r="A2344" t="s">
        <v>19</v>
      </c>
      <c r="B2344">
        <f>IF(COUNTIF($A$2:A2344, A2344) =1,1,0)</f>
        <v>0</v>
      </c>
      <c r="C2344">
        <v>2015</v>
      </c>
      <c r="D2344" s="10">
        <v>42005</v>
      </c>
      <c r="E2344" t="s">
        <v>16</v>
      </c>
      <c r="F2344" t="s">
        <v>12</v>
      </c>
      <c r="G2344">
        <f>IF(COUNTIF($F$2:F2344, F2344) =1,1,0)</f>
        <v>0</v>
      </c>
      <c r="H2344" s="1">
        <v>96.03</v>
      </c>
      <c r="I2344" s="2">
        <f t="shared" si="36"/>
        <v>96030000</v>
      </c>
      <c r="J2344" s="2">
        <v>898251</v>
      </c>
      <c r="K2344" t="s">
        <v>13</v>
      </c>
      <c r="L2344" t="s">
        <v>22</v>
      </c>
      <c r="M2344" t="s">
        <v>31</v>
      </c>
      <c r="N2344" s="2">
        <v>70</v>
      </c>
    </row>
    <row r="2345" spans="1:14" x14ac:dyDescent="0.35">
      <c r="A2345" t="s">
        <v>43</v>
      </c>
      <c r="B2345">
        <f>IF(COUNTIF($A$2:A2345, A2345) =1,1,0)</f>
        <v>0</v>
      </c>
      <c r="C2345">
        <v>2015</v>
      </c>
      <c r="D2345" s="10">
        <v>42005</v>
      </c>
      <c r="E2345" t="s">
        <v>20</v>
      </c>
      <c r="F2345" t="s">
        <v>36</v>
      </c>
      <c r="G2345">
        <f>IF(COUNTIF($F$2:F2345, F2345) =1,1,0)</f>
        <v>0</v>
      </c>
      <c r="H2345" s="1">
        <v>74.27</v>
      </c>
      <c r="I2345" s="2">
        <f t="shared" si="36"/>
        <v>74270000</v>
      </c>
      <c r="J2345" s="2">
        <v>551388</v>
      </c>
      <c r="K2345" t="s">
        <v>30</v>
      </c>
      <c r="L2345" t="s">
        <v>14</v>
      </c>
      <c r="M2345" t="s">
        <v>39</v>
      </c>
      <c r="N2345" s="2">
        <v>51</v>
      </c>
    </row>
    <row r="2346" spans="1:14" x14ac:dyDescent="0.35">
      <c r="A2346" t="s">
        <v>19</v>
      </c>
      <c r="B2346">
        <f>IF(COUNTIF($A$2:A2346, A2346) =1,1,0)</f>
        <v>0</v>
      </c>
      <c r="C2346">
        <v>2017</v>
      </c>
      <c r="D2346" s="10">
        <v>42736</v>
      </c>
      <c r="E2346" t="s">
        <v>32</v>
      </c>
      <c r="F2346" t="s">
        <v>36</v>
      </c>
      <c r="G2346">
        <f>IF(COUNTIF($F$2:F2346, F2346) =1,1,0)</f>
        <v>0</v>
      </c>
      <c r="H2346" s="1">
        <v>45.98</v>
      </c>
      <c r="I2346" s="2">
        <f t="shared" si="36"/>
        <v>45980000</v>
      </c>
      <c r="J2346" s="2">
        <v>538245</v>
      </c>
      <c r="K2346" t="s">
        <v>13</v>
      </c>
      <c r="L2346" t="s">
        <v>22</v>
      </c>
      <c r="M2346" t="s">
        <v>27</v>
      </c>
      <c r="N2346" s="2">
        <v>18</v>
      </c>
    </row>
    <row r="2347" spans="1:14" x14ac:dyDescent="0.35">
      <c r="A2347" t="s">
        <v>19</v>
      </c>
      <c r="B2347">
        <f>IF(COUNTIF($A$2:A2347, A2347) =1,1,0)</f>
        <v>0</v>
      </c>
      <c r="C2347">
        <v>2021</v>
      </c>
      <c r="D2347" s="10">
        <v>44197</v>
      </c>
      <c r="E2347" t="s">
        <v>42</v>
      </c>
      <c r="F2347" t="s">
        <v>24</v>
      </c>
      <c r="G2347">
        <f>IF(COUNTIF($F$2:F2347, F2347) =1,1,0)</f>
        <v>0</v>
      </c>
      <c r="H2347" s="1">
        <v>50.97</v>
      </c>
      <c r="I2347" s="2">
        <f t="shared" si="36"/>
        <v>50970000</v>
      </c>
      <c r="J2347" s="2">
        <v>838461</v>
      </c>
      <c r="K2347" t="s">
        <v>25</v>
      </c>
      <c r="L2347" t="s">
        <v>38</v>
      </c>
      <c r="M2347" t="s">
        <v>27</v>
      </c>
      <c r="N2347" s="2">
        <v>6</v>
      </c>
    </row>
    <row r="2348" spans="1:14" x14ac:dyDescent="0.35">
      <c r="A2348" t="s">
        <v>43</v>
      </c>
      <c r="B2348">
        <f>IF(COUNTIF($A$2:A2348, A2348) =1,1,0)</f>
        <v>0</v>
      </c>
      <c r="C2348">
        <v>2020</v>
      </c>
      <c r="D2348" s="10">
        <v>43831</v>
      </c>
      <c r="E2348" t="s">
        <v>34</v>
      </c>
      <c r="F2348" t="s">
        <v>36</v>
      </c>
      <c r="G2348">
        <f>IF(COUNTIF($F$2:F2348, F2348) =1,1,0)</f>
        <v>0</v>
      </c>
      <c r="H2348" s="1">
        <v>68.05</v>
      </c>
      <c r="I2348" s="2">
        <f t="shared" si="36"/>
        <v>68050000</v>
      </c>
      <c r="J2348" s="2">
        <v>912770</v>
      </c>
      <c r="K2348" t="s">
        <v>30</v>
      </c>
      <c r="L2348" t="s">
        <v>38</v>
      </c>
      <c r="M2348" t="s">
        <v>27</v>
      </c>
      <c r="N2348" s="2">
        <v>67</v>
      </c>
    </row>
    <row r="2349" spans="1:14" x14ac:dyDescent="0.35">
      <c r="A2349" t="s">
        <v>19</v>
      </c>
      <c r="B2349">
        <f>IF(COUNTIF($A$2:A2349, A2349) =1,1,0)</f>
        <v>0</v>
      </c>
      <c r="C2349">
        <v>2021</v>
      </c>
      <c r="D2349" s="10">
        <v>44197</v>
      </c>
      <c r="E2349" t="s">
        <v>32</v>
      </c>
      <c r="F2349" t="s">
        <v>12</v>
      </c>
      <c r="G2349">
        <f>IF(COUNTIF($F$2:F2349, F2349) =1,1,0)</f>
        <v>0</v>
      </c>
      <c r="H2349" s="1">
        <v>95.95</v>
      </c>
      <c r="I2349" s="2">
        <f t="shared" si="36"/>
        <v>95950000</v>
      </c>
      <c r="J2349" s="2">
        <v>62194</v>
      </c>
      <c r="K2349" t="s">
        <v>25</v>
      </c>
      <c r="L2349" t="s">
        <v>38</v>
      </c>
      <c r="M2349" t="s">
        <v>27</v>
      </c>
      <c r="N2349" s="2">
        <v>12</v>
      </c>
    </row>
    <row r="2350" spans="1:14" x14ac:dyDescent="0.35">
      <c r="A2350" t="s">
        <v>23</v>
      </c>
      <c r="B2350">
        <f>IF(COUNTIF($A$2:A2350, A2350) =1,1,0)</f>
        <v>0</v>
      </c>
      <c r="C2350">
        <v>2023</v>
      </c>
      <c r="D2350" s="10">
        <v>44927</v>
      </c>
      <c r="E2350" t="s">
        <v>20</v>
      </c>
      <c r="F2350" t="s">
        <v>36</v>
      </c>
      <c r="G2350">
        <f>IF(COUNTIF($F$2:F2350, F2350) =1,1,0)</f>
        <v>0</v>
      </c>
      <c r="H2350" s="1">
        <v>15.01</v>
      </c>
      <c r="I2350" s="2">
        <f t="shared" si="36"/>
        <v>15010000</v>
      </c>
      <c r="J2350" s="2">
        <v>416522</v>
      </c>
      <c r="K2350" t="s">
        <v>29</v>
      </c>
      <c r="L2350" t="s">
        <v>26</v>
      </c>
      <c r="M2350" t="s">
        <v>15</v>
      </c>
      <c r="N2350" s="2">
        <v>63</v>
      </c>
    </row>
    <row r="2351" spans="1:14" x14ac:dyDescent="0.35">
      <c r="A2351" t="s">
        <v>23</v>
      </c>
      <c r="B2351">
        <f>IF(COUNTIF($A$2:A2351, A2351) =1,1,0)</f>
        <v>0</v>
      </c>
      <c r="C2351">
        <v>2021</v>
      </c>
      <c r="D2351" s="10">
        <v>44197</v>
      </c>
      <c r="E2351" t="s">
        <v>32</v>
      </c>
      <c r="F2351" t="s">
        <v>21</v>
      </c>
      <c r="G2351">
        <f>IF(COUNTIF($F$2:F2351, F2351) =1,1,0)</f>
        <v>0</v>
      </c>
      <c r="H2351" s="1">
        <v>70.489999999999995</v>
      </c>
      <c r="I2351" s="2">
        <f t="shared" si="36"/>
        <v>70490000</v>
      </c>
      <c r="J2351" s="2">
        <v>530341</v>
      </c>
      <c r="K2351" t="s">
        <v>29</v>
      </c>
      <c r="L2351" t="s">
        <v>26</v>
      </c>
      <c r="M2351" t="s">
        <v>15</v>
      </c>
      <c r="N2351" s="2">
        <v>40</v>
      </c>
    </row>
    <row r="2352" spans="1:14" x14ac:dyDescent="0.35">
      <c r="A2352" t="s">
        <v>44</v>
      </c>
      <c r="B2352">
        <f>IF(COUNTIF($A$2:A2352, A2352) =1,1,0)</f>
        <v>0</v>
      </c>
      <c r="C2352">
        <v>2022</v>
      </c>
      <c r="D2352" s="10">
        <v>44562</v>
      </c>
      <c r="E2352" t="s">
        <v>16</v>
      </c>
      <c r="F2352" t="s">
        <v>21</v>
      </c>
      <c r="G2352">
        <f>IF(COUNTIF($F$2:F2352, F2352) =1,1,0)</f>
        <v>0</v>
      </c>
      <c r="H2352" s="1">
        <v>73.099999999999994</v>
      </c>
      <c r="I2352" s="2">
        <f t="shared" si="36"/>
        <v>73100000</v>
      </c>
      <c r="J2352" s="2">
        <v>346939</v>
      </c>
      <c r="K2352" t="s">
        <v>29</v>
      </c>
      <c r="L2352" t="s">
        <v>22</v>
      </c>
      <c r="M2352" t="s">
        <v>15</v>
      </c>
      <c r="N2352" s="2">
        <v>21</v>
      </c>
    </row>
    <row r="2353" spans="1:14" x14ac:dyDescent="0.35">
      <c r="A2353" t="s">
        <v>41</v>
      </c>
      <c r="B2353">
        <f>IF(COUNTIF($A$2:A2353, A2353) =1,1,0)</f>
        <v>0</v>
      </c>
      <c r="C2353">
        <v>2021</v>
      </c>
      <c r="D2353" s="10">
        <v>44197</v>
      </c>
      <c r="E2353" t="s">
        <v>11</v>
      </c>
      <c r="F2353" t="s">
        <v>36</v>
      </c>
      <c r="G2353">
        <f>IF(COUNTIF($F$2:F2353, F2353) =1,1,0)</f>
        <v>0</v>
      </c>
      <c r="H2353" s="1">
        <v>78.45</v>
      </c>
      <c r="I2353" s="2">
        <f t="shared" si="36"/>
        <v>78450000</v>
      </c>
      <c r="J2353" s="2">
        <v>56333</v>
      </c>
      <c r="K2353" t="s">
        <v>30</v>
      </c>
      <c r="L2353" t="s">
        <v>26</v>
      </c>
      <c r="M2353" t="s">
        <v>15</v>
      </c>
      <c r="N2353" s="2">
        <v>8</v>
      </c>
    </row>
    <row r="2354" spans="1:14" x14ac:dyDescent="0.35">
      <c r="A2354" t="s">
        <v>28</v>
      </c>
      <c r="B2354">
        <f>IF(COUNTIF($A$2:A2354, A2354) =1,1,0)</f>
        <v>0</v>
      </c>
      <c r="C2354">
        <v>2018</v>
      </c>
      <c r="D2354" s="10">
        <v>43101</v>
      </c>
      <c r="E2354" t="s">
        <v>16</v>
      </c>
      <c r="F2354" t="s">
        <v>21</v>
      </c>
      <c r="G2354">
        <f>IF(COUNTIF($F$2:F2354, F2354) =1,1,0)</f>
        <v>0</v>
      </c>
      <c r="H2354" s="1">
        <v>27.51</v>
      </c>
      <c r="I2354" s="2">
        <f t="shared" si="36"/>
        <v>27510000</v>
      </c>
      <c r="J2354" s="2">
        <v>644913</v>
      </c>
      <c r="K2354" t="s">
        <v>30</v>
      </c>
      <c r="L2354" t="s">
        <v>22</v>
      </c>
      <c r="M2354" t="s">
        <v>15</v>
      </c>
      <c r="N2354" s="2">
        <v>32</v>
      </c>
    </row>
    <row r="2355" spans="1:14" x14ac:dyDescent="0.35">
      <c r="A2355" t="s">
        <v>44</v>
      </c>
      <c r="B2355">
        <f>IF(COUNTIF($A$2:A2355, A2355) =1,1,0)</f>
        <v>0</v>
      </c>
      <c r="C2355">
        <v>2017</v>
      </c>
      <c r="D2355" s="10">
        <v>42736</v>
      </c>
      <c r="E2355" t="s">
        <v>34</v>
      </c>
      <c r="F2355" t="s">
        <v>36</v>
      </c>
      <c r="G2355">
        <f>IF(COUNTIF($F$2:F2355, F2355) =1,1,0)</f>
        <v>0</v>
      </c>
      <c r="H2355" s="1">
        <v>18.010000000000002</v>
      </c>
      <c r="I2355" s="2">
        <f t="shared" si="36"/>
        <v>18010000</v>
      </c>
      <c r="J2355" s="2">
        <v>295917</v>
      </c>
      <c r="K2355" t="s">
        <v>30</v>
      </c>
      <c r="L2355" t="s">
        <v>22</v>
      </c>
      <c r="M2355" t="s">
        <v>15</v>
      </c>
      <c r="N2355" s="2">
        <v>57</v>
      </c>
    </row>
    <row r="2356" spans="1:14" x14ac:dyDescent="0.35">
      <c r="A2356" t="s">
        <v>19</v>
      </c>
      <c r="B2356">
        <f>IF(COUNTIF($A$2:A2356, A2356) =1,1,0)</f>
        <v>0</v>
      </c>
      <c r="C2356">
        <v>2020</v>
      </c>
      <c r="D2356" s="10">
        <v>43831</v>
      </c>
      <c r="E2356" t="s">
        <v>42</v>
      </c>
      <c r="F2356" t="s">
        <v>37</v>
      </c>
      <c r="G2356">
        <f>IF(COUNTIF($F$2:F2356, F2356) =1,1,0)</f>
        <v>0</v>
      </c>
      <c r="H2356" s="1">
        <v>20.62</v>
      </c>
      <c r="I2356" s="2">
        <f t="shared" si="36"/>
        <v>20620000</v>
      </c>
      <c r="J2356" s="2">
        <v>54206</v>
      </c>
      <c r="K2356" t="s">
        <v>29</v>
      </c>
      <c r="L2356" t="s">
        <v>14</v>
      </c>
      <c r="M2356" t="s">
        <v>15</v>
      </c>
      <c r="N2356" s="2">
        <v>51</v>
      </c>
    </row>
    <row r="2357" spans="1:14" x14ac:dyDescent="0.35">
      <c r="A2357" t="s">
        <v>19</v>
      </c>
      <c r="B2357">
        <f>IF(COUNTIF($A$2:A2357, A2357) =1,1,0)</f>
        <v>0</v>
      </c>
      <c r="C2357">
        <v>2018</v>
      </c>
      <c r="D2357" s="10">
        <v>43101</v>
      </c>
      <c r="E2357" t="s">
        <v>32</v>
      </c>
      <c r="F2357" t="s">
        <v>24</v>
      </c>
      <c r="G2357">
        <f>IF(COUNTIF($F$2:F2357, F2357) =1,1,0)</f>
        <v>0</v>
      </c>
      <c r="H2357" s="1">
        <v>47.5</v>
      </c>
      <c r="I2357" s="2">
        <f t="shared" si="36"/>
        <v>47500000</v>
      </c>
      <c r="J2357" s="2">
        <v>423071</v>
      </c>
      <c r="K2357" t="s">
        <v>30</v>
      </c>
      <c r="L2357" t="s">
        <v>14</v>
      </c>
      <c r="M2357" t="s">
        <v>31</v>
      </c>
      <c r="N2357" s="2">
        <v>69</v>
      </c>
    </row>
    <row r="2358" spans="1:14" x14ac:dyDescent="0.35">
      <c r="A2358" t="s">
        <v>40</v>
      </c>
      <c r="B2358">
        <f>IF(COUNTIF($A$2:A2358, A2358) =1,1,0)</f>
        <v>0</v>
      </c>
      <c r="C2358">
        <v>2021</v>
      </c>
      <c r="D2358" s="10">
        <v>44197</v>
      </c>
      <c r="E2358" t="s">
        <v>20</v>
      </c>
      <c r="F2358" t="s">
        <v>37</v>
      </c>
      <c r="G2358">
        <f>IF(COUNTIF($F$2:F2358, F2358) =1,1,0)</f>
        <v>0</v>
      </c>
      <c r="H2358" s="1">
        <v>17.62</v>
      </c>
      <c r="I2358" s="2">
        <f t="shared" si="36"/>
        <v>17620000</v>
      </c>
      <c r="J2358" s="2">
        <v>687020</v>
      </c>
      <c r="K2358" t="s">
        <v>30</v>
      </c>
      <c r="L2358" t="s">
        <v>22</v>
      </c>
      <c r="M2358" t="s">
        <v>31</v>
      </c>
      <c r="N2358" s="2">
        <v>48</v>
      </c>
    </row>
    <row r="2359" spans="1:14" x14ac:dyDescent="0.35">
      <c r="A2359" t="s">
        <v>45</v>
      </c>
      <c r="B2359">
        <f>IF(COUNTIF($A$2:A2359, A2359) =1,1,0)</f>
        <v>0</v>
      </c>
      <c r="C2359">
        <v>2020</v>
      </c>
      <c r="D2359" s="10">
        <v>43831</v>
      </c>
      <c r="E2359" t="s">
        <v>16</v>
      </c>
      <c r="F2359" t="s">
        <v>12</v>
      </c>
      <c r="G2359">
        <f>IF(COUNTIF($F$2:F2359, F2359) =1,1,0)</f>
        <v>0</v>
      </c>
      <c r="H2359" s="1">
        <v>77.09</v>
      </c>
      <c r="I2359" s="2">
        <f t="shared" si="36"/>
        <v>77090000</v>
      </c>
      <c r="J2359" s="2">
        <v>550317</v>
      </c>
      <c r="K2359" t="s">
        <v>29</v>
      </c>
      <c r="L2359" t="s">
        <v>22</v>
      </c>
      <c r="M2359" t="s">
        <v>39</v>
      </c>
      <c r="N2359" s="2">
        <v>63</v>
      </c>
    </row>
    <row r="2360" spans="1:14" x14ac:dyDescent="0.35">
      <c r="A2360" t="s">
        <v>28</v>
      </c>
      <c r="B2360">
        <f>IF(COUNTIF($A$2:A2360, A2360) =1,1,0)</f>
        <v>0</v>
      </c>
      <c r="C2360">
        <v>2021</v>
      </c>
      <c r="D2360" s="10">
        <v>44197</v>
      </c>
      <c r="E2360" t="s">
        <v>11</v>
      </c>
      <c r="F2360" t="s">
        <v>36</v>
      </c>
      <c r="G2360">
        <f>IF(COUNTIF($F$2:F2360, F2360) =1,1,0)</f>
        <v>0</v>
      </c>
      <c r="H2360" s="1">
        <v>48</v>
      </c>
      <c r="I2360" s="2">
        <f t="shared" si="36"/>
        <v>48000000</v>
      </c>
      <c r="J2360" s="2">
        <v>170032</v>
      </c>
      <c r="K2360" t="s">
        <v>25</v>
      </c>
      <c r="L2360" t="s">
        <v>26</v>
      </c>
      <c r="M2360" t="s">
        <v>39</v>
      </c>
      <c r="N2360" s="2">
        <v>24</v>
      </c>
    </row>
    <row r="2361" spans="1:14" x14ac:dyDescent="0.35">
      <c r="A2361" t="s">
        <v>10</v>
      </c>
      <c r="B2361">
        <f>IF(COUNTIF($A$2:A2361, A2361) =1,1,0)</f>
        <v>0</v>
      </c>
      <c r="C2361">
        <v>2020</v>
      </c>
      <c r="D2361" s="10">
        <v>43831</v>
      </c>
      <c r="E2361" t="s">
        <v>34</v>
      </c>
      <c r="F2361" t="s">
        <v>37</v>
      </c>
      <c r="G2361">
        <f>IF(COUNTIF($F$2:F2361, F2361) =1,1,0)</f>
        <v>0</v>
      </c>
      <c r="H2361" s="1">
        <v>11.55</v>
      </c>
      <c r="I2361" s="2">
        <f t="shared" si="36"/>
        <v>11550000</v>
      </c>
      <c r="J2361" s="2">
        <v>388591</v>
      </c>
      <c r="K2361" t="s">
        <v>30</v>
      </c>
      <c r="L2361" t="s">
        <v>38</v>
      </c>
      <c r="M2361" t="s">
        <v>31</v>
      </c>
      <c r="N2361" s="2">
        <v>68</v>
      </c>
    </row>
    <row r="2362" spans="1:14" x14ac:dyDescent="0.35">
      <c r="A2362" t="s">
        <v>19</v>
      </c>
      <c r="B2362">
        <f>IF(COUNTIF($A$2:A2362, A2362) =1,1,0)</f>
        <v>0</v>
      </c>
      <c r="C2362">
        <v>2023</v>
      </c>
      <c r="D2362" s="10">
        <v>44927</v>
      </c>
      <c r="E2362" t="s">
        <v>32</v>
      </c>
      <c r="F2362" t="s">
        <v>37</v>
      </c>
      <c r="G2362">
        <f>IF(COUNTIF($F$2:F2362, F2362) =1,1,0)</f>
        <v>0</v>
      </c>
      <c r="H2362" s="1">
        <v>2.27</v>
      </c>
      <c r="I2362" s="2">
        <f t="shared" si="36"/>
        <v>2270000</v>
      </c>
      <c r="J2362" s="2">
        <v>438318</v>
      </c>
      <c r="K2362" t="s">
        <v>13</v>
      </c>
      <c r="L2362" t="s">
        <v>14</v>
      </c>
      <c r="M2362" t="s">
        <v>27</v>
      </c>
      <c r="N2362" s="2">
        <v>39</v>
      </c>
    </row>
    <row r="2363" spans="1:14" x14ac:dyDescent="0.35">
      <c r="A2363" t="s">
        <v>19</v>
      </c>
      <c r="B2363">
        <f>IF(COUNTIF($A$2:A2363, A2363) =1,1,0)</f>
        <v>0</v>
      </c>
      <c r="C2363">
        <v>2018</v>
      </c>
      <c r="D2363" s="10">
        <v>43101</v>
      </c>
      <c r="E2363" t="s">
        <v>32</v>
      </c>
      <c r="F2363" t="s">
        <v>12</v>
      </c>
      <c r="G2363">
        <f>IF(COUNTIF($F$2:F2363, F2363) =1,1,0)</f>
        <v>0</v>
      </c>
      <c r="H2363" s="1">
        <v>1.71</v>
      </c>
      <c r="I2363" s="2">
        <f t="shared" si="36"/>
        <v>1710000</v>
      </c>
      <c r="J2363" s="2">
        <v>63389</v>
      </c>
      <c r="K2363" t="s">
        <v>29</v>
      </c>
      <c r="L2363" t="s">
        <v>14</v>
      </c>
      <c r="M2363" t="s">
        <v>15</v>
      </c>
      <c r="N2363" s="2">
        <v>20</v>
      </c>
    </row>
    <row r="2364" spans="1:14" x14ac:dyDescent="0.35">
      <c r="A2364" t="s">
        <v>45</v>
      </c>
      <c r="B2364">
        <f>IF(COUNTIF($A$2:A2364, A2364) =1,1,0)</f>
        <v>0</v>
      </c>
      <c r="C2364">
        <v>2015</v>
      </c>
      <c r="D2364" s="10">
        <v>42005</v>
      </c>
      <c r="E2364" t="s">
        <v>20</v>
      </c>
      <c r="F2364" t="s">
        <v>17</v>
      </c>
      <c r="G2364">
        <f>IF(COUNTIF($F$2:F2364, F2364) =1,1,0)</f>
        <v>0</v>
      </c>
      <c r="H2364" s="1">
        <v>95.66</v>
      </c>
      <c r="I2364" s="2">
        <f t="shared" si="36"/>
        <v>95660000</v>
      </c>
      <c r="J2364" s="2">
        <v>377602</v>
      </c>
      <c r="K2364" t="s">
        <v>25</v>
      </c>
      <c r="L2364" t="s">
        <v>38</v>
      </c>
      <c r="M2364" t="s">
        <v>18</v>
      </c>
      <c r="N2364" s="2">
        <v>15</v>
      </c>
    </row>
    <row r="2365" spans="1:14" x14ac:dyDescent="0.35">
      <c r="A2365" t="s">
        <v>33</v>
      </c>
      <c r="B2365">
        <f>IF(COUNTIF($A$2:A2365, A2365) =1,1,0)</f>
        <v>0</v>
      </c>
      <c r="C2365">
        <v>2021</v>
      </c>
      <c r="D2365" s="10">
        <v>44197</v>
      </c>
      <c r="E2365" t="s">
        <v>34</v>
      </c>
      <c r="F2365" t="s">
        <v>35</v>
      </c>
      <c r="G2365">
        <f>IF(COUNTIF($F$2:F2365, F2365) =1,1,0)</f>
        <v>0</v>
      </c>
      <c r="H2365" s="1">
        <v>42.75</v>
      </c>
      <c r="I2365" s="2">
        <f t="shared" si="36"/>
        <v>42750000</v>
      </c>
      <c r="J2365" s="2">
        <v>467551</v>
      </c>
      <c r="K2365" t="s">
        <v>30</v>
      </c>
      <c r="L2365" t="s">
        <v>14</v>
      </c>
      <c r="M2365" t="s">
        <v>39</v>
      </c>
      <c r="N2365" s="2">
        <v>61</v>
      </c>
    </row>
    <row r="2366" spans="1:14" x14ac:dyDescent="0.35">
      <c r="A2366" t="s">
        <v>23</v>
      </c>
      <c r="B2366">
        <f>IF(COUNTIF($A$2:A2366, A2366) =1,1,0)</f>
        <v>0</v>
      </c>
      <c r="C2366">
        <v>2022</v>
      </c>
      <c r="D2366" s="10">
        <v>44562</v>
      </c>
      <c r="E2366" t="s">
        <v>42</v>
      </c>
      <c r="F2366" t="s">
        <v>24</v>
      </c>
      <c r="G2366">
        <f>IF(COUNTIF($F$2:F2366, F2366) =1,1,0)</f>
        <v>0</v>
      </c>
      <c r="H2366" s="1">
        <v>38.76</v>
      </c>
      <c r="I2366" s="2">
        <f t="shared" si="36"/>
        <v>38760000</v>
      </c>
      <c r="J2366" s="2">
        <v>361529</v>
      </c>
      <c r="K2366" t="s">
        <v>25</v>
      </c>
      <c r="L2366" t="s">
        <v>26</v>
      </c>
      <c r="M2366" t="s">
        <v>18</v>
      </c>
      <c r="N2366" s="2">
        <v>67</v>
      </c>
    </row>
    <row r="2367" spans="1:14" x14ac:dyDescent="0.35">
      <c r="A2367" t="s">
        <v>40</v>
      </c>
      <c r="B2367">
        <f>IF(COUNTIF($A$2:A2367, A2367) =1,1,0)</f>
        <v>0</v>
      </c>
      <c r="C2367">
        <v>2019</v>
      </c>
      <c r="D2367" s="10">
        <v>43466</v>
      </c>
      <c r="E2367" t="s">
        <v>20</v>
      </c>
      <c r="F2367" t="s">
        <v>17</v>
      </c>
      <c r="G2367">
        <f>IF(COUNTIF($F$2:F2367, F2367) =1,1,0)</f>
        <v>0</v>
      </c>
      <c r="H2367" s="1">
        <v>15.21</v>
      </c>
      <c r="I2367" s="2">
        <f t="shared" si="36"/>
        <v>15210000</v>
      </c>
      <c r="J2367" s="2">
        <v>677755</v>
      </c>
      <c r="K2367" t="s">
        <v>13</v>
      </c>
      <c r="L2367" t="s">
        <v>26</v>
      </c>
      <c r="M2367" t="s">
        <v>18</v>
      </c>
      <c r="N2367" s="2">
        <v>52</v>
      </c>
    </row>
    <row r="2368" spans="1:14" x14ac:dyDescent="0.35">
      <c r="A2368" t="s">
        <v>23</v>
      </c>
      <c r="B2368">
        <f>IF(COUNTIF($A$2:A2368, A2368) =1,1,0)</f>
        <v>0</v>
      </c>
      <c r="C2368">
        <v>2022</v>
      </c>
      <c r="D2368" s="10">
        <v>44562</v>
      </c>
      <c r="E2368" t="s">
        <v>20</v>
      </c>
      <c r="F2368" t="s">
        <v>21</v>
      </c>
      <c r="G2368">
        <f>IF(COUNTIF($F$2:F2368, F2368) =1,1,0)</f>
        <v>0</v>
      </c>
      <c r="H2368" s="1">
        <v>66.25</v>
      </c>
      <c r="I2368" s="2">
        <f t="shared" si="36"/>
        <v>66250000</v>
      </c>
      <c r="J2368" s="2">
        <v>303838</v>
      </c>
      <c r="K2368" t="s">
        <v>25</v>
      </c>
      <c r="L2368" t="s">
        <v>38</v>
      </c>
      <c r="M2368" t="s">
        <v>27</v>
      </c>
      <c r="N2368" s="2">
        <v>56</v>
      </c>
    </row>
    <row r="2369" spans="1:14" x14ac:dyDescent="0.35">
      <c r="A2369" t="s">
        <v>19</v>
      </c>
      <c r="B2369">
        <f>IF(COUNTIF($A$2:A2369, A2369) =1,1,0)</f>
        <v>0</v>
      </c>
      <c r="C2369">
        <v>2016</v>
      </c>
      <c r="D2369" s="10">
        <v>42370</v>
      </c>
      <c r="E2369" t="s">
        <v>16</v>
      </c>
      <c r="F2369" t="s">
        <v>36</v>
      </c>
      <c r="G2369">
        <f>IF(COUNTIF($F$2:F2369, F2369) =1,1,0)</f>
        <v>0</v>
      </c>
      <c r="H2369" s="1">
        <v>93.74</v>
      </c>
      <c r="I2369" s="2">
        <f t="shared" si="36"/>
        <v>93740000</v>
      </c>
      <c r="J2369" s="2">
        <v>339815</v>
      </c>
      <c r="K2369" t="s">
        <v>29</v>
      </c>
      <c r="L2369" t="s">
        <v>22</v>
      </c>
      <c r="M2369" t="s">
        <v>18</v>
      </c>
      <c r="N2369" s="2">
        <v>58</v>
      </c>
    </row>
    <row r="2370" spans="1:14" x14ac:dyDescent="0.35">
      <c r="A2370" t="s">
        <v>41</v>
      </c>
      <c r="B2370">
        <f>IF(COUNTIF($A$2:A2370, A2370) =1,1,0)</f>
        <v>0</v>
      </c>
      <c r="C2370">
        <v>2020</v>
      </c>
      <c r="D2370" s="10">
        <v>43831</v>
      </c>
      <c r="E2370" t="s">
        <v>16</v>
      </c>
      <c r="F2370" t="s">
        <v>36</v>
      </c>
      <c r="G2370">
        <f>IF(COUNTIF($F$2:F2370, F2370) =1,1,0)</f>
        <v>0</v>
      </c>
      <c r="H2370" s="1">
        <v>13.66</v>
      </c>
      <c r="I2370" s="2">
        <f t="shared" si="36"/>
        <v>13660000</v>
      </c>
      <c r="J2370" s="2">
        <v>820140</v>
      </c>
      <c r="K2370" t="s">
        <v>29</v>
      </c>
      <c r="L2370" t="s">
        <v>26</v>
      </c>
      <c r="M2370" t="s">
        <v>15</v>
      </c>
      <c r="N2370" s="2">
        <v>63</v>
      </c>
    </row>
    <row r="2371" spans="1:14" x14ac:dyDescent="0.35">
      <c r="A2371" t="s">
        <v>41</v>
      </c>
      <c r="B2371">
        <f>IF(COUNTIF($A$2:A2371, A2371) =1,1,0)</f>
        <v>0</v>
      </c>
      <c r="C2371">
        <v>2015</v>
      </c>
      <c r="D2371" s="10">
        <v>42005</v>
      </c>
      <c r="E2371" t="s">
        <v>16</v>
      </c>
      <c r="F2371" t="s">
        <v>21</v>
      </c>
      <c r="G2371">
        <f>IF(COUNTIF($F$2:F2371, F2371) =1,1,0)</f>
        <v>0</v>
      </c>
      <c r="H2371" s="1">
        <v>49.3</v>
      </c>
      <c r="I2371" s="2">
        <f t="shared" ref="I2371:I2434" si="37">H2371*1000000</f>
        <v>49300000</v>
      </c>
      <c r="J2371" s="2">
        <v>879875</v>
      </c>
      <c r="K2371" t="s">
        <v>29</v>
      </c>
      <c r="L2371" t="s">
        <v>38</v>
      </c>
      <c r="M2371" t="s">
        <v>39</v>
      </c>
      <c r="N2371" s="2">
        <v>61</v>
      </c>
    </row>
    <row r="2372" spans="1:14" x14ac:dyDescent="0.35">
      <c r="A2372" t="s">
        <v>43</v>
      </c>
      <c r="B2372">
        <f>IF(COUNTIF($A$2:A2372, A2372) =1,1,0)</f>
        <v>0</v>
      </c>
      <c r="C2372">
        <v>2022</v>
      </c>
      <c r="D2372" s="10">
        <v>44562</v>
      </c>
      <c r="E2372" t="s">
        <v>20</v>
      </c>
      <c r="F2372" t="s">
        <v>37</v>
      </c>
      <c r="G2372">
        <f>IF(COUNTIF($F$2:F2372, F2372) =1,1,0)</f>
        <v>0</v>
      </c>
      <c r="H2372" s="1">
        <v>40.94</v>
      </c>
      <c r="I2372" s="2">
        <f t="shared" si="37"/>
        <v>40940000</v>
      </c>
      <c r="J2372" s="2">
        <v>987320</v>
      </c>
      <c r="K2372" t="s">
        <v>30</v>
      </c>
      <c r="L2372" t="s">
        <v>38</v>
      </c>
      <c r="M2372" t="s">
        <v>27</v>
      </c>
      <c r="N2372" s="2">
        <v>44</v>
      </c>
    </row>
    <row r="2373" spans="1:14" x14ac:dyDescent="0.35">
      <c r="A2373" t="s">
        <v>44</v>
      </c>
      <c r="B2373">
        <f>IF(COUNTIF($A$2:A2373, A2373) =1,1,0)</f>
        <v>0</v>
      </c>
      <c r="C2373">
        <v>2023</v>
      </c>
      <c r="D2373" s="10">
        <v>44927</v>
      </c>
      <c r="E2373" t="s">
        <v>34</v>
      </c>
      <c r="F2373" t="s">
        <v>35</v>
      </c>
      <c r="G2373">
        <f>IF(COUNTIF($F$2:F2373, F2373) =1,1,0)</f>
        <v>0</v>
      </c>
      <c r="H2373" s="1">
        <v>13.51</v>
      </c>
      <c r="I2373" s="2">
        <f t="shared" si="37"/>
        <v>13510000</v>
      </c>
      <c r="J2373" s="2">
        <v>772948</v>
      </c>
      <c r="K2373" t="s">
        <v>30</v>
      </c>
      <c r="L2373" t="s">
        <v>38</v>
      </c>
      <c r="M2373" t="s">
        <v>15</v>
      </c>
      <c r="N2373" s="2">
        <v>43</v>
      </c>
    </row>
    <row r="2374" spans="1:14" x14ac:dyDescent="0.35">
      <c r="A2374" t="s">
        <v>43</v>
      </c>
      <c r="B2374">
        <f>IF(COUNTIF($A$2:A2374, A2374) =1,1,0)</f>
        <v>0</v>
      </c>
      <c r="C2374">
        <v>2015</v>
      </c>
      <c r="D2374" s="10">
        <v>42005</v>
      </c>
      <c r="E2374" t="s">
        <v>11</v>
      </c>
      <c r="F2374" t="s">
        <v>37</v>
      </c>
      <c r="G2374">
        <f>IF(COUNTIF($F$2:F2374, F2374) =1,1,0)</f>
        <v>0</v>
      </c>
      <c r="H2374" s="1">
        <v>84.83</v>
      </c>
      <c r="I2374" s="2">
        <f t="shared" si="37"/>
        <v>84830000</v>
      </c>
      <c r="J2374" s="2">
        <v>794914</v>
      </c>
      <c r="K2374" t="s">
        <v>29</v>
      </c>
      <c r="L2374" t="s">
        <v>26</v>
      </c>
      <c r="M2374" t="s">
        <v>18</v>
      </c>
      <c r="N2374" s="2">
        <v>34</v>
      </c>
    </row>
    <row r="2375" spans="1:14" x14ac:dyDescent="0.35">
      <c r="A2375" t="s">
        <v>43</v>
      </c>
      <c r="B2375">
        <f>IF(COUNTIF($A$2:A2375, A2375) =1,1,0)</f>
        <v>0</v>
      </c>
      <c r="C2375">
        <v>2019</v>
      </c>
      <c r="D2375" s="10">
        <v>43466</v>
      </c>
      <c r="E2375" t="s">
        <v>32</v>
      </c>
      <c r="F2375" t="s">
        <v>24</v>
      </c>
      <c r="G2375">
        <f>IF(COUNTIF($F$2:F2375, F2375) =1,1,0)</f>
        <v>0</v>
      </c>
      <c r="H2375" s="1">
        <v>36.979999999999997</v>
      </c>
      <c r="I2375" s="2">
        <f t="shared" si="37"/>
        <v>36980000</v>
      </c>
      <c r="J2375" s="2">
        <v>198563</v>
      </c>
      <c r="K2375" t="s">
        <v>13</v>
      </c>
      <c r="L2375" t="s">
        <v>26</v>
      </c>
      <c r="M2375" t="s">
        <v>18</v>
      </c>
      <c r="N2375" s="2">
        <v>24</v>
      </c>
    </row>
    <row r="2376" spans="1:14" x14ac:dyDescent="0.35">
      <c r="A2376" t="s">
        <v>28</v>
      </c>
      <c r="B2376">
        <f>IF(COUNTIF($A$2:A2376, A2376) =1,1,0)</f>
        <v>0</v>
      </c>
      <c r="C2376">
        <v>2022</v>
      </c>
      <c r="D2376" s="10">
        <v>44562</v>
      </c>
      <c r="E2376" t="s">
        <v>32</v>
      </c>
      <c r="F2376" t="s">
        <v>17</v>
      </c>
      <c r="G2376">
        <f>IF(COUNTIF($F$2:F2376, F2376) =1,1,0)</f>
        <v>0</v>
      </c>
      <c r="H2376" s="1">
        <v>21.45</v>
      </c>
      <c r="I2376" s="2">
        <f t="shared" si="37"/>
        <v>21450000</v>
      </c>
      <c r="J2376" s="2">
        <v>32346</v>
      </c>
      <c r="K2376" t="s">
        <v>25</v>
      </c>
      <c r="L2376" t="s">
        <v>14</v>
      </c>
      <c r="M2376" t="s">
        <v>27</v>
      </c>
      <c r="N2376" s="2">
        <v>38</v>
      </c>
    </row>
    <row r="2377" spans="1:14" x14ac:dyDescent="0.35">
      <c r="A2377" t="s">
        <v>10</v>
      </c>
      <c r="B2377">
        <f>IF(COUNTIF($A$2:A2377, A2377) =1,1,0)</f>
        <v>0</v>
      </c>
      <c r="C2377">
        <v>2015</v>
      </c>
      <c r="D2377" s="10">
        <v>42005</v>
      </c>
      <c r="E2377" t="s">
        <v>11</v>
      </c>
      <c r="F2377" t="s">
        <v>36</v>
      </c>
      <c r="G2377">
        <f>IF(COUNTIF($F$2:F2377, F2377) =1,1,0)</f>
        <v>0</v>
      </c>
      <c r="H2377" s="1">
        <v>18.39</v>
      </c>
      <c r="I2377" s="2">
        <f t="shared" si="37"/>
        <v>18390000</v>
      </c>
      <c r="J2377" s="2">
        <v>541829</v>
      </c>
      <c r="K2377" t="s">
        <v>25</v>
      </c>
      <c r="L2377" t="s">
        <v>38</v>
      </c>
      <c r="M2377" t="s">
        <v>31</v>
      </c>
      <c r="N2377" s="2">
        <v>33</v>
      </c>
    </row>
    <row r="2378" spans="1:14" x14ac:dyDescent="0.35">
      <c r="A2378" t="s">
        <v>41</v>
      </c>
      <c r="B2378">
        <f>IF(COUNTIF($A$2:A2378, A2378) =1,1,0)</f>
        <v>0</v>
      </c>
      <c r="C2378">
        <v>2024</v>
      </c>
      <c r="D2378" s="10">
        <v>45292</v>
      </c>
      <c r="E2378" t="s">
        <v>11</v>
      </c>
      <c r="F2378" t="s">
        <v>24</v>
      </c>
      <c r="G2378">
        <f>IF(COUNTIF($F$2:F2378, F2378) =1,1,0)</f>
        <v>0</v>
      </c>
      <c r="H2378" s="1">
        <v>21.22</v>
      </c>
      <c r="I2378" s="2">
        <f t="shared" si="37"/>
        <v>21220000</v>
      </c>
      <c r="J2378" s="2">
        <v>446028</v>
      </c>
      <c r="K2378" t="s">
        <v>13</v>
      </c>
      <c r="L2378" t="s">
        <v>22</v>
      </c>
      <c r="M2378" t="s">
        <v>15</v>
      </c>
      <c r="N2378" s="2">
        <v>37</v>
      </c>
    </row>
    <row r="2379" spans="1:14" x14ac:dyDescent="0.35">
      <c r="A2379" t="s">
        <v>33</v>
      </c>
      <c r="B2379">
        <f>IF(COUNTIF($A$2:A2379, A2379) =1,1,0)</f>
        <v>0</v>
      </c>
      <c r="C2379">
        <v>2022</v>
      </c>
      <c r="D2379" s="10">
        <v>44562</v>
      </c>
      <c r="E2379" t="s">
        <v>42</v>
      </c>
      <c r="F2379" t="s">
        <v>12</v>
      </c>
      <c r="G2379">
        <f>IF(COUNTIF($F$2:F2379, F2379) =1,1,0)</f>
        <v>0</v>
      </c>
      <c r="H2379" s="1">
        <v>13.06</v>
      </c>
      <c r="I2379" s="2">
        <f t="shared" si="37"/>
        <v>13060000</v>
      </c>
      <c r="J2379" s="2">
        <v>759625</v>
      </c>
      <c r="K2379" t="s">
        <v>29</v>
      </c>
      <c r="L2379" t="s">
        <v>26</v>
      </c>
      <c r="M2379" t="s">
        <v>39</v>
      </c>
      <c r="N2379" s="2">
        <v>14</v>
      </c>
    </row>
    <row r="2380" spans="1:14" x14ac:dyDescent="0.35">
      <c r="A2380" t="s">
        <v>43</v>
      </c>
      <c r="B2380">
        <f>IF(COUNTIF($A$2:A2380, A2380) =1,1,0)</f>
        <v>0</v>
      </c>
      <c r="C2380">
        <v>2017</v>
      </c>
      <c r="D2380" s="10">
        <v>42736</v>
      </c>
      <c r="E2380" t="s">
        <v>11</v>
      </c>
      <c r="F2380" t="s">
        <v>17</v>
      </c>
      <c r="G2380">
        <f>IF(COUNTIF($F$2:F2380, F2380) =1,1,0)</f>
        <v>0</v>
      </c>
      <c r="H2380" s="1">
        <v>3.18</v>
      </c>
      <c r="I2380" s="2">
        <f t="shared" si="37"/>
        <v>3180000</v>
      </c>
      <c r="J2380" s="2">
        <v>520654</v>
      </c>
      <c r="K2380" t="s">
        <v>25</v>
      </c>
      <c r="L2380" t="s">
        <v>26</v>
      </c>
      <c r="M2380" t="s">
        <v>15</v>
      </c>
      <c r="N2380" s="2">
        <v>53</v>
      </c>
    </row>
    <row r="2381" spans="1:14" x14ac:dyDescent="0.35">
      <c r="A2381" t="s">
        <v>45</v>
      </c>
      <c r="B2381">
        <f>IF(COUNTIF($A$2:A2381, A2381) =1,1,0)</f>
        <v>0</v>
      </c>
      <c r="C2381">
        <v>2023</v>
      </c>
      <c r="D2381" s="10">
        <v>44927</v>
      </c>
      <c r="E2381" t="s">
        <v>32</v>
      </c>
      <c r="F2381" t="s">
        <v>21</v>
      </c>
      <c r="G2381">
        <f>IF(COUNTIF($F$2:F2381, F2381) =1,1,0)</f>
        <v>0</v>
      </c>
      <c r="H2381" s="1">
        <v>99.64</v>
      </c>
      <c r="I2381" s="2">
        <f t="shared" si="37"/>
        <v>99640000</v>
      </c>
      <c r="J2381" s="2">
        <v>248383</v>
      </c>
      <c r="K2381" t="s">
        <v>29</v>
      </c>
      <c r="L2381" t="s">
        <v>26</v>
      </c>
      <c r="M2381" t="s">
        <v>18</v>
      </c>
      <c r="N2381" s="2">
        <v>55</v>
      </c>
    </row>
    <row r="2382" spans="1:14" x14ac:dyDescent="0.35">
      <c r="A2382" t="s">
        <v>10</v>
      </c>
      <c r="B2382">
        <f>IF(COUNTIF($A$2:A2382, A2382) =1,1,0)</f>
        <v>0</v>
      </c>
      <c r="C2382">
        <v>2017</v>
      </c>
      <c r="D2382" s="10">
        <v>42736</v>
      </c>
      <c r="E2382" t="s">
        <v>20</v>
      </c>
      <c r="F2382" t="s">
        <v>36</v>
      </c>
      <c r="G2382">
        <f>IF(COUNTIF($F$2:F2382, F2382) =1,1,0)</f>
        <v>0</v>
      </c>
      <c r="H2382" s="1">
        <v>62.39</v>
      </c>
      <c r="I2382" s="2">
        <f t="shared" si="37"/>
        <v>62390000</v>
      </c>
      <c r="J2382" s="2">
        <v>855974</v>
      </c>
      <c r="K2382" t="s">
        <v>30</v>
      </c>
      <c r="L2382" t="s">
        <v>26</v>
      </c>
      <c r="M2382" t="s">
        <v>15</v>
      </c>
      <c r="N2382" s="2">
        <v>44</v>
      </c>
    </row>
    <row r="2383" spans="1:14" x14ac:dyDescent="0.35">
      <c r="A2383" t="s">
        <v>10</v>
      </c>
      <c r="B2383">
        <f>IF(COUNTIF($A$2:A2383, A2383) =1,1,0)</f>
        <v>0</v>
      </c>
      <c r="C2383">
        <v>2020</v>
      </c>
      <c r="D2383" s="10">
        <v>43831</v>
      </c>
      <c r="E2383" t="s">
        <v>42</v>
      </c>
      <c r="F2383" t="s">
        <v>35</v>
      </c>
      <c r="G2383">
        <f>IF(COUNTIF($F$2:F2383, F2383) =1,1,0)</f>
        <v>0</v>
      </c>
      <c r="H2383" s="1">
        <v>84.23</v>
      </c>
      <c r="I2383" s="2">
        <f t="shared" si="37"/>
        <v>84230000</v>
      </c>
      <c r="J2383" s="2">
        <v>50842</v>
      </c>
      <c r="K2383" t="s">
        <v>29</v>
      </c>
      <c r="L2383" t="s">
        <v>38</v>
      </c>
      <c r="M2383" t="s">
        <v>27</v>
      </c>
      <c r="N2383" s="2">
        <v>59</v>
      </c>
    </row>
    <row r="2384" spans="1:14" x14ac:dyDescent="0.35">
      <c r="A2384" t="s">
        <v>28</v>
      </c>
      <c r="B2384">
        <f>IF(COUNTIF($A$2:A2384, A2384) =1,1,0)</f>
        <v>0</v>
      </c>
      <c r="C2384">
        <v>2015</v>
      </c>
      <c r="D2384" s="10">
        <v>42005</v>
      </c>
      <c r="E2384" t="s">
        <v>20</v>
      </c>
      <c r="F2384" t="s">
        <v>12</v>
      </c>
      <c r="G2384">
        <f>IF(COUNTIF($F$2:F2384, F2384) =1,1,0)</f>
        <v>0</v>
      </c>
      <c r="H2384" s="1">
        <v>81.5</v>
      </c>
      <c r="I2384" s="2">
        <f t="shared" si="37"/>
        <v>81500000</v>
      </c>
      <c r="J2384" s="2">
        <v>697275</v>
      </c>
      <c r="K2384" t="s">
        <v>25</v>
      </c>
      <c r="L2384" t="s">
        <v>22</v>
      </c>
      <c r="M2384" t="s">
        <v>39</v>
      </c>
      <c r="N2384" s="2">
        <v>59</v>
      </c>
    </row>
    <row r="2385" spans="1:14" x14ac:dyDescent="0.35">
      <c r="A2385" t="s">
        <v>28</v>
      </c>
      <c r="B2385">
        <f>IF(COUNTIF($A$2:A2385, A2385) =1,1,0)</f>
        <v>0</v>
      </c>
      <c r="C2385">
        <v>2022</v>
      </c>
      <c r="D2385" s="10">
        <v>44562</v>
      </c>
      <c r="E2385" t="s">
        <v>20</v>
      </c>
      <c r="F2385" t="s">
        <v>24</v>
      </c>
      <c r="G2385">
        <f>IF(COUNTIF($F$2:F2385, F2385) =1,1,0)</f>
        <v>0</v>
      </c>
      <c r="H2385" s="1">
        <v>0.54</v>
      </c>
      <c r="I2385" s="2">
        <f t="shared" si="37"/>
        <v>540000</v>
      </c>
      <c r="J2385" s="2">
        <v>419912</v>
      </c>
      <c r="K2385" t="s">
        <v>25</v>
      </c>
      <c r="L2385" t="s">
        <v>38</v>
      </c>
      <c r="M2385" t="s">
        <v>27</v>
      </c>
      <c r="N2385" s="2">
        <v>40</v>
      </c>
    </row>
    <row r="2386" spans="1:14" x14ac:dyDescent="0.35">
      <c r="A2386" t="s">
        <v>44</v>
      </c>
      <c r="B2386">
        <f>IF(COUNTIF($A$2:A2386, A2386) =1,1,0)</f>
        <v>0</v>
      </c>
      <c r="C2386">
        <v>2023</v>
      </c>
      <c r="D2386" s="10">
        <v>44927</v>
      </c>
      <c r="E2386" t="s">
        <v>20</v>
      </c>
      <c r="F2386" t="s">
        <v>36</v>
      </c>
      <c r="G2386">
        <f>IF(COUNTIF($F$2:F2386, F2386) =1,1,0)</f>
        <v>0</v>
      </c>
      <c r="H2386" s="1">
        <v>65.8</v>
      </c>
      <c r="I2386" s="2">
        <f t="shared" si="37"/>
        <v>65800000</v>
      </c>
      <c r="J2386" s="2">
        <v>193620</v>
      </c>
      <c r="K2386" t="s">
        <v>25</v>
      </c>
      <c r="L2386" t="s">
        <v>38</v>
      </c>
      <c r="M2386" t="s">
        <v>15</v>
      </c>
      <c r="N2386" s="2">
        <v>67</v>
      </c>
    </row>
    <row r="2387" spans="1:14" x14ac:dyDescent="0.35">
      <c r="A2387" t="s">
        <v>10</v>
      </c>
      <c r="B2387">
        <f>IF(COUNTIF($A$2:A2387, A2387) =1,1,0)</f>
        <v>0</v>
      </c>
      <c r="C2387">
        <v>2024</v>
      </c>
      <c r="D2387" s="10">
        <v>45292</v>
      </c>
      <c r="E2387" t="s">
        <v>34</v>
      </c>
      <c r="F2387" t="s">
        <v>36</v>
      </c>
      <c r="G2387">
        <f>IF(COUNTIF($F$2:F2387, F2387) =1,1,0)</f>
        <v>0</v>
      </c>
      <c r="H2387" s="1">
        <v>58.32</v>
      </c>
      <c r="I2387" s="2">
        <f t="shared" si="37"/>
        <v>58320000</v>
      </c>
      <c r="J2387" s="2">
        <v>777684</v>
      </c>
      <c r="K2387" t="s">
        <v>30</v>
      </c>
      <c r="L2387" t="s">
        <v>38</v>
      </c>
      <c r="M2387" t="s">
        <v>15</v>
      </c>
      <c r="N2387" s="2">
        <v>31</v>
      </c>
    </row>
    <row r="2388" spans="1:14" x14ac:dyDescent="0.35">
      <c r="A2388" t="s">
        <v>23</v>
      </c>
      <c r="B2388">
        <f>IF(COUNTIF($A$2:A2388, A2388) =1,1,0)</f>
        <v>0</v>
      </c>
      <c r="C2388">
        <v>2018</v>
      </c>
      <c r="D2388" s="10">
        <v>43101</v>
      </c>
      <c r="E2388" t="s">
        <v>42</v>
      </c>
      <c r="F2388" t="s">
        <v>37</v>
      </c>
      <c r="G2388">
        <f>IF(COUNTIF($F$2:F2388, F2388) =1,1,0)</f>
        <v>0</v>
      </c>
      <c r="H2388" s="1">
        <v>27.61</v>
      </c>
      <c r="I2388" s="2">
        <f t="shared" si="37"/>
        <v>27610000</v>
      </c>
      <c r="J2388" s="2">
        <v>375245</v>
      </c>
      <c r="K2388" t="s">
        <v>13</v>
      </c>
      <c r="L2388" t="s">
        <v>26</v>
      </c>
      <c r="M2388" t="s">
        <v>18</v>
      </c>
      <c r="N2388" s="2">
        <v>20</v>
      </c>
    </row>
    <row r="2389" spans="1:14" x14ac:dyDescent="0.35">
      <c r="A2389" t="s">
        <v>10</v>
      </c>
      <c r="B2389">
        <f>IF(COUNTIF($A$2:A2389, A2389) =1,1,0)</f>
        <v>0</v>
      </c>
      <c r="C2389">
        <v>2023</v>
      </c>
      <c r="D2389" s="10">
        <v>44927</v>
      </c>
      <c r="E2389" t="s">
        <v>20</v>
      </c>
      <c r="F2389" t="s">
        <v>21</v>
      </c>
      <c r="G2389">
        <f>IF(COUNTIF($F$2:F2389, F2389) =1,1,0)</f>
        <v>0</v>
      </c>
      <c r="H2389" s="1">
        <v>22.96</v>
      </c>
      <c r="I2389" s="2">
        <f t="shared" si="37"/>
        <v>22960000</v>
      </c>
      <c r="J2389" s="2">
        <v>656090</v>
      </c>
      <c r="K2389" t="s">
        <v>29</v>
      </c>
      <c r="L2389" t="s">
        <v>14</v>
      </c>
      <c r="M2389" t="s">
        <v>39</v>
      </c>
      <c r="N2389" s="2">
        <v>27</v>
      </c>
    </row>
    <row r="2390" spans="1:14" x14ac:dyDescent="0.35">
      <c r="A2390" t="s">
        <v>40</v>
      </c>
      <c r="B2390">
        <f>IF(COUNTIF($A$2:A2390, A2390) =1,1,0)</f>
        <v>0</v>
      </c>
      <c r="C2390">
        <v>2016</v>
      </c>
      <c r="D2390" s="10">
        <v>42370</v>
      </c>
      <c r="E2390" t="s">
        <v>20</v>
      </c>
      <c r="F2390" t="s">
        <v>21</v>
      </c>
      <c r="G2390">
        <f>IF(COUNTIF($F$2:F2390, F2390) =1,1,0)</f>
        <v>0</v>
      </c>
      <c r="H2390" s="1">
        <v>80.27</v>
      </c>
      <c r="I2390" s="2">
        <f t="shared" si="37"/>
        <v>80270000</v>
      </c>
      <c r="J2390" s="2">
        <v>653967</v>
      </c>
      <c r="K2390" t="s">
        <v>30</v>
      </c>
      <c r="L2390" t="s">
        <v>14</v>
      </c>
      <c r="M2390" t="s">
        <v>39</v>
      </c>
      <c r="N2390" s="2">
        <v>21</v>
      </c>
    </row>
    <row r="2391" spans="1:14" x14ac:dyDescent="0.35">
      <c r="A2391" t="s">
        <v>19</v>
      </c>
      <c r="B2391">
        <f>IF(COUNTIF($A$2:A2391, A2391) =1,1,0)</f>
        <v>0</v>
      </c>
      <c r="C2391">
        <v>2022</v>
      </c>
      <c r="D2391" s="10">
        <v>44562</v>
      </c>
      <c r="E2391" t="s">
        <v>34</v>
      </c>
      <c r="F2391" t="s">
        <v>12</v>
      </c>
      <c r="G2391">
        <f>IF(COUNTIF($F$2:F2391, F2391) =1,1,0)</f>
        <v>0</v>
      </c>
      <c r="H2391" s="1">
        <v>0.83</v>
      </c>
      <c r="I2391" s="2">
        <f t="shared" si="37"/>
        <v>830000</v>
      </c>
      <c r="J2391" s="2">
        <v>977791</v>
      </c>
      <c r="K2391" t="s">
        <v>30</v>
      </c>
      <c r="L2391" t="s">
        <v>22</v>
      </c>
      <c r="M2391" t="s">
        <v>31</v>
      </c>
      <c r="N2391" s="2">
        <v>15</v>
      </c>
    </row>
    <row r="2392" spans="1:14" x14ac:dyDescent="0.35">
      <c r="A2392" t="s">
        <v>23</v>
      </c>
      <c r="B2392">
        <f>IF(COUNTIF($A$2:A2392, A2392) =1,1,0)</f>
        <v>0</v>
      </c>
      <c r="C2392">
        <v>2023</v>
      </c>
      <c r="D2392" s="10">
        <v>44927</v>
      </c>
      <c r="E2392" t="s">
        <v>32</v>
      </c>
      <c r="F2392" t="s">
        <v>24</v>
      </c>
      <c r="G2392">
        <f>IF(COUNTIF($F$2:F2392, F2392) =1,1,0)</f>
        <v>0</v>
      </c>
      <c r="H2392" s="1">
        <v>81.91</v>
      </c>
      <c r="I2392" s="2">
        <f t="shared" si="37"/>
        <v>81910000</v>
      </c>
      <c r="J2392" s="2">
        <v>397687</v>
      </c>
      <c r="K2392" t="s">
        <v>13</v>
      </c>
      <c r="L2392" t="s">
        <v>26</v>
      </c>
      <c r="M2392" t="s">
        <v>15</v>
      </c>
      <c r="N2392" s="2">
        <v>65</v>
      </c>
    </row>
    <row r="2393" spans="1:14" x14ac:dyDescent="0.35">
      <c r="A2393" t="s">
        <v>33</v>
      </c>
      <c r="B2393">
        <f>IF(COUNTIF($A$2:A2393, A2393) =1,1,0)</f>
        <v>0</v>
      </c>
      <c r="C2393">
        <v>2017</v>
      </c>
      <c r="D2393" s="10">
        <v>42736</v>
      </c>
      <c r="E2393" t="s">
        <v>42</v>
      </c>
      <c r="F2393" t="s">
        <v>36</v>
      </c>
      <c r="G2393">
        <f>IF(COUNTIF($F$2:F2393, F2393) =1,1,0)</f>
        <v>0</v>
      </c>
      <c r="H2393" s="1">
        <v>40.869999999999997</v>
      </c>
      <c r="I2393" s="2">
        <f t="shared" si="37"/>
        <v>40870000</v>
      </c>
      <c r="J2393" s="2">
        <v>719537</v>
      </c>
      <c r="K2393" t="s">
        <v>25</v>
      </c>
      <c r="L2393" t="s">
        <v>38</v>
      </c>
      <c r="M2393" t="s">
        <v>27</v>
      </c>
      <c r="N2393" s="2">
        <v>23</v>
      </c>
    </row>
    <row r="2394" spans="1:14" x14ac:dyDescent="0.35">
      <c r="A2394" t="s">
        <v>43</v>
      </c>
      <c r="B2394">
        <f>IF(COUNTIF($A$2:A2394, A2394) =1,1,0)</f>
        <v>0</v>
      </c>
      <c r="C2394">
        <v>2017</v>
      </c>
      <c r="D2394" s="10">
        <v>42736</v>
      </c>
      <c r="E2394" t="s">
        <v>32</v>
      </c>
      <c r="F2394" t="s">
        <v>24</v>
      </c>
      <c r="G2394">
        <f>IF(COUNTIF($F$2:F2394, F2394) =1,1,0)</f>
        <v>0</v>
      </c>
      <c r="H2394" s="1">
        <v>34.79</v>
      </c>
      <c r="I2394" s="2">
        <f t="shared" si="37"/>
        <v>34790000</v>
      </c>
      <c r="J2394" s="2">
        <v>724790</v>
      </c>
      <c r="K2394" t="s">
        <v>13</v>
      </c>
      <c r="L2394" t="s">
        <v>14</v>
      </c>
      <c r="M2394" t="s">
        <v>18</v>
      </c>
      <c r="N2394" s="2">
        <v>64</v>
      </c>
    </row>
    <row r="2395" spans="1:14" x14ac:dyDescent="0.35">
      <c r="A2395" t="s">
        <v>33</v>
      </c>
      <c r="B2395">
        <f>IF(COUNTIF($A$2:A2395, A2395) =1,1,0)</f>
        <v>0</v>
      </c>
      <c r="C2395">
        <v>2016</v>
      </c>
      <c r="D2395" s="10">
        <v>42370</v>
      </c>
      <c r="E2395" t="s">
        <v>11</v>
      </c>
      <c r="F2395" t="s">
        <v>21</v>
      </c>
      <c r="G2395">
        <f>IF(COUNTIF($F$2:F2395, F2395) =1,1,0)</f>
        <v>0</v>
      </c>
      <c r="H2395" s="1">
        <v>33.33</v>
      </c>
      <c r="I2395" s="2">
        <f t="shared" si="37"/>
        <v>33330000</v>
      </c>
      <c r="J2395" s="2">
        <v>51723</v>
      </c>
      <c r="K2395" t="s">
        <v>13</v>
      </c>
      <c r="L2395" t="s">
        <v>22</v>
      </c>
      <c r="M2395" t="s">
        <v>39</v>
      </c>
      <c r="N2395" s="2">
        <v>23</v>
      </c>
    </row>
    <row r="2396" spans="1:14" x14ac:dyDescent="0.35">
      <c r="A2396" t="s">
        <v>19</v>
      </c>
      <c r="B2396">
        <f>IF(COUNTIF($A$2:A2396, A2396) =1,1,0)</f>
        <v>0</v>
      </c>
      <c r="C2396">
        <v>2023</v>
      </c>
      <c r="D2396" s="10">
        <v>44927</v>
      </c>
      <c r="E2396" t="s">
        <v>16</v>
      </c>
      <c r="F2396" t="s">
        <v>37</v>
      </c>
      <c r="G2396">
        <f>IF(COUNTIF($F$2:F2396, F2396) =1,1,0)</f>
        <v>0</v>
      </c>
      <c r="H2396" s="1">
        <v>18.260000000000002</v>
      </c>
      <c r="I2396" s="2">
        <f t="shared" si="37"/>
        <v>18260000</v>
      </c>
      <c r="J2396" s="2">
        <v>312340</v>
      </c>
      <c r="K2396" t="s">
        <v>25</v>
      </c>
      <c r="L2396" t="s">
        <v>38</v>
      </c>
      <c r="M2396" t="s">
        <v>15</v>
      </c>
      <c r="N2396" s="2">
        <v>35</v>
      </c>
    </row>
    <row r="2397" spans="1:14" x14ac:dyDescent="0.35">
      <c r="A2397" t="s">
        <v>19</v>
      </c>
      <c r="B2397">
        <f>IF(COUNTIF($A$2:A2397, A2397) =1,1,0)</f>
        <v>0</v>
      </c>
      <c r="C2397">
        <v>2016</v>
      </c>
      <c r="D2397" s="10">
        <v>42370</v>
      </c>
      <c r="E2397" t="s">
        <v>20</v>
      </c>
      <c r="F2397" t="s">
        <v>36</v>
      </c>
      <c r="G2397">
        <f>IF(COUNTIF($F$2:F2397, F2397) =1,1,0)</f>
        <v>0</v>
      </c>
      <c r="H2397" s="1">
        <v>15.28</v>
      </c>
      <c r="I2397" s="2">
        <f t="shared" si="37"/>
        <v>15280000</v>
      </c>
      <c r="J2397" s="2">
        <v>995025</v>
      </c>
      <c r="K2397" t="s">
        <v>30</v>
      </c>
      <c r="L2397" t="s">
        <v>22</v>
      </c>
      <c r="M2397" t="s">
        <v>27</v>
      </c>
      <c r="N2397" s="2">
        <v>52</v>
      </c>
    </row>
    <row r="2398" spans="1:14" x14ac:dyDescent="0.35">
      <c r="A2398" t="s">
        <v>33</v>
      </c>
      <c r="B2398">
        <f>IF(COUNTIF($A$2:A2398, A2398) =1,1,0)</f>
        <v>0</v>
      </c>
      <c r="C2398">
        <v>2024</v>
      </c>
      <c r="D2398" s="10">
        <v>45292</v>
      </c>
      <c r="E2398" t="s">
        <v>34</v>
      </c>
      <c r="F2398" t="s">
        <v>24</v>
      </c>
      <c r="G2398">
        <f>IF(COUNTIF($F$2:F2398, F2398) =1,1,0)</f>
        <v>0</v>
      </c>
      <c r="H2398" s="1">
        <v>48.77</v>
      </c>
      <c r="I2398" s="2">
        <f t="shared" si="37"/>
        <v>48770000</v>
      </c>
      <c r="J2398" s="2">
        <v>336356</v>
      </c>
      <c r="K2398" t="s">
        <v>13</v>
      </c>
      <c r="L2398" t="s">
        <v>14</v>
      </c>
      <c r="M2398" t="s">
        <v>39</v>
      </c>
      <c r="N2398" s="2">
        <v>2</v>
      </c>
    </row>
    <row r="2399" spans="1:14" x14ac:dyDescent="0.35">
      <c r="A2399" t="s">
        <v>33</v>
      </c>
      <c r="B2399">
        <f>IF(COUNTIF($A$2:A2399, A2399) =1,1,0)</f>
        <v>0</v>
      </c>
      <c r="C2399">
        <v>2017</v>
      </c>
      <c r="D2399" s="10">
        <v>42736</v>
      </c>
      <c r="E2399" t="s">
        <v>16</v>
      </c>
      <c r="F2399" t="s">
        <v>17</v>
      </c>
      <c r="G2399">
        <f>IF(COUNTIF($F$2:F2399, F2399) =1,1,0)</f>
        <v>0</v>
      </c>
      <c r="H2399" s="1">
        <v>48.93</v>
      </c>
      <c r="I2399" s="2">
        <f t="shared" si="37"/>
        <v>48930000</v>
      </c>
      <c r="J2399" s="2">
        <v>886212</v>
      </c>
      <c r="K2399" t="s">
        <v>30</v>
      </c>
      <c r="L2399" t="s">
        <v>22</v>
      </c>
      <c r="M2399" t="s">
        <v>39</v>
      </c>
      <c r="N2399" s="2">
        <v>67</v>
      </c>
    </row>
    <row r="2400" spans="1:14" x14ac:dyDescent="0.35">
      <c r="A2400" t="s">
        <v>44</v>
      </c>
      <c r="B2400">
        <f>IF(COUNTIF($A$2:A2400, A2400) =1,1,0)</f>
        <v>0</v>
      </c>
      <c r="C2400">
        <v>2016</v>
      </c>
      <c r="D2400" s="10">
        <v>42370</v>
      </c>
      <c r="E2400" t="s">
        <v>16</v>
      </c>
      <c r="F2400" t="s">
        <v>37</v>
      </c>
      <c r="G2400">
        <f>IF(COUNTIF($F$2:F2400, F2400) =1,1,0)</f>
        <v>0</v>
      </c>
      <c r="H2400" s="1">
        <v>37.229999999999997</v>
      </c>
      <c r="I2400" s="2">
        <f t="shared" si="37"/>
        <v>37230000</v>
      </c>
      <c r="J2400" s="2">
        <v>209358</v>
      </c>
      <c r="K2400" t="s">
        <v>25</v>
      </c>
      <c r="L2400" t="s">
        <v>26</v>
      </c>
      <c r="M2400" t="s">
        <v>18</v>
      </c>
      <c r="N2400" s="2">
        <v>25</v>
      </c>
    </row>
    <row r="2401" spans="1:14" x14ac:dyDescent="0.35">
      <c r="A2401" t="s">
        <v>41</v>
      </c>
      <c r="B2401">
        <f>IF(COUNTIF($A$2:A2401, A2401) =1,1,0)</f>
        <v>0</v>
      </c>
      <c r="C2401">
        <v>2022</v>
      </c>
      <c r="D2401" s="10">
        <v>44562</v>
      </c>
      <c r="E2401" t="s">
        <v>32</v>
      </c>
      <c r="F2401" t="s">
        <v>12</v>
      </c>
      <c r="G2401">
        <f>IF(COUNTIF($F$2:F2401, F2401) =1,1,0)</f>
        <v>0</v>
      </c>
      <c r="H2401" s="1">
        <v>69.239999999999995</v>
      </c>
      <c r="I2401" s="2">
        <f t="shared" si="37"/>
        <v>69240000</v>
      </c>
      <c r="J2401" s="2">
        <v>495616</v>
      </c>
      <c r="K2401" t="s">
        <v>25</v>
      </c>
      <c r="L2401" t="s">
        <v>14</v>
      </c>
      <c r="M2401" t="s">
        <v>31</v>
      </c>
      <c r="N2401" s="2">
        <v>38</v>
      </c>
    </row>
    <row r="2402" spans="1:14" x14ac:dyDescent="0.35">
      <c r="A2402" t="s">
        <v>10</v>
      </c>
      <c r="B2402">
        <f>IF(COUNTIF($A$2:A2402, A2402) =1,1,0)</f>
        <v>0</v>
      </c>
      <c r="C2402">
        <v>2021</v>
      </c>
      <c r="D2402" s="10">
        <v>44197</v>
      </c>
      <c r="E2402" t="s">
        <v>34</v>
      </c>
      <c r="F2402" t="s">
        <v>35</v>
      </c>
      <c r="G2402">
        <f>IF(COUNTIF($F$2:F2402, F2402) =1,1,0)</f>
        <v>0</v>
      </c>
      <c r="H2402" s="1">
        <v>55.55</v>
      </c>
      <c r="I2402" s="2">
        <f t="shared" si="37"/>
        <v>55550000</v>
      </c>
      <c r="J2402" s="2">
        <v>224311</v>
      </c>
      <c r="K2402" t="s">
        <v>29</v>
      </c>
      <c r="L2402" t="s">
        <v>38</v>
      </c>
      <c r="M2402" t="s">
        <v>18</v>
      </c>
      <c r="N2402" s="2">
        <v>57</v>
      </c>
    </row>
    <row r="2403" spans="1:14" x14ac:dyDescent="0.35">
      <c r="A2403" t="s">
        <v>44</v>
      </c>
      <c r="B2403">
        <f>IF(COUNTIF($A$2:A2403, A2403) =1,1,0)</f>
        <v>0</v>
      </c>
      <c r="C2403">
        <v>2022</v>
      </c>
      <c r="D2403" s="10">
        <v>44562</v>
      </c>
      <c r="E2403" t="s">
        <v>32</v>
      </c>
      <c r="F2403" t="s">
        <v>21</v>
      </c>
      <c r="G2403">
        <f>IF(COUNTIF($F$2:F2403, F2403) =1,1,0)</f>
        <v>0</v>
      </c>
      <c r="H2403" s="1">
        <v>51.95</v>
      </c>
      <c r="I2403" s="2">
        <f t="shared" si="37"/>
        <v>51950000</v>
      </c>
      <c r="J2403" s="2">
        <v>65516</v>
      </c>
      <c r="K2403" t="s">
        <v>29</v>
      </c>
      <c r="L2403" t="s">
        <v>22</v>
      </c>
      <c r="M2403" t="s">
        <v>18</v>
      </c>
      <c r="N2403" s="2">
        <v>37</v>
      </c>
    </row>
    <row r="2404" spans="1:14" x14ac:dyDescent="0.35">
      <c r="A2404" t="s">
        <v>28</v>
      </c>
      <c r="B2404">
        <f>IF(COUNTIF($A$2:A2404, A2404) =1,1,0)</f>
        <v>0</v>
      </c>
      <c r="C2404">
        <v>2024</v>
      </c>
      <c r="D2404" s="10">
        <v>45292</v>
      </c>
      <c r="E2404" t="s">
        <v>16</v>
      </c>
      <c r="F2404" t="s">
        <v>35</v>
      </c>
      <c r="G2404">
        <f>IF(COUNTIF($F$2:F2404, F2404) =1,1,0)</f>
        <v>0</v>
      </c>
      <c r="H2404" s="1">
        <v>40.36</v>
      </c>
      <c r="I2404" s="2">
        <f t="shared" si="37"/>
        <v>40360000</v>
      </c>
      <c r="J2404" s="2">
        <v>301972</v>
      </c>
      <c r="K2404" t="s">
        <v>30</v>
      </c>
      <c r="L2404" t="s">
        <v>22</v>
      </c>
      <c r="M2404" t="s">
        <v>15</v>
      </c>
      <c r="N2404" s="2">
        <v>33</v>
      </c>
    </row>
    <row r="2405" spans="1:14" x14ac:dyDescent="0.35">
      <c r="A2405" t="s">
        <v>28</v>
      </c>
      <c r="B2405">
        <f>IF(COUNTIF($A$2:A2405, A2405) =1,1,0)</f>
        <v>0</v>
      </c>
      <c r="C2405">
        <v>2015</v>
      </c>
      <c r="D2405" s="10">
        <v>42005</v>
      </c>
      <c r="E2405" t="s">
        <v>11</v>
      </c>
      <c r="F2405" t="s">
        <v>24</v>
      </c>
      <c r="G2405">
        <f>IF(COUNTIF($F$2:F2405, F2405) =1,1,0)</f>
        <v>0</v>
      </c>
      <c r="H2405" s="1">
        <v>47.04</v>
      </c>
      <c r="I2405" s="2">
        <f t="shared" si="37"/>
        <v>47040000</v>
      </c>
      <c r="J2405" s="2">
        <v>124250</v>
      </c>
      <c r="K2405" t="s">
        <v>29</v>
      </c>
      <c r="L2405" t="s">
        <v>38</v>
      </c>
      <c r="M2405" t="s">
        <v>27</v>
      </c>
      <c r="N2405" s="2">
        <v>64</v>
      </c>
    </row>
    <row r="2406" spans="1:14" x14ac:dyDescent="0.35">
      <c r="A2406" t="s">
        <v>45</v>
      </c>
      <c r="B2406">
        <f>IF(COUNTIF($A$2:A2406, A2406) =1,1,0)</f>
        <v>0</v>
      </c>
      <c r="C2406">
        <v>2018</v>
      </c>
      <c r="D2406" s="10">
        <v>43101</v>
      </c>
      <c r="E2406" t="s">
        <v>20</v>
      </c>
      <c r="F2406" t="s">
        <v>37</v>
      </c>
      <c r="G2406">
        <f>IF(COUNTIF($F$2:F2406, F2406) =1,1,0)</f>
        <v>0</v>
      </c>
      <c r="H2406" s="1">
        <v>22.61</v>
      </c>
      <c r="I2406" s="2">
        <f t="shared" si="37"/>
        <v>22610000</v>
      </c>
      <c r="J2406" s="2">
        <v>733934</v>
      </c>
      <c r="K2406" t="s">
        <v>25</v>
      </c>
      <c r="L2406" t="s">
        <v>38</v>
      </c>
      <c r="M2406" t="s">
        <v>18</v>
      </c>
      <c r="N2406" s="2">
        <v>31</v>
      </c>
    </row>
    <row r="2407" spans="1:14" x14ac:dyDescent="0.35">
      <c r="A2407" t="s">
        <v>43</v>
      </c>
      <c r="B2407">
        <f>IF(COUNTIF($A$2:A2407, A2407) =1,1,0)</f>
        <v>0</v>
      </c>
      <c r="C2407">
        <v>2022</v>
      </c>
      <c r="D2407" s="10">
        <v>44562</v>
      </c>
      <c r="E2407" t="s">
        <v>42</v>
      </c>
      <c r="F2407" t="s">
        <v>21</v>
      </c>
      <c r="G2407">
        <f>IF(COUNTIF($F$2:F2407, F2407) =1,1,0)</f>
        <v>0</v>
      </c>
      <c r="H2407" s="1">
        <v>19.260000000000002</v>
      </c>
      <c r="I2407" s="2">
        <f t="shared" si="37"/>
        <v>19260000</v>
      </c>
      <c r="J2407" s="2">
        <v>377446</v>
      </c>
      <c r="K2407" t="s">
        <v>30</v>
      </c>
      <c r="L2407" t="s">
        <v>38</v>
      </c>
      <c r="M2407" t="s">
        <v>27</v>
      </c>
      <c r="N2407" s="2">
        <v>12</v>
      </c>
    </row>
    <row r="2408" spans="1:14" x14ac:dyDescent="0.35">
      <c r="A2408" t="s">
        <v>10</v>
      </c>
      <c r="B2408">
        <f>IF(COUNTIF($A$2:A2408, A2408) =1,1,0)</f>
        <v>0</v>
      </c>
      <c r="C2408">
        <v>2021</v>
      </c>
      <c r="D2408" s="10">
        <v>44197</v>
      </c>
      <c r="E2408" t="s">
        <v>34</v>
      </c>
      <c r="F2408" t="s">
        <v>21</v>
      </c>
      <c r="G2408">
        <f>IF(COUNTIF($F$2:F2408, F2408) =1,1,0)</f>
        <v>0</v>
      </c>
      <c r="H2408" s="1">
        <v>98.57</v>
      </c>
      <c r="I2408" s="2">
        <f t="shared" si="37"/>
        <v>98570000</v>
      </c>
      <c r="J2408" s="2">
        <v>430792</v>
      </c>
      <c r="K2408" t="s">
        <v>29</v>
      </c>
      <c r="L2408" t="s">
        <v>22</v>
      </c>
      <c r="M2408" t="s">
        <v>31</v>
      </c>
      <c r="N2408" s="2">
        <v>9</v>
      </c>
    </row>
    <row r="2409" spans="1:14" x14ac:dyDescent="0.35">
      <c r="A2409" t="s">
        <v>23</v>
      </c>
      <c r="B2409">
        <f>IF(COUNTIF($A$2:A2409, A2409) =1,1,0)</f>
        <v>0</v>
      </c>
      <c r="C2409">
        <v>2015</v>
      </c>
      <c r="D2409" s="10">
        <v>42005</v>
      </c>
      <c r="E2409" t="s">
        <v>42</v>
      </c>
      <c r="F2409" t="s">
        <v>21</v>
      </c>
      <c r="G2409">
        <f>IF(COUNTIF($F$2:F2409, F2409) =1,1,0)</f>
        <v>0</v>
      </c>
      <c r="H2409" s="1">
        <v>96.79</v>
      </c>
      <c r="I2409" s="2">
        <f t="shared" si="37"/>
        <v>96790000</v>
      </c>
      <c r="J2409" s="2">
        <v>825881</v>
      </c>
      <c r="K2409" t="s">
        <v>30</v>
      </c>
      <c r="L2409" t="s">
        <v>38</v>
      </c>
      <c r="M2409" t="s">
        <v>27</v>
      </c>
      <c r="N2409" s="2">
        <v>35</v>
      </c>
    </row>
    <row r="2410" spans="1:14" x14ac:dyDescent="0.35">
      <c r="A2410" t="s">
        <v>45</v>
      </c>
      <c r="B2410">
        <f>IF(COUNTIF($A$2:A2410, A2410) =1,1,0)</f>
        <v>0</v>
      </c>
      <c r="C2410">
        <v>2020</v>
      </c>
      <c r="D2410" s="10">
        <v>43831</v>
      </c>
      <c r="E2410" t="s">
        <v>42</v>
      </c>
      <c r="F2410" t="s">
        <v>24</v>
      </c>
      <c r="G2410">
        <f>IF(COUNTIF($F$2:F2410, F2410) =1,1,0)</f>
        <v>0</v>
      </c>
      <c r="H2410" s="1">
        <v>27.16</v>
      </c>
      <c r="I2410" s="2">
        <f t="shared" si="37"/>
        <v>27160000</v>
      </c>
      <c r="J2410" s="2">
        <v>858207</v>
      </c>
      <c r="K2410" t="s">
        <v>25</v>
      </c>
      <c r="L2410" t="s">
        <v>14</v>
      </c>
      <c r="M2410" t="s">
        <v>27</v>
      </c>
      <c r="N2410" s="2">
        <v>42</v>
      </c>
    </row>
    <row r="2411" spans="1:14" x14ac:dyDescent="0.35">
      <c r="A2411" t="s">
        <v>28</v>
      </c>
      <c r="B2411">
        <f>IF(COUNTIF($A$2:A2411, A2411) =1,1,0)</f>
        <v>0</v>
      </c>
      <c r="C2411">
        <v>2021</v>
      </c>
      <c r="D2411" s="10">
        <v>44197</v>
      </c>
      <c r="E2411" t="s">
        <v>16</v>
      </c>
      <c r="F2411" t="s">
        <v>37</v>
      </c>
      <c r="G2411">
        <f>IF(COUNTIF($F$2:F2411, F2411) =1,1,0)</f>
        <v>0</v>
      </c>
      <c r="H2411" s="1">
        <v>16.64</v>
      </c>
      <c r="I2411" s="2">
        <f t="shared" si="37"/>
        <v>16640000</v>
      </c>
      <c r="J2411" s="2">
        <v>912847</v>
      </c>
      <c r="K2411" t="s">
        <v>30</v>
      </c>
      <c r="L2411" t="s">
        <v>22</v>
      </c>
      <c r="M2411" t="s">
        <v>31</v>
      </c>
      <c r="N2411" s="2">
        <v>27</v>
      </c>
    </row>
    <row r="2412" spans="1:14" x14ac:dyDescent="0.35">
      <c r="A2412" t="s">
        <v>23</v>
      </c>
      <c r="B2412">
        <f>IF(COUNTIF($A$2:A2412, A2412) =1,1,0)</f>
        <v>0</v>
      </c>
      <c r="C2412">
        <v>2018</v>
      </c>
      <c r="D2412" s="10">
        <v>43101</v>
      </c>
      <c r="E2412" t="s">
        <v>42</v>
      </c>
      <c r="F2412" t="s">
        <v>36</v>
      </c>
      <c r="G2412">
        <f>IF(COUNTIF($F$2:F2412, F2412) =1,1,0)</f>
        <v>0</v>
      </c>
      <c r="H2412" s="1">
        <v>41.34</v>
      </c>
      <c r="I2412" s="2">
        <f t="shared" si="37"/>
        <v>41340000</v>
      </c>
      <c r="J2412" s="2">
        <v>82287</v>
      </c>
      <c r="K2412" t="s">
        <v>30</v>
      </c>
      <c r="L2412" t="s">
        <v>14</v>
      </c>
      <c r="M2412" t="s">
        <v>39</v>
      </c>
      <c r="N2412" s="2">
        <v>61</v>
      </c>
    </row>
    <row r="2413" spans="1:14" x14ac:dyDescent="0.35">
      <c r="A2413" t="s">
        <v>45</v>
      </c>
      <c r="B2413">
        <f>IF(COUNTIF($A$2:A2413, A2413) =1,1,0)</f>
        <v>0</v>
      </c>
      <c r="C2413">
        <v>2020</v>
      </c>
      <c r="D2413" s="10">
        <v>43831</v>
      </c>
      <c r="E2413" t="s">
        <v>20</v>
      </c>
      <c r="F2413" t="s">
        <v>12</v>
      </c>
      <c r="G2413">
        <f>IF(COUNTIF($F$2:F2413, F2413) =1,1,0)</f>
        <v>0</v>
      </c>
      <c r="H2413" s="1">
        <v>44.85</v>
      </c>
      <c r="I2413" s="2">
        <f t="shared" si="37"/>
        <v>44850000</v>
      </c>
      <c r="J2413" s="2">
        <v>527938</v>
      </c>
      <c r="K2413" t="s">
        <v>25</v>
      </c>
      <c r="L2413" t="s">
        <v>38</v>
      </c>
      <c r="M2413" t="s">
        <v>39</v>
      </c>
      <c r="N2413" s="2">
        <v>1</v>
      </c>
    </row>
    <row r="2414" spans="1:14" x14ac:dyDescent="0.35">
      <c r="A2414" t="s">
        <v>23</v>
      </c>
      <c r="B2414">
        <f>IF(COUNTIF($A$2:A2414, A2414) =1,1,0)</f>
        <v>0</v>
      </c>
      <c r="C2414">
        <v>2022</v>
      </c>
      <c r="D2414" s="10">
        <v>44562</v>
      </c>
      <c r="E2414" t="s">
        <v>32</v>
      </c>
      <c r="F2414" t="s">
        <v>24</v>
      </c>
      <c r="G2414">
        <f>IF(COUNTIF($F$2:F2414, F2414) =1,1,0)</f>
        <v>0</v>
      </c>
      <c r="H2414" s="1">
        <v>50.9</v>
      </c>
      <c r="I2414" s="2">
        <f t="shared" si="37"/>
        <v>50900000</v>
      </c>
      <c r="J2414" s="2">
        <v>645154</v>
      </c>
      <c r="K2414" t="s">
        <v>29</v>
      </c>
      <c r="L2414" t="s">
        <v>22</v>
      </c>
      <c r="M2414" t="s">
        <v>27</v>
      </c>
      <c r="N2414" s="2">
        <v>16</v>
      </c>
    </row>
    <row r="2415" spans="1:14" x14ac:dyDescent="0.35">
      <c r="A2415" t="s">
        <v>19</v>
      </c>
      <c r="B2415">
        <f>IF(COUNTIF($A$2:A2415, A2415) =1,1,0)</f>
        <v>0</v>
      </c>
      <c r="C2415">
        <v>2018</v>
      </c>
      <c r="D2415" s="10">
        <v>43101</v>
      </c>
      <c r="E2415" t="s">
        <v>16</v>
      </c>
      <c r="F2415" t="s">
        <v>17</v>
      </c>
      <c r="G2415">
        <f>IF(COUNTIF($F$2:F2415, F2415) =1,1,0)</f>
        <v>0</v>
      </c>
      <c r="H2415" s="1">
        <v>26.01</v>
      </c>
      <c r="I2415" s="2">
        <f t="shared" si="37"/>
        <v>26010000</v>
      </c>
      <c r="J2415" s="2">
        <v>732636</v>
      </c>
      <c r="K2415" t="s">
        <v>13</v>
      </c>
      <c r="L2415" t="s">
        <v>38</v>
      </c>
      <c r="M2415" t="s">
        <v>15</v>
      </c>
      <c r="N2415" s="2">
        <v>3</v>
      </c>
    </row>
    <row r="2416" spans="1:14" x14ac:dyDescent="0.35">
      <c r="A2416" t="s">
        <v>41</v>
      </c>
      <c r="B2416">
        <f>IF(COUNTIF($A$2:A2416, A2416) =1,1,0)</f>
        <v>0</v>
      </c>
      <c r="C2416">
        <v>2015</v>
      </c>
      <c r="D2416" s="10">
        <v>42005</v>
      </c>
      <c r="E2416" t="s">
        <v>32</v>
      </c>
      <c r="F2416" t="s">
        <v>17</v>
      </c>
      <c r="G2416">
        <f>IF(COUNTIF($F$2:F2416, F2416) =1,1,0)</f>
        <v>0</v>
      </c>
      <c r="H2416" s="1">
        <v>69.61</v>
      </c>
      <c r="I2416" s="2">
        <f t="shared" si="37"/>
        <v>69610000</v>
      </c>
      <c r="J2416" s="2">
        <v>26321</v>
      </c>
      <c r="K2416" t="s">
        <v>25</v>
      </c>
      <c r="L2416" t="s">
        <v>38</v>
      </c>
      <c r="M2416" t="s">
        <v>39</v>
      </c>
      <c r="N2416" s="2">
        <v>11</v>
      </c>
    </row>
    <row r="2417" spans="1:14" x14ac:dyDescent="0.35">
      <c r="A2417" t="s">
        <v>28</v>
      </c>
      <c r="B2417">
        <f>IF(COUNTIF($A$2:A2417, A2417) =1,1,0)</f>
        <v>0</v>
      </c>
      <c r="C2417">
        <v>2023</v>
      </c>
      <c r="D2417" s="10">
        <v>44927</v>
      </c>
      <c r="E2417" t="s">
        <v>16</v>
      </c>
      <c r="F2417" t="s">
        <v>36</v>
      </c>
      <c r="G2417">
        <f>IF(COUNTIF($F$2:F2417, F2417) =1,1,0)</f>
        <v>0</v>
      </c>
      <c r="H2417" s="1">
        <v>52.88</v>
      </c>
      <c r="I2417" s="2">
        <f t="shared" si="37"/>
        <v>52880000</v>
      </c>
      <c r="J2417" s="2">
        <v>982507</v>
      </c>
      <c r="K2417" t="s">
        <v>30</v>
      </c>
      <c r="L2417" t="s">
        <v>14</v>
      </c>
      <c r="M2417" t="s">
        <v>39</v>
      </c>
      <c r="N2417" s="2">
        <v>39</v>
      </c>
    </row>
    <row r="2418" spans="1:14" x14ac:dyDescent="0.35">
      <c r="A2418" t="s">
        <v>41</v>
      </c>
      <c r="B2418">
        <f>IF(COUNTIF($A$2:A2418, A2418) =1,1,0)</f>
        <v>0</v>
      </c>
      <c r="C2418">
        <v>2019</v>
      </c>
      <c r="D2418" s="10">
        <v>43466</v>
      </c>
      <c r="E2418" t="s">
        <v>42</v>
      </c>
      <c r="F2418" t="s">
        <v>17</v>
      </c>
      <c r="G2418">
        <f>IF(COUNTIF($F$2:F2418, F2418) =1,1,0)</f>
        <v>0</v>
      </c>
      <c r="H2418" s="1">
        <v>11.57</v>
      </c>
      <c r="I2418" s="2">
        <f t="shared" si="37"/>
        <v>11570000</v>
      </c>
      <c r="J2418" s="2">
        <v>367712</v>
      </c>
      <c r="K2418" t="s">
        <v>25</v>
      </c>
      <c r="L2418" t="s">
        <v>22</v>
      </c>
      <c r="M2418" t="s">
        <v>18</v>
      </c>
      <c r="N2418" s="2">
        <v>13</v>
      </c>
    </row>
    <row r="2419" spans="1:14" x14ac:dyDescent="0.35">
      <c r="A2419" t="s">
        <v>41</v>
      </c>
      <c r="B2419">
        <f>IF(COUNTIF($A$2:A2419, A2419) =1,1,0)</f>
        <v>0</v>
      </c>
      <c r="C2419">
        <v>2015</v>
      </c>
      <c r="D2419" s="10">
        <v>42005</v>
      </c>
      <c r="E2419" t="s">
        <v>32</v>
      </c>
      <c r="F2419" t="s">
        <v>24</v>
      </c>
      <c r="G2419">
        <f>IF(COUNTIF($F$2:F2419, F2419) =1,1,0)</f>
        <v>0</v>
      </c>
      <c r="H2419" s="1">
        <v>83.28</v>
      </c>
      <c r="I2419" s="2">
        <f t="shared" si="37"/>
        <v>83280000</v>
      </c>
      <c r="J2419" s="2">
        <v>236346</v>
      </c>
      <c r="K2419" t="s">
        <v>29</v>
      </c>
      <c r="L2419" t="s">
        <v>14</v>
      </c>
      <c r="M2419" t="s">
        <v>27</v>
      </c>
      <c r="N2419" s="2">
        <v>55</v>
      </c>
    </row>
    <row r="2420" spans="1:14" x14ac:dyDescent="0.35">
      <c r="A2420" t="s">
        <v>40</v>
      </c>
      <c r="B2420">
        <f>IF(COUNTIF($A$2:A2420, A2420) =1,1,0)</f>
        <v>0</v>
      </c>
      <c r="C2420">
        <v>2018</v>
      </c>
      <c r="D2420" s="10">
        <v>43101</v>
      </c>
      <c r="E2420" t="s">
        <v>34</v>
      </c>
      <c r="F2420" t="s">
        <v>17</v>
      </c>
      <c r="G2420">
        <f>IF(COUNTIF($F$2:F2420, F2420) =1,1,0)</f>
        <v>0</v>
      </c>
      <c r="H2420" s="1">
        <v>51.46</v>
      </c>
      <c r="I2420" s="2">
        <f t="shared" si="37"/>
        <v>51460000</v>
      </c>
      <c r="J2420" s="2">
        <v>287089</v>
      </c>
      <c r="K2420" t="s">
        <v>25</v>
      </c>
      <c r="L2420" t="s">
        <v>22</v>
      </c>
      <c r="M2420" t="s">
        <v>39</v>
      </c>
      <c r="N2420" s="2">
        <v>8</v>
      </c>
    </row>
    <row r="2421" spans="1:14" x14ac:dyDescent="0.35">
      <c r="A2421" t="s">
        <v>43</v>
      </c>
      <c r="B2421">
        <f>IF(COUNTIF($A$2:A2421, A2421) =1,1,0)</f>
        <v>0</v>
      </c>
      <c r="C2421">
        <v>2024</v>
      </c>
      <c r="D2421" s="10">
        <v>45292</v>
      </c>
      <c r="E2421" t="s">
        <v>42</v>
      </c>
      <c r="F2421" t="s">
        <v>37</v>
      </c>
      <c r="G2421">
        <f>IF(COUNTIF($F$2:F2421, F2421) =1,1,0)</f>
        <v>0</v>
      </c>
      <c r="H2421" s="1">
        <v>50.71</v>
      </c>
      <c r="I2421" s="2">
        <f t="shared" si="37"/>
        <v>50710000</v>
      </c>
      <c r="J2421" s="2">
        <v>964191</v>
      </c>
      <c r="K2421" t="s">
        <v>30</v>
      </c>
      <c r="L2421" t="s">
        <v>22</v>
      </c>
      <c r="M2421" t="s">
        <v>15</v>
      </c>
      <c r="N2421" s="2">
        <v>36</v>
      </c>
    </row>
    <row r="2422" spans="1:14" x14ac:dyDescent="0.35">
      <c r="A2422" t="s">
        <v>10</v>
      </c>
      <c r="B2422">
        <f>IF(COUNTIF($A$2:A2422, A2422) =1,1,0)</f>
        <v>0</v>
      </c>
      <c r="C2422">
        <v>2016</v>
      </c>
      <c r="D2422" s="10">
        <v>42370</v>
      </c>
      <c r="E2422" t="s">
        <v>34</v>
      </c>
      <c r="F2422" t="s">
        <v>37</v>
      </c>
      <c r="G2422">
        <f>IF(COUNTIF($F$2:F2422, F2422) =1,1,0)</f>
        <v>0</v>
      </c>
      <c r="H2422" s="1">
        <v>52.68</v>
      </c>
      <c r="I2422" s="2">
        <f t="shared" si="37"/>
        <v>52680000</v>
      </c>
      <c r="J2422" s="2">
        <v>55913</v>
      </c>
      <c r="K2422" t="s">
        <v>25</v>
      </c>
      <c r="L2422" t="s">
        <v>26</v>
      </c>
      <c r="M2422" t="s">
        <v>31</v>
      </c>
      <c r="N2422" s="2">
        <v>70</v>
      </c>
    </row>
    <row r="2423" spans="1:14" x14ac:dyDescent="0.35">
      <c r="A2423" t="s">
        <v>44</v>
      </c>
      <c r="B2423">
        <f>IF(COUNTIF($A$2:A2423, A2423) =1,1,0)</f>
        <v>0</v>
      </c>
      <c r="C2423">
        <v>2015</v>
      </c>
      <c r="D2423" s="10">
        <v>42005</v>
      </c>
      <c r="E2423" t="s">
        <v>11</v>
      </c>
      <c r="F2423" t="s">
        <v>35</v>
      </c>
      <c r="G2423">
        <f>IF(COUNTIF($F$2:F2423, F2423) =1,1,0)</f>
        <v>0</v>
      </c>
      <c r="H2423" s="1">
        <v>98.29</v>
      </c>
      <c r="I2423" s="2">
        <f t="shared" si="37"/>
        <v>98290000</v>
      </c>
      <c r="J2423" s="2">
        <v>850600</v>
      </c>
      <c r="K2423" t="s">
        <v>29</v>
      </c>
      <c r="L2423" t="s">
        <v>38</v>
      </c>
      <c r="M2423" t="s">
        <v>39</v>
      </c>
      <c r="N2423" s="2">
        <v>17</v>
      </c>
    </row>
    <row r="2424" spans="1:14" x14ac:dyDescent="0.35">
      <c r="A2424" t="s">
        <v>33</v>
      </c>
      <c r="B2424">
        <f>IF(COUNTIF($A$2:A2424, A2424) =1,1,0)</f>
        <v>0</v>
      </c>
      <c r="C2424">
        <v>2024</v>
      </c>
      <c r="D2424" s="10">
        <v>45292</v>
      </c>
      <c r="E2424" t="s">
        <v>11</v>
      </c>
      <c r="F2424" t="s">
        <v>17</v>
      </c>
      <c r="G2424">
        <f>IF(COUNTIF($F$2:F2424, F2424) =1,1,0)</f>
        <v>0</v>
      </c>
      <c r="H2424" s="1">
        <v>45.57</v>
      </c>
      <c r="I2424" s="2">
        <f t="shared" si="37"/>
        <v>45570000</v>
      </c>
      <c r="J2424" s="2">
        <v>201137</v>
      </c>
      <c r="K2424" t="s">
        <v>13</v>
      </c>
      <c r="L2424" t="s">
        <v>38</v>
      </c>
      <c r="M2424" t="s">
        <v>31</v>
      </c>
      <c r="N2424" s="2">
        <v>25</v>
      </c>
    </row>
    <row r="2425" spans="1:14" x14ac:dyDescent="0.35">
      <c r="A2425" t="s">
        <v>28</v>
      </c>
      <c r="B2425">
        <f>IF(COUNTIF($A$2:A2425, A2425) =1,1,0)</f>
        <v>0</v>
      </c>
      <c r="C2425">
        <v>2017</v>
      </c>
      <c r="D2425" s="10">
        <v>42736</v>
      </c>
      <c r="E2425" t="s">
        <v>42</v>
      </c>
      <c r="F2425" t="s">
        <v>37</v>
      </c>
      <c r="G2425">
        <f>IF(COUNTIF($F$2:F2425, F2425) =1,1,0)</f>
        <v>0</v>
      </c>
      <c r="H2425" s="1">
        <v>1.68</v>
      </c>
      <c r="I2425" s="2">
        <f t="shared" si="37"/>
        <v>1680000</v>
      </c>
      <c r="J2425" s="2">
        <v>859708</v>
      </c>
      <c r="K2425" t="s">
        <v>25</v>
      </c>
      <c r="L2425" t="s">
        <v>22</v>
      </c>
      <c r="M2425" t="s">
        <v>39</v>
      </c>
      <c r="N2425" s="2">
        <v>10</v>
      </c>
    </row>
    <row r="2426" spans="1:14" x14ac:dyDescent="0.35">
      <c r="A2426" t="s">
        <v>41</v>
      </c>
      <c r="B2426">
        <f>IF(COUNTIF($A$2:A2426, A2426) =1,1,0)</f>
        <v>0</v>
      </c>
      <c r="C2426">
        <v>2016</v>
      </c>
      <c r="D2426" s="10">
        <v>42370</v>
      </c>
      <c r="E2426" t="s">
        <v>11</v>
      </c>
      <c r="F2426" t="s">
        <v>35</v>
      </c>
      <c r="G2426">
        <f>IF(COUNTIF($F$2:F2426, F2426) =1,1,0)</f>
        <v>0</v>
      </c>
      <c r="H2426" s="1">
        <v>2.74</v>
      </c>
      <c r="I2426" s="2">
        <f t="shared" si="37"/>
        <v>2740000</v>
      </c>
      <c r="J2426" s="2">
        <v>863777</v>
      </c>
      <c r="K2426" t="s">
        <v>29</v>
      </c>
      <c r="L2426" t="s">
        <v>38</v>
      </c>
      <c r="M2426" t="s">
        <v>31</v>
      </c>
      <c r="N2426" s="2">
        <v>20</v>
      </c>
    </row>
    <row r="2427" spans="1:14" x14ac:dyDescent="0.35">
      <c r="A2427" t="s">
        <v>44</v>
      </c>
      <c r="B2427">
        <f>IF(COUNTIF($A$2:A2427, A2427) =1,1,0)</f>
        <v>0</v>
      </c>
      <c r="C2427">
        <v>2024</v>
      </c>
      <c r="D2427" s="10">
        <v>45292</v>
      </c>
      <c r="E2427" t="s">
        <v>34</v>
      </c>
      <c r="F2427" t="s">
        <v>36</v>
      </c>
      <c r="G2427">
        <f>IF(COUNTIF($F$2:F2427, F2427) =1,1,0)</f>
        <v>0</v>
      </c>
      <c r="H2427" s="1">
        <v>67.37</v>
      </c>
      <c r="I2427" s="2">
        <f t="shared" si="37"/>
        <v>67370000</v>
      </c>
      <c r="J2427" s="2">
        <v>521384</v>
      </c>
      <c r="K2427" t="s">
        <v>30</v>
      </c>
      <c r="L2427" t="s">
        <v>26</v>
      </c>
      <c r="M2427" t="s">
        <v>31</v>
      </c>
      <c r="N2427" s="2">
        <v>32</v>
      </c>
    </row>
    <row r="2428" spans="1:14" x14ac:dyDescent="0.35">
      <c r="A2428" t="s">
        <v>41</v>
      </c>
      <c r="B2428">
        <f>IF(COUNTIF($A$2:A2428, A2428) =1,1,0)</f>
        <v>0</v>
      </c>
      <c r="C2428">
        <v>2022</v>
      </c>
      <c r="D2428" s="10">
        <v>44562</v>
      </c>
      <c r="E2428" t="s">
        <v>34</v>
      </c>
      <c r="F2428" t="s">
        <v>35</v>
      </c>
      <c r="G2428">
        <f>IF(COUNTIF($F$2:F2428, F2428) =1,1,0)</f>
        <v>0</v>
      </c>
      <c r="H2428" s="1">
        <v>69.09</v>
      </c>
      <c r="I2428" s="2">
        <f t="shared" si="37"/>
        <v>69090000</v>
      </c>
      <c r="J2428" s="2">
        <v>474183</v>
      </c>
      <c r="K2428" t="s">
        <v>29</v>
      </c>
      <c r="L2428" t="s">
        <v>22</v>
      </c>
      <c r="M2428" t="s">
        <v>31</v>
      </c>
      <c r="N2428" s="2">
        <v>27</v>
      </c>
    </row>
    <row r="2429" spans="1:14" x14ac:dyDescent="0.35">
      <c r="A2429" t="s">
        <v>43</v>
      </c>
      <c r="B2429">
        <f>IF(COUNTIF($A$2:A2429, A2429) =1,1,0)</f>
        <v>0</v>
      </c>
      <c r="C2429">
        <v>2018</v>
      </c>
      <c r="D2429" s="10">
        <v>43101</v>
      </c>
      <c r="E2429" t="s">
        <v>34</v>
      </c>
      <c r="F2429" t="s">
        <v>17</v>
      </c>
      <c r="G2429">
        <f>IF(COUNTIF($F$2:F2429, F2429) =1,1,0)</f>
        <v>0</v>
      </c>
      <c r="H2429" s="1">
        <v>36.630000000000003</v>
      </c>
      <c r="I2429" s="2">
        <f t="shared" si="37"/>
        <v>36630000</v>
      </c>
      <c r="J2429" s="2">
        <v>829742</v>
      </c>
      <c r="K2429" t="s">
        <v>29</v>
      </c>
      <c r="L2429" t="s">
        <v>14</v>
      </c>
      <c r="M2429" t="s">
        <v>18</v>
      </c>
      <c r="N2429" s="2">
        <v>57</v>
      </c>
    </row>
    <row r="2430" spans="1:14" x14ac:dyDescent="0.35">
      <c r="A2430" t="s">
        <v>45</v>
      </c>
      <c r="B2430">
        <f>IF(COUNTIF($A$2:A2430, A2430) =1,1,0)</f>
        <v>0</v>
      </c>
      <c r="C2430">
        <v>2021</v>
      </c>
      <c r="D2430" s="10">
        <v>44197</v>
      </c>
      <c r="E2430" t="s">
        <v>32</v>
      </c>
      <c r="F2430" t="s">
        <v>24</v>
      </c>
      <c r="G2430">
        <f>IF(COUNTIF($F$2:F2430, F2430) =1,1,0)</f>
        <v>0</v>
      </c>
      <c r="H2430" s="1">
        <v>99.81</v>
      </c>
      <c r="I2430" s="2">
        <f t="shared" si="37"/>
        <v>99810000</v>
      </c>
      <c r="J2430" s="2">
        <v>460842</v>
      </c>
      <c r="K2430" t="s">
        <v>30</v>
      </c>
      <c r="L2430" t="s">
        <v>22</v>
      </c>
      <c r="M2430" t="s">
        <v>27</v>
      </c>
      <c r="N2430" s="2">
        <v>59</v>
      </c>
    </row>
    <row r="2431" spans="1:14" x14ac:dyDescent="0.35">
      <c r="A2431" t="s">
        <v>40</v>
      </c>
      <c r="B2431">
        <f>IF(COUNTIF($A$2:A2431, A2431) =1,1,0)</f>
        <v>0</v>
      </c>
      <c r="C2431">
        <v>2022</v>
      </c>
      <c r="D2431" s="10">
        <v>44562</v>
      </c>
      <c r="E2431" t="s">
        <v>42</v>
      </c>
      <c r="F2431" t="s">
        <v>17</v>
      </c>
      <c r="G2431">
        <f>IF(COUNTIF($F$2:F2431, F2431) =1,1,0)</f>
        <v>0</v>
      </c>
      <c r="H2431" s="1">
        <v>47.33</v>
      </c>
      <c r="I2431" s="2">
        <f t="shared" si="37"/>
        <v>47330000</v>
      </c>
      <c r="J2431" s="2">
        <v>839881</v>
      </c>
      <c r="K2431" t="s">
        <v>30</v>
      </c>
      <c r="L2431" t="s">
        <v>38</v>
      </c>
      <c r="M2431" t="s">
        <v>18</v>
      </c>
      <c r="N2431" s="2">
        <v>51</v>
      </c>
    </row>
    <row r="2432" spans="1:14" x14ac:dyDescent="0.35">
      <c r="A2432" t="s">
        <v>43</v>
      </c>
      <c r="B2432">
        <f>IF(COUNTIF($A$2:A2432, A2432) =1,1,0)</f>
        <v>0</v>
      </c>
      <c r="C2432">
        <v>2017</v>
      </c>
      <c r="D2432" s="10">
        <v>42736</v>
      </c>
      <c r="E2432" t="s">
        <v>32</v>
      </c>
      <c r="F2432" t="s">
        <v>21</v>
      </c>
      <c r="G2432">
        <f>IF(COUNTIF($F$2:F2432, F2432) =1,1,0)</f>
        <v>0</v>
      </c>
      <c r="H2432" s="1">
        <v>72.48</v>
      </c>
      <c r="I2432" s="2">
        <f t="shared" si="37"/>
        <v>72480000</v>
      </c>
      <c r="J2432" s="2">
        <v>860625</v>
      </c>
      <c r="K2432" t="s">
        <v>30</v>
      </c>
      <c r="L2432" t="s">
        <v>38</v>
      </c>
      <c r="M2432" t="s">
        <v>18</v>
      </c>
      <c r="N2432" s="2">
        <v>4</v>
      </c>
    </row>
    <row r="2433" spans="1:14" x14ac:dyDescent="0.35">
      <c r="A2433" t="s">
        <v>23</v>
      </c>
      <c r="B2433">
        <f>IF(COUNTIF($A$2:A2433, A2433) =1,1,0)</f>
        <v>0</v>
      </c>
      <c r="C2433">
        <v>2019</v>
      </c>
      <c r="D2433" s="10">
        <v>43466</v>
      </c>
      <c r="E2433" t="s">
        <v>34</v>
      </c>
      <c r="F2433" t="s">
        <v>37</v>
      </c>
      <c r="G2433">
        <f>IF(COUNTIF($F$2:F2433, F2433) =1,1,0)</f>
        <v>0</v>
      </c>
      <c r="H2433" s="1">
        <v>65.47</v>
      </c>
      <c r="I2433" s="2">
        <f t="shared" si="37"/>
        <v>65470000</v>
      </c>
      <c r="J2433" s="2">
        <v>263110</v>
      </c>
      <c r="K2433" t="s">
        <v>29</v>
      </c>
      <c r="L2433" t="s">
        <v>26</v>
      </c>
      <c r="M2433" t="s">
        <v>18</v>
      </c>
      <c r="N2433" s="2">
        <v>6</v>
      </c>
    </row>
    <row r="2434" spans="1:14" x14ac:dyDescent="0.35">
      <c r="A2434" t="s">
        <v>44</v>
      </c>
      <c r="B2434">
        <f>IF(COUNTIF($A$2:A2434, A2434) =1,1,0)</f>
        <v>0</v>
      </c>
      <c r="C2434">
        <v>2020</v>
      </c>
      <c r="D2434" s="10">
        <v>43831</v>
      </c>
      <c r="E2434" t="s">
        <v>20</v>
      </c>
      <c r="F2434" t="s">
        <v>21</v>
      </c>
      <c r="G2434">
        <f>IF(COUNTIF($F$2:F2434, F2434) =1,1,0)</f>
        <v>0</v>
      </c>
      <c r="H2434" s="1">
        <v>13.61</v>
      </c>
      <c r="I2434" s="2">
        <f t="shared" si="37"/>
        <v>13610000</v>
      </c>
      <c r="J2434" s="2">
        <v>506364</v>
      </c>
      <c r="K2434" t="s">
        <v>25</v>
      </c>
      <c r="L2434" t="s">
        <v>26</v>
      </c>
      <c r="M2434" t="s">
        <v>18</v>
      </c>
      <c r="N2434" s="2">
        <v>66</v>
      </c>
    </row>
    <row r="2435" spans="1:14" x14ac:dyDescent="0.35">
      <c r="A2435" t="s">
        <v>45</v>
      </c>
      <c r="B2435">
        <f>IF(COUNTIF($A$2:A2435, A2435) =1,1,0)</f>
        <v>0</v>
      </c>
      <c r="C2435">
        <v>2021</v>
      </c>
      <c r="D2435" s="10">
        <v>44197</v>
      </c>
      <c r="E2435" t="s">
        <v>11</v>
      </c>
      <c r="F2435" t="s">
        <v>12</v>
      </c>
      <c r="G2435">
        <f>IF(COUNTIF($F$2:F2435, F2435) =1,1,0)</f>
        <v>0</v>
      </c>
      <c r="H2435" s="1">
        <v>6.01</v>
      </c>
      <c r="I2435" s="2">
        <f t="shared" ref="I2435:I2498" si="38">H2435*1000000</f>
        <v>6010000</v>
      </c>
      <c r="J2435" s="2">
        <v>176772</v>
      </c>
      <c r="K2435" t="s">
        <v>29</v>
      </c>
      <c r="L2435" t="s">
        <v>14</v>
      </c>
      <c r="M2435" t="s">
        <v>18</v>
      </c>
      <c r="N2435" s="2">
        <v>6</v>
      </c>
    </row>
    <row r="2436" spans="1:14" x14ac:dyDescent="0.35">
      <c r="A2436" t="s">
        <v>43</v>
      </c>
      <c r="B2436">
        <f>IF(COUNTIF($A$2:A2436, A2436) =1,1,0)</f>
        <v>0</v>
      </c>
      <c r="C2436">
        <v>2021</v>
      </c>
      <c r="D2436" s="10">
        <v>44197</v>
      </c>
      <c r="E2436" t="s">
        <v>34</v>
      </c>
      <c r="F2436" t="s">
        <v>17</v>
      </c>
      <c r="G2436">
        <f>IF(COUNTIF($F$2:F2436, F2436) =1,1,0)</f>
        <v>0</v>
      </c>
      <c r="H2436" s="1">
        <v>1.32</v>
      </c>
      <c r="I2436" s="2">
        <f t="shared" si="38"/>
        <v>1320000</v>
      </c>
      <c r="J2436" s="2">
        <v>564277</v>
      </c>
      <c r="K2436" t="s">
        <v>25</v>
      </c>
      <c r="L2436" t="s">
        <v>22</v>
      </c>
      <c r="M2436" t="s">
        <v>18</v>
      </c>
      <c r="N2436" s="2">
        <v>1</v>
      </c>
    </row>
    <row r="2437" spans="1:14" x14ac:dyDescent="0.35">
      <c r="A2437" t="s">
        <v>40</v>
      </c>
      <c r="B2437">
        <f>IF(COUNTIF($A$2:A2437, A2437) =1,1,0)</f>
        <v>0</v>
      </c>
      <c r="C2437">
        <v>2017</v>
      </c>
      <c r="D2437" s="10">
        <v>42736</v>
      </c>
      <c r="E2437" t="s">
        <v>20</v>
      </c>
      <c r="F2437" t="s">
        <v>17</v>
      </c>
      <c r="G2437">
        <f>IF(COUNTIF($F$2:F2437, F2437) =1,1,0)</f>
        <v>0</v>
      </c>
      <c r="H2437" s="1">
        <v>47.97</v>
      </c>
      <c r="I2437" s="2">
        <f t="shared" si="38"/>
        <v>47970000</v>
      </c>
      <c r="J2437" s="2">
        <v>36780</v>
      </c>
      <c r="K2437" t="s">
        <v>29</v>
      </c>
      <c r="L2437" t="s">
        <v>14</v>
      </c>
      <c r="M2437" t="s">
        <v>27</v>
      </c>
      <c r="N2437" s="2">
        <v>64</v>
      </c>
    </row>
    <row r="2438" spans="1:14" x14ac:dyDescent="0.35">
      <c r="A2438" t="s">
        <v>28</v>
      </c>
      <c r="B2438">
        <f>IF(COUNTIF($A$2:A2438, A2438) =1,1,0)</f>
        <v>0</v>
      </c>
      <c r="C2438">
        <v>2021</v>
      </c>
      <c r="D2438" s="10">
        <v>44197</v>
      </c>
      <c r="E2438" t="s">
        <v>16</v>
      </c>
      <c r="F2438" t="s">
        <v>17</v>
      </c>
      <c r="G2438">
        <f>IF(COUNTIF($F$2:F2438, F2438) =1,1,0)</f>
        <v>0</v>
      </c>
      <c r="H2438" s="1">
        <v>46.82</v>
      </c>
      <c r="I2438" s="2">
        <f t="shared" si="38"/>
        <v>46820000</v>
      </c>
      <c r="J2438" s="2">
        <v>589744</v>
      </c>
      <c r="K2438" t="s">
        <v>25</v>
      </c>
      <c r="L2438" t="s">
        <v>22</v>
      </c>
      <c r="M2438" t="s">
        <v>15</v>
      </c>
      <c r="N2438" s="2">
        <v>32</v>
      </c>
    </row>
    <row r="2439" spans="1:14" x14ac:dyDescent="0.35">
      <c r="A2439" t="s">
        <v>41</v>
      </c>
      <c r="B2439">
        <f>IF(COUNTIF($A$2:A2439, A2439) =1,1,0)</f>
        <v>0</v>
      </c>
      <c r="C2439">
        <v>2018</v>
      </c>
      <c r="D2439" s="10">
        <v>43101</v>
      </c>
      <c r="E2439" t="s">
        <v>42</v>
      </c>
      <c r="F2439" t="s">
        <v>35</v>
      </c>
      <c r="G2439">
        <f>IF(COUNTIF($F$2:F2439, F2439) =1,1,0)</f>
        <v>0</v>
      </c>
      <c r="H2439" s="1">
        <v>59.01</v>
      </c>
      <c r="I2439" s="2">
        <f t="shared" si="38"/>
        <v>59010000</v>
      </c>
      <c r="J2439" s="2">
        <v>309230</v>
      </c>
      <c r="K2439" t="s">
        <v>13</v>
      </c>
      <c r="L2439" t="s">
        <v>26</v>
      </c>
      <c r="M2439" t="s">
        <v>39</v>
      </c>
      <c r="N2439" s="2">
        <v>61</v>
      </c>
    </row>
    <row r="2440" spans="1:14" x14ac:dyDescent="0.35">
      <c r="A2440" t="s">
        <v>10</v>
      </c>
      <c r="B2440">
        <f>IF(COUNTIF($A$2:A2440, A2440) =1,1,0)</f>
        <v>0</v>
      </c>
      <c r="C2440">
        <v>2024</v>
      </c>
      <c r="D2440" s="10">
        <v>45292</v>
      </c>
      <c r="E2440" t="s">
        <v>20</v>
      </c>
      <c r="F2440" t="s">
        <v>24</v>
      </c>
      <c r="G2440">
        <f>IF(COUNTIF($F$2:F2440, F2440) =1,1,0)</f>
        <v>0</v>
      </c>
      <c r="H2440" s="1">
        <v>53.59</v>
      </c>
      <c r="I2440" s="2">
        <f t="shared" si="38"/>
        <v>53590000</v>
      </c>
      <c r="J2440" s="2">
        <v>4913</v>
      </c>
      <c r="K2440" t="s">
        <v>13</v>
      </c>
      <c r="L2440" t="s">
        <v>22</v>
      </c>
      <c r="M2440" t="s">
        <v>27</v>
      </c>
      <c r="N2440" s="2">
        <v>61</v>
      </c>
    </row>
    <row r="2441" spans="1:14" x14ac:dyDescent="0.35">
      <c r="A2441" t="s">
        <v>43</v>
      </c>
      <c r="B2441">
        <f>IF(COUNTIF($A$2:A2441, A2441) =1,1,0)</f>
        <v>0</v>
      </c>
      <c r="C2441">
        <v>2020</v>
      </c>
      <c r="D2441" s="10">
        <v>43831</v>
      </c>
      <c r="E2441" t="s">
        <v>34</v>
      </c>
      <c r="F2441" t="s">
        <v>12</v>
      </c>
      <c r="G2441">
        <f>IF(COUNTIF($F$2:F2441, F2441) =1,1,0)</f>
        <v>0</v>
      </c>
      <c r="H2441" s="1">
        <v>50.41</v>
      </c>
      <c r="I2441" s="2">
        <f t="shared" si="38"/>
        <v>50410000</v>
      </c>
      <c r="J2441" s="2">
        <v>350295</v>
      </c>
      <c r="K2441" t="s">
        <v>29</v>
      </c>
      <c r="L2441" t="s">
        <v>14</v>
      </c>
      <c r="M2441" t="s">
        <v>39</v>
      </c>
      <c r="N2441" s="2">
        <v>5</v>
      </c>
    </row>
    <row r="2442" spans="1:14" x14ac:dyDescent="0.35">
      <c r="A2442" t="s">
        <v>45</v>
      </c>
      <c r="B2442">
        <f>IF(COUNTIF($A$2:A2442, A2442) =1,1,0)</f>
        <v>0</v>
      </c>
      <c r="C2442">
        <v>2020</v>
      </c>
      <c r="D2442" s="10">
        <v>43831</v>
      </c>
      <c r="E2442" t="s">
        <v>32</v>
      </c>
      <c r="F2442" t="s">
        <v>36</v>
      </c>
      <c r="G2442">
        <f>IF(COUNTIF($F$2:F2442, F2442) =1,1,0)</f>
        <v>0</v>
      </c>
      <c r="H2442" s="1">
        <v>60.2</v>
      </c>
      <c r="I2442" s="2">
        <f t="shared" si="38"/>
        <v>60200000</v>
      </c>
      <c r="J2442" s="2">
        <v>998937</v>
      </c>
      <c r="K2442" t="s">
        <v>25</v>
      </c>
      <c r="L2442" t="s">
        <v>38</v>
      </c>
      <c r="M2442" t="s">
        <v>31</v>
      </c>
      <c r="N2442" s="2">
        <v>19</v>
      </c>
    </row>
    <row r="2443" spans="1:14" x14ac:dyDescent="0.35">
      <c r="A2443" t="s">
        <v>43</v>
      </c>
      <c r="B2443">
        <f>IF(COUNTIF($A$2:A2443, A2443) =1,1,0)</f>
        <v>0</v>
      </c>
      <c r="C2443">
        <v>2018</v>
      </c>
      <c r="D2443" s="10">
        <v>43101</v>
      </c>
      <c r="E2443" t="s">
        <v>42</v>
      </c>
      <c r="F2443" t="s">
        <v>24</v>
      </c>
      <c r="G2443">
        <f>IF(COUNTIF($F$2:F2443, F2443) =1,1,0)</f>
        <v>0</v>
      </c>
      <c r="H2443" s="1">
        <v>96.22</v>
      </c>
      <c r="I2443" s="2">
        <f t="shared" si="38"/>
        <v>96220000</v>
      </c>
      <c r="J2443" s="2">
        <v>445546</v>
      </c>
      <c r="K2443" t="s">
        <v>25</v>
      </c>
      <c r="L2443" t="s">
        <v>22</v>
      </c>
      <c r="M2443" t="s">
        <v>18</v>
      </c>
      <c r="N2443" s="2">
        <v>45</v>
      </c>
    </row>
    <row r="2444" spans="1:14" x14ac:dyDescent="0.35">
      <c r="A2444" t="s">
        <v>43</v>
      </c>
      <c r="B2444">
        <f>IF(COUNTIF($A$2:A2444, A2444) =1,1,0)</f>
        <v>0</v>
      </c>
      <c r="C2444">
        <v>2023</v>
      </c>
      <c r="D2444" s="10">
        <v>44927</v>
      </c>
      <c r="E2444" t="s">
        <v>34</v>
      </c>
      <c r="F2444" t="s">
        <v>37</v>
      </c>
      <c r="G2444">
        <f>IF(COUNTIF($F$2:F2444, F2444) =1,1,0)</f>
        <v>0</v>
      </c>
      <c r="H2444" s="1">
        <v>7.33</v>
      </c>
      <c r="I2444" s="2">
        <f t="shared" si="38"/>
        <v>7330000</v>
      </c>
      <c r="J2444" s="2">
        <v>486146</v>
      </c>
      <c r="K2444" t="s">
        <v>29</v>
      </c>
      <c r="L2444" t="s">
        <v>38</v>
      </c>
      <c r="M2444" t="s">
        <v>18</v>
      </c>
      <c r="N2444" s="2">
        <v>12</v>
      </c>
    </row>
    <row r="2445" spans="1:14" x14ac:dyDescent="0.35">
      <c r="A2445" t="s">
        <v>23</v>
      </c>
      <c r="B2445">
        <f>IF(COUNTIF($A$2:A2445, A2445) =1,1,0)</f>
        <v>0</v>
      </c>
      <c r="C2445">
        <v>2016</v>
      </c>
      <c r="D2445" s="10">
        <v>42370</v>
      </c>
      <c r="E2445" t="s">
        <v>11</v>
      </c>
      <c r="F2445" t="s">
        <v>12</v>
      </c>
      <c r="G2445">
        <f>IF(COUNTIF($F$2:F2445, F2445) =1,1,0)</f>
        <v>0</v>
      </c>
      <c r="H2445" s="1">
        <v>29.49</v>
      </c>
      <c r="I2445" s="2">
        <f t="shared" si="38"/>
        <v>29490000</v>
      </c>
      <c r="J2445" s="2">
        <v>466333</v>
      </c>
      <c r="K2445" t="s">
        <v>13</v>
      </c>
      <c r="L2445" t="s">
        <v>38</v>
      </c>
      <c r="M2445" t="s">
        <v>18</v>
      </c>
      <c r="N2445" s="2">
        <v>51</v>
      </c>
    </row>
    <row r="2446" spans="1:14" x14ac:dyDescent="0.35">
      <c r="A2446" t="s">
        <v>44</v>
      </c>
      <c r="B2446">
        <f>IF(COUNTIF($A$2:A2446, A2446) =1,1,0)</f>
        <v>0</v>
      </c>
      <c r="C2446">
        <v>2019</v>
      </c>
      <c r="D2446" s="10">
        <v>43466</v>
      </c>
      <c r="E2446" t="s">
        <v>11</v>
      </c>
      <c r="F2446" t="s">
        <v>35</v>
      </c>
      <c r="G2446">
        <f>IF(COUNTIF($F$2:F2446, F2446) =1,1,0)</f>
        <v>0</v>
      </c>
      <c r="H2446" s="1">
        <v>73.349999999999994</v>
      </c>
      <c r="I2446" s="2">
        <f t="shared" si="38"/>
        <v>73350000</v>
      </c>
      <c r="J2446" s="2">
        <v>706019</v>
      </c>
      <c r="K2446" t="s">
        <v>25</v>
      </c>
      <c r="L2446" t="s">
        <v>38</v>
      </c>
      <c r="M2446" t="s">
        <v>39</v>
      </c>
      <c r="N2446" s="2">
        <v>65</v>
      </c>
    </row>
    <row r="2447" spans="1:14" x14ac:dyDescent="0.35">
      <c r="A2447" t="s">
        <v>23</v>
      </c>
      <c r="B2447">
        <f>IF(COUNTIF($A$2:A2447, A2447) =1,1,0)</f>
        <v>0</v>
      </c>
      <c r="C2447">
        <v>2020</v>
      </c>
      <c r="D2447" s="10">
        <v>43831</v>
      </c>
      <c r="E2447" t="s">
        <v>32</v>
      </c>
      <c r="F2447" t="s">
        <v>17</v>
      </c>
      <c r="G2447">
        <f>IF(COUNTIF($F$2:F2447, F2447) =1,1,0)</f>
        <v>0</v>
      </c>
      <c r="H2447" s="1">
        <v>70.03</v>
      </c>
      <c r="I2447" s="2">
        <f t="shared" si="38"/>
        <v>70030000</v>
      </c>
      <c r="J2447" s="2">
        <v>971464</v>
      </c>
      <c r="K2447" t="s">
        <v>25</v>
      </c>
      <c r="L2447" t="s">
        <v>22</v>
      </c>
      <c r="M2447" t="s">
        <v>18</v>
      </c>
      <c r="N2447" s="2">
        <v>4</v>
      </c>
    </row>
    <row r="2448" spans="1:14" x14ac:dyDescent="0.35">
      <c r="A2448" t="s">
        <v>19</v>
      </c>
      <c r="B2448">
        <f>IF(COUNTIF($A$2:A2448, A2448) =1,1,0)</f>
        <v>0</v>
      </c>
      <c r="C2448">
        <v>2015</v>
      </c>
      <c r="D2448" s="10">
        <v>42005</v>
      </c>
      <c r="E2448" t="s">
        <v>20</v>
      </c>
      <c r="F2448" t="s">
        <v>21</v>
      </c>
      <c r="G2448">
        <f>IF(COUNTIF($F$2:F2448, F2448) =1,1,0)</f>
        <v>0</v>
      </c>
      <c r="H2448" s="1">
        <v>76.97</v>
      </c>
      <c r="I2448" s="2">
        <f t="shared" si="38"/>
        <v>76970000</v>
      </c>
      <c r="J2448" s="2">
        <v>224983</v>
      </c>
      <c r="K2448" t="s">
        <v>25</v>
      </c>
      <c r="L2448" t="s">
        <v>22</v>
      </c>
      <c r="M2448" t="s">
        <v>27</v>
      </c>
      <c r="N2448" s="2">
        <v>42</v>
      </c>
    </row>
    <row r="2449" spans="1:14" x14ac:dyDescent="0.35">
      <c r="A2449" t="s">
        <v>43</v>
      </c>
      <c r="B2449">
        <f>IF(COUNTIF($A$2:A2449, A2449) =1,1,0)</f>
        <v>0</v>
      </c>
      <c r="C2449">
        <v>2019</v>
      </c>
      <c r="D2449" s="10">
        <v>43466</v>
      </c>
      <c r="E2449" t="s">
        <v>16</v>
      </c>
      <c r="F2449" t="s">
        <v>24</v>
      </c>
      <c r="G2449">
        <f>IF(COUNTIF($F$2:F2449, F2449) =1,1,0)</f>
        <v>0</v>
      </c>
      <c r="H2449" s="1">
        <v>87.41</v>
      </c>
      <c r="I2449" s="2">
        <f t="shared" si="38"/>
        <v>87410000</v>
      </c>
      <c r="J2449" s="2">
        <v>919425</v>
      </c>
      <c r="K2449" t="s">
        <v>25</v>
      </c>
      <c r="L2449" t="s">
        <v>14</v>
      </c>
      <c r="M2449" t="s">
        <v>39</v>
      </c>
      <c r="N2449" s="2">
        <v>45</v>
      </c>
    </row>
    <row r="2450" spans="1:14" x14ac:dyDescent="0.35">
      <c r="A2450" t="s">
        <v>41</v>
      </c>
      <c r="B2450">
        <f>IF(COUNTIF($A$2:A2450, A2450) =1,1,0)</f>
        <v>0</v>
      </c>
      <c r="C2450">
        <v>2023</v>
      </c>
      <c r="D2450" s="10">
        <v>44927</v>
      </c>
      <c r="E2450" t="s">
        <v>32</v>
      </c>
      <c r="F2450" t="s">
        <v>24</v>
      </c>
      <c r="G2450">
        <f>IF(COUNTIF($F$2:F2450, F2450) =1,1,0)</f>
        <v>0</v>
      </c>
      <c r="H2450" s="1">
        <v>57.25</v>
      </c>
      <c r="I2450" s="2">
        <f t="shared" si="38"/>
        <v>57250000</v>
      </c>
      <c r="J2450" s="2">
        <v>115138</v>
      </c>
      <c r="K2450" t="s">
        <v>30</v>
      </c>
      <c r="L2450" t="s">
        <v>14</v>
      </c>
      <c r="M2450" t="s">
        <v>39</v>
      </c>
      <c r="N2450" s="2">
        <v>42</v>
      </c>
    </row>
    <row r="2451" spans="1:14" x14ac:dyDescent="0.35">
      <c r="A2451" t="s">
        <v>44</v>
      </c>
      <c r="B2451">
        <f>IF(COUNTIF($A$2:A2451, A2451) =1,1,0)</f>
        <v>0</v>
      </c>
      <c r="C2451">
        <v>2020</v>
      </c>
      <c r="D2451" s="10">
        <v>43831</v>
      </c>
      <c r="E2451" t="s">
        <v>11</v>
      </c>
      <c r="F2451" t="s">
        <v>21</v>
      </c>
      <c r="G2451">
        <f>IF(COUNTIF($F$2:F2451, F2451) =1,1,0)</f>
        <v>0</v>
      </c>
      <c r="H2451" s="1">
        <v>99.57</v>
      </c>
      <c r="I2451" s="2">
        <f t="shared" si="38"/>
        <v>99570000</v>
      </c>
      <c r="J2451" s="2">
        <v>786468</v>
      </c>
      <c r="K2451" t="s">
        <v>25</v>
      </c>
      <c r="L2451" t="s">
        <v>26</v>
      </c>
      <c r="M2451" t="s">
        <v>27</v>
      </c>
      <c r="N2451" s="2">
        <v>42</v>
      </c>
    </row>
    <row r="2452" spans="1:14" x14ac:dyDescent="0.35">
      <c r="A2452" t="s">
        <v>19</v>
      </c>
      <c r="B2452">
        <f>IF(COUNTIF($A$2:A2452, A2452) =1,1,0)</f>
        <v>0</v>
      </c>
      <c r="C2452">
        <v>2023</v>
      </c>
      <c r="D2452" s="10">
        <v>44927</v>
      </c>
      <c r="E2452" t="s">
        <v>11</v>
      </c>
      <c r="F2452" t="s">
        <v>17</v>
      </c>
      <c r="G2452">
        <f>IF(COUNTIF($F$2:F2452, F2452) =1,1,0)</f>
        <v>0</v>
      </c>
      <c r="H2452" s="1">
        <v>5.1100000000000003</v>
      </c>
      <c r="I2452" s="2">
        <f t="shared" si="38"/>
        <v>5110000</v>
      </c>
      <c r="J2452" s="2">
        <v>620560</v>
      </c>
      <c r="K2452" t="s">
        <v>13</v>
      </c>
      <c r="L2452" t="s">
        <v>22</v>
      </c>
      <c r="M2452" t="s">
        <v>31</v>
      </c>
      <c r="N2452" s="2">
        <v>59</v>
      </c>
    </row>
    <row r="2453" spans="1:14" x14ac:dyDescent="0.35">
      <c r="A2453" t="s">
        <v>45</v>
      </c>
      <c r="B2453">
        <f>IF(COUNTIF($A$2:A2453, A2453) =1,1,0)</f>
        <v>0</v>
      </c>
      <c r="C2453">
        <v>2017</v>
      </c>
      <c r="D2453" s="10">
        <v>42736</v>
      </c>
      <c r="E2453" t="s">
        <v>42</v>
      </c>
      <c r="F2453" t="s">
        <v>35</v>
      </c>
      <c r="G2453">
        <f>IF(COUNTIF($F$2:F2453, F2453) =1,1,0)</f>
        <v>0</v>
      </c>
      <c r="H2453" s="1">
        <v>56.74</v>
      </c>
      <c r="I2453" s="2">
        <f t="shared" si="38"/>
        <v>56740000</v>
      </c>
      <c r="J2453" s="2">
        <v>976007</v>
      </c>
      <c r="K2453" t="s">
        <v>29</v>
      </c>
      <c r="L2453" t="s">
        <v>26</v>
      </c>
      <c r="M2453" t="s">
        <v>39</v>
      </c>
      <c r="N2453" s="2">
        <v>59</v>
      </c>
    </row>
    <row r="2454" spans="1:14" x14ac:dyDescent="0.35">
      <c r="A2454" t="s">
        <v>33</v>
      </c>
      <c r="B2454">
        <f>IF(COUNTIF($A$2:A2454, A2454) =1,1,0)</f>
        <v>0</v>
      </c>
      <c r="C2454">
        <v>2016</v>
      </c>
      <c r="D2454" s="10">
        <v>42370</v>
      </c>
      <c r="E2454" t="s">
        <v>32</v>
      </c>
      <c r="F2454" t="s">
        <v>12</v>
      </c>
      <c r="G2454">
        <f>IF(COUNTIF($F$2:F2454, F2454) =1,1,0)</f>
        <v>0</v>
      </c>
      <c r="H2454" s="1">
        <v>46.58</v>
      </c>
      <c r="I2454" s="2">
        <f t="shared" si="38"/>
        <v>46580000</v>
      </c>
      <c r="J2454" s="2">
        <v>361163</v>
      </c>
      <c r="K2454" t="s">
        <v>13</v>
      </c>
      <c r="L2454" t="s">
        <v>38</v>
      </c>
      <c r="M2454" t="s">
        <v>18</v>
      </c>
      <c r="N2454" s="2">
        <v>38</v>
      </c>
    </row>
    <row r="2455" spans="1:14" x14ac:dyDescent="0.35">
      <c r="A2455" t="s">
        <v>43</v>
      </c>
      <c r="B2455">
        <f>IF(COUNTIF($A$2:A2455, A2455) =1,1,0)</f>
        <v>0</v>
      </c>
      <c r="C2455">
        <v>2017</v>
      </c>
      <c r="D2455" s="10">
        <v>42736</v>
      </c>
      <c r="E2455" t="s">
        <v>16</v>
      </c>
      <c r="F2455" t="s">
        <v>37</v>
      </c>
      <c r="G2455">
        <f>IF(COUNTIF($F$2:F2455, F2455) =1,1,0)</f>
        <v>0</v>
      </c>
      <c r="H2455" s="1">
        <v>54.78</v>
      </c>
      <c r="I2455" s="2">
        <f t="shared" si="38"/>
        <v>54780000</v>
      </c>
      <c r="J2455" s="2">
        <v>469735</v>
      </c>
      <c r="K2455" t="s">
        <v>25</v>
      </c>
      <c r="L2455" t="s">
        <v>38</v>
      </c>
      <c r="M2455" t="s">
        <v>39</v>
      </c>
      <c r="N2455" s="2">
        <v>57</v>
      </c>
    </row>
    <row r="2456" spans="1:14" x14ac:dyDescent="0.35">
      <c r="A2456" t="s">
        <v>45</v>
      </c>
      <c r="B2456">
        <f>IF(COUNTIF($A$2:A2456, A2456) =1,1,0)</f>
        <v>0</v>
      </c>
      <c r="C2456">
        <v>2015</v>
      </c>
      <c r="D2456" s="10">
        <v>42005</v>
      </c>
      <c r="E2456" t="s">
        <v>20</v>
      </c>
      <c r="F2456" t="s">
        <v>21</v>
      </c>
      <c r="G2456">
        <f>IF(COUNTIF($F$2:F2456, F2456) =1,1,0)</f>
        <v>0</v>
      </c>
      <c r="H2456" s="1">
        <v>46.27</v>
      </c>
      <c r="I2456" s="2">
        <f t="shared" si="38"/>
        <v>46270000</v>
      </c>
      <c r="J2456" s="2">
        <v>117231</v>
      </c>
      <c r="K2456" t="s">
        <v>30</v>
      </c>
      <c r="L2456" t="s">
        <v>14</v>
      </c>
      <c r="M2456" t="s">
        <v>27</v>
      </c>
      <c r="N2456" s="2">
        <v>28</v>
      </c>
    </row>
    <row r="2457" spans="1:14" x14ac:dyDescent="0.35">
      <c r="A2457" t="s">
        <v>28</v>
      </c>
      <c r="B2457">
        <f>IF(COUNTIF($A$2:A2457, A2457) =1,1,0)</f>
        <v>0</v>
      </c>
      <c r="C2457">
        <v>2018</v>
      </c>
      <c r="D2457" s="10">
        <v>43101</v>
      </c>
      <c r="E2457" t="s">
        <v>16</v>
      </c>
      <c r="F2457" t="s">
        <v>37</v>
      </c>
      <c r="G2457">
        <f>IF(COUNTIF($F$2:F2457, F2457) =1,1,0)</f>
        <v>0</v>
      </c>
      <c r="H2457" s="1">
        <v>14.38</v>
      </c>
      <c r="I2457" s="2">
        <f t="shared" si="38"/>
        <v>14380000</v>
      </c>
      <c r="J2457" s="2">
        <v>276925</v>
      </c>
      <c r="K2457" t="s">
        <v>30</v>
      </c>
      <c r="L2457" t="s">
        <v>14</v>
      </c>
      <c r="M2457" t="s">
        <v>15</v>
      </c>
      <c r="N2457" s="2">
        <v>54</v>
      </c>
    </row>
    <row r="2458" spans="1:14" x14ac:dyDescent="0.35">
      <c r="A2458" t="s">
        <v>40</v>
      </c>
      <c r="B2458">
        <f>IF(COUNTIF($A$2:A2458, A2458) =1,1,0)</f>
        <v>0</v>
      </c>
      <c r="C2458">
        <v>2019</v>
      </c>
      <c r="D2458" s="10">
        <v>43466</v>
      </c>
      <c r="E2458" t="s">
        <v>42</v>
      </c>
      <c r="F2458" t="s">
        <v>24</v>
      </c>
      <c r="G2458">
        <f>IF(COUNTIF($F$2:F2458, F2458) =1,1,0)</f>
        <v>0</v>
      </c>
      <c r="H2458" s="1">
        <v>37.299999999999997</v>
      </c>
      <c r="I2458" s="2">
        <f t="shared" si="38"/>
        <v>37300000</v>
      </c>
      <c r="J2458" s="2">
        <v>208089</v>
      </c>
      <c r="K2458" t="s">
        <v>30</v>
      </c>
      <c r="L2458" t="s">
        <v>38</v>
      </c>
      <c r="M2458" t="s">
        <v>31</v>
      </c>
      <c r="N2458" s="2">
        <v>33</v>
      </c>
    </row>
    <row r="2459" spans="1:14" x14ac:dyDescent="0.35">
      <c r="A2459" t="s">
        <v>40</v>
      </c>
      <c r="B2459">
        <f>IF(COUNTIF($A$2:A2459, A2459) =1,1,0)</f>
        <v>0</v>
      </c>
      <c r="C2459">
        <v>2016</v>
      </c>
      <c r="D2459" s="10">
        <v>42370</v>
      </c>
      <c r="E2459" t="s">
        <v>11</v>
      </c>
      <c r="F2459" t="s">
        <v>24</v>
      </c>
      <c r="G2459">
        <f>IF(COUNTIF($F$2:F2459, F2459) =1,1,0)</f>
        <v>0</v>
      </c>
      <c r="H2459" s="1">
        <v>63.81</v>
      </c>
      <c r="I2459" s="2">
        <f t="shared" si="38"/>
        <v>63810000</v>
      </c>
      <c r="J2459" s="2">
        <v>71720</v>
      </c>
      <c r="K2459" t="s">
        <v>13</v>
      </c>
      <c r="L2459" t="s">
        <v>38</v>
      </c>
      <c r="M2459" t="s">
        <v>39</v>
      </c>
      <c r="N2459" s="2">
        <v>21</v>
      </c>
    </row>
    <row r="2460" spans="1:14" x14ac:dyDescent="0.35">
      <c r="A2460" t="s">
        <v>41</v>
      </c>
      <c r="B2460">
        <f>IF(COUNTIF($A$2:A2460, A2460) =1,1,0)</f>
        <v>0</v>
      </c>
      <c r="C2460">
        <v>2024</v>
      </c>
      <c r="D2460" s="10">
        <v>45292</v>
      </c>
      <c r="E2460" t="s">
        <v>16</v>
      </c>
      <c r="F2460" t="s">
        <v>24</v>
      </c>
      <c r="G2460">
        <f>IF(COUNTIF($F$2:F2460, F2460) =1,1,0)</f>
        <v>0</v>
      </c>
      <c r="H2460" s="1">
        <v>35.619999999999997</v>
      </c>
      <c r="I2460" s="2">
        <f t="shared" si="38"/>
        <v>35620000</v>
      </c>
      <c r="J2460" s="2">
        <v>236676</v>
      </c>
      <c r="K2460" t="s">
        <v>25</v>
      </c>
      <c r="L2460" t="s">
        <v>26</v>
      </c>
      <c r="M2460" t="s">
        <v>27</v>
      </c>
      <c r="N2460" s="2">
        <v>67</v>
      </c>
    </row>
    <row r="2461" spans="1:14" x14ac:dyDescent="0.35">
      <c r="A2461" t="s">
        <v>19</v>
      </c>
      <c r="B2461">
        <f>IF(COUNTIF($A$2:A2461, A2461) =1,1,0)</f>
        <v>0</v>
      </c>
      <c r="C2461">
        <v>2024</v>
      </c>
      <c r="D2461" s="10">
        <v>45292</v>
      </c>
      <c r="E2461" t="s">
        <v>20</v>
      </c>
      <c r="F2461" t="s">
        <v>24</v>
      </c>
      <c r="G2461">
        <f>IF(COUNTIF($F$2:F2461, F2461) =1,1,0)</f>
        <v>0</v>
      </c>
      <c r="H2461" s="1">
        <v>93.46</v>
      </c>
      <c r="I2461" s="2">
        <f t="shared" si="38"/>
        <v>93460000</v>
      </c>
      <c r="J2461" s="2">
        <v>409281</v>
      </c>
      <c r="K2461" t="s">
        <v>25</v>
      </c>
      <c r="L2461" t="s">
        <v>22</v>
      </c>
      <c r="M2461" t="s">
        <v>31</v>
      </c>
      <c r="N2461" s="2">
        <v>18</v>
      </c>
    </row>
    <row r="2462" spans="1:14" x14ac:dyDescent="0.35">
      <c r="A2462" t="s">
        <v>44</v>
      </c>
      <c r="B2462">
        <f>IF(COUNTIF($A$2:A2462, A2462) =1,1,0)</f>
        <v>0</v>
      </c>
      <c r="C2462">
        <v>2023</v>
      </c>
      <c r="D2462" s="10">
        <v>44927</v>
      </c>
      <c r="E2462" t="s">
        <v>11</v>
      </c>
      <c r="F2462" t="s">
        <v>36</v>
      </c>
      <c r="G2462">
        <f>IF(COUNTIF($F$2:F2462, F2462) =1,1,0)</f>
        <v>0</v>
      </c>
      <c r="H2462" s="1">
        <v>82.36</v>
      </c>
      <c r="I2462" s="2">
        <f t="shared" si="38"/>
        <v>82360000</v>
      </c>
      <c r="J2462" s="2">
        <v>612815</v>
      </c>
      <c r="K2462" t="s">
        <v>29</v>
      </c>
      <c r="L2462" t="s">
        <v>38</v>
      </c>
      <c r="M2462" t="s">
        <v>31</v>
      </c>
      <c r="N2462" s="2">
        <v>12</v>
      </c>
    </row>
    <row r="2463" spans="1:14" x14ac:dyDescent="0.35">
      <c r="A2463" t="s">
        <v>41</v>
      </c>
      <c r="B2463">
        <f>IF(COUNTIF($A$2:A2463, A2463) =1,1,0)</f>
        <v>0</v>
      </c>
      <c r="C2463">
        <v>2018</v>
      </c>
      <c r="D2463" s="10">
        <v>43101</v>
      </c>
      <c r="E2463" t="s">
        <v>34</v>
      </c>
      <c r="F2463" t="s">
        <v>24</v>
      </c>
      <c r="G2463">
        <f>IF(COUNTIF($F$2:F2463, F2463) =1,1,0)</f>
        <v>0</v>
      </c>
      <c r="H2463" s="1">
        <v>11.32</v>
      </c>
      <c r="I2463" s="2">
        <f t="shared" si="38"/>
        <v>11320000</v>
      </c>
      <c r="J2463" s="2">
        <v>153618</v>
      </c>
      <c r="K2463" t="s">
        <v>25</v>
      </c>
      <c r="L2463" t="s">
        <v>22</v>
      </c>
      <c r="M2463" t="s">
        <v>15</v>
      </c>
      <c r="N2463" s="2">
        <v>29</v>
      </c>
    </row>
    <row r="2464" spans="1:14" x14ac:dyDescent="0.35">
      <c r="A2464" t="s">
        <v>19</v>
      </c>
      <c r="B2464">
        <f>IF(COUNTIF($A$2:A2464, A2464) =1,1,0)</f>
        <v>0</v>
      </c>
      <c r="C2464">
        <v>2023</v>
      </c>
      <c r="D2464" s="10">
        <v>44927</v>
      </c>
      <c r="E2464" t="s">
        <v>16</v>
      </c>
      <c r="F2464" t="s">
        <v>36</v>
      </c>
      <c r="G2464">
        <f>IF(COUNTIF($F$2:F2464, F2464) =1,1,0)</f>
        <v>0</v>
      </c>
      <c r="H2464" s="1">
        <v>57.15</v>
      </c>
      <c r="I2464" s="2">
        <f t="shared" si="38"/>
        <v>57150000</v>
      </c>
      <c r="J2464" s="2">
        <v>704230</v>
      </c>
      <c r="K2464" t="s">
        <v>25</v>
      </c>
      <c r="L2464" t="s">
        <v>38</v>
      </c>
      <c r="M2464" t="s">
        <v>15</v>
      </c>
      <c r="N2464" s="2">
        <v>71</v>
      </c>
    </row>
    <row r="2465" spans="1:14" x14ac:dyDescent="0.35">
      <c r="A2465" t="s">
        <v>10</v>
      </c>
      <c r="B2465">
        <f>IF(COUNTIF($A$2:A2465, A2465) =1,1,0)</f>
        <v>0</v>
      </c>
      <c r="C2465">
        <v>2019</v>
      </c>
      <c r="D2465" s="10">
        <v>43466</v>
      </c>
      <c r="E2465" t="s">
        <v>42</v>
      </c>
      <c r="F2465" t="s">
        <v>17</v>
      </c>
      <c r="G2465">
        <f>IF(COUNTIF($F$2:F2465, F2465) =1,1,0)</f>
        <v>0</v>
      </c>
      <c r="H2465" s="1">
        <v>79.37</v>
      </c>
      <c r="I2465" s="2">
        <f t="shared" si="38"/>
        <v>79370000</v>
      </c>
      <c r="J2465" s="2">
        <v>863510</v>
      </c>
      <c r="K2465" t="s">
        <v>13</v>
      </c>
      <c r="L2465" t="s">
        <v>22</v>
      </c>
      <c r="M2465" t="s">
        <v>15</v>
      </c>
      <c r="N2465" s="2">
        <v>2</v>
      </c>
    </row>
    <row r="2466" spans="1:14" x14ac:dyDescent="0.35">
      <c r="A2466" t="s">
        <v>19</v>
      </c>
      <c r="B2466">
        <f>IF(COUNTIF($A$2:A2466, A2466) =1,1,0)</f>
        <v>0</v>
      </c>
      <c r="C2466">
        <v>2024</v>
      </c>
      <c r="D2466" s="10">
        <v>45292</v>
      </c>
      <c r="E2466" t="s">
        <v>32</v>
      </c>
      <c r="F2466" t="s">
        <v>37</v>
      </c>
      <c r="G2466">
        <f>IF(COUNTIF($F$2:F2466, F2466) =1,1,0)</f>
        <v>0</v>
      </c>
      <c r="H2466" s="1">
        <v>4.08</v>
      </c>
      <c r="I2466" s="2">
        <f t="shared" si="38"/>
        <v>4080000</v>
      </c>
      <c r="J2466" s="2">
        <v>488599</v>
      </c>
      <c r="K2466" t="s">
        <v>30</v>
      </c>
      <c r="L2466" t="s">
        <v>26</v>
      </c>
      <c r="M2466" t="s">
        <v>39</v>
      </c>
      <c r="N2466" s="2">
        <v>11</v>
      </c>
    </row>
    <row r="2467" spans="1:14" x14ac:dyDescent="0.35">
      <c r="A2467" t="s">
        <v>33</v>
      </c>
      <c r="B2467">
        <f>IF(COUNTIF($A$2:A2467, A2467) =1,1,0)</f>
        <v>0</v>
      </c>
      <c r="C2467">
        <v>2022</v>
      </c>
      <c r="D2467" s="10">
        <v>44562</v>
      </c>
      <c r="E2467" t="s">
        <v>16</v>
      </c>
      <c r="F2467" t="s">
        <v>37</v>
      </c>
      <c r="G2467">
        <f>IF(COUNTIF($F$2:F2467, F2467) =1,1,0)</f>
        <v>0</v>
      </c>
      <c r="H2467" s="1">
        <v>80.73</v>
      </c>
      <c r="I2467" s="2">
        <f t="shared" si="38"/>
        <v>80730000</v>
      </c>
      <c r="J2467" s="2">
        <v>964782</v>
      </c>
      <c r="K2467" t="s">
        <v>30</v>
      </c>
      <c r="L2467" t="s">
        <v>22</v>
      </c>
      <c r="M2467" t="s">
        <v>15</v>
      </c>
      <c r="N2467" s="2">
        <v>47</v>
      </c>
    </row>
    <row r="2468" spans="1:14" x14ac:dyDescent="0.35">
      <c r="A2468" t="s">
        <v>28</v>
      </c>
      <c r="B2468">
        <f>IF(COUNTIF($A$2:A2468, A2468) =1,1,0)</f>
        <v>0</v>
      </c>
      <c r="C2468">
        <v>2018</v>
      </c>
      <c r="D2468" s="10">
        <v>43101</v>
      </c>
      <c r="E2468" t="s">
        <v>20</v>
      </c>
      <c r="F2468" t="s">
        <v>21</v>
      </c>
      <c r="G2468">
        <f>IF(COUNTIF($F$2:F2468, F2468) =1,1,0)</f>
        <v>0</v>
      </c>
      <c r="H2468" s="1">
        <v>48.96</v>
      </c>
      <c r="I2468" s="2">
        <f t="shared" si="38"/>
        <v>48960000</v>
      </c>
      <c r="J2468" s="2">
        <v>323027</v>
      </c>
      <c r="K2468" t="s">
        <v>30</v>
      </c>
      <c r="L2468" t="s">
        <v>14</v>
      </c>
      <c r="M2468" t="s">
        <v>39</v>
      </c>
      <c r="N2468" s="2">
        <v>49</v>
      </c>
    </row>
    <row r="2469" spans="1:14" x14ac:dyDescent="0.35">
      <c r="A2469" t="s">
        <v>10</v>
      </c>
      <c r="B2469">
        <f>IF(COUNTIF($A$2:A2469, A2469) =1,1,0)</f>
        <v>0</v>
      </c>
      <c r="C2469">
        <v>2023</v>
      </c>
      <c r="D2469" s="10">
        <v>44927</v>
      </c>
      <c r="E2469" t="s">
        <v>20</v>
      </c>
      <c r="F2469" t="s">
        <v>12</v>
      </c>
      <c r="G2469">
        <f>IF(COUNTIF($F$2:F2469, F2469) =1,1,0)</f>
        <v>0</v>
      </c>
      <c r="H2469" s="1">
        <v>10.55</v>
      </c>
      <c r="I2469" s="2">
        <f t="shared" si="38"/>
        <v>10550000</v>
      </c>
      <c r="J2469" s="2">
        <v>12970</v>
      </c>
      <c r="K2469" t="s">
        <v>30</v>
      </c>
      <c r="L2469" t="s">
        <v>26</v>
      </c>
      <c r="M2469" t="s">
        <v>31</v>
      </c>
      <c r="N2469" s="2">
        <v>32</v>
      </c>
    </row>
    <row r="2470" spans="1:14" x14ac:dyDescent="0.35">
      <c r="A2470" t="s">
        <v>19</v>
      </c>
      <c r="B2470">
        <f>IF(COUNTIF($A$2:A2470, A2470) =1,1,0)</f>
        <v>0</v>
      </c>
      <c r="C2470">
        <v>2020</v>
      </c>
      <c r="D2470" s="10">
        <v>43831</v>
      </c>
      <c r="E2470" t="s">
        <v>20</v>
      </c>
      <c r="F2470" t="s">
        <v>35</v>
      </c>
      <c r="G2470">
        <f>IF(COUNTIF($F$2:F2470, F2470) =1,1,0)</f>
        <v>0</v>
      </c>
      <c r="H2470" s="1">
        <v>50.19</v>
      </c>
      <c r="I2470" s="2">
        <f t="shared" si="38"/>
        <v>50190000</v>
      </c>
      <c r="J2470" s="2">
        <v>659835</v>
      </c>
      <c r="K2470" t="s">
        <v>30</v>
      </c>
      <c r="L2470" t="s">
        <v>38</v>
      </c>
      <c r="M2470" t="s">
        <v>39</v>
      </c>
      <c r="N2470" s="2">
        <v>46</v>
      </c>
    </row>
    <row r="2471" spans="1:14" x14ac:dyDescent="0.35">
      <c r="A2471" t="s">
        <v>10</v>
      </c>
      <c r="B2471">
        <f>IF(COUNTIF($A$2:A2471, A2471) =1,1,0)</f>
        <v>0</v>
      </c>
      <c r="C2471">
        <v>2023</v>
      </c>
      <c r="D2471" s="10">
        <v>44927</v>
      </c>
      <c r="E2471" t="s">
        <v>34</v>
      </c>
      <c r="F2471" t="s">
        <v>24</v>
      </c>
      <c r="G2471">
        <f>IF(COUNTIF($F$2:F2471, F2471) =1,1,0)</f>
        <v>0</v>
      </c>
      <c r="H2471" s="1">
        <v>66.92</v>
      </c>
      <c r="I2471" s="2">
        <f t="shared" si="38"/>
        <v>66920000</v>
      </c>
      <c r="J2471" s="2">
        <v>336320</v>
      </c>
      <c r="K2471" t="s">
        <v>13</v>
      </c>
      <c r="L2471" t="s">
        <v>26</v>
      </c>
      <c r="M2471" t="s">
        <v>15</v>
      </c>
      <c r="N2471" s="2">
        <v>51</v>
      </c>
    </row>
    <row r="2472" spans="1:14" x14ac:dyDescent="0.35">
      <c r="A2472" t="s">
        <v>10</v>
      </c>
      <c r="B2472">
        <f>IF(COUNTIF($A$2:A2472, A2472) =1,1,0)</f>
        <v>0</v>
      </c>
      <c r="C2472">
        <v>2017</v>
      </c>
      <c r="D2472" s="10">
        <v>42736</v>
      </c>
      <c r="E2472" t="s">
        <v>20</v>
      </c>
      <c r="F2472" t="s">
        <v>36</v>
      </c>
      <c r="G2472">
        <f>IF(COUNTIF($F$2:F2472, F2472) =1,1,0)</f>
        <v>0</v>
      </c>
      <c r="H2472" s="1">
        <v>47.52</v>
      </c>
      <c r="I2472" s="2">
        <f t="shared" si="38"/>
        <v>47520000</v>
      </c>
      <c r="J2472" s="2">
        <v>83617</v>
      </c>
      <c r="K2472" t="s">
        <v>29</v>
      </c>
      <c r="L2472" t="s">
        <v>14</v>
      </c>
      <c r="M2472" t="s">
        <v>27</v>
      </c>
      <c r="N2472" s="2">
        <v>64</v>
      </c>
    </row>
    <row r="2473" spans="1:14" x14ac:dyDescent="0.35">
      <c r="A2473" t="s">
        <v>43</v>
      </c>
      <c r="B2473">
        <f>IF(COUNTIF($A$2:A2473, A2473) =1,1,0)</f>
        <v>0</v>
      </c>
      <c r="C2473">
        <v>2018</v>
      </c>
      <c r="D2473" s="10">
        <v>43101</v>
      </c>
      <c r="E2473" t="s">
        <v>42</v>
      </c>
      <c r="F2473" t="s">
        <v>36</v>
      </c>
      <c r="G2473">
        <f>IF(COUNTIF($F$2:F2473, F2473) =1,1,0)</f>
        <v>0</v>
      </c>
      <c r="H2473" s="1">
        <v>87.13</v>
      </c>
      <c r="I2473" s="2">
        <f t="shared" si="38"/>
        <v>87130000</v>
      </c>
      <c r="J2473" s="2">
        <v>99178</v>
      </c>
      <c r="K2473" t="s">
        <v>25</v>
      </c>
      <c r="L2473" t="s">
        <v>14</v>
      </c>
      <c r="M2473" t="s">
        <v>31</v>
      </c>
      <c r="N2473" s="2">
        <v>27</v>
      </c>
    </row>
    <row r="2474" spans="1:14" x14ac:dyDescent="0.35">
      <c r="A2474" t="s">
        <v>43</v>
      </c>
      <c r="B2474">
        <f>IF(COUNTIF($A$2:A2474, A2474) =1,1,0)</f>
        <v>0</v>
      </c>
      <c r="C2474">
        <v>2024</v>
      </c>
      <c r="D2474" s="10">
        <v>45292</v>
      </c>
      <c r="E2474" t="s">
        <v>16</v>
      </c>
      <c r="F2474" t="s">
        <v>12</v>
      </c>
      <c r="G2474">
        <f>IF(COUNTIF($F$2:F2474, F2474) =1,1,0)</f>
        <v>0</v>
      </c>
      <c r="H2474" s="1">
        <v>80.099999999999994</v>
      </c>
      <c r="I2474" s="2">
        <f t="shared" si="38"/>
        <v>80100000</v>
      </c>
      <c r="J2474" s="2">
        <v>489369</v>
      </c>
      <c r="K2474" t="s">
        <v>25</v>
      </c>
      <c r="L2474" t="s">
        <v>14</v>
      </c>
      <c r="M2474" t="s">
        <v>39</v>
      </c>
      <c r="N2474" s="2">
        <v>41</v>
      </c>
    </row>
    <row r="2475" spans="1:14" x14ac:dyDescent="0.35">
      <c r="A2475" t="s">
        <v>41</v>
      </c>
      <c r="B2475">
        <f>IF(COUNTIF($A$2:A2475, A2475) =1,1,0)</f>
        <v>0</v>
      </c>
      <c r="C2475">
        <v>2017</v>
      </c>
      <c r="D2475" s="10">
        <v>42736</v>
      </c>
      <c r="E2475" t="s">
        <v>11</v>
      </c>
      <c r="F2475" t="s">
        <v>24</v>
      </c>
      <c r="G2475">
        <f>IF(COUNTIF($F$2:F2475, F2475) =1,1,0)</f>
        <v>0</v>
      </c>
      <c r="H2475" s="1">
        <v>2.2200000000000002</v>
      </c>
      <c r="I2475" s="2">
        <f t="shared" si="38"/>
        <v>2220000</v>
      </c>
      <c r="J2475" s="2">
        <v>620350</v>
      </c>
      <c r="K2475" t="s">
        <v>13</v>
      </c>
      <c r="L2475" t="s">
        <v>38</v>
      </c>
      <c r="M2475" t="s">
        <v>18</v>
      </c>
      <c r="N2475" s="2">
        <v>45</v>
      </c>
    </row>
    <row r="2476" spans="1:14" x14ac:dyDescent="0.35">
      <c r="A2476" t="s">
        <v>45</v>
      </c>
      <c r="B2476">
        <f>IF(COUNTIF($A$2:A2476, A2476) =1,1,0)</f>
        <v>0</v>
      </c>
      <c r="C2476">
        <v>2020</v>
      </c>
      <c r="D2476" s="10">
        <v>43831</v>
      </c>
      <c r="E2476" t="s">
        <v>32</v>
      </c>
      <c r="F2476" t="s">
        <v>37</v>
      </c>
      <c r="G2476">
        <f>IF(COUNTIF($F$2:F2476, F2476) =1,1,0)</f>
        <v>0</v>
      </c>
      <c r="H2476" s="1">
        <v>38.14</v>
      </c>
      <c r="I2476" s="2">
        <f t="shared" si="38"/>
        <v>38140000</v>
      </c>
      <c r="J2476" s="2">
        <v>846602</v>
      </c>
      <c r="K2476" t="s">
        <v>29</v>
      </c>
      <c r="L2476" t="s">
        <v>22</v>
      </c>
      <c r="M2476" t="s">
        <v>18</v>
      </c>
      <c r="N2476" s="2">
        <v>31</v>
      </c>
    </row>
    <row r="2477" spans="1:14" x14ac:dyDescent="0.35">
      <c r="A2477" t="s">
        <v>19</v>
      </c>
      <c r="B2477">
        <f>IF(COUNTIF($A$2:A2477, A2477) =1,1,0)</f>
        <v>0</v>
      </c>
      <c r="C2477">
        <v>2017</v>
      </c>
      <c r="D2477" s="10">
        <v>42736</v>
      </c>
      <c r="E2477" t="s">
        <v>42</v>
      </c>
      <c r="F2477" t="s">
        <v>35</v>
      </c>
      <c r="G2477">
        <f>IF(COUNTIF($F$2:F2477, F2477) =1,1,0)</f>
        <v>0</v>
      </c>
      <c r="H2477" s="1">
        <v>61.02</v>
      </c>
      <c r="I2477" s="2">
        <f t="shared" si="38"/>
        <v>61020000</v>
      </c>
      <c r="J2477" s="2">
        <v>650042</v>
      </c>
      <c r="K2477" t="s">
        <v>25</v>
      </c>
      <c r="L2477" t="s">
        <v>14</v>
      </c>
      <c r="M2477" t="s">
        <v>31</v>
      </c>
      <c r="N2477" s="2">
        <v>48</v>
      </c>
    </row>
    <row r="2478" spans="1:14" x14ac:dyDescent="0.35">
      <c r="A2478" t="s">
        <v>44</v>
      </c>
      <c r="B2478">
        <f>IF(COUNTIF($A$2:A2478, A2478) =1,1,0)</f>
        <v>0</v>
      </c>
      <c r="C2478">
        <v>2019</v>
      </c>
      <c r="D2478" s="10">
        <v>43466</v>
      </c>
      <c r="E2478" t="s">
        <v>20</v>
      </c>
      <c r="F2478" t="s">
        <v>35</v>
      </c>
      <c r="G2478">
        <f>IF(COUNTIF($F$2:F2478, F2478) =1,1,0)</f>
        <v>0</v>
      </c>
      <c r="H2478" s="1">
        <v>61.01</v>
      </c>
      <c r="I2478" s="2">
        <f t="shared" si="38"/>
        <v>61010000</v>
      </c>
      <c r="J2478" s="2">
        <v>549197</v>
      </c>
      <c r="K2478" t="s">
        <v>13</v>
      </c>
      <c r="L2478" t="s">
        <v>26</v>
      </c>
      <c r="M2478" t="s">
        <v>31</v>
      </c>
      <c r="N2478" s="2">
        <v>59</v>
      </c>
    </row>
    <row r="2479" spans="1:14" x14ac:dyDescent="0.35">
      <c r="A2479" t="s">
        <v>33</v>
      </c>
      <c r="B2479">
        <f>IF(COUNTIF($A$2:A2479, A2479) =1,1,0)</f>
        <v>0</v>
      </c>
      <c r="C2479">
        <v>2023</v>
      </c>
      <c r="D2479" s="10">
        <v>44927</v>
      </c>
      <c r="E2479" t="s">
        <v>11</v>
      </c>
      <c r="F2479" t="s">
        <v>21</v>
      </c>
      <c r="G2479">
        <f>IF(COUNTIF($F$2:F2479, F2479) =1,1,0)</f>
        <v>0</v>
      </c>
      <c r="H2479" s="1">
        <v>15.49</v>
      </c>
      <c r="I2479" s="2">
        <f t="shared" si="38"/>
        <v>15490000</v>
      </c>
      <c r="J2479" s="2">
        <v>138639</v>
      </c>
      <c r="K2479" t="s">
        <v>13</v>
      </c>
      <c r="L2479" t="s">
        <v>14</v>
      </c>
      <c r="M2479" t="s">
        <v>15</v>
      </c>
      <c r="N2479" s="2">
        <v>14</v>
      </c>
    </row>
    <row r="2480" spans="1:14" x14ac:dyDescent="0.35">
      <c r="A2480" t="s">
        <v>40</v>
      </c>
      <c r="B2480">
        <f>IF(COUNTIF($A$2:A2480, A2480) =1,1,0)</f>
        <v>0</v>
      </c>
      <c r="C2480">
        <v>2024</v>
      </c>
      <c r="D2480" s="10">
        <v>45292</v>
      </c>
      <c r="E2480" t="s">
        <v>20</v>
      </c>
      <c r="F2480" t="s">
        <v>37</v>
      </c>
      <c r="G2480">
        <f>IF(COUNTIF($F$2:F2480, F2480) =1,1,0)</f>
        <v>0</v>
      </c>
      <c r="H2480" s="1">
        <v>93.4</v>
      </c>
      <c r="I2480" s="2">
        <f t="shared" si="38"/>
        <v>93400000</v>
      </c>
      <c r="J2480" s="2">
        <v>833819</v>
      </c>
      <c r="K2480" t="s">
        <v>29</v>
      </c>
      <c r="L2480" t="s">
        <v>14</v>
      </c>
      <c r="M2480" t="s">
        <v>31</v>
      </c>
      <c r="N2480" s="2">
        <v>14</v>
      </c>
    </row>
    <row r="2481" spans="1:14" x14ac:dyDescent="0.35">
      <c r="A2481" t="s">
        <v>19</v>
      </c>
      <c r="B2481">
        <f>IF(COUNTIF($A$2:A2481, A2481) =1,1,0)</f>
        <v>0</v>
      </c>
      <c r="C2481">
        <v>2022</v>
      </c>
      <c r="D2481" s="10">
        <v>44562</v>
      </c>
      <c r="E2481" t="s">
        <v>42</v>
      </c>
      <c r="F2481" t="s">
        <v>17</v>
      </c>
      <c r="G2481">
        <f>IF(COUNTIF($F$2:F2481, F2481) =1,1,0)</f>
        <v>0</v>
      </c>
      <c r="H2481" s="1">
        <v>13.88</v>
      </c>
      <c r="I2481" s="2">
        <f t="shared" si="38"/>
        <v>13880000</v>
      </c>
      <c r="J2481" s="2">
        <v>813217</v>
      </c>
      <c r="K2481" t="s">
        <v>29</v>
      </c>
      <c r="L2481" t="s">
        <v>38</v>
      </c>
      <c r="M2481" t="s">
        <v>27</v>
      </c>
      <c r="N2481" s="2">
        <v>71</v>
      </c>
    </row>
    <row r="2482" spans="1:14" x14ac:dyDescent="0.35">
      <c r="A2482" t="s">
        <v>23</v>
      </c>
      <c r="B2482">
        <f>IF(COUNTIF($A$2:A2482, A2482) =1,1,0)</f>
        <v>0</v>
      </c>
      <c r="C2482">
        <v>2017</v>
      </c>
      <c r="D2482" s="10">
        <v>42736</v>
      </c>
      <c r="E2482" t="s">
        <v>42</v>
      </c>
      <c r="F2482" t="s">
        <v>36</v>
      </c>
      <c r="G2482">
        <f>IF(COUNTIF($F$2:F2482, F2482) =1,1,0)</f>
        <v>0</v>
      </c>
      <c r="H2482" s="1">
        <v>11.25</v>
      </c>
      <c r="I2482" s="2">
        <f t="shared" si="38"/>
        <v>11250000</v>
      </c>
      <c r="J2482" s="2">
        <v>636273</v>
      </c>
      <c r="K2482" t="s">
        <v>29</v>
      </c>
      <c r="L2482" t="s">
        <v>38</v>
      </c>
      <c r="M2482" t="s">
        <v>31</v>
      </c>
      <c r="N2482" s="2">
        <v>30</v>
      </c>
    </row>
    <row r="2483" spans="1:14" x14ac:dyDescent="0.35">
      <c r="A2483" t="s">
        <v>41</v>
      </c>
      <c r="B2483">
        <f>IF(COUNTIF($A$2:A2483, A2483) =1,1,0)</f>
        <v>0</v>
      </c>
      <c r="C2483">
        <v>2017</v>
      </c>
      <c r="D2483" s="10">
        <v>42736</v>
      </c>
      <c r="E2483" t="s">
        <v>20</v>
      </c>
      <c r="F2483" t="s">
        <v>36</v>
      </c>
      <c r="G2483">
        <f>IF(COUNTIF($F$2:F2483, F2483) =1,1,0)</f>
        <v>0</v>
      </c>
      <c r="H2483" s="1">
        <v>66.53</v>
      </c>
      <c r="I2483" s="2">
        <f t="shared" si="38"/>
        <v>66530000</v>
      </c>
      <c r="J2483" s="2">
        <v>45277</v>
      </c>
      <c r="K2483" t="s">
        <v>29</v>
      </c>
      <c r="L2483" t="s">
        <v>26</v>
      </c>
      <c r="M2483" t="s">
        <v>18</v>
      </c>
      <c r="N2483" s="2">
        <v>43</v>
      </c>
    </row>
    <row r="2484" spans="1:14" x14ac:dyDescent="0.35">
      <c r="A2484" t="s">
        <v>40</v>
      </c>
      <c r="B2484">
        <f>IF(COUNTIF($A$2:A2484, A2484) =1,1,0)</f>
        <v>0</v>
      </c>
      <c r="C2484">
        <v>2015</v>
      </c>
      <c r="D2484" s="10">
        <v>42005</v>
      </c>
      <c r="E2484" t="s">
        <v>11</v>
      </c>
      <c r="F2484" t="s">
        <v>24</v>
      </c>
      <c r="G2484">
        <f>IF(COUNTIF($F$2:F2484, F2484) =1,1,0)</f>
        <v>0</v>
      </c>
      <c r="H2484" s="1">
        <v>89.41</v>
      </c>
      <c r="I2484" s="2">
        <f t="shared" si="38"/>
        <v>89410000</v>
      </c>
      <c r="J2484" s="2">
        <v>488342</v>
      </c>
      <c r="K2484" t="s">
        <v>13</v>
      </c>
      <c r="L2484" t="s">
        <v>14</v>
      </c>
      <c r="M2484" t="s">
        <v>18</v>
      </c>
      <c r="N2484" s="2">
        <v>23</v>
      </c>
    </row>
    <row r="2485" spans="1:14" x14ac:dyDescent="0.35">
      <c r="A2485" t="s">
        <v>33</v>
      </c>
      <c r="B2485">
        <f>IF(COUNTIF($A$2:A2485, A2485) =1,1,0)</f>
        <v>0</v>
      </c>
      <c r="C2485">
        <v>2019</v>
      </c>
      <c r="D2485" s="10">
        <v>43466</v>
      </c>
      <c r="E2485" t="s">
        <v>11</v>
      </c>
      <c r="F2485" t="s">
        <v>21</v>
      </c>
      <c r="G2485">
        <f>IF(COUNTIF($F$2:F2485, F2485) =1,1,0)</f>
        <v>0</v>
      </c>
      <c r="H2485" s="1">
        <v>55.31</v>
      </c>
      <c r="I2485" s="2">
        <f t="shared" si="38"/>
        <v>55310000</v>
      </c>
      <c r="J2485" s="2">
        <v>526220</v>
      </c>
      <c r="K2485" t="s">
        <v>25</v>
      </c>
      <c r="L2485" t="s">
        <v>26</v>
      </c>
      <c r="M2485" t="s">
        <v>27</v>
      </c>
      <c r="N2485" s="2">
        <v>2</v>
      </c>
    </row>
    <row r="2486" spans="1:14" x14ac:dyDescent="0.35">
      <c r="A2486" t="s">
        <v>45</v>
      </c>
      <c r="B2486">
        <f>IF(COUNTIF($A$2:A2486, A2486) =1,1,0)</f>
        <v>0</v>
      </c>
      <c r="C2486">
        <v>2023</v>
      </c>
      <c r="D2486" s="10">
        <v>44927</v>
      </c>
      <c r="E2486" t="s">
        <v>32</v>
      </c>
      <c r="F2486" t="s">
        <v>12</v>
      </c>
      <c r="G2486">
        <f>IF(COUNTIF($F$2:F2486, F2486) =1,1,0)</f>
        <v>0</v>
      </c>
      <c r="H2486" s="1">
        <v>90.38</v>
      </c>
      <c r="I2486" s="2">
        <f t="shared" si="38"/>
        <v>90380000</v>
      </c>
      <c r="J2486" s="2">
        <v>311596</v>
      </c>
      <c r="K2486" t="s">
        <v>29</v>
      </c>
      <c r="L2486" t="s">
        <v>22</v>
      </c>
      <c r="M2486" t="s">
        <v>15</v>
      </c>
      <c r="N2486" s="2">
        <v>23</v>
      </c>
    </row>
    <row r="2487" spans="1:14" x14ac:dyDescent="0.35">
      <c r="A2487" t="s">
        <v>43</v>
      </c>
      <c r="B2487">
        <f>IF(COUNTIF($A$2:A2487, A2487) =1,1,0)</f>
        <v>0</v>
      </c>
      <c r="C2487">
        <v>2024</v>
      </c>
      <c r="D2487" s="10">
        <v>45292</v>
      </c>
      <c r="E2487" t="s">
        <v>32</v>
      </c>
      <c r="F2487" t="s">
        <v>17</v>
      </c>
      <c r="G2487">
        <f>IF(COUNTIF($F$2:F2487, F2487) =1,1,0)</f>
        <v>0</v>
      </c>
      <c r="H2487" s="1">
        <v>25.17</v>
      </c>
      <c r="I2487" s="2">
        <f t="shared" si="38"/>
        <v>25170000</v>
      </c>
      <c r="J2487" s="2">
        <v>658226</v>
      </c>
      <c r="K2487" t="s">
        <v>29</v>
      </c>
      <c r="L2487" t="s">
        <v>22</v>
      </c>
      <c r="M2487" t="s">
        <v>15</v>
      </c>
      <c r="N2487" s="2">
        <v>52</v>
      </c>
    </row>
    <row r="2488" spans="1:14" x14ac:dyDescent="0.35">
      <c r="A2488" t="s">
        <v>19</v>
      </c>
      <c r="B2488">
        <f>IF(COUNTIF($A$2:A2488, A2488) =1,1,0)</f>
        <v>0</v>
      </c>
      <c r="C2488">
        <v>2019</v>
      </c>
      <c r="D2488" s="10">
        <v>43466</v>
      </c>
      <c r="E2488" t="s">
        <v>11</v>
      </c>
      <c r="F2488" t="s">
        <v>12</v>
      </c>
      <c r="G2488">
        <f>IF(COUNTIF($F$2:F2488, F2488) =1,1,0)</f>
        <v>0</v>
      </c>
      <c r="H2488" s="1">
        <v>6.29</v>
      </c>
      <c r="I2488" s="2">
        <f t="shared" si="38"/>
        <v>6290000</v>
      </c>
      <c r="J2488" s="2">
        <v>344693</v>
      </c>
      <c r="K2488" t="s">
        <v>13</v>
      </c>
      <c r="L2488" t="s">
        <v>26</v>
      </c>
      <c r="M2488" t="s">
        <v>39</v>
      </c>
      <c r="N2488" s="2">
        <v>19</v>
      </c>
    </row>
    <row r="2489" spans="1:14" x14ac:dyDescent="0.35">
      <c r="A2489" t="s">
        <v>33</v>
      </c>
      <c r="B2489">
        <f>IF(COUNTIF($A$2:A2489, A2489) =1,1,0)</f>
        <v>0</v>
      </c>
      <c r="C2489">
        <v>2016</v>
      </c>
      <c r="D2489" s="10">
        <v>42370</v>
      </c>
      <c r="E2489" t="s">
        <v>11</v>
      </c>
      <c r="F2489" t="s">
        <v>12</v>
      </c>
      <c r="G2489">
        <f>IF(COUNTIF($F$2:F2489, F2489) =1,1,0)</f>
        <v>0</v>
      </c>
      <c r="H2489" s="1">
        <v>37.57</v>
      </c>
      <c r="I2489" s="2">
        <f t="shared" si="38"/>
        <v>37570000</v>
      </c>
      <c r="J2489" s="2">
        <v>380995</v>
      </c>
      <c r="K2489" t="s">
        <v>30</v>
      </c>
      <c r="L2489" t="s">
        <v>22</v>
      </c>
      <c r="M2489" t="s">
        <v>15</v>
      </c>
      <c r="N2489" s="2">
        <v>60</v>
      </c>
    </row>
    <row r="2490" spans="1:14" x14ac:dyDescent="0.35">
      <c r="A2490" t="s">
        <v>43</v>
      </c>
      <c r="B2490">
        <f>IF(COUNTIF($A$2:A2490, A2490) =1,1,0)</f>
        <v>0</v>
      </c>
      <c r="C2490">
        <v>2018</v>
      </c>
      <c r="D2490" s="10">
        <v>43101</v>
      </c>
      <c r="E2490" t="s">
        <v>42</v>
      </c>
      <c r="F2490" t="s">
        <v>36</v>
      </c>
      <c r="G2490">
        <f>IF(COUNTIF($F$2:F2490, F2490) =1,1,0)</f>
        <v>0</v>
      </c>
      <c r="H2490" s="1">
        <v>3.1</v>
      </c>
      <c r="I2490" s="2">
        <f t="shared" si="38"/>
        <v>3100000</v>
      </c>
      <c r="J2490" s="2">
        <v>458185</v>
      </c>
      <c r="K2490" t="s">
        <v>29</v>
      </c>
      <c r="L2490" t="s">
        <v>26</v>
      </c>
      <c r="M2490" t="s">
        <v>27</v>
      </c>
      <c r="N2490" s="2">
        <v>31</v>
      </c>
    </row>
    <row r="2491" spans="1:14" x14ac:dyDescent="0.35">
      <c r="A2491" t="s">
        <v>43</v>
      </c>
      <c r="B2491">
        <f>IF(COUNTIF($A$2:A2491, A2491) =1,1,0)</f>
        <v>0</v>
      </c>
      <c r="C2491">
        <v>2022</v>
      </c>
      <c r="D2491" s="10">
        <v>44562</v>
      </c>
      <c r="E2491" t="s">
        <v>20</v>
      </c>
      <c r="F2491" t="s">
        <v>12</v>
      </c>
      <c r="G2491">
        <f>IF(COUNTIF($F$2:F2491, F2491) =1,1,0)</f>
        <v>0</v>
      </c>
      <c r="H2491" s="1">
        <v>91.69</v>
      </c>
      <c r="I2491" s="2">
        <f t="shared" si="38"/>
        <v>91690000</v>
      </c>
      <c r="J2491" s="2">
        <v>581034</v>
      </c>
      <c r="K2491" t="s">
        <v>29</v>
      </c>
      <c r="L2491" t="s">
        <v>26</v>
      </c>
      <c r="M2491" t="s">
        <v>15</v>
      </c>
      <c r="N2491" s="2">
        <v>67</v>
      </c>
    </row>
    <row r="2492" spans="1:14" x14ac:dyDescent="0.35">
      <c r="A2492" t="s">
        <v>41</v>
      </c>
      <c r="B2492">
        <f>IF(COUNTIF($A$2:A2492, A2492) =1,1,0)</f>
        <v>0</v>
      </c>
      <c r="C2492">
        <v>2019</v>
      </c>
      <c r="D2492" s="10">
        <v>43466</v>
      </c>
      <c r="E2492" t="s">
        <v>16</v>
      </c>
      <c r="F2492" t="s">
        <v>17</v>
      </c>
      <c r="G2492">
        <f>IF(COUNTIF($F$2:F2492, F2492) =1,1,0)</f>
        <v>0</v>
      </c>
      <c r="H2492" s="1">
        <v>19.97</v>
      </c>
      <c r="I2492" s="2">
        <f t="shared" si="38"/>
        <v>19970000</v>
      </c>
      <c r="J2492" s="2">
        <v>722544</v>
      </c>
      <c r="K2492" t="s">
        <v>13</v>
      </c>
      <c r="L2492" t="s">
        <v>26</v>
      </c>
      <c r="M2492" t="s">
        <v>39</v>
      </c>
      <c r="N2492" s="2">
        <v>14</v>
      </c>
    </row>
    <row r="2493" spans="1:14" x14ac:dyDescent="0.35">
      <c r="A2493" t="s">
        <v>43</v>
      </c>
      <c r="B2493">
        <f>IF(COUNTIF($A$2:A2493, A2493) =1,1,0)</f>
        <v>0</v>
      </c>
      <c r="C2493">
        <v>2024</v>
      </c>
      <c r="D2493" s="10">
        <v>45292</v>
      </c>
      <c r="E2493" t="s">
        <v>11</v>
      </c>
      <c r="F2493" t="s">
        <v>21</v>
      </c>
      <c r="G2493">
        <f>IF(COUNTIF($F$2:F2493, F2493) =1,1,0)</f>
        <v>0</v>
      </c>
      <c r="H2493" s="1">
        <v>28.78</v>
      </c>
      <c r="I2493" s="2">
        <f t="shared" si="38"/>
        <v>28780000</v>
      </c>
      <c r="J2493" s="2">
        <v>793783</v>
      </c>
      <c r="K2493" t="s">
        <v>29</v>
      </c>
      <c r="L2493" t="s">
        <v>26</v>
      </c>
      <c r="M2493" t="s">
        <v>18</v>
      </c>
      <c r="N2493" s="2">
        <v>17</v>
      </c>
    </row>
    <row r="2494" spans="1:14" x14ac:dyDescent="0.35">
      <c r="A2494" t="s">
        <v>10</v>
      </c>
      <c r="B2494">
        <f>IF(COUNTIF($A$2:A2494, A2494) =1,1,0)</f>
        <v>0</v>
      </c>
      <c r="C2494">
        <v>2023</v>
      </c>
      <c r="D2494" s="10">
        <v>44927</v>
      </c>
      <c r="E2494" t="s">
        <v>34</v>
      </c>
      <c r="F2494" t="s">
        <v>21</v>
      </c>
      <c r="G2494">
        <f>IF(COUNTIF($F$2:F2494, F2494) =1,1,0)</f>
        <v>0</v>
      </c>
      <c r="H2494" s="1">
        <v>53.21</v>
      </c>
      <c r="I2494" s="2">
        <f t="shared" si="38"/>
        <v>53210000</v>
      </c>
      <c r="J2494" s="2">
        <v>620822</v>
      </c>
      <c r="K2494" t="s">
        <v>30</v>
      </c>
      <c r="L2494" t="s">
        <v>38</v>
      </c>
      <c r="M2494" t="s">
        <v>18</v>
      </c>
      <c r="N2494" s="2">
        <v>21</v>
      </c>
    </row>
    <row r="2495" spans="1:14" x14ac:dyDescent="0.35">
      <c r="A2495" t="s">
        <v>41</v>
      </c>
      <c r="B2495">
        <f>IF(COUNTIF($A$2:A2495, A2495) =1,1,0)</f>
        <v>0</v>
      </c>
      <c r="C2495">
        <v>2022</v>
      </c>
      <c r="D2495" s="10">
        <v>44562</v>
      </c>
      <c r="E2495" t="s">
        <v>16</v>
      </c>
      <c r="F2495" t="s">
        <v>37</v>
      </c>
      <c r="G2495">
        <f>IF(COUNTIF($F$2:F2495, F2495) =1,1,0)</f>
        <v>0</v>
      </c>
      <c r="H2495" s="1">
        <v>16.600000000000001</v>
      </c>
      <c r="I2495" s="2">
        <f t="shared" si="38"/>
        <v>16600000.000000002</v>
      </c>
      <c r="J2495" s="2">
        <v>715102</v>
      </c>
      <c r="K2495" t="s">
        <v>29</v>
      </c>
      <c r="L2495" t="s">
        <v>38</v>
      </c>
      <c r="M2495" t="s">
        <v>31</v>
      </c>
      <c r="N2495" s="2">
        <v>2</v>
      </c>
    </row>
    <row r="2496" spans="1:14" x14ac:dyDescent="0.35">
      <c r="A2496" t="s">
        <v>41</v>
      </c>
      <c r="B2496">
        <f>IF(COUNTIF($A$2:A2496, A2496) =1,1,0)</f>
        <v>0</v>
      </c>
      <c r="C2496">
        <v>2021</v>
      </c>
      <c r="D2496" s="10">
        <v>44197</v>
      </c>
      <c r="E2496" t="s">
        <v>20</v>
      </c>
      <c r="F2496" t="s">
        <v>36</v>
      </c>
      <c r="G2496">
        <f>IF(COUNTIF($F$2:F2496, F2496) =1,1,0)</f>
        <v>0</v>
      </c>
      <c r="H2496" s="1">
        <v>44.32</v>
      </c>
      <c r="I2496" s="2">
        <f t="shared" si="38"/>
        <v>44320000</v>
      </c>
      <c r="J2496" s="2">
        <v>634390</v>
      </c>
      <c r="K2496" t="s">
        <v>30</v>
      </c>
      <c r="L2496" t="s">
        <v>38</v>
      </c>
      <c r="M2496" t="s">
        <v>31</v>
      </c>
      <c r="N2496" s="2">
        <v>54</v>
      </c>
    </row>
    <row r="2497" spans="1:14" x14ac:dyDescent="0.35">
      <c r="A2497" t="s">
        <v>44</v>
      </c>
      <c r="B2497">
        <f>IF(COUNTIF($A$2:A2497, A2497) =1,1,0)</f>
        <v>0</v>
      </c>
      <c r="C2497">
        <v>2021</v>
      </c>
      <c r="D2497" s="10">
        <v>44197</v>
      </c>
      <c r="E2497" t="s">
        <v>16</v>
      </c>
      <c r="F2497" t="s">
        <v>35</v>
      </c>
      <c r="G2497">
        <f>IF(COUNTIF($F$2:F2497, F2497) =1,1,0)</f>
        <v>0</v>
      </c>
      <c r="H2497" s="1">
        <v>10.34</v>
      </c>
      <c r="I2497" s="2">
        <f t="shared" si="38"/>
        <v>10340000</v>
      </c>
      <c r="J2497" s="2">
        <v>791473</v>
      </c>
      <c r="K2497" t="s">
        <v>25</v>
      </c>
      <c r="L2497" t="s">
        <v>22</v>
      </c>
      <c r="M2497" t="s">
        <v>18</v>
      </c>
      <c r="N2497" s="2">
        <v>58</v>
      </c>
    </row>
    <row r="2498" spans="1:14" x14ac:dyDescent="0.35">
      <c r="A2498" t="s">
        <v>10</v>
      </c>
      <c r="B2498">
        <f>IF(COUNTIF($A$2:A2498, A2498) =1,1,0)</f>
        <v>0</v>
      </c>
      <c r="C2498">
        <v>2022</v>
      </c>
      <c r="D2498" s="10">
        <v>44562</v>
      </c>
      <c r="E2498" t="s">
        <v>11</v>
      </c>
      <c r="F2498" t="s">
        <v>21</v>
      </c>
      <c r="G2498">
        <f>IF(COUNTIF($F$2:F2498, F2498) =1,1,0)</f>
        <v>0</v>
      </c>
      <c r="H2498" s="1">
        <v>41.81</v>
      </c>
      <c r="I2498" s="2">
        <f t="shared" si="38"/>
        <v>41810000</v>
      </c>
      <c r="J2498" s="2">
        <v>631816</v>
      </c>
      <c r="K2498" t="s">
        <v>30</v>
      </c>
      <c r="L2498" t="s">
        <v>22</v>
      </c>
      <c r="M2498" t="s">
        <v>18</v>
      </c>
      <c r="N2498" s="2">
        <v>29</v>
      </c>
    </row>
    <row r="2499" spans="1:14" x14ac:dyDescent="0.35">
      <c r="A2499" t="s">
        <v>28</v>
      </c>
      <c r="B2499">
        <f>IF(COUNTIF($A$2:A2499, A2499) =1,1,0)</f>
        <v>0</v>
      </c>
      <c r="C2499">
        <v>2016</v>
      </c>
      <c r="D2499" s="10">
        <v>42370</v>
      </c>
      <c r="E2499" t="s">
        <v>42</v>
      </c>
      <c r="F2499" t="s">
        <v>36</v>
      </c>
      <c r="G2499">
        <f>IF(COUNTIF($F$2:F2499, F2499) =1,1,0)</f>
        <v>0</v>
      </c>
      <c r="H2499" s="1">
        <v>84.54</v>
      </c>
      <c r="I2499" s="2">
        <f t="shared" ref="I2499:I2562" si="39">H2499*1000000</f>
        <v>84540000</v>
      </c>
      <c r="J2499" s="2">
        <v>517353</v>
      </c>
      <c r="K2499" t="s">
        <v>25</v>
      </c>
      <c r="L2499" t="s">
        <v>26</v>
      </c>
      <c r="M2499" t="s">
        <v>31</v>
      </c>
      <c r="N2499" s="2">
        <v>41</v>
      </c>
    </row>
    <row r="2500" spans="1:14" x14ac:dyDescent="0.35">
      <c r="A2500" t="s">
        <v>44</v>
      </c>
      <c r="B2500">
        <f>IF(COUNTIF($A$2:A2500, A2500) =1,1,0)</f>
        <v>0</v>
      </c>
      <c r="C2500">
        <v>2015</v>
      </c>
      <c r="D2500" s="10">
        <v>42005</v>
      </c>
      <c r="E2500" t="s">
        <v>42</v>
      </c>
      <c r="F2500" t="s">
        <v>24</v>
      </c>
      <c r="G2500">
        <f>IF(COUNTIF($F$2:F2500, F2500) =1,1,0)</f>
        <v>0</v>
      </c>
      <c r="H2500" s="1">
        <v>40.380000000000003</v>
      </c>
      <c r="I2500" s="2">
        <f t="shared" si="39"/>
        <v>40380000</v>
      </c>
      <c r="J2500" s="2">
        <v>118734</v>
      </c>
      <c r="K2500" t="s">
        <v>29</v>
      </c>
      <c r="L2500" t="s">
        <v>14</v>
      </c>
      <c r="M2500" t="s">
        <v>27</v>
      </c>
      <c r="N2500" s="2">
        <v>21</v>
      </c>
    </row>
    <row r="2501" spans="1:14" x14ac:dyDescent="0.35">
      <c r="A2501" t="s">
        <v>19</v>
      </c>
      <c r="B2501">
        <f>IF(COUNTIF($A$2:A2501, A2501) =1,1,0)</f>
        <v>0</v>
      </c>
      <c r="C2501">
        <v>2020</v>
      </c>
      <c r="D2501" s="10">
        <v>43831</v>
      </c>
      <c r="E2501" t="s">
        <v>20</v>
      </c>
      <c r="F2501" t="s">
        <v>12</v>
      </c>
      <c r="G2501">
        <f>IF(COUNTIF($F$2:F2501, F2501) =1,1,0)</f>
        <v>0</v>
      </c>
      <c r="H2501" s="1">
        <v>39.15</v>
      </c>
      <c r="I2501" s="2">
        <f t="shared" si="39"/>
        <v>39150000</v>
      </c>
      <c r="J2501" s="2">
        <v>963367</v>
      </c>
      <c r="K2501" t="s">
        <v>29</v>
      </c>
      <c r="L2501" t="s">
        <v>38</v>
      </c>
      <c r="M2501" t="s">
        <v>39</v>
      </c>
      <c r="N2501" s="2">
        <v>50</v>
      </c>
    </row>
    <row r="2502" spans="1:14" x14ac:dyDescent="0.35">
      <c r="A2502" t="s">
        <v>40</v>
      </c>
      <c r="B2502">
        <f>IF(COUNTIF($A$2:A2502, A2502) =1,1,0)</f>
        <v>0</v>
      </c>
      <c r="C2502">
        <v>2021</v>
      </c>
      <c r="D2502" s="10">
        <v>44197</v>
      </c>
      <c r="E2502" t="s">
        <v>34</v>
      </c>
      <c r="F2502" t="s">
        <v>24</v>
      </c>
      <c r="G2502">
        <f>IF(COUNTIF($F$2:F2502, F2502) =1,1,0)</f>
        <v>0</v>
      </c>
      <c r="H2502" s="1">
        <v>22.51</v>
      </c>
      <c r="I2502" s="2">
        <f t="shared" si="39"/>
        <v>22510000</v>
      </c>
      <c r="J2502" s="2">
        <v>71557</v>
      </c>
      <c r="K2502" t="s">
        <v>29</v>
      </c>
      <c r="L2502" t="s">
        <v>26</v>
      </c>
      <c r="M2502" t="s">
        <v>31</v>
      </c>
      <c r="N2502" s="2">
        <v>47</v>
      </c>
    </row>
    <row r="2503" spans="1:14" x14ac:dyDescent="0.35">
      <c r="A2503" t="s">
        <v>43</v>
      </c>
      <c r="B2503">
        <f>IF(COUNTIF($A$2:A2503, A2503) =1,1,0)</f>
        <v>0</v>
      </c>
      <c r="C2503">
        <v>2017</v>
      </c>
      <c r="D2503" s="10">
        <v>42736</v>
      </c>
      <c r="E2503" t="s">
        <v>16</v>
      </c>
      <c r="F2503" t="s">
        <v>35</v>
      </c>
      <c r="G2503">
        <f>IF(COUNTIF($F$2:F2503, F2503) =1,1,0)</f>
        <v>0</v>
      </c>
      <c r="H2503" s="1">
        <v>58.18</v>
      </c>
      <c r="I2503" s="2">
        <f t="shared" si="39"/>
        <v>58180000</v>
      </c>
      <c r="J2503" s="2">
        <v>824704</v>
      </c>
      <c r="K2503" t="s">
        <v>13</v>
      </c>
      <c r="L2503" t="s">
        <v>38</v>
      </c>
      <c r="M2503" t="s">
        <v>31</v>
      </c>
      <c r="N2503" s="2">
        <v>30</v>
      </c>
    </row>
    <row r="2504" spans="1:14" x14ac:dyDescent="0.35">
      <c r="A2504" t="s">
        <v>28</v>
      </c>
      <c r="B2504">
        <f>IF(COUNTIF($A$2:A2504, A2504) =1,1,0)</f>
        <v>0</v>
      </c>
      <c r="C2504">
        <v>2023</v>
      </c>
      <c r="D2504" s="10">
        <v>44927</v>
      </c>
      <c r="E2504" t="s">
        <v>20</v>
      </c>
      <c r="F2504" t="s">
        <v>36</v>
      </c>
      <c r="G2504">
        <f>IF(COUNTIF($F$2:F2504, F2504) =1,1,0)</f>
        <v>0</v>
      </c>
      <c r="H2504" s="1">
        <v>92.48</v>
      </c>
      <c r="I2504" s="2">
        <f t="shared" si="39"/>
        <v>92480000</v>
      </c>
      <c r="J2504" s="2">
        <v>1326</v>
      </c>
      <c r="K2504" t="s">
        <v>25</v>
      </c>
      <c r="L2504" t="s">
        <v>26</v>
      </c>
      <c r="M2504" t="s">
        <v>31</v>
      </c>
      <c r="N2504" s="2">
        <v>11</v>
      </c>
    </row>
    <row r="2505" spans="1:14" x14ac:dyDescent="0.35">
      <c r="A2505" t="s">
        <v>23</v>
      </c>
      <c r="B2505">
        <f>IF(COUNTIF($A$2:A2505, A2505) =1,1,0)</f>
        <v>0</v>
      </c>
      <c r="C2505">
        <v>2015</v>
      </c>
      <c r="D2505" s="10">
        <v>42005</v>
      </c>
      <c r="E2505" t="s">
        <v>11</v>
      </c>
      <c r="F2505" t="s">
        <v>36</v>
      </c>
      <c r="G2505">
        <f>IF(COUNTIF($F$2:F2505, F2505) =1,1,0)</f>
        <v>0</v>
      </c>
      <c r="H2505" s="1">
        <v>51.38</v>
      </c>
      <c r="I2505" s="2">
        <f t="shared" si="39"/>
        <v>51380000</v>
      </c>
      <c r="J2505" s="2">
        <v>630931</v>
      </c>
      <c r="K2505" t="s">
        <v>29</v>
      </c>
      <c r="L2505" t="s">
        <v>38</v>
      </c>
      <c r="M2505" t="s">
        <v>27</v>
      </c>
      <c r="N2505" s="2">
        <v>48</v>
      </c>
    </row>
    <row r="2506" spans="1:14" x14ac:dyDescent="0.35">
      <c r="A2506" t="s">
        <v>28</v>
      </c>
      <c r="B2506">
        <f>IF(COUNTIF($A$2:A2506, A2506) =1,1,0)</f>
        <v>0</v>
      </c>
      <c r="C2506">
        <v>2016</v>
      </c>
      <c r="D2506" s="10">
        <v>42370</v>
      </c>
      <c r="E2506" t="s">
        <v>11</v>
      </c>
      <c r="F2506" t="s">
        <v>35</v>
      </c>
      <c r="G2506">
        <f>IF(COUNTIF($F$2:F2506, F2506) =1,1,0)</f>
        <v>0</v>
      </c>
      <c r="H2506" s="1">
        <v>93.61</v>
      </c>
      <c r="I2506" s="2">
        <f t="shared" si="39"/>
        <v>93610000</v>
      </c>
      <c r="J2506" s="2">
        <v>395731</v>
      </c>
      <c r="K2506" t="s">
        <v>29</v>
      </c>
      <c r="L2506" t="s">
        <v>14</v>
      </c>
      <c r="M2506" t="s">
        <v>27</v>
      </c>
      <c r="N2506" s="2">
        <v>64</v>
      </c>
    </row>
    <row r="2507" spans="1:14" x14ac:dyDescent="0.35">
      <c r="A2507" t="s">
        <v>40</v>
      </c>
      <c r="B2507">
        <f>IF(COUNTIF($A$2:A2507, A2507) =1,1,0)</f>
        <v>0</v>
      </c>
      <c r="C2507">
        <v>2017</v>
      </c>
      <c r="D2507" s="10">
        <v>42736</v>
      </c>
      <c r="E2507" t="s">
        <v>16</v>
      </c>
      <c r="F2507" t="s">
        <v>35</v>
      </c>
      <c r="G2507">
        <f>IF(COUNTIF($F$2:F2507, F2507) =1,1,0)</f>
        <v>0</v>
      </c>
      <c r="H2507" s="1">
        <v>27.38</v>
      </c>
      <c r="I2507" s="2">
        <f t="shared" si="39"/>
        <v>27380000</v>
      </c>
      <c r="J2507" s="2">
        <v>918816</v>
      </c>
      <c r="K2507" t="s">
        <v>30</v>
      </c>
      <c r="L2507" t="s">
        <v>22</v>
      </c>
      <c r="M2507" t="s">
        <v>27</v>
      </c>
      <c r="N2507" s="2">
        <v>58</v>
      </c>
    </row>
    <row r="2508" spans="1:14" x14ac:dyDescent="0.35">
      <c r="A2508" t="s">
        <v>40</v>
      </c>
      <c r="B2508">
        <f>IF(COUNTIF($A$2:A2508, A2508) =1,1,0)</f>
        <v>0</v>
      </c>
      <c r="C2508">
        <v>2021</v>
      </c>
      <c r="D2508" s="10">
        <v>44197</v>
      </c>
      <c r="E2508" t="s">
        <v>42</v>
      </c>
      <c r="F2508" t="s">
        <v>37</v>
      </c>
      <c r="G2508">
        <f>IF(COUNTIF($F$2:F2508, F2508) =1,1,0)</f>
        <v>0</v>
      </c>
      <c r="H2508" s="1">
        <v>74.61</v>
      </c>
      <c r="I2508" s="2">
        <f t="shared" si="39"/>
        <v>74610000</v>
      </c>
      <c r="J2508" s="2">
        <v>357205</v>
      </c>
      <c r="K2508" t="s">
        <v>25</v>
      </c>
      <c r="L2508" t="s">
        <v>22</v>
      </c>
      <c r="M2508" t="s">
        <v>31</v>
      </c>
      <c r="N2508" s="2">
        <v>21</v>
      </c>
    </row>
    <row r="2509" spans="1:14" x14ac:dyDescent="0.35">
      <c r="A2509" t="s">
        <v>23</v>
      </c>
      <c r="B2509">
        <f>IF(COUNTIF($A$2:A2509, A2509) =1,1,0)</f>
        <v>0</v>
      </c>
      <c r="C2509">
        <v>2019</v>
      </c>
      <c r="D2509" s="10">
        <v>43466</v>
      </c>
      <c r="E2509" t="s">
        <v>34</v>
      </c>
      <c r="F2509" t="s">
        <v>21</v>
      </c>
      <c r="G2509">
        <f>IF(COUNTIF($F$2:F2509, F2509) =1,1,0)</f>
        <v>0</v>
      </c>
      <c r="H2509" s="1">
        <v>78.84</v>
      </c>
      <c r="I2509" s="2">
        <f t="shared" si="39"/>
        <v>78840000</v>
      </c>
      <c r="J2509" s="2">
        <v>464960</v>
      </c>
      <c r="K2509" t="s">
        <v>30</v>
      </c>
      <c r="L2509" t="s">
        <v>14</v>
      </c>
      <c r="M2509" t="s">
        <v>39</v>
      </c>
      <c r="N2509" s="2">
        <v>24</v>
      </c>
    </row>
    <row r="2510" spans="1:14" x14ac:dyDescent="0.35">
      <c r="A2510" t="s">
        <v>45</v>
      </c>
      <c r="B2510">
        <f>IF(COUNTIF($A$2:A2510, A2510) =1,1,0)</f>
        <v>0</v>
      </c>
      <c r="C2510">
        <v>2019</v>
      </c>
      <c r="D2510" s="10">
        <v>43466</v>
      </c>
      <c r="E2510" t="s">
        <v>16</v>
      </c>
      <c r="F2510" t="s">
        <v>24</v>
      </c>
      <c r="G2510">
        <f>IF(COUNTIF($F$2:F2510, F2510) =1,1,0)</f>
        <v>0</v>
      </c>
      <c r="H2510" s="1">
        <v>65.7</v>
      </c>
      <c r="I2510" s="2">
        <f t="shared" si="39"/>
        <v>65700000</v>
      </c>
      <c r="J2510" s="2">
        <v>51619</v>
      </c>
      <c r="K2510" t="s">
        <v>29</v>
      </c>
      <c r="L2510" t="s">
        <v>14</v>
      </c>
      <c r="M2510" t="s">
        <v>15</v>
      </c>
      <c r="N2510" s="2">
        <v>3</v>
      </c>
    </row>
    <row r="2511" spans="1:14" x14ac:dyDescent="0.35">
      <c r="A2511" t="s">
        <v>43</v>
      </c>
      <c r="B2511">
        <f>IF(COUNTIF($A$2:A2511, A2511) =1,1,0)</f>
        <v>0</v>
      </c>
      <c r="C2511">
        <v>2017</v>
      </c>
      <c r="D2511" s="10">
        <v>42736</v>
      </c>
      <c r="E2511" t="s">
        <v>11</v>
      </c>
      <c r="F2511" t="s">
        <v>21</v>
      </c>
      <c r="G2511">
        <f>IF(COUNTIF($F$2:F2511, F2511) =1,1,0)</f>
        <v>0</v>
      </c>
      <c r="H2511" s="1">
        <v>81.040000000000006</v>
      </c>
      <c r="I2511" s="2">
        <f t="shared" si="39"/>
        <v>81040000</v>
      </c>
      <c r="J2511" s="2">
        <v>850794</v>
      </c>
      <c r="K2511" t="s">
        <v>30</v>
      </c>
      <c r="L2511" t="s">
        <v>26</v>
      </c>
      <c r="M2511" t="s">
        <v>31</v>
      </c>
      <c r="N2511" s="2">
        <v>69</v>
      </c>
    </row>
    <row r="2512" spans="1:14" x14ac:dyDescent="0.35">
      <c r="A2512" t="s">
        <v>33</v>
      </c>
      <c r="B2512">
        <f>IF(COUNTIF($A$2:A2512, A2512) =1,1,0)</f>
        <v>0</v>
      </c>
      <c r="C2512">
        <v>2015</v>
      </c>
      <c r="D2512" s="10">
        <v>42005</v>
      </c>
      <c r="E2512" t="s">
        <v>20</v>
      </c>
      <c r="F2512" t="s">
        <v>36</v>
      </c>
      <c r="G2512">
        <f>IF(COUNTIF($F$2:F2512, F2512) =1,1,0)</f>
        <v>0</v>
      </c>
      <c r="H2512" s="1">
        <v>27.2</v>
      </c>
      <c r="I2512" s="2">
        <f t="shared" si="39"/>
        <v>27200000</v>
      </c>
      <c r="J2512" s="2">
        <v>559841</v>
      </c>
      <c r="K2512" t="s">
        <v>25</v>
      </c>
      <c r="L2512" t="s">
        <v>14</v>
      </c>
      <c r="M2512" t="s">
        <v>15</v>
      </c>
      <c r="N2512" s="2">
        <v>22</v>
      </c>
    </row>
    <row r="2513" spans="1:14" x14ac:dyDescent="0.35">
      <c r="A2513" t="s">
        <v>10</v>
      </c>
      <c r="B2513">
        <f>IF(COUNTIF($A$2:A2513, A2513) =1,1,0)</f>
        <v>0</v>
      </c>
      <c r="C2513">
        <v>2018</v>
      </c>
      <c r="D2513" s="10">
        <v>43101</v>
      </c>
      <c r="E2513" t="s">
        <v>32</v>
      </c>
      <c r="F2513" t="s">
        <v>37</v>
      </c>
      <c r="G2513">
        <f>IF(COUNTIF($F$2:F2513, F2513) =1,1,0)</f>
        <v>0</v>
      </c>
      <c r="H2513" s="1">
        <v>86.38</v>
      </c>
      <c r="I2513" s="2">
        <f t="shared" si="39"/>
        <v>86380000</v>
      </c>
      <c r="J2513" s="2">
        <v>685136</v>
      </c>
      <c r="K2513" t="s">
        <v>25</v>
      </c>
      <c r="L2513" t="s">
        <v>22</v>
      </c>
      <c r="M2513" t="s">
        <v>31</v>
      </c>
      <c r="N2513" s="2">
        <v>62</v>
      </c>
    </row>
    <row r="2514" spans="1:14" x14ac:dyDescent="0.35">
      <c r="A2514" t="s">
        <v>43</v>
      </c>
      <c r="B2514">
        <f>IF(COUNTIF($A$2:A2514, A2514) =1,1,0)</f>
        <v>0</v>
      </c>
      <c r="C2514">
        <v>2016</v>
      </c>
      <c r="D2514" s="10">
        <v>42370</v>
      </c>
      <c r="E2514" t="s">
        <v>42</v>
      </c>
      <c r="F2514" t="s">
        <v>12</v>
      </c>
      <c r="G2514">
        <f>IF(COUNTIF($F$2:F2514, F2514) =1,1,0)</f>
        <v>0</v>
      </c>
      <c r="H2514" s="1">
        <v>83.93</v>
      </c>
      <c r="I2514" s="2">
        <f t="shared" si="39"/>
        <v>83930000</v>
      </c>
      <c r="J2514" s="2">
        <v>102797</v>
      </c>
      <c r="K2514" t="s">
        <v>30</v>
      </c>
      <c r="L2514" t="s">
        <v>22</v>
      </c>
      <c r="M2514" t="s">
        <v>18</v>
      </c>
      <c r="N2514" s="2">
        <v>17</v>
      </c>
    </row>
    <row r="2515" spans="1:14" x14ac:dyDescent="0.35">
      <c r="A2515" t="s">
        <v>33</v>
      </c>
      <c r="B2515">
        <f>IF(COUNTIF($A$2:A2515, A2515) =1,1,0)</f>
        <v>0</v>
      </c>
      <c r="C2515">
        <v>2022</v>
      </c>
      <c r="D2515" s="10">
        <v>44562</v>
      </c>
      <c r="E2515" t="s">
        <v>16</v>
      </c>
      <c r="F2515" t="s">
        <v>37</v>
      </c>
      <c r="G2515">
        <f>IF(COUNTIF($F$2:F2515, F2515) =1,1,0)</f>
        <v>0</v>
      </c>
      <c r="H2515" s="1">
        <v>40.36</v>
      </c>
      <c r="I2515" s="2">
        <f t="shared" si="39"/>
        <v>40360000</v>
      </c>
      <c r="J2515" s="2">
        <v>439046</v>
      </c>
      <c r="K2515" t="s">
        <v>29</v>
      </c>
      <c r="L2515" t="s">
        <v>26</v>
      </c>
      <c r="M2515" t="s">
        <v>15</v>
      </c>
      <c r="N2515" s="2">
        <v>42</v>
      </c>
    </row>
    <row r="2516" spans="1:14" x14ac:dyDescent="0.35">
      <c r="A2516" t="s">
        <v>45</v>
      </c>
      <c r="B2516">
        <f>IF(COUNTIF($A$2:A2516, A2516) =1,1,0)</f>
        <v>0</v>
      </c>
      <c r="C2516">
        <v>2019</v>
      </c>
      <c r="D2516" s="10">
        <v>43466</v>
      </c>
      <c r="E2516" t="s">
        <v>34</v>
      </c>
      <c r="F2516" t="s">
        <v>24</v>
      </c>
      <c r="G2516">
        <f>IF(COUNTIF($F$2:F2516, F2516) =1,1,0)</f>
        <v>0</v>
      </c>
      <c r="H2516" s="1">
        <v>57.4</v>
      </c>
      <c r="I2516" s="2">
        <f t="shared" si="39"/>
        <v>57400000</v>
      </c>
      <c r="J2516" s="2">
        <v>51312</v>
      </c>
      <c r="K2516" t="s">
        <v>29</v>
      </c>
      <c r="L2516" t="s">
        <v>26</v>
      </c>
      <c r="M2516" t="s">
        <v>27</v>
      </c>
      <c r="N2516" s="2">
        <v>26</v>
      </c>
    </row>
    <row r="2517" spans="1:14" x14ac:dyDescent="0.35">
      <c r="A2517" t="s">
        <v>43</v>
      </c>
      <c r="B2517">
        <f>IF(COUNTIF($A$2:A2517, A2517) =1,1,0)</f>
        <v>0</v>
      </c>
      <c r="C2517">
        <v>2022</v>
      </c>
      <c r="D2517" s="10">
        <v>44562</v>
      </c>
      <c r="E2517" t="s">
        <v>16</v>
      </c>
      <c r="F2517" t="s">
        <v>17</v>
      </c>
      <c r="G2517">
        <f>IF(COUNTIF($F$2:F2517, F2517) =1,1,0)</f>
        <v>0</v>
      </c>
      <c r="H2517" s="1">
        <v>1.42</v>
      </c>
      <c r="I2517" s="2">
        <f t="shared" si="39"/>
        <v>1420000</v>
      </c>
      <c r="J2517" s="2">
        <v>510870</v>
      </c>
      <c r="K2517" t="s">
        <v>30</v>
      </c>
      <c r="L2517" t="s">
        <v>14</v>
      </c>
      <c r="M2517" t="s">
        <v>27</v>
      </c>
      <c r="N2517" s="2">
        <v>35</v>
      </c>
    </row>
    <row r="2518" spans="1:14" x14ac:dyDescent="0.35">
      <c r="A2518" t="s">
        <v>41</v>
      </c>
      <c r="B2518">
        <f>IF(COUNTIF($A$2:A2518, A2518) =1,1,0)</f>
        <v>0</v>
      </c>
      <c r="C2518">
        <v>2021</v>
      </c>
      <c r="D2518" s="10">
        <v>44197</v>
      </c>
      <c r="E2518" t="s">
        <v>34</v>
      </c>
      <c r="F2518" t="s">
        <v>35</v>
      </c>
      <c r="G2518">
        <f>IF(COUNTIF($F$2:F2518, F2518) =1,1,0)</f>
        <v>0</v>
      </c>
      <c r="H2518" s="1">
        <v>66.5</v>
      </c>
      <c r="I2518" s="2">
        <f t="shared" si="39"/>
        <v>66500000</v>
      </c>
      <c r="J2518" s="2">
        <v>348118</v>
      </c>
      <c r="K2518" t="s">
        <v>13</v>
      </c>
      <c r="L2518" t="s">
        <v>38</v>
      </c>
      <c r="M2518" t="s">
        <v>15</v>
      </c>
      <c r="N2518" s="2">
        <v>42</v>
      </c>
    </row>
    <row r="2519" spans="1:14" x14ac:dyDescent="0.35">
      <c r="A2519" t="s">
        <v>40</v>
      </c>
      <c r="B2519">
        <f>IF(COUNTIF($A$2:A2519, A2519) =1,1,0)</f>
        <v>0</v>
      </c>
      <c r="C2519">
        <v>2016</v>
      </c>
      <c r="D2519" s="10">
        <v>42370</v>
      </c>
      <c r="E2519" t="s">
        <v>16</v>
      </c>
      <c r="F2519" t="s">
        <v>37</v>
      </c>
      <c r="G2519">
        <f>IF(COUNTIF($F$2:F2519, F2519) =1,1,0)</f>
        <v>0</v>
      </c>
      <c r="H2519" s="1">
        <v>47.18</v>
      </c>
      <c r="I2519" s="2">
        <f t="shared" si="39"/>
        <v>47180000</v>
      </c>
      <c r="J2519" s="2">
        <v>509930</v>
      </c>
      <c r="K2519" t="s">
        <v>30</v>
      </c>
      <c r="L2519" t="s">
        <v>26</v>
      </c>
      <c r="M2519" t="s">
        <v>27</v>
      </c>
      <c r="N2519" s="2">
        <v>68</v>
      </c>
    </row>
    <row r="2520" spans="1:14" x14ac:dyDescent="0.35">
      <c r="A2520" t="s">
        <v>23</v>
      </c>
      <c r="B2520">
        <f>IF(COUNTIF($A$2:A2520, A2520) =1,1,0)</f>
        <v>0</v>
      </c>
      <c r="C2520">
        <v>2016</v>
      </c>
      <c r="D2520" s="10">
        <v>42370</v>
      </c>
      <c r="E2520" t="s">
        <v>16</v>
      </c>
      <c r="F2520" t="s">
        <v>21</v>
      </c>
      <c r="G2520">
        <f>IF(COUNTIF($F$2:F2520, F2520) =1,1,0)</f>
        <v>0</v>
      </c>
      <c r="H2520" s="1">
        <v>58.99</v>
      </c>
      <c r="I2520" s="2">
        <f t="shared" si="39"/>
        <v>58990000</v>
      </c>
      <c r="J2520" s="2">
        <v>822380</v>
      </c>
      <c r="K2520" t="s">
        <v>13</v>
      </c>
      <c r="L2520" t="s">
        <v>38</v>
      </c>
      <c r="M2520" t="s">
        <v>18</v>
      </c>
      <c r="N2520" s="2">
        <v>26</v>
      </c>
    </row>
    <row r="2521" spans="1:14" x14ac:dyDescent="0.35">
      <c r="A2521" t="s">
        <v>28</v>
      </c>
      <c r="B2521">
        <f>IF(COUNTIF($A$2:A2521, A2521) =1,1,0)</f>
        <v>0</v>
      </c>
      <c r="C2521">
        <v>2022</v>
      </c>
      <c r="D2521" s="10">
        <v>44562</v>
      </c>
      <c r="E2521" t="s">
        <v>34</v>
      </c>
      <c r="F2521" t="s">
        <v>36</v>
      </c>
      <c r="G2521">
        <f>IF(COUNTIF($F$2:F2521, F2521) =1,1,0)</f>
        <v>0</v>
      </c>
      <c r="H2521" s="1">
        <v>52.91</v>
      </c>
      <c r="I2521" s="2">
        <f t="shared" si="39"/>
        <v>52910000</v>
      </c>
      <c r="J2521" s="2">
        <v>619669</v>
      </c>
      <c r="K2521" t="s">
        <v>30</v>
      </c>
      <c r="L2521" t="s">
        <v>14</v>
      </c>
      <c r="M2521" t="s">
        <v>31</v>
      </c>
      <c r="N2521" s="2">
        <v>19</v>
      </c>
    </row>
    <row r="2522" spans="1:14" x14ac:dyDescent="0.35">
      <c r="A2522" t="s">
        <v>40</v>
      </c>
      <c r="B2522">
        <f>IF(COUNTIF($A$2:A2522, A2522) =1,1,0)</f>
        <v>0</v>
      </c>
      <c r="C2522">
        <v>2023</v>
      </c>
      <c r="D2522" s="10">
        <v>44927</v>
      </c>
      <c r="E2522" t="s">
        <v>34</v>
      </c>
      <c r="F2522" t="s">
        <v>24</v>
      </c>
      <c r="G2522">
        <f>IF(COUNTIF($F$2:F2522, F2522) =1,1,0)</f>
        <v>0</v>
      </c>
      <c r="H2522" s="1">
        <v>20.95</v>
      </c>
      <c r="I2522" s="2">
        <f t="shared" si="39"/>
        <v>20950000</v>
      </c>
      <c r="J2522" s="2">
        <v>341111</v>
      </c>
      <c r="K2522" t="s">
        <v>29</v>
      </c>
      <c r="L2522" t="s">
        <v>22</v>
      </c>
      <c r="M2522" t="s">
        <v>15</v>
      </c>
      <c r="N2522" s="2">
        <v>14</v>
      </c>
    </row>
    <row r="2523" spans="1:14" x14ac:dyDescent="0.35">
      <c r="A2523" t="s">
        <v>33</v>
      </c>
      <c r="B2523">
        <f>IF(COUNTIF($A$2:A2523, A2523) =1,1,0)</f>
        <v>0</v>
      </c>
      <c r="C2523">
        <v>2018</v>
      </c>
      <c r="D2523" s="10">
        <v>43101</v>
      </c>
      <c r="E2523" t="s">
        <v>16</v>
      </c>
      <c r="F2523" t="s">
        <v>35</v>
      </c>
      <c r="G2523">
        <f>IF(COUNTIF($F$2:F2523, F2523) =1,1,0)</f>
        <v>0</v>
      </c>
      <c r="H2523" s="1">
        <v>2.79</v>
      </c>
      <c r="I2523" s="2">
        <f t="shared" si="39"/>
        <v>2790000</v>
      </c>
      <c r="J2523" s="2">
        <v>443730</v>
      </c>
      <c r="K2523" t="s">
        <v>13</v>
      </c>
      <c r="L2523" t="s">
        <v>22</v>
      </c>
      <c r="M2523" t="s">
        <v>31</v>
      </c>
      <c r="N2523" s="2">
        <v>39</v>
      </c>
    </row>
    <row r="2524" spans="1:14" x14ac:dyDescent="0.35">
      <c r="A2524" t="s">
        <v>44</v>
      </c>
      <c r="B2524">
        <f>IF(COUNTIF($A$2:A2524, A2524) =1,1,0)</f>
        <v>0</v>
      </c>
      <c r="C2524">
        <v>2017</v>
      </c>
      <c r="D2524" s="10">
        <v>42736</v>
      </c>
      <c r="E2524" t="s">
        <v>32</v>
      </c>
      <c r="F2524" t="s">
        <v>21</v>
      </c>
      <c r="G2524">
        <f>IF(COUNTIF($F$2:F2524, F2524) =1,1,0)</f>
        <v>0</v>
      </c>
      <c r="H2524" s="1">
        <v>27.76</v>
      </c>
      <c r="I2524" s="2">
        <f t="shared" si="39"/>
        <v>27760000</v>
      </c>
      <c r="J2524" s="2">
        <v>824968</v>
      </c>
      <c r="K2524" t="s">
        <v>29</v>
      </c>
      <c r="L2524" t="s">
        <v>22</v>
      </c>
      <c r="M2524" t="s">
        <v>39</v>
      </c>
      <c r="N2524" s="2">
        <v>15</v>
      </c>
    </row>
    <row r="2525" spans="1:14" x14ac:dyDescent="0.35">
      <c r="A2525" t="s">
        <v>44</v>
      </c>
      <c r="B2525">
        <f>IF(COUNTIF($A$2:A2525, A2525) =1,1,0)</f>
        <v>0</v>
      </c>
      <c r="C2525">
        <v>2016</v>
      </c>
      <c r="D2525" s="10">
        <v>42370</v>
      </c>
      <c r="E2525" t="s">
        <v>20</v>
      </c>
      <c r="F2525" t="s">
        <v>17</v>
      </c>
      <c r="G2525">
        <f>IF(COUNTIF($F$2:F2525, F2525) =1,1,0)</f>
        <v>0</v>
      </c>
      <c r="H2525" s="1">
        <v>58.77</v>
      </c>
      <c r="I2525" s="2">
        <f t="shared" si="39"/>
        <v>58770000</v>
      </c>
      <c r="J2525" s="2">
        <v>172346</v>
      </c>
      <c r="K2525" t="s">
        <v>25</v>
      </c>
      <c r="L2525" t="s">
        <v>26</v>
      </c>
      <c r="M2525" t="s">
        <v>27</v>
      </c>
      <c r="N2525" s="2">
        <v>51</v>
      </c>
    </row>
    <row r="2526" spans="1:14" x14ac:dyDescent="0.35">
      <c r="A2526" t="s">
        <v>28</v>
      </c>
      <c r="B2526">
        <f>IF(COUNTIF($A$2:A2526, A2526) =1,1,0)</f>
        <v>0</v>
      </c>
      <c r="C2526">
        <v>2022</v>
      </c>
      <c r="D2526" s="10">
        <v>44562</v>
      </c>
      <c r="E2526" t="s">
        <v>32</v>
      </c>
      <c r="F2526" t="s">
        <v>24</v>
      </c>
      <c r="G2526">
        <f>IF(COUNTIF($F$2:F2526, F2526) =1,1,0)</f>
        <v>0</v>
      </c>
      <c r="H2526" s="1">
        <v>51.95</v>
      </c>
      <c r="I2526" s="2">
        <f t="shared" si="39"/>
        <v>51950000</v>
      </c>
      <c r="J2526" s="2">
        <v>919855</v>
      </c>
      <c r="K2526" t="s">
        <v>13</v>
      </c>
      <c r="L2526" t="s">
        <v>22</v>
      </c>
      <c r="M2526" t="s">
        <v>31</v>
      </c>
      <c r="N2526" s="2">
        <v>56</v>
      </c>
    </row>
    <row r="2527" spans="1:14" x14ac:dyDescent="0.35">
      <c r="A2527" t="s">
        <v>28</v>
      </c>
      <c r="B2527">
        <f>IF(COUNTIF($A$2:A2527, A2527) =1,1,0)</f>
        <v>0</v>
      </c>
      <c r="C2527">
        <v>2021</v>
      </c>
      <c r="D2527" s="10">
        <v>44197</v>
      </c>
      <c r="E2527" t="s">
        <v>20</v>
      </c>
      <c r="F2527" t="s">
        <v>21</v>
      </c>
      <c r="G2527">
        <f>IF(COUNTIF($F$2:F2527, F2527) =1,1,0)</f>
        <v>0</v>
      </c>
      <c r="H2527" s="1">
        <v>90.57</v>
      </c>
      <c r="I2527" s="2">
        <f t="shared" si="39"/>
        <v>90570000</v>
      </c>
      <c r="J2527" s="2">
        <v>254634</v>
      </c>
      <c r="K2527" t="s">
        <v>13</v>
      </c>
      <c r="L2527" t="s">
        <v>26</v>
      </c>
      <c r="M2527" t="s">
        <v>27</v>
      </c>
      <c r="N2527" s="2">
        <v>5</v>
      </c>
    </row>
    <row r="2528" spans="1:14" x14ac:dyDescent="0.35">
      <c r="A2528" t="s">
        <v>33</v>
      </c>
      <c r="B2528">
        <f>IF(COUNTIF($A$2:A2528, A2528) =1,1,0)</f>
        <v>0</v>
      </c>
      <c r="C2528">
        <v>2022</v>
      </c>
      <c r="D2528" s="10">
        <v>44562</v>
      </c>
      <c r="E2528" t="s">
        <v>11</v>
      </c>
      <c r="F2528" t="s">
        <v>17</v>
      </c>
      <c r="G2528">
        <f>IF(COUNTIF($F$2:F2528, F2528) =1,1,0)</f>
        <v>0</v>
      </c>
      <c r="H2528" s="1">
        <v>39.15</v>
      </c>
      <c r="I2528" s="2">
        <f t="shared" si="39"/>
        <v>39150000</v>
      </c>
      <c r="J2528" s="2">
        <v>724409</v>
      </c>
      <c r="K2528" t="s">
        <v>30</v>
      </c>
      <c r="L2528" t="s">
        <v>22</v>
      </c>
      <c r="M2528" t="s">
        <v>31</v>
      </c>
      <c r="N2528" s="2">
        <v>56</v>
      </c>
    </row>
    <row r="2529" spans="1:14" x14ac:dyDescent="0.35">
      <c r="A2529" t="s">
        <v>23</v>
      </c>
      <c r="B2529">
        <f>IF(COUNTIF($A$2:A2529, A2529) =1,1,0)</f>
        <v>0</v>
      </c>
      <c r="C2529">
        <v>2018</v>
      </c>
      <c r="D2529" s="10">
        <v>43101</v>
      </c>
      <c r="E2529" t="s">
        <v>11</v>
      </c>
      <c r="F2529" t="s">
        <v>37</v>
      </c>
      <c r="G2529">
        <f>IF(COUNTIF($F$2:F2529, F2529) =1,1,0)</f>
        <v>0</v>
      </c>
      <c r="H2529" s="1">
        <v>95.3</v>
      </c>
      <c r="I2529" s="2">
        <f t="shared" si="39"/>
        <v>95300000</v>
      </c>
      <c r="J2529" s="2">
        <v>269142</v>
      </c>
      <c r="K2529" t="s">
        <v>30</v>
      </c>
      <c r="L2529" t="s">
        <v>14</v>
      </c>
      <c r="M2529" t="s">
        <v>39</v>
      </c>
      <c r="N2529" s="2">
        <v>72</v>
      </c>
    </row>
    <row r="2530" spans="1:14" x14ac:dyDescent="0.35">
      <c r="A2530" t="s">
        <v>19</v>
      </c>
      <c r="B2530">
        <f>IF(COUNTIF($A$2:A2530, A2530) =1,1,0)</f>
        <v>0</v>
      </c>
      <c r="C2530">
        <v>2024</v>
      </c>
      <c r="D2530" s="10">
        <v>45292</v>
      </c>
      <c r="E2530" t="s">
        <v>11</v>
      </c>
      <c r="F2530" t="s">
        <v>17</v>
      </c>
      <c r="G2530">
        <f>IF(COUNTIF($F$2:F2530, F2530) =1,1,0)</f>
        <v>0</v>
      </c>
      <c r="H2530" s="1">
        <v>92.48</v>
      </c>
      <c r="I2530" s="2">
        <f t="shared" si="39"/>
        <v>92480000</v>
      </c>
      <c r="J2530" s="2">
        <v>32067</v>
      </c>
      <c r="K2530" t="s">
        <v>29</v>
      </c>
      <c r="L2530" t="s">
        <v>14</v>
      </c>
      <c r="M2530" t="s">
        <v>31</v>
      </c>
      <c r="N2530" s="2">
        <v>19</v>
      </c>
    </row>
    <row r="2531" spans="1:14" x14ac:dyDescent="0.35">
      <c r="A2531" t="s">
        <v>28</v>
      </c>
      <c r="B2531">
        <f>IF(COUNTIF($A$2:A2531, A2531) =1,1,0)</f>
        <v>0</v>
      </c>
      <c r="C2531">
        <v>2020</v>
      </c>
      <c r="D2531" s="10">
        <v>43831</v>
      </c>
      <c r="E2531" t="s">
        <v>42</v>
      </c>
      <c r="F2531" t="s">
        <v>35</v>
      </c>
      <c r="G2531">
        <f>IF(COUNTIF($F$2:F2531, F2531) =1,1,0)</f>
        <v>0</v>
      </c>
      <c r="H2531" s="1">
        <v>32.200000000000003</v>
      </c>
      <c r="I2531" s="2">
        <f t="shared" si="39"/>
        <v>32200000.000000004</v>
      </c>
      <c r="J2531" s="2">
        <v>591314</v>
      </c>
      <c r="K2531" t="s">
        <v>13</v>
      </c>
      <c r="L2531" t="s">
        <v>22</v>
      </c>
      <c r="M2531" t="s">
        <v>39</v>
      </c>
      <c r="N2531" s="2">
        <v>65</v>
      </c>
    </row>
    <row r="2532" spans="1:14" x14ac:dyDescent="0.35">
      <c r="A2532" t="s">
        <v>28</v>
      </c>
      <c r="B2532">
        <f>IF(COUNTIF($A$2:A2532, A2532) =1,1,0)</f>
        <v>0</v>
      </c>
      <c r="C2532">
        <v>2019</v>
      </c>
      <c r="D2532" s="10">
        <v>43466</v>
      </c>
      <c r="E2532" t="s">
        <v>34</v>
      </c>
      <c r="F2532" t="s">
        <v>37</v>
      </c>
      <c r="G2532">
        <f>IF(COUNTIF($F$2:F2532, F2532) =1,1,0)</f>
        <v>0</v>
      </c>
      <c r="H2532" s="1">
        <v>91.72</v>
      </c>
      <c r="I2532" s="2">
        <f t="shared" si="39"/>
        <v>91720000</v>
      </c>
      <c r="J2532" s="2">
        <v>149171</v>
      </c>
      <c r="K2532" t="s">
        <v>13</v>
      </c>
      <c r="L2532" t="s">
        <v>38</v>
      </c>
      <c r="M2532" t="s">
        <v>15</v>
      </c>
      <c r="N2532" s="2">
        <v>64</v>
      </c>
    </row>
    <row r="2533" spans="1:14" x14ac:dyDescent="0.35">
      <c r="A2533" t="s">
        <v>43</v>
      </c>
      <c r="B2533">
        <f>IF(COUNTIF($A$2:A2533, A2533) =1,1,0)</f>
        <v>0</v>
      </c>
      <c r="C2533">
        <v>2016</v>
      </c>
      <c r="D2533" s="10">
        <v>42370</v>
      </c>
      <c r="E2533" t="s">
        <v>32</v>
      </c>
      <c r="F2533" t="s">
        <v>21</v>
      </c>
      <c r="G2533">
        <f>IF(COUNTIF($F$2:F2533, F2533) =1,1,0)</f>
        <v>0</v>
      </c>
      <c r="H2533" s="1">
        <v>13.52</v>
      </c>
      <c r="I2533" s="2">
        <f t="shared" si="39"/>
        <v>13520000</v>
      </c>
      <c r="J2533" s="2">
        <v>535205</v>
      </c>
      <c r="K2533" t="s">
        <v>13</v>
      </c>
      <c r="L2533" t="s">
        <v>26</v>
      </c>
      <c r="M2533" t="s">
        <v>27</v>
      </c>
      <c r="N2533" s="2">
        <v>53</v>
      </c>
    </row>
    <row r="2534" spans="1:14" x14ac:dyDescent="0.35">
      <c r="A2534" t="s">
        <v>28</v>
      </c>
      <c r="B2534">
        <f>IF(COUNTIF($A$2:A2534, A2534) =1,1,0)</f>
        <v>0</v>
      </c>
      <c r="C2534">
        <v>2022</v>
      </c>
      <c r="D2534" s="10">
        <v>44562</v>
      </c>
      <c r="E2534" t="s">
        <v>16</v>
      </c>
      <c r="F2534" t="s">
        <v>12</v>
      </c>
      <c r="G2534">
        <f>IF(COUNTIF($F$2:F2534, F2534) =1,1,0)</f>
        <v>0</v>
      </c>
      <c r="H2534" s="1">
        <v>87.93</v>
      </c>
      <c r="I2534" s="2">
        <f t="shared" si="39"/>
        <v>87930000</v>
      </c>
      <c r="J2534" s="2">
        <v>471889</v>
      </c>
      <c r="K2534" t="s">
        <v>25</v>
      </c>
      <c r="L2534" t="s">
        <v>38</v>
      </c>
      <c r="M2534" t="s">
        <v>31</v>
      </c>
      <c r="N2534" s="2">
        <v>4</v>
      </c>
    </row>
    <row r="2535" spans="1:14" x14ac:dyDescent="0.35">
      <c r="A2535" t="s">
        <v>33</v>
      </c>
      <c r="B2535">
        <f>IF(COUNTIF($A$2:A2535, A2535) =1,1,0)</f>
        <v>0</v>
      </c>
      <c r="C2535">
        <v>2019</v>
      </c>
      <c r="D2535" s="10">
        <v>43466</v>
      </c>
      <c r="E2535" t="s">
        <v>11</v>
      </c>
      <c r="F2535" t="s">
        <v>37</v>
      </c>
      <c r="G2535">
        <f>IF(COUNTIF($F$2:F2535, F2535) =1,1,0)</f>
        <v>0</v>
      </c>
      <c r="H2535" s="1">
        <v>52.18</v>
      </c>
      <c r="I2535" s="2">
        <f t="shared" si="39"/>
        <v>52180000</v>
      </c>
      <c r="J2535" s="2">
        <v>869751</v>
      </c>
      <c r="K2535" t="s">
        <v>29</v>
      </c>
      <c r="L2535" t="s">
        <v>38</v>
      </c>
      <c r="M2535" t="s">
        <v>18</v>
      </c>
      <c r="N2535" s="2">
        <v>12</v>
      </c>
    </row>
    <row r="2536" spans="1:14" x14ac:dyDescent="0.35">
      <c r="A2536" t="s">
        <v>41</v>
      </c>
      <c r="B2536">
        <f>IF(COUNTIF($A$2:A2536, A2536) =1,1,0)</f>
        <v>0</v>
      </c>
      <c r="C2536">
        <v>2017</v>
      </c>
      <c r="D2536" s="10">
        <v>42736</v>
      </c>
      <c r="E2536" t="s">
        <v>32</v>
      </c>
      <c r="F2536" t="s">
        <v>12</v>
      </c>
      <c r="G2536">
        <f>IF(COUNTIF($F$2:F2536, F2536) =1,1,0)</f>
        <v>0</v>
      </c>
      <c r="H2536" s="1">
        <v>50.42</v>
      </c>
      <c r="I2536" s="2">
        <f t="shared" si="39"/>
        <v>50420000</v>
      </c>
      <c r="J2536" s="2">
        <v>690010</v>
      </c>
      <c r="K2536" t="s">
        <v>25</v>
      </c>
      <c r="L2536" t="s">
        <v>22</v>
      </c>
      <c r="M2536" t="s">
        <v>18</v>
      </c>
      <c r="N2536" s="2">
        <v>18</v>
      </c>
    </row>
    <row r="2537" spans="1:14" x14ac:dyDescent="0.35">
      <c r="A2537" t="s">
        <v>43</v>
      </c>
      <c r="B2537">
        <f>IF(COUNTIF($A$2:A2537, A2537) =1,1,0)</f>
        <v>0</v>
      </c>
      <c r="C2537">
        <v>2017</v>
      </c>
      <c r="D2537" s="10">
        <v>42736</v>
      </c>
      <c r="E2537" t="s">
        <v>16</v>
      </c>
      <c r="F2537" t="s">
        <v>37</v>
      </c>
      <c r="G2537">
        <f>IF(COUNTIF($F$2:F2537, F2537) =1,1,0)</f>
        <v>0</v>
      </c>
      <c r="H2537" s="1">
        <v>32.9</v>
      </c>
      <c r="I2537" s="2">
        <f t="shared" si="39"/>
        <v>32900000</v>
      </c>
      <c r="J2537" s="2">
        <v>433987</v>
      </c>
      <c r="K2537" t="s">
        <v>30</v>
      </c>
      <c r="L2537" t="s">
        <v>38</v>
      </c>
      <c r="M2537" t="s">
        <v>27</v>
      </c>
      <c r="N2537" s="2">
        <v>21</v>
      </c>
    </row>
    <row r="2538" spans="1:14" x14ac:dyDescent="0.35">
      <c r="A2538" t="s">
        <v>23</v>
      </c>
      <c r="B2538">
        <f>IF(COUNTIF($A$2:A2538, A2538) =1,1,0)</f>
        <v>0</v>
      </c>
      <c r="C2538">
        <v>2017</v>
      </c>
      <c r="D2538" s="10">
        <v>42736</v>
      </c>
      <c r="E2538" t="s">
        <v>11</v>
      </c>
      <c r="F2538" t="s">
        <v>36</v>
      </c>
      <c r="G2538">
        <f>IF(COUNTIF($F$2:F2538, F2538) =1,1,0)</f>
        <v>0</v>
      </c>
      <c r="H2538" s="1">
        <v>1.54</v>
      </c>
      <c r="I2538" s="2">
        <f t="shared" si="39"/>
        <v>1540000</v>
      </c>
      <c r="J2538" s="2">
        <v>31262</v>
      </c>
      <c r="K2538" t="s">
        <v>30</v>
      </c>
      <c r="L2538" t="s">
        <v>26</v>
      </c>
      <c r="M2538" t="s">
        <v>18</v>
      </c>
      <c r="N2538" s="2">
        <v>56</v>
      </c>
    </row>
    <row r="2539" spans="1:14" x14ac:dyDescent="0.35">
      <c r="A2539" t="s">
        <v>40</v>
      </c>
      <c r="B2539">
        <f>IF(COUNTIF($A$2:A2539, A2539) =1,1,0)</f>
        <v>0</v>
      </c>
      <c r="C2539">
        <v>2022</v>
      </c>
      <c r="D2539" s="10">
        <v>44562</v>
      </c>
      <c r="E2539" t="s">
        <v>42</v>
      </c>
      <c r="F2539" t="s">
        <v>17</v>
      </c>
      <c r="G2539">
        <f>IF(COUNTIF($F$2:F2539, F2539) =1,1,0)</f>
        <v>0</v>
      </c>
      <c r="H2539" s="1">
        <v>32.26</v>
      </c>
      <c r="I2539" s="2">
        <f t="shared" si="39"/>
        <v>32259999.999999996</v>
      </c>
      <c r="J2539" s="2">
        <v>824433</v>
      </c>
      <c r="K2539" t="s">
        <v>25</v>
      </c>
      <c r="L2539" t="s">
        <v>14</v>
      </c>
      <c r="M2539" t="s">
        <v>27</v>
      </c>
      <c r="N2539" s="2">
        <v>60</v>
      </c>
    </row>
    <row r="2540" spans="1:14" x14ac:dyDescent="0.35">
      <c r="A2540" t="s">
        <v>28</v>
      </c>
      <c r="B2540">
        <f>IF(COUNTIF($A$2:A2540, A2540) =1,1,0)</f>
        <v>0</v>
      </c>
      <c r="C2540">
        <v>2023</v>
      </c>
      <c r="D2540" s="10">
        <v>44927</v>
      </c>
      <c r="E2540" t="s">
        <v>20</v>
      </c>
      <c r="F2540" t="s">
        <v>17</v>
      </c>
      <c r="G2540">
        <f>IF(COUNTIF($F$2:F2540, F2540) =1,1,0)</f>
        <v>0</v>
      </c>
      <c r="H2540" s="1">
        <v>23.28</v>
      </c>
      <c r="I2540" s="2">
        <f t="shared" si="39"/>
        <v>23280000</v>
      </c>
      <c r="J2540" s="2">
        <v>651963</v>
      </c>
      <c r="K2540" t="s">
        <v>29</v>
      </c>
      <c r="L2540" t="s">
        <v>14</v>
      </c>
      <c r="M2540" t="s">
        <v>27</v>
      </c>
      <c r="N2540" s="2">
        <v>53</v>
      </c>
    </row>
    <row r="2541" spans="1:14" x14ac:dyDescent="0.35">
      <c r="A2541" t="s">
        <v>33</v>
      </c>
      <c r="B2541">
        <f>IF(COUNTIF($A$2:A2541, A2541) =1,1,0)</f>
        <v>0</v>
      </c>
      <c r="C2541">
        <v>2017</v>
      </c>
      <c r="D2541" s="10">
        <v>42736</v>
      </c>
      <c r="E2541" t="s">
        <v>34</v>
      </c>
      <c r="F2541" t="s">
        <v>12</v>
      </c>
      <c r="G2541">
        <f>IF(COUNTIF($F$2:F2541, F2541) =1,1,0)</f>
        <v>0</v>
      </c>
      <c r="H2541" s="1">
        <v>81.06</v>
      </c>
      <c r="I2541" s="2">
        <f t="shared" si="39"/>
        <v>81060000</v>
      </c>
      <c r="J2541" s="2">
        <v>349070</v>
      </c>
      <c r="K2541" t="s">
        <v>30</v>
      </c>
      <c r="L2541" t="s">
        <v>38</v>
      </c>
      <c r="M2541" t="s">
        <v>15</v>
      </c>
      <c r="N2541" s="2">
        <v>41</v>
      </c>
    </row>
    <row r="2542" spans="1:14" x14ac:dyDescent="0.35">
      <c r="A2542" t="s">
        <v>45</v>
      </c>
      <c r="B2542">
        <f>IF(COUNTIF($A$2:A2542, A2542) =1,1,0)</f>
        <v>0</v>
      </c>
      <c r="C2542">
        <v>2024</v>
      </c>
      <c r="D2542" s="10">
        <v>45292</v>
      </c>
      <c r="E2542" t="s">
        <v>42</v>
      </c>
      <c r="F2542" t="s">
        <v>24</v>
      </c>
      <c r="G2542">
        <f>IF(COUNTIF($F$2:F2542, F2542) =1,1,0)</f>
        <v>0</v>
      </c>
      <c r="H2542" s="1">
        <v>71.42</v>
      </c>
      <c r="I2542" s="2">
        <f t="shared" si="39"/>
        <v>71420000</v>
      </c>
      <c r="J2542" s="2">
        <v>967411</v>
      </c>
      <c r="K2542" t="s">
        <v>13</v>
      </c>
      <c r="L2542" t="s">
        <v>26</v>
      </c>
      <c r="M2542" t="s">
        <v>27</v>
      </c>
      <c r="N2542" s="2">
        <v>47</v>
      </c>
    </row>
    <row r="2543" spans="1:14" x14ac:dyDescent="0.35">
      <c r="A2543" t="s">
        <v>44</v>
      </c>
      <c r="B2543">
        <f>IF(COUNTIF($A$2:A2543, A2543) =1,1,0)</f>
        <v>0</v>
      </c>
      <c r="C2543">
        <v>2021</v>
      </c>
      <c r="D2543" s="10">
        <v>44197</v>
      </c>
      <c r="E2543" t="s">
        <v>34</v>
      </c>
      <c r="F2543" t="s">
        <v>17</v>
      </c>
      <c r="G2543">
        <f>IF(COUNTIF($F$2:F2543, F2543) =1,1,0)</f>
        <v>0</v>
      </c>
      <c r="H2543" s="1">
        <v>64.81</v>
      </c>
      <c r="I2543" s="2">
        <f t="shared" si="39"/>
        <v>64810000</v>
      </c>
      <c r="J2543" s="2">
        <v>263770</v>
      </c>
      <c r="K2543" t="s">
        <v>30</v>
      </c>
      <c r="L2543" t="s">
        <v>26</v>
      </c>
      <c r="M2543" t="s">
        <v>31</v>
      </c>
      <c r="N2543" s="2">
        <v>62</v>
      </c>
    </row>
    <row r="2544" spans="1:14" x14ac:dyDescent="0.35">
      <c r="A2544" t="s">
        <v>23</v>
      </c>
      <c r="B2544">
        <f>IF(COUNTIF($A$2:A2544, A2544) =1,1,0)</f>
        <v>0</v>
      </c>
      <c r="C2544">
        <v>2016</v>
      </c>
      <c r="D2544" s="10">
        <v>42370</v>
      </c>
      <c r="E2544" t="s">
        <v>11</v>
      </c>
      <c r="F2544" t="s">
        <v>17</v>
      </c>
      <c r="G2544">
        <f>IF(COUNTIF($F$2:F2544, F2544) =1,1,0)</f>
        <v>0</v>
      </c>
      <c r="H2544" s="1">
        <v>85.89</v>
      </c>
      <c r="I2544" s="2">
        <f t="shared" si="39"/>
        <v>85890000</v>
      </c>
      <c r="J2544" s="2">
        <v>714670</v>
      </c>
      <c r="K2544" t="s">
        <v>13</v>
      </c>
      <c r="L2544" t="s">
        <v>22</v>
      </c>
      <c r="M2544" t="s">
        <v>15</v>
      </c>
      <c r="N2544" s="2">
        <v>32</v>
      </c>
    </row>
    <row r="2545" spans="1:14" x14ac:dyDescent="0.35">
      <c r="A2545" t="s">
        <v>45</v>
      </c>
      <c r="B2545">
        <f>IF(COUNTIF($A$2:A2545, A2545) =1,1,0)</f>
        <v>0</v>
      </c>
      <c r="C2545">
        <v>2021</v>
      </c>
      <c r="D2545" s="10">
        <v>44197</v>
      </c>
      <c r="E2545" t="s">
        <v>32</v>
      </c>
      <c r="F2545" t="s">
        <v>24</v>
      </c>
      <c r="G2545">
        <f>IF(COUNTIF($F$2:F2545, F2545) =1,1,0)</f>
        <v>0</v>
      </c>
      <c r="H2545" s="1">
        <v>47.84</v>
      </c>
      <c r="I2545" s="2">
        <f t="shared" si="39"/>
        <v>47840000</v>
      </c>
      <c r="J2545" s="2">
        <v>498904</v>
      </c>
      <c r="K2545" t="s">
        <v>13</v>
      </c>
      <c r="L2545" t="s">
        <v>38</v>
      </c>
      <c r="M2545" t="s">
        <v>31</v>
      </c>
      <c r="N2545" s="2">
        <v>65</v>
      </c>
    </row>
    <row r="2546" spans="1:14" x14ac:dyDescent="0.35">
      <c r="A2546" t="s">
        <v>45</v>
      </c>
      <c r="B2546">
        <f>IF(COUNTIF($A$2:A2546, A2546) =1,1,0)</f>
        <v>0</v>
      </c>
      <c r="C2546">
        <v>2024</v>
      </c>
      <c r="D2546" s="10">
        <v>45292</v>
      </c>
      <c r="E2546" t="s">
        <v>11</v>
      </c>
      <c r="F2546" t="s">
        <v>12</v>
      </c>
      <c r="G2546">
        <f>IF(COUNTIF($F$2:F2546, F2546) =1,1,0)</f>
        <v>0</v>
      </c>
      <c r="H2546" s="1">
        <v>47.95</v>
      </c>
      <c r="I2546" s="2">
        <f t="shared" si="39"/>
        <v>47950000</v>
      </c>
      <c r="J2546" s="2">
        <v>569539</v>
      </c>
      <c r="K2546" t="s">
        <v>30</v>
      </c>
      <c r="L2546" t="s">
        <v>22</v>
      </c>
      <c r="M2546" t="s">
        <v>39</v>
      </c>
      <c r="N2546" s="2">
        <v>18</v>
      </c>
    </row>
    <row r="2547" spans="1:14" x14ac:dyDescent="0.35">
      <c r="A2547" t="s">
        <v>10</v>
      </c>
      <c r="B2547">
        <f>IF(COUNTIF($A$2:A2547, A2547) =1,1,0)</f>
        <v>0</v>
      </c>
      <c r="C2547">
        <v>2016</v>
      </c>
      <c r="D2547" s="10">
        <v>42370</v>
      </c>
      <c r="E2547" t="s">
        <v>20</v>
      </c>
      <c r="F2547" t="s">
        <v>17</v>
      </c>
      <c r="G2547">
        <f>IF(COUNTIF($F$2:F2547, F2547) =1,1,0)</f>
        <v>0</v>
      </c>
      <c r="H2547" s="1">
        <v>82.52</v>
      </c>
      <c r="I2547" s="2">
        <f t="shared" si="39"/>
        <v>82520000</v>
      </c>
      <c r="J2547" s="2">
        <v>217938</v>
      </c>
      <c r="K2547" t="s">
        <v>25</v>
      </c>
      <c r="L2547" t="s">
        <v>22</v>
      </c>
      <c r="M2547" t="s">
        <v>15</v>
      </c>
      <c r="N2547" s="2">
        <v>69</v>
      </c>
    </row>
    <row r="2548" spans="1:14" x14ac:dyDescent="0.35">
      <c r="A2548" t="s">
        <v>10</v>
      </c>
      <c r="B2548">
        <f>IF(COUNTIF($A$2:A2548, A2548) =1,1,0)</f>
        <v>0</v>
      </c>
      <c r="C2548">
        <v>2022</v>
      </c>
      <c r="D2548" s="10">
        <v>44562</v>
      </c>
      <c r="E2548" t="s">
        <v>16</v>
      </c>
      <c r="F2548" t="s">
        <v>17</v>
      </c>
      <c r="G2548">
        <f>IF(COUNTIF($F$2:F2548, F2548) =1,1,0)</f>
        <v>0</v>
      </c>
      <c r="H2548" s="1">
        <v>36.479999999999997</v>
      </c>
      <c r="I2548" s="2">
        <f t="shared" si="39"/>
        <v>36480000</v>
      </c>
      <c r="J2548" s="2">
        <v>172607</v>
      </c>
      <c r="K2548" t="s">
        <v>30</v>
      </c>
      <c r="L2548" t="s">
        <v>38</v>
      </c>
      <c r="M2548" t="s">
        <v>15</v>
      </c>
      <c r="N2548" s="2">
        <v>60</v>
      </c>
    </row>
    <row r="2549" spans="1:14" x14ac:dyDescent="0.35">
      <c r="A2549" t="s">
        <v>19</v>
      </c>
      <c r="B2549">
        <f>IF(COUNTIF($A$2:A2549, A2549) =1,1,0)</f>
        <v>0</v>
      </c>
      <c r="C2549">
        <v>2023</v>
      </c>
      <c r="D2549" s="10">
        <v>44927</v>
      </c>
      <c r="E2549" t="s">
        <v>20</v>
      </c>
      <c r="F2549" t="s">
        <v>17</v>
      </c>
      <c r="G2549">
        <f>IF(COUNTIF($F$2:F2549, F2549) =1,1,0)</f>
        <v>0</v>
      </c>
      <c r="H2549" s="1">
        <v>95.66</v>
      </c>
      <c r="I2549" s="2">
        <f t="shared" si="39"/>
        <v>95660000</v>
      </c>
      <c r="J2549" s="2">
        <v>424762</v>
      </c>
      <c r="K2549" t="s">
        <v>29</v>
      </c>
      <c r="L2549" t="s">
        <v>14</v>
      </c>
      <c r="M2549" t="s">
        <v>15</v>
      </c>
      <c r="N2549" s="2">
        <v>10</v>
      </c>
    </row>
    <row r="2550" spans="1:14" x14ac:dyDescent="0.35">
      <c r="A2550" t="s">
        <v>44</v>
      </c>
      <c r="B2550">
        <f>IF(COUNTIF($A$2:A2550, A2550) =1,1,0)</f>
        <v>0</v>
      </c>
      <c r="C2550">
        <v>2019</v>
      </c>
      <c r="D2550" s="10">
        <v>43466</v>
      </c>
      <c r="E2550" t="s">
        <v>20</v>
      </c>
      <c r="F2550" t="s">
        <v>21</v>
      </c>
      <c r="G2550">
        <f>IF(COUNTIF($F$2:F2550, F2550) =1,1,0)</f>
        <v>0</v>
      </c>
      <c r="H2550" s="1">
        <v>42.34</v>
      </c>
      <c r="I2550" s="2">
        <f t="shared" si="39"/>
        <v>42340000</v>
      </c>
      <c r="J2550" s="2">
        <v>130309</v>
      </c>
      <c r="K2550" t="s">
        <v>29</v>
      </c>
      <c r="L2550" t="s">
        <v>38</v>
      </c>
      <c r="M2550" t="s">
        <v>27</v>
      </c>
      <c r="N2550" s="2">
        <v>56</v>
      </c>
    </row>
    <row r="2551" spans="1:14" x14ac:dyDescent="0.35">
      <c r="A2551" t="s">
        <v>19</v>
      </c>
      <c r="B2551">
        <f>IF(COUNTIF($A$2:A2551, A2551) =1,1,0)</f>
        <v>0</v>
      </c>
      <c r="C2551">
        <v>2018</v>
      </c>
      <c r="D2551" s="10">
        <v>43101</v>
      </c>
      <c r="E2551" t="s">
        <v>32</v>
      </c>
      <c r="F2551" t="s">
        <v>35</v>
      </c>
      <c r="G2551">
        <f>IF(COUNTIF($F$2:F2551, F2551) =1,1,0)</f>
        <v>0</v>
      </c>
      <c r="H2551" s="1">
        <v>65.11</v>
      </c>
      <c r="I2551" s="2">
        <f t="shared" si="39"/>
        <v>65110000</v>
      </c>
      <c r="J2551" s="2">
        <v>95378</v>
      </c>
      <c r="K2551" t="s">
        <v>29</v>
      </c>
      <c r="L2551" t="s">
        <v>26</v>
      </c>
      <c r="M2551" t="s">
        <v>31</v>
      </c>
      <c r="N2551" s="2">
        <v>67</v>
      </c>
    </row>
    <row r="2552" spans="1:14" x14ac:dyDescent="0.35">
      <c r="A2552" t="s">
        <v>19</v>
      </c>
      <c r="B2552">
        <f>IF(COUNTIF($A$2:A2552, A2552) =1,1,0)</f>
        <v>0</v>
      </c>
      <c r="C2552">
        <v>2017</v>
      </c>
      <c r="D2552" s="10">
        <v>42736</v>
      </c>
      <c r="E2552" t="s">
        <v>11</v>
      </c>
      <c r="F2552" t="s">
        <v>21</v>
      </c>
      <c r="G2552">
        <f>IF(COUNTIF($F$2:F2552, F2552) =1,1,0)</f>
        <v>0</v>
      </c>
      <c r="H2552" s="1">
        <v>53.95</v>
      </c>
      <c r="I2552" s="2">
        <f t="shared" si="39"/>
        <v>53950000</v>
      </c>
      <c r="J2552" s="2">
        <v>920801</v>
      </c>
      <c r="K2552" t="s">
        <v>25</v>
      </c>
      <c r="L2552" t="s">
        <v>38</v>
      </c>
      <c r="M2552" t="s">
        <v>31</v>
      </c>
      <c r="N2552" s="2">
        <v>52</v>
      </c>
    </row>
    <row r="2553" spans="1:14" x14ac:dyDescent="0.35">
      <c r="A2553" t="s">
        <v>44</v>
      </c>
      <c r="B2553">
        <f>IF(COUNTIF($A$2:A2553, A2553) =1,1,0)</f>
        <v>0</v>
      </c>
      <c r="C2553">
        <v>2020</v>
      </c>
      <c r="D2553" s="10">
        <v>43831</v>
      </c>
      <c r="E2553" t="s">
        <v>20</v>
      </c>
      <c r="F2553" t="s">
        <v>17</v>
      </c>
      <c r="G2553">
        <f>IF(COUNTIF($F$2:F2553, F2553) =1,1,0)</f>
        <v>0</v>
      </c>
      <c r="H2553" s="1">
        <v>91.36</v>
      </c>
      <c r="I2553" s="2">
        <f t="shared" si="39"/>
        <v>91360000</v>
      </c>
      <c r="J2553" s="2">
        <v>551038</v>
      </c>
      <c r="K2553" t="s">
        <v>29</v>
      </c>
      <c r="L2553" t="s">
        <v>26</v>
      </c>
      <c r="M2553" t="s">
        <v>18</v>
      </c>
      <c r="N2553" s="2">
        <v>21</v>
      </c>
    </row>
    <row r="2554" spans="1:14" x14ac:dyDescent="0.35">
      <c r="A2554" t="s">
        <v>10</v>
      </c>
      <c r="B2554">
        <f>IF(COUNTIF($A$2:A2554, A2554) =1,1,0)</f>
        <v>0</v>
      </c>
      <c r="C2554">
        <v>2016</v>
      </c>
      <c r="D2554" s="10">
        <v>42370</v>
      </c>
      <c r="E2554" t="s">
        <v>42</v>
      </c>
      <c r="F2554" t="s">
        <v>24</v>
      </c>
      <c r="G2554">
        <f>IF(COUNTIF($F$2:F2554, F2554) =1,1,0)</f>
        <v>0</v>
      </c>
      <c r="H2554" s="1">
        <v>85.8</v>
      </c>
      <c r="I2554" s="2">
        <f t="shared" si="39"/>
        <v>85800000</v>
      </c>
      <c r="J2554" s="2">
        <v>962508</v>
      </c>
      <c r="K2554" t="s">
        <v>30</v>
      </c>
      <c r="L2554" t="s">
        <v>26</v>
      </c>
      <c r="M2554" t="s">
        <v>27</v>
      </c>
      <c r="N2554" s="2">
        <v>13</v>
      </c>
    </row>
    <row r="2555" spans="1:14" x14ac:dyDescent="0.35">
      <c r="A2555" t="s">
        <v>33</v>
      </c>
      <c r="B2555">
        <f>IF(COUNTIF($A$2:A2555, A2555) =1,1,0)</f>
        <v>0</v>
      </c>
      <c r="C2555">
        <v>2020</v>
      </c>
      <c r="D2555" s="10">
        <v>43831</v>
      </c>
      <c r="E2555" t="s">
        <v>42</v>
      </c>
      <c r="F2555" t="s">
        <v>37</v>
      </c>
      <c r="G2555">
        <f>IF(COUNTIF($F$2:F2555, F2555) =1,1,0)</f>
        <v>0</v>
      </c>
      <c r="H2555" s="1">
        <v>92.29</v>
      </c>
      <c r="I2555" s="2">
        <f t="shared" si="39"/>
        <v>92290000</v>
      </c>
      <c r="J2555" s="2">
        <v>267554</v>
      </c>
      <c r="K2555" t="s">
        <v>13</v>
      </c>
      <c r="L2555" t="s">
        <v>26</v>
      </c>
      <c r="M2555" t="s">
        <v>18</v>
      </c>
      <c r="N2555" s="2">
        <v>45</v>
      </c>
    </row>
    <row r="2556" spans="1:14" x14ac:dyDescent="0.35">
      <c r="A2556" t="s">
        <v>44</v>
      </c>
      <c r="B2556">
        <f>IF(COUNTIF($A$2:A2556, A2556) =1,1,0)</f>
        <v>0</v>
      </c>
      <c r="C2556">
        <v>2020</v>
      </c>
      <c r="D2556" s="10">
        <v>43831</v>
      </c>
      <c r="E2556" t="s">
        <v>16</v>
      </c>
      <c r="F2556" t="s">
        <v>21</v>
      </c>
      <c r="G2556">
        <f>IF(COUNTIF($F$2:F2556, F2556) =1,1,0)</f>
        <v>0</v>
      </c>
      <c r="H2556" s="1">
        <v>25.3</v>
      </c>
      <c r="I2556" s="2">
        <f t="shared" si="39"/>
        <v>25300000</v>
      </c>
      <c r="J2556" s="2">
        <v>76258</v>
      </c>
      <c r="K2556" t="s">
        <v>30</v>
      </c>
      <c r="L2556" t="s">
        <v>26</v>
      </c>
      <c r="M2556" t="s">
        <v>15</v>
      </c>
      <c r="N2556" s="2">
        <v>43</v>
      </c>
    </row>
    <row r="2557" spans="1:14" x14ac:dyDescent="0.35">
      <c r="A2557" t="s">
        <v>41</v>
      </c>
      <c r="B2557">
        <f>IF(COUNTIF($A$2:A2557, A2557) =1,1,0)</f>
        <v>0</v>
      </c>
      <c r="C2557">
        <v>2016</v>
      </c>
      <c r="D2557" s="10">
        <v>42370</v>
      </c>
      <c r="E2557" t="s">
        <v>42</v>
      </c>
      <c r="F2557" t="s">
        <v>36</v>
      </c>
      <c r="G2557">
        <f>IF(COUNTIF($F$2:F2557, F2557) =1,1,0)</f>
        <v>0</v>
      </c>
      <c r="H2557" s="1">
        <v>3.6</v>
      </c>
      <c r="I2557" s="2">
        <f t="shared" si="39"/>
        <v>3600000</v>
      </c>
      <c r="J2557" s="2">
        <v>661377</v>
      </c>
      <c r="K2557" t="s">
        <v>13</v>
      </c>
      <c r="L2557" t="s">
        <v>22</v>
      </c>
      <c r="M2557" t="s">
        <v>31</v>
      </c>
      <c r="N2557" s="2">
        <v>66</v>
      </c>
    </row>
    <row r="2558" spans="1:14" x14ac:dyDescent="0.35">
      <c r="A2558" t="s">
        <v>40</v>
      </c>
      <c r="B2558">
        <f>IF(COUNTIF($A$2:A2558, A2558) =1,1,0)</f>
        <v>0</v>
      </c>
      <c r="C2558">
        <v>2022</v>
      </c>
      <c r="D2558" s="10">
        <v>44562</v>
      </c>
      <c r="E2558" t="s">
        <v>34</v>
      </c>
      <c r="F2558" t="s">
        <v>17</v>
      </c>
      <c r="G2558">
        <f>IF(COUNTIF($F$2:F2558, F2558) =1,1,0)</f>
        <v>0</v>
      </c>
      <c r="H2558" s="1">
        <v>56.62</v>
      </c>
      <c r="I2558" s="2">
        <f t="shared" si="39"/>
        <v>56620000</v>
      </c>
      <c r="J2558" s="2">
        <v>310341</v>
      </c>
      <c r="K2558" t="s">
        <v>30</v>
      </c>
      <c r="L2558" t="s">
        <v>22</v>
      </c>
      <c r="M2558" t="s">
        <v>39</v>
      </c>
      <c r="N2558" s="2">
        <v>32</v>
      </c>
    </row>
    <row r="2559" spans="1:14" x14ac:dyDescent="0.35">
      <c r="A2559" t="s">
        <v>41</v>
      </c>
      <c r="B2559">
        <f>IF(COUNTIF($A$2:A2559, A2559) =1,1,0)</f>
        <v>0</v>
      </c>
      <c r="C2559">
        <v>2017</v>
      </c>
      <c r="D2559" s="10">
        <v>42736</v>
      </c>
      <c r="E2559" t="s">
        <v>11</v>
      </c>
      <c r="F2559" t="s">
        <v>12</v>
      </c>
      <c r="G2559">
        <f>IF(COUNTIF($F$2:F2559, F2559) =1,1,0)</f>
        <v>0</v>
      </c>
      <c r="H2559" s="1">
        <v>66.25</v>
      </c>
      <c r="I2559" s="2">
        <f t="shared" si="39"/>
        <v>66250000</v>
      </c>
      <c r="J2559" s="2">
        <v>702883</v>
      </c>
      <c r="K2559" t="s">
        <v>29</v>
      </c>
      <c r="L2559" t="s">
        <v>14</v>
      </c>
      <c r="M2559" t="s">
        <v>15</v>
      </c>
      <c r="N2559" s="2">
        <v>31</v>
      </c>
    </row>
    <row r="2560" spans="1:14" x14ac:dyDescent="0.35">
      <c r="A2560" t="s">
        <v>45</v>
      </c>
      <c r="B2560">
        <f>IF(COUNTIF($A$2:A2560, A2560) =1,1,0)</f>
        <v>0</v>
      </c>
      <c r="C2560">
        <v>2017</v>
      </c>
      <c r="D2560" s="10">
        <v>42736</v>
      </c>
      <c r="E2560" t="s">
        <v>42</v>
      </c>
      <c r="F2560" t="s">
        <v>12</v>
      </c>
      <c r="G2560">
        <f>IF(COUNTIF($F$2:F2560, F2560) =1,1,0)</f>
        <v>0</v>
      </c>
      <c r="H2560" s="1">
        <v>78.38</v>
      </c>
      <c r="I2560" s="2">
        <f t="shared" si="39"/>
        <v>78380000</v>
      </c>
      <c r="J2560" s="2">
        <v>516103</v>
      </c>
      <c r="K2560" t="s">
        <v>13</v>
      </c>
      <c r="L2560" t="s">
        <v>14</v>
      </c>
      <c r="M2560" t="s">
        <v>18</v>
      </c>
      <c r="N2560" s="2">
        <v>62</v>
      </c>
    </row>
    <row r="2561" spans="1:14" x14ac:dyDescent="0.35">
      <c r="A2561" t="s">
        <v>45</v>
      </c>
      <c r="B2561">
        <f>IF(COUNTIF($A$2:A2561, A2561) =1,1,0)</f>
        <v>0</v>
      </c>
      <c r="C2561">
        <v>2015</v>
      </c>
      <c r="D2561" s="10">
        <v>42005</v>
      </c>
      <c r="E2561" t="s">
        <v>42</v>
      </c>
      <c r="F2561" t="s">
        <v>17</v>
      </c>
      <c r="G2561">
        <f>IF(COUNTIF($F$2:F2561, F2561) =1,1,0)</f>
        <v>0</v>
      </c>
      <c r="H2561" s="1">
        <v>84.7</v>
      </c>
      <c r="I2561" s="2">
        <f t="shared" si="39"/>
        <v>84700000</v>
      </c>
      <c r="J2561" s="2">
        <v>542283</v>
      </c>
      <c r="K2561" t="s">
        <v>13</v>
      </c>
      <c r="L2561" t="s">
        <v>26</v>
      </c>
      <c r="M2561" t="s">
        <v>18</v>
      </c>
      <c r="N2561" s="2">
        <v>64</v>
      </c>
    </row>
    <row r="2562" spans="1:14" x14ac:dyDescent="0.35">
      <c r="A2562" t="s">
        <v>41</v>
      </c>
      <c r="B2562">
        <f>IF(COUNTIF($A$2:A2562, A2562) =1,1,0)</f>
        <v>0</v>
      </c>
      <c r="C2562">
        <v>2016</v>
      </c>
      <c r="D2562" s="10">
        <v>42370</v>
      </c>
      <c r="E2562" t="s">
        <v>34</v>
      </c>
      <c r="F2562" t="s">
        <v>35</v>
      </c>
      <c r="G2562">
        <f>IF(COUNTIF($F$2:F2562, F2562) =1,1,0)</f>
        <v>0</v>
      </c>
      <c r="H2562" s="1">
        <v>43.75</v>
      </c>
      <c r="I2562" s="2">
        <f t="shared" si="39"/>
        <v>43750000</v>
      </c>
      <c r="J2562" s="2">
        <v>173441</v>
      </c>
      <c r="K2562" t="s">
        <v>13</v>
      </c>
      <c r="L2562" t="s">
        <v>26</v>
      </c>
      <c r="M2562" t="s">
        <v>31</v>
      </c>
      <c r="N2562" s="2">
        <v>43</v>
      </c>
    </row>
    <row r="2563" spans="1:14" x14ac:dyDescent="0.35">
      <c r="A2563" t="s">
        <v>33</v>
      </c>
      <c r="B2563">
        <f>IF(COUNTIF($A$2:A2563, A2563) =1,1,0)</f>
        <v>0</v>
      </c>
      <c r="C2563">
        <v>2017</v>
      </c>
      <c r="D2563" s="10">
        <v>42736</v>
      </c>
      <c r="E2563" t="s">
        <v>32</v>
      </c>
      <c r="F2563" t="s">
        <v>17</v>
      </c>
      <c r="G2563">
        <f>IF(COUNTIF($F$2:F2563, F2563) =1,1,0)</f>
        <v>0</v>
      </c>
      <c r="H2563" s="1">
        <v>67.36</v>
      </c>
      <c r="I2563" s="2">
        <f t="shared" ref="I2563:I2626" si="40">H2563*1000000</f>
        <v>67360000</v>
      </c>
      <c r="J2563" s="2">
        <v>856228</v>
      </c>
      <c r="K2563" t="s">
        <v>13</v>
      </c>
      <c r="L2563" t="s">
        <v>38</v>
      </c>
      <c r="M2563" t="s">
        <v>39</v>
      </c>
      <c r="N2563" s="2">
        <v>47</v>
      </c>
    </row>
    <row r="2564" spans="1:14" x14ac:dyDescent="0.35">
      <c r="A2564" t="s">
        <v>23</v>
      </c>
      <c r="B2564">
        <f>IF(COUNTIF($A$2:A2564, A2564) =1,1,0)</f>
        <v>0</v>
      </c>
      <c r="C2564">
        <v>2019</v>
      </c>
      <c r="D2564" s="10">
        <v>43466</v>
      </c>
      <c r="E2564" t="s">
        <v>42</v>
      </c>
      <c r="F2564" t="s">
        <v>21</v>
      </c>
      <c r="G2564">
        <f>IF(COUNTIF($F$2:F2564, F2564) =1,1,0)</f>
        <v>0</v>
      </c>
      <c r="H2564" s="1">
        <v>68.540000000000006</v>
      </c>
      <c r="I2564" s="2">
        <f t="shared" si="40"/>
        <v>68540000</v>
      </c>
      <c r="J2564" s="2">
        <v>791265</v>
      </c>
      <c r="K2564" t="s">
        <v>13</v>
      </c>
      <c r="L2564" t="s">
        <v>26</v>
      </c>
      <c r="M2564" t="s">
        <v>18</v>
      </c>
      <c r="N2564" s="2">
        <v>65</v>
      </c>
    </row>
    <row r="2565" spans="1:14" x14ac:dyDescent="0.35">
      <c r="A2565" t="s">
        <v>45</v>
      </c>
      <c r="B2565">
        <f>IF(COUNTIF($A$2:A2565, A2565) =1,1,0)</f>
        <v>0</v>
      </c>
      <c r="C2565">
        <v>2019</v>
      </c>
      <c r="D2565" s="10">
        <v>43466</v>
      </c>
      <c r="E2565" t="s">
        <v>42</v>
      </c>
      <c r="F2565" t="s">
        <v>17</v>
      </c>
      <c r="G2565">
        <f>IF(COUNTIF($F$2:F2565, F2565) =1,1,0)</f>
        <v>0</v>
      </c>
      <c r="H2565" s="1">
        <v>45.42</v>
      </c>
      <c r="I2565" s="2">
        <f t="shared" si="40"/>
        <v>45420000</v>
      </c>
      <c r="J2565" s="2">
        <v>969699</v>
      </c>
      <c r="K2565" t="s">
        <v>13</v>
      </c>
      <c r="L2565" t="s">
        <v>26</v>
      </c>
      <c r="M2565" t="s">
        <v>18</v>
      </c>
      <c r="N2565" s="2">
        <v>63</v>
      </c>
    </row>
    <row r="2566" spans="1:14" x14ac:dyDescent="0.35">
      <c r="A2566" t="s">
        <v>41</v>
      </c>
      <c r="B2566">
        <f>IF(COUNTIF($A$2:A2566, A2566) =1,1,0)</f>
        <v>0</v>
      </c>
      <c r="C2566">
        <v>2023</v>
      </c>
      <c r="D2566" s="10">
        <v>44927</v>
      </c>
      <c r="E2566" t="s">
        <v>42</v>
      </c>
      <c r="F2566" t="s">
        <v>24</v>
      </c>
      <c r="G2566">
        <f>IF(COUNTIF($F$2:F2566, F2566) =1,1,0)</f>
        <v>0</v>
      </c>
      <c r="H2566" s="1">
        <v>95</v>
      </c>
      <c r="I2566" s="2">
        <f t="shared" si="40"/>
        <v>95000000</v>
      </c>
      <c r="J2566" s="2">
        <v>338867</v>
      </c>
      <c r="K2566" t="s">
        <v>25</v>
      </c>
      <c r="L2566" t="s">
        <v>14</v>
      </c>
      <c r="M2566" t="s">
        <v>27</v>
      </c>
      <c r="N2566" s="2">
        <v>34</v>
      </c>
    </row>
    <row r="2567" spans="1:14" x14ac:dyDescent="0.35">
      <c r="A2567" t="s">
        <v>44</v>
      </c>
      <c r="B2567">
        <f>IF(COUNTIF($A$2:A2567, A2567) =1,1,0)</f>
        <v>0</v>
      </c>
      <c r="C2567">
        <v>2018</v>
      </c>
      <c r="D2567" s="10">
        <v>43101</v>
      </c>
      <c r="E2567" t="s">
        <v>16</v>
      </c>
      <c r="F2567" t="s">
        <v>35</v>
      </c>
      <c r="G2567">
        <f>IF(COUNTIF($F$2:F2567, F2567) =1,1,0)</f>
        <v>0</v>
      </c>
      <c r="H2567" s="1">
        <v>44.98</v>
      </c>
      <c r="I2567" s="2">
        <f t="shared" si="40"/>
        <v>44980000</v>
      </c>
      <c r="J2567" s="2">
        <v>951249</v>
      </c>
      <c r="K2567" t="s">
        <v>13</v>
      </c>
      <c r="L2567" t="s">
        <v>22</v>
      </c>
      <c r="M2567" t="s">
        <v>15</v>
      </c>
      <c r="N2567" s="2">
        <v>25</v>
      </c>
    </row>
    <row r="2568" spans="1:14" x14ac:dyDescent="0.35">
      <c r="A2568" t="s">
        <v>45</v>
      </c>
      <c r="B2568">
        <f>IF(COUNTIF($A$2:A2568, A2568) =1,1,0)</f>
        <v>0</v>
      </c>
      <c r="C2568">
        <v>2022</v>
      </c>
      <c r="D2568" s="10">
        <v>44562</v>
      </c>
      <c r="E2568" t="s">
        <v>16</v>
      </c>
      <c r="F2568" t="s">
        <v>21</v>
      </c>
      <c r="G2568">
        <f>IF(COUNTIF($F$2:F2568, F2568) =1,1,0)</f>
        <v>0</v>
      </c>
      <c r="H2568" s="1">
        <v>50.4</v>
      </c>
      <c r="I2568" s="2">
        <f t="shared" si="40"/>
        <v>50400000</v>
      </c>
      <c r="J2568" s="2">
        <v>34584</v>
      </c>
      <c r="K2568" t="s">
        <v>29</v>
      </c>
      <c r="L2568" t="s">
        <v>38</v>
      </c>
      <c r="M2568" t="s">
        <v>18</v>
      </c>
      <c r="N2568" s="2">
        <v>43</v>
      </c>
    </row>
    <row r="2569" spans="1:14" x14ac:dyDescent="0.35">
      <c r="A2569" t="s">
        <v>43</v>
      </c>
      <c r="B2569">
        <f>IF(COUNTIF($A$2:A2569, A2569) =1,1,0)</f>
        <v>0</v>
      </c>
      <c r="C2569">
        <v>2021</v>
      </c>
      <c r="D2569" s="10">
        <v>44197</v>
      </c>
      <c r="E2569" t="s">
        <v>42</v>
      </c>
      <c r="F2569" t="s">
        <v>12</v>
      </c>
      <c r="G2569">
        <f>IF(COUNTIF($F$2:F2569, F2569) =1,1,0)</f>
        <v>0</v>
      </c>
      <c r="H2569" s="1">
        <v>74.37</v>
      </c>
      <c r="I2569" s="2">
        <f t="shared" si="40"/>
        <v>74370000</v>
      </c>
      <c r="J2569" s="2">
        <v>298836</v>
      </c>
      <c r="K2569" t="s">
        <v>13</v>
      </c>
      <c r="L2569" t="s">
        <v>26</v>
      </c>
      <c r="M2569" t="s">
        <v>39</v>
      </c>
      <c r="N2569" s="2">
        <v>29</v>
      </c>
    </row>
    <row r="2570" spans="1:14" x14ac:dyDescent="0.35">
      <c r="A2570" t="s">
        <v>43</v>
      </c>
      <c r="B2570">
        <f>IF(COUNTIF($A$2:A2570, A2570) =1,1,0)</f>
        <v>0</v>
      </c>
      <c r="C2570">
        <v>2018</v>
      </c>
      <c r="D2570" s="10">
        <v>43101</v>
      </c>
      <c r="E2570" t="s">
        <v>42</v>
      </c>
      <c r="F2570" t="s">
        <v>17</v>
      </c>
      <c r="G2570">
        <f>IF(COUNTIF($F$2:F2570, F2570) =1,1,0)</f>
        <v>0</v>
      </c>
      <c r="H2570" s="1">
        <v>27.82</v>
      </c>
      <c r="I2570" s="2">
        <f t="shared" si="40"/>
        <v>27820000</v>
      </c>
      <c r="J2570" s="2">
        <v>526161</v>
      </c>
      <c r="K2570" t="s">
        <v>30</v>
      </c>
      <c r="L2570" t="s">
        <v>14</v>
      </c>
      <c r="M2570" t="s">
        <v>27</v>
      </c>
      <c r="N2570" s="2">
        <v>12</v>
      </c>
    </row>
    <row r="2571" spans="1:14" x14ac:dyDescent="0.35">
      <c r="A2571" t="s">
        <v>43</v>
      </c>
      <c r="B2571">
        <f>IF(COUNTIF($A$2:A2571, A2571) =1,1,0)</f>
        <v>0</v>
      </c>
      <c r="C2571">
        <v>2020</v>
      </c>
      <c r="D2571" s="10">
        <v>43831</v>
      </c>
      <c r="E2571" t="s">
        <v>11</v>
      </c>
      <c r="F2571" t="s">
        <v>35</v>
      </c>
      <c r="G2571">
        <f>IF(COUNTIF($F$2:F2571, F2571) =1,1,0)</f>
        <v>0</v>
      </c>
      <c r="H2571" s="1">
        <v>76.95</v>
      </c>
      <c r="I2571" s="2">
        <f t="shared" si="40"/>
        <v>76950000</v>
      </c>
      <c r="J2571" s="2">
        <v>476308</v>
      </c>
      <c r="K2571" t="s">
        <v>29</v>
      </c>
      <c r="L2571" t="s">
        <v>26</v>
      </c>
      <c r="M2571" t="s">
        <v>15</v>
      </c>
      <c r="N2571" s="2">
        <v>44</v>
      </c>
    </row>
    <row r="2572" spans="1:14" x14ac:dyDescent="0.35">
      <c r="A2572" t="s">
        <v>10</v>
      </c>
      <c r="B2572">
        <f>IF(COUNTIF($A$2:A2572, A2572) =1,1,0)</f>
        <v>0</v>
      </c>
      <c r="C2572">
        <v>2017</v>
      </c>
      <c r="D2572" s="10">
        <v>42736</v>
      </c>
      <c r="E2572" t="s">
        <v>34</v>
      </c>
      <c r="F2572" t="s">
        <v>36</v>
      </c>
      <c r="G2572">
        <f>IF(COUNTIF($F$2:F2572, F2572) =1,1,0)</f>
        <v>0</v>
      </c>
      <c r="H2572" s="1">
        <v>29.39</v>
      </c>
      <c r="I2572" s="2">
        <f t="shared" si="40"/>
        <v>29390000</v>
      </c>
      <c r="J2572" s="2">
        <v>206897</v>
      </c>
      <c r="K2572" t="s">
        <v>30</v>
      </c>
      <c r="L2572" t="s">
        <v>38</v>
      </c>
      <c r="M2572" t="s">
        <v>39</v>
      </c>
      <c r="N2572" s="2">
        <v>18</v>
      </c>
    </row>
    <row r="2573" spans="1:14" x14ac:dyDescent="0.35">
      <c r="A2573" t="s">
        <v>44</v>
      </c>
      <c r="B2573">
        <f>IF(COUNTIF($A$2:A2573, A2573) =1,1,0)</f>
        <v>0</v>
      </c>
      <c r="C2573">
        <v>2022</v>
      </c>
      <c r="D2573" s="10">
        <v>44562</v>
      </c>
      <c r="E2573" t="s">
        <v>42</v>
      </c>
      <c r="F2573" t="s">
        <v>21</v>
      </c>
      <c r="G2573">
        <f>IF(COUNTIF($F$2:F2573, F2573) =1,1,0)</f>
        <v>0</v>
      </c>
      <c r="H2573" s="1">
        <v>1.92</v>
      </c>
      <c r="I2573" s="2">
        <f t="shared" si="40"/>
        <v>1920000</v>
      </c>
      <c r="J2573" s="2">
        <v>2653</v>
      </c>
      <c r="K2573" t="s">
        <v>25</v>
      </c>
      <c r="L2573" t="s">
        <v>14</v>
      </c>
      <c r="M2573" t="s">
        <v>27</v>
      </c>
      <c r="N2573" s="2">
        <v>56</v>
      </c>
    </row>
    <row r="2574" spans="1:14" x14ac:dyDescent="0.35">
      <c r="A2574" t="s">
        <v>23</v>
      </c>
      <c r="B2574">
        <f>IF(COUNTIF($A$2:A2574, A2574) =1,1,0)</f>
        <v>0</v>
      </c>
      <c r="C2574">
        <v>2024</v>
      </c>
      <c r="D2574" s="10">
        <v>45292</v>
      </c>
      <c r="E2574" t="s">
        <v>16</v>
      </c>
      <c r="F2574" t="s">
        <v>37</v>
      </c>
      <c r="G2574">
        <f>IF(COUNTIF($F$2:F2574, F2574) =1,1,0)</f>
        <v>0</v>
      </c>
      <c r="H2574" s="1">
        <v>90.37</v>
      </c>
      <c r="I2574" s="2">
        <f t="shared" si="40"/>
        <v>90370000</v>
      </c>
      <c r="J2574" s="2">
        <v>540353</v>
      </c>
      <c r="K2574" t="s">
        <v>13</v>
      </c>
      <c r="L2574" t="s">
        <v>14</v>
      </c>
      <c r="M2574" t="s">
        <v>31</v>
      </c>
      <c r="N2574" s="2">
        <v>68</v>
      </c>
    </row>
    <row r="2575" spans="1:14" x14ac:dyDescent="0.35">
      <c r="A2575" t="s">
        <v>28</v>
      </c>
      <c r="B2575">
        <f>IF(COUNTIF($A$2:A2575, A2575) =1,1,0)</f>
        <v>0</v>
      </c>
      <c r="C2575">
        <v>2015</v>
      </c>
      <c r="D2575" s="10">
        <v>42005</v>
      </c>
      <c r="E2575" t="s">
        <v>11</v>
      </c>
      <c r="F2575" t="s">
        <v>17</v>
      </c>
      <c r="G2575">
        <f>IF(COUNTIF($F$2:F2575, F2575) =1,1,0)</f>
        <v>0</v>
      </c>
      <c r="H2575" s="1">
        <v>84.77</v>
      </c>
      <c r="I2575" s="2">
        <f t="shared" si="40"/>
        <v>84770000</v>
      </c>
      <c r="J2575" s="2">
        <v>779922</v>
      </c>
      <c r="K2575" t="s">
        <v>25</v>
      </c>
      <c r="L2575" t="s">
        <v>38</v>
      </c>
      <c r="M2575" t="s">
        <v>31</v>
      </c>
      <c r="N2575" s="2">
        <v>50</v>
      </c>
    </row>
    <row r="2576" spans="1:14" x14ac:dyDescent="0.35">
      <c r="A2576" t="s">
        <v>28</v>
      </c>
      <c r="B2576">
        <f>IF(COUNTIF($A$2:A2576, A2576) =1,1,0)</f>
        <v>0</v>
      </c>
      <c r="C2576">
        <v>2016</v>
      </c>
      <c r="D2576" s="10">
        <v>42370</v>
      </c>
      <c r="E2576" t="s">
        <v>16</v>
      </c>
      <c r="F2576" t="s">
        <v>12</v>
      </c>
      <c r="G2576">
        <f>IF(COUNTIF($F$2:F2576, F2576) =1,1,0)</f>
        <v>0</v>
      </c>
      <c r="H2576" s="1">
        <v>24.4</v>
      </c>
      <c r="I2576" s="2">
        <f t="shared" si="40"/>
        <v>24400000</v>
      </c>
      <c r="J2576" s="2">
        <v>908906</v>
      </c>
      <c r="K2576" t="s">
        <v>13</v>
      </c>
      <c r="L2576" t="s">
        <v>22</v>
      </c>
      <c r="M2576" t="s">
        <v>27</v>
      </c>
      <c r="N2576" s="2">
        <v>46</v>
      </c>
    </row>
    <row r="2577" spans="1:14" x14ac:dyDescent="0.35">
      <c r="A2577" t="s">
        <v>41</v>
      </c>
      <c r="B2577">
        <f>IF(COUNTIF($A$2:A2577, A2577) =1,1,0)</f>
        <v>0</v>
      </c>
      <c r="C2577">
        <v>2021</v>
      </c>
      <c r="D2577" s="10">
        <v>44197</v>
      </c>
      <c r="E2577" t="s">
        <v>20</v>
      </c>
      <c r="F2577" t="s">
        <v>37</v>
      </c>
      <c r="G2577">
        <f>IF(COUNTIF($F$2:F2577, F2577) =1,1,0)</f>
        <v>0</v>
      </c>
      <c r="H2577" s="1">
        <v>28.34</v>
      </c>
      <c r="I2577" s="2">
        <f t="shared" si="40"/>
        <v>28340000</v>
      </c>
      <c r="J2577" s="2">
        <v>446741</v>
      </c>
      <c r="K2577" t="s">
        <v>25</v>
      </c>
      <c r="L2577" t="s">
        <v>22</v>
      </c>
      <c r="M2577" t="s">
        <v>18</v>
      </c>
      <c r="N2577" s="2">
        <v>20</v>
      </c>
    </row>
    <row r="2578" spans="1:14" x14ac:dyDescent="0.35">
      <c r="A2578" t="s">
        <v>19</v>
      </c>
      <c r="B2578">
        <f>IF(COUNTIF($A$2:A2578, A2578) =1,1,0)</f>
        <v>0</v>
      </c>
      <c r="C2578">
        <v>2023</v>
      </c>
      <c r="D2578" s="10">
        <v>44927</v>
      </c>
      <c r="E2578" t="s">
        <v>11</v>
      </c>
      <c r="F2578" t="s">
        <v>12</v>
      </c>
      <c r="G2578">
        <f>IF(COUNTIF($F$2:F2578, F2578) =1,1,0)</f>
        <v>0</v>
      </c>
      <c r="H2578" s="1">
        <v>9.9499999999999993</v>
      </c>
      <c r="I2578" s="2">
        <f t="shared" si="40"/>
        <v>9950000</v>
      </c>
      <c r="J2578" s="2">
        <v>317488</v>
      </c>
      <c r="K2578" t="s">
        <v>29</v>
      </c>
      <c r="L2578" t="s">
        <v>26</v>
      </c>
      <c r="M2578" t="s">
        <v>15</v>
      </c>
      <c r="N2578" s="2">
        <v>46</v>
      </c>
    </row>
    <row r="2579" spans="1:14" x14ac:dyDescent="0.35">
      <c r="A2579" t="s">
        <v>43</v>
      </c>
      <c r="B2579">
        <f>IF(COUNTIF($A$2:A2579, A2579) =1,1,0)</f>
        <v>0</v>
      </c>
      <c r="C2579">
        <v>2024</v>
      </c>
      <c r="D2579" s="10">
        <v>45292</v>
      </c>
      <c r="E2579" t="s">
        <v>11</v>
      </c>
      <c r="F2579" t="s">
        <v>21</v>
      </c>
      <c r="G2579">
        <f>IF(COUNTIF($F$2:F2579, F2579) =1,1,0)</f>
        <v>0</v>
      </c>
      <c r="H2579" s="1">
        <v>72.33</v>
      </c>
      <c r="I2579" s="2">
        <f t="shared" si="40"/>
        <v>72330000</v>
      </c>
      <c r="J2579" s="2">
        <v>182613</v>
      </c>
      <c r="K2579" t="s">
        <v>30</v>
      </c>
      <c r="L2579" t="s">
        <v>14</v>
      </c>
      <c r="M2579" t="s">
        <v>27</v>
      </c>
      <c r="N2579" s="2">
        <v>26</v>
      </c>
    </row>
    <row r="2580" spans="1:14" x14ac:dyDescent="0.35">
      <c r="A2580" t="s">
        <v>23</v>
      </c>
      <c r="B2580">
        <f>IF(COUNTIF($A$2:A2580, A2580) =1,1,0)</f>
        <v>0</v>
      </c>
      <c r="C2580">
        <v>2018</v>
      </c>
      <c r="D2580" s="10">
        <v>43101</v>
      </c>
      <c r="E2580" t="s">
        <v>16</v>
      </c>
      <c r="F2580" t="s">
        <v>21</v>
      </c>
      <c r="G2580">
        <f>IF(COUNTIF($F$2:F2580, F2580) =1,1,0)</f>
        <v>0</v>
      </c>
      <c r="H2580" s="1">
        <v>61.42</v>
      </c>
      <c r="I2580" s="2">
        <f t="shared" si="40"/>
        <v>61420000</v>
      </c>
      <c r="J2580" s="2">
        <v>211305</v>
      </c>
      <c r="K2580" t="s">
        <v>13</v>
      </c>
      <c r="L2580" t="s">
        <v>38</v>
      </c>
      <c r="M2580" t="s">
        <v>39</v>
      </c>
      <c r="N2580" s="2">
        <v>27</v>
      </c>
    </row>
    <row r="2581" spans="1:14" x14ac:dyDescent="0.35">
      <c r="A2581" t="s">
        <v>23</v>
      </c>
      <c r="B2581">
        <f>IF(COUNTIF($A$2:A2581, A2581) =1,1,0)</f>
        <v>0</v>
      </c>
      <c r="C2581">
        <v>2024</v>
      </c>
      <c r="D2581" s="10">
        <v>45292</v>
      </c>
      <c r="E2581" t="s">
        <v>32</v>
      </c>
      <c r="F2581" t="s">
        <v>35</v>
      </c>
      <c r="G2581">
        <f>IF(COUNTIF($F$2:F2581, F2581) =1,1,0)</f>
        <v>0</v>
      </c>
      <c r="H2581" s="1">
        <v>68.83</v>
      </c>
      <c r="I2581" s="2">
        <f t="shared" si="40"/>
        <v>68830000</v>
      </c>
      <c r="J2581" s="2">
        <v>60379</v>
      </c>
      <c r="K2581" t="s">
        <v>13</v>
      </c>
      <c r="L2581" t="s">
        <v>14</v>
      </c>
      <c r="M2581" t="s">
        <v>18</v>
      </c>
      <c r="N2581" s="2">
        <v>32</v>
      </c>
    </row>
    <row r="2582" spans="1:14" x14ac:dyDescent="0.35">
      <c r="A2582" t="s">
        <v>41</v>
      </c>
      <c r="B2582">
        <f>IF(COUNTIF($A$2:A2582, A2582) =1,1,0)</f>
        <v>0</v>
      </c>
      <c r="C2582">
        <v>2020</v>
      </c>
      <c r="D2582" s="10">
        <v>43831</v>
      </c>
      <c r="E2582" t="s">
        <v>16</v>
      </c>
      <c r="F2582" t="s">
        <v>37</v>
      </c>
      <c r="G2582">
        <f>IF(COUNTIF($F$2:F2582, F2582) =1,1,0)</f>
        <v>0</v>
      </c>
      <c r="H2582" s="1">
        <v>11.11</v>
      </c>
      <c r="I2582" s="2">
        <f t="shared" si="40"/>
        <v>11110000</v>
      </c>
      <c r="J2582" s="2">
        <v>785179</v>
      </c>
      <c r="K2582" t="s">
        <v>30</v>
      </c>
      <c r="L2582" t="s">
        <v>22</v>
      </c>
      <c r="M2582" t="s">
        <v>15</v>
      </c>
      <c r="N2582" s="2">
        <v>2</v>
      </c>
    </row>
    <row r="2583" spans="1:14" x14ac:dyDescent="0.35">
      <c r="A2583" t="s">
        <v>41</v>
      </c>
      <c r="B2583">
        <f>IF(COUNTIF($A$2:A2583, A2583) =1,1,0)</f>
        <v>0</v>
      </c>
      <c r="C2583">
        <v>2022</v>
      </c>
      <c r="D2583" s="10">
        <v>44562</v>
      </c>
      <c r="E2583" t="s">
        <v>34</v>
      </c>
      <c r="F2583" t="s">
        <v>24</v>
      </c>
      <c r="G2583">
        <f>IF(COUNTIF($F$2:F2583, F2583) =1,1,0)</f>
        <v>0</v>
      </c>
      <c r="H2583" s="1">
        <v>1.99</v>
      </c>
      <c r="I2583" s="2">
        <f t="shared" si="40"/>
        <v>1990000</v>
      </c>
      <c r="J2583" s="2">
        <v>652682</v>
      </c>
      <c r="K2583" t="s">
        <v>29</v>
      </c>
      <c r="L2583" t="s">
        <v>26</v>
      </c>
      <c r="M2583" t="s">
        <v>39</v>
      </c>
      <c r="N2583" s="2">
        <v>46</v>
      </c>
    </row>
    <row r="2584" spans="1:14" x14ac:dyDescent="0.35">
      <c r="A2584" t="s">
        <v>43</v>
      </c>
      <c r="B2584">
        <f>IF(COUNTIF($A$2:A2584, A2584) =1,1,0)</f>
        <v>0</v>
      </c>
      <c r="C2584">
        <v>2022</v>
      </c>
      <c r="D2584" s="10">
        <v>44562</v>
      </c>
      <c r="E2584" t="s">
        <v>34</v>
      </c>
      <c r="F2584" t="s">
        <v>36</v>
      </c>
      <c r="G2584">
        <f>IF(COUNTIF($F$2:F2584, F2584) =1,1,0)</f>
        <v>0</v>
      </c>
      <c r="H2584" s="1">
        <v>5.85</v>
      </c>
      <c r="I2584" s="2">
        <f t="shared" si="40"/>
        <v>5850000</v>
      </c>
      <c r="J2584" s="2">
        <v>52649</v>
      </c>
      <c r="K2584" t="s">
        <v>25</v>
      </c>
      <c r="L2584" t="s">
        <v>14</v>
      </c>
      <c r="M2584" t="s">
        <v>39</v>
      </c>
      <c r="N2584" s="2">
        <v>57</v>
      </c>
    </row>
    <row r="2585" spans="1:14" x14ac:dyDescent="0.35">
      <c r="A2585" t="s">
        <v>28</v>
      </c>
      <c r="B2585">
        <f>IF(COUNTIF($A$2:A2585, A2585) =1,1,0)</f>
        <v>0</v>
      </c>
      <c r="C2585">
        <v>2024</v>
      </c>
      <c r="D2585" s="10">
        <v>45292</v>
      </c>
      <c r="E2585" t="s">
        <v>20</v>
      </c>
      <c r="F2585" t="s">
        <v>35</v>
      </c>
      <c r="G2585">
        <f>IF(COUNTIF($F$2:F2585, F2585) =1,1,0)</f>
        <v>0</v>
      </c>
      <c r="H2585" s="1">
        <v>45.75</v>
      </c>
      <c r="I2585" s="2">
        <f t="shared" si="40"/>
        <v>45750000</v>
      </c>
      <c r="J2585" s="2">
        <v>865871</v>
      </c>
      <c r="K2585" t="s">
        <v>29</v>
      </c>
      <c r="L2585" t="s">
        <v>22</v>
      </c>
      <c r="M2585" t="s">
        <v>31</v>
      </c>
      <c r="N2585" s="2">
        <v>58</v>
      </c>
    </row>
    <row r="2586" spans="1:14" x14ac:dyDescent="0.35">
      <c r="A2586" t="s">
        <v>41</v>
      </c>
      <c r="B2586">
        <f>IF(COUNTIF($A$2:A2586, A2586) =1,1,0)</f>
        <v>0</v>
      </c>
      <c r="C2586">
        <v>2022</v>
      </c>
      <c r="D2586" s="10">
        <v>44562</v>
      </c>
      <c r="E2586" t="s">
        <v>32</v>
      </c>
      <c r="F2586" t="s">
        <v>17</v>
      </c>
      <c r="G2586">
        <f>IF(COUNTIF($F$2:F2586, F2586) =1,1,0)</f>
        <v>0</v>
      </c>
      <c r="H2586" s="1">
        <v>93.71</v>
      </c>
      <c r="I2586" s="2">
        <f t="shared" si="40"/>
        <v>93710000</v>
      </c>
      <c r="J2586" s="2">
        <v>474552</v>
      </c>
      <c r="K2586" t="s">
        <v>25</v>
      </c>
      <c r="L2586" t="s">
        <v>38</v>
      </c>
      <c r="M2586" t="s">
        <v>39</v>
      </c>
      <c r="N2586" s="2">
        <v>20</v>
      </c>
    </row>
    <row r="2587" spans="1:14" x14ac:dyDescent="0.35">
      <c r="A2587" t="s">
        <v>33</v>
      </c>
      <c r="B2587">
        <f>IF(COUNTIF($A$2:A2587, A2587) =1,1,0)</f>
        <v>0</v>
      </c>
      <c r="C2587">
        <v>2024</v>
      </c>
      <c r="D2587" s="10">
        <v>45292</v>
      </c>
      <c r="E2587" t="s">
        <v>34</v>
      </c>
      <c r="F2587" t="s">
        <v>37</v>
      </c>
      <c r="G2587">
        <f>IF(COUNTIF($F$2:F2587, F2587) =1,1,0)</f>
        <v>0</v>
      </c>
      <c r="H2587" s="1">
        <v>5.7</v>
      </c>
      <c r="I2587" s="2">
        <f t="shared" si="40"/>
        <v>5700000</v>
      </c>
      <c r="J2587" s="2">
        <v>400840</v>
      </c>
      <c r="K2587" t="s">
        <v>29</v>
      </c>
      <c r="L2587" t="s">
        <v>26</v>
      </c>
      <c r="M2587" t="s">
        <v>15</v>
      </c>
      <c r="N2587" s="2">
        <v>57</v>
      </c>
    </row>
    <row r="2588" spans="1:14" x14ac:dyDescent="0.35">
      <c r="A2588" t="s">
        <v>45</v>
      </c>
      <c r="B2588">
        <f>IF(COUNTIF($A$2:A2588, A2588) =1,1,0)</f>
        <v>0</v>
      </c>
      <c r="C2588">
        <v>2020</v>
      </c>
      <c r="D2588" s="10">
        <v>43831</v>
      </c>
      <c r="E2588" t="s">
        <v>11</v>
      </c>
      <c r="F2588" t="s">
        <v>12</v>
      </c>
      <c r="G2588">
        <f>IF(COUNTIF($F$2:F2588, F2588) =1,1,0)</f>
        <v>0</v>
      </c>
      <c r="H2588" s="1">
        <v>60.57</v>
      </c>
      <c r="I2588" s="2">
        <f t="shared" si="40"/>
        <v>60570000</v>
      </c>
      <c r="J2588" s="2">
        <v>275819</v>
      </c>
      <c r="K2588" t="s">
        <v>25</v>
      </c>
      <c r="L2588" t="s">
        <v>26</v>
      </c>
      <c r="M2588" t="s">
        <v>18</v>
      </c>
      <c r="N2588" s="2">
        <v>69</v>
      </c>
    </row>
    <row r="2589" spans="1:14" x14ac:dyDescent="0.35">
      <c r="A2589" t="s">
        <v>43</v>
      </c>
      <c r="B2589">
        <f>IF(COUNTIF($A$2:A2589, A2589) =1,1,0)</f>
        <v>0</v>
      </c>
      <c r="C2589">
        <v>2021</v>
      </c>
      <c r="D2589" s="10">
        <v>44197</v>
      </c>
      <c r="E2589" t="s">
        <v>32</v>
      </c>
      <c r="F2589" t="s">
        <v>17</v>
      </c>
      <c r="G2589">
        <f>IF(COUNTIF($F$2:F2589, F2589) =1,1,0)</f>
        <v>0</v>
      </c>
      <c r="H2589" s="1">
        <v>89.79</v>
      </c>
      <c r="I2589" s="2">
        <f t="shared" si="40"/>
        <v>89790000</v>
      </c>
      <c r="J2589" s="2">
        <v>454088</v>
      </c>
      <c r="K2589" t="s">
        <v>13</v>
      </c>
      <c r="L2589" t="s">
        <v>26</v>
      </c>
      <c r="M2589" t="s">
        <v>15</v>
      </c>
      <c r="N2589" s="2">
        <v>70</v>
      </c>
    </row>
    <row r="2590" spans="1:14" x14ac:dyDescent="0.35">
      <c r="A2590" t="s">
        <v>33</v>
      </c>
      <c r="B2590">
        <f>IF(COUNTIF($A$2:A2590, A2590) =1,1,0)</f>
        <v>0</v>
      </c>
      <c r="C2590">
        <v>2018</v>
      </c>
      <c r="D2590" s="10">
        <v>43101</v>
      </c>
      <c r="E2590" t="s">
        <v>11</v>
      </c>
      <c r="F2590" t="s">
        <v>35</v>
      </c>
      <c r="G2590">
        <f>IF(COUNTIF($F$2:F2590, F2590) =1,1,0)</f>
        <v>0</v>
      </c>
      <c r="H2590" s="1">
        <v>30.68</v>
      </c>
      <c r="I2590" s="2">
        <f t="shared" si="40"/>
        <v>30680000</v>
      </c>
      <c r="J2590" s="2">
        <v>338619</v>
      </c>
      <c r="K2590" t="s">
        <v>13</v>
      </c>
      <c r="L2590" t="s">
        <v>14</v>
      </c>
      <c r="M2590" t="s">
        <v>31</v>
      </c>
      <c r="N2590" s="2">
        <v>68</v>
      </c>
    </row>
    <row r="2591" spans="1:14" x14ac:dyDescent="0.35">
      <c r="A2591" t="s">
        <v>43</v>
      </c>
      <c r="B2591">
        <f>IF(COUNTIF($A$2:A2591, A2591) =1,1,0)</f>
        <v>0</v>
      </c>
      <c r="C2591">
        <v>2018</v>
      </c>
      <c r="D2591" s="10">
        <v>43101</v>
      </c>
      <c r="E2591" t="s">
        <v>42</v>
      </c>
      <c r="F2591" t="s">
        <v>36</v>
      </c>
      <c r="G2591">
        <f>IF(COUNTIF($F$2:F2591, F2591) =1,1,0)</f>
        <v>0</v>
      </c>
      <c r="H2591" s="1">
        <v>31.56</v>
      </c>
      <c r="I2591" s="2">
        <f t="shared" si="40"/>
        <v>31560000</v>
      </c>
      <c r="J2591" s="2">
        <v>940038</v>
      </c>
      <c r="K2591" t="s">
        <v>13</v>
      </c>
      <c r="L2591" t="s">
        <v>38</v>
      </c>
      <c r="M2591" t="s">
        <v>31</v>
      </c>
      <c r="N2591" s="2">
        <v>24</v>
      </c>
    </row>
    <row r="2592" spans="1:14" x14ac:dyDescent="0.35">
      <c r="A2592" t="s">
        <v>45</v>
      </c>
      <c r="B2592">
        <f>IF(COUNTIF($A$2:A2592, A2592) =1,1,0)</f>
        <v>0</v>
      </c>
      <c r="C2592">
        <v>2017</v>
      </c>
      <c r="D2592" s="10">
        <v>42736</v>
      </c>
      <c r="E2592" t="s">
        <v>32</v>
      </c>
      <c r="F2592" t="s">
        <v>35</v>
      </c>
      <c r="G2592">
        <f>IF(COUNTIF($F$2:F2592, F2592) =1,1,0)</f>
        <v>0</v>
      </c>
      <c r="H2592" s="1">
        <v>98.73</v>
      </c>
      <c r="I2592" s="2">
        <f t="shared" si="40"/>
        <v>98730000</v>
      </c>
      <c r="J2592" s="2">
        <v>17805</v>
      </c>
      <c r="K2592" t="s">
        <v>25</v>
      </c>
      <c r="L2592" t="s">
        <v>22</v>
      </c>
      <c r="M2592" t="s">
        <v>31</v>
      </c>
      <c r="N2592" s="2">
        <v>31</v>
      </c>
    </row>
    <row r="2593" spans="1:14" x14ac:dyDescent="0.35">
      <c r="A2593" t="s">
        <v>44</v>
      </c>
      <c r="B2593">
        <f>IF(COUNTIF($A$2:A2593, A2593) =1,1,0)</f>
        <v>0</v>
      </c>
      <c r="C2593">
        <v>2020</v>
      </c>
      <c r="D2593" s="10">
        <v>43831</v>
      </c>
      <c r="E2593" t="s">
        <v>34</v>
      </c>
      <c r="F2593" t="s">
        <v>24</v>
      </c>
      <c r="G2593">
        <f>IF(COUNTIF($F$2:F2593, F2593) =1,1,0)</f>
        <v>0</v>
      </c>
      <c r="H2593" s="1">
        <v>92.13</v>
      </c>
      <c r="I2593" s="2">
        <f t="shared" si="40"/>
        <v>92130000</v>
      </c>
      <c r="J2593" s="2">
        <v>244933</v>
      </c>
      <c r="K2593" t="s">
        <v>25</v>
      </c>
      <c r="L2593" t="s">
        <v>26</v>
      </c>
      <c r="M2593" t="s">
        <v>27</v>
      </c>
      <c r="N2593" s="2">
        <v>37</v>
      </c>
    </row>
    <row r="2594" spans="1:14" x14ac:dyDescent="0.35">
      <c r="A2594" t="s">
        <v>45</v>
      </c>
      <c r="B2594">
        <f>IF(COUNTIF($A$2:A2594, A2594) =1,1,0)</f>
        <v>0</v>
      </c>
      <c r="C2594">
        <v>2016</v>
      </c>
      <c r="D2594" s="10">
        <v>42370</v>
      </c>
      <c r="E2594" t="s">
        <v>11</v>
      </c>
      <c r="F2594" t="s">
        <v>17</v>
      </c>
      <c r="G2594">
        <f>IF(COUNTIF($F$2:F2594, F2594) =1,1,0)</f>
        <v>0</v>
      </c>
      <c r="H2594" s="1">
        <v>71.14</v>
      </c>
      <c r="I2594" s="2">
        <f t="shared" si="40"/>
        <v>71140000</v>
      </c>
      <c r="J2594" s="2">
        <v>198602</v>
      </c>
      <c r="K2594" t="s">
        <v>30</v>
      </c>
      <c r="L2594" t="s">
        <v>38</v>
      </c>
      <c r="M2594" t="s">
        <v>18</v>
      </c>
      <c r="N2594" s="2">
        <v>18</v>
      </c>
    </row>
    <row r="2595" spans="1:14" x14ac:dyDescent="0.35">
      <c r="A2595" t="s">
        <v>19</v>
      </c>
      <c r="B2595">
        <f>IF(COUNTIF($A$2:A2595, A2595) =1,1,0)</f>
        <v>0</v>
      </c>
      <c r="C2595">
        <v>2023</v>
      </c>
      <c r="D2595" s="10">
        <v>44927</v>
      </c>
      <c r="E2595" t="s">
        <v>32</v>
      </c>
      <c r="F2595" t="s">
        <v>17</v>
      </c>
      <c r="G2595">
        <f>IF(COUNTIF($F$2:F2595, F2595) =1,1,0)</f>
        <v>0</v>
      </c>
      <c r="H2595" s="1">
        <v>73.849999999999994</v>
      </c>
      <c r="I2595" s="2">
        <f t="shared" si="40"/>
        <v>73850000</v>
      </c>
      <c r="J2595" s="2">
        <v>504861</v>
      </c>
      <c r="K2595" t="s">
        <v>30</v>
      </c>
      <c r="L2595" t="s">
        <v>22</v>
      </c>
      <c r="M2595" t="s">
        <v>31</v>
      </c>
      <c r="N2595" s="2">
        <v>65</v>
      </c>
    </row>
    <row r="2596" spans="1:14" x14ac:dyDescent="0.35">
      <c r="A2596" t="s">
        <v>23</v>
      </c>
      <c r="B2596">
        <f>IF(COUNTIF($A$2:A2596, A2596) =1,1,0)</f>
        <v>0</v>
      </c>
      <c r="C2596">
        <v>2016</v>
      </c>
      <c r="D2596" s="10">
        <v>42370</v>
      </c>
      <c r="E2596" t="s">
        <v>42</v>
      </c>
      <c r="F2596" t="s">
        <v>24</v>
      </c>
      <c r="G2596">
        <f>IF(COUNTIF($F$2:F2596, F2596) =1,1,0)</f>
        <v>0</v>
      </c>
      <c r="H2596" s="1">
        <v>91.24</v>
      </c>
      <c r="I2596" s="2">
        <f t="shared" si="40"/>
        <v>91240000</v>
      </c>
      <c r="J2596" s="2">
        <v>695618</v>
      </c>
      <c r="K2596" t="s">
        <v>25</v>
      </c>
      <c r="L2596" t="s">
        <v>26</v>
      </c>
      <c r="M2596" t="s">
        <v>31</v>
      </c>
      <c r="N2596" s="2">
        <v>14</v>
      </c>
    </row>
    <row r="2597" spans="1:14" x14ac:dyDescent="0.35">
      <c r="A2597" t="s">
        <v>10</v>
      </c>
      <c r="B2597">
        <f>IF(COUNTIF($A$2:A2597, A2597) =1,1,0)</f>
        <v>0</v>
      </c>
      <c r="C2597">
        <v>2022</v>
      </c>
      <c r="D2597" s="10">
        <v>44562</v>
      </c>
      <c r="E2597" t="s">
        <v>20</v>
      </c>
      <c r="F2597" t="s">
        <v>37</v>
      </c>
      <c r="G2597">
        <f>IF(COUNTIF($F$2:F2597, F2597) =1,1,0)</f>
        <v>0</v>
      </c>
      <c r="H2597" s="1">
        <v>5.4</v>
      </c>
      <c r="I2597" s="2">
        <f t="shared" si="40"/>
        <v>5400000</v>
      </c>
      <c r="J2597" s="2">
        <v>270732</v>
      </c>
      <c r="K2597" t="s">
        <v>30</v>
      </c>
      <c r="L2597" t="s">
        <v>22</v>
      </c>
      <c r="M2597" t="s">
        <v>18</v>
      </c>
      <c r="N2597" s="2">
        <v>31</v>
      </c>
    </row>
    <row r="2598" spans="1:14" x14ac:dyDescent="0.35">
      <c r="A2598" t="s">
        <v>23</v>
      </c>
      <c r="B2598">
        <f>IF(COUNTIF($A$2:A2598, A2598) =1,1,0)</f>
        <v>0</v>
      </c>
      <c r="C2598">
        <v>2015</v>
      </c>
      <c r="D2598" s="10">
        <v>42005</v>
      </c>
      <c r="E2598" t="s">
        <v>11</v>
      </c>
      <c r="F2598" t="s">
        <v>17</v>
      </c>
      <c r="G2598">
        <f>IF(COUNTIF($F$2:F2598, F2598) =1,1,0)</f>
        <v>0</v>
      </c>
      <c r="H2598" s="1">
        <v>77.58</v>
      </c>
      <c r="I2598" s="2">
        <f t="shared" si="40"/>
        <v>77580000</v>
      </c>
      <c r="J2598" s="2">
        <v>270326</v>
      </c>
      <c r="K2598" t="s">
        <v>25</v>
      </c>
      <c r="L2598" t="s">
        <v>26</v>
      </c>
      <c r="M2598" t="s">
        <v>18</v>
      </c>
      <c r="N2598" s="2">
        <v>24</v>
      </c>
    </row>
    <row r="2599" spans="1:14" x14ac:dyDescent="0.35">
      <c r="A2599" t="s">
        <v>41</v>
      </c>
      <c r="B2599">
        <f>IF(COUNTIF($A$2:A2599, A2599) =1,1,0)</f>
        <v>0</v>
      </c>
      <c r="C2599">
        <v>2017</v>
      </c>
      <c r="D2599" s="10">
        <v>42736</v>
      </c>
      <c r="E2599" t="s">
        <v>20</v>
      </c>
      <c r="F2599" t="s">
        <v>35</v>
      </c>
      <c r="G2599">
        <f>IF(COUNTIF($F$2:F2599, F2599) =1,1,0)</f>
        <v>0</v>
      </c>
      <c r="H2599" s="1">
        <v>80.95</v>
      </c>
      <c r="I2599" s="2">
        <f t="shared" si="40"/>
        <v>80950000</v>
      </c>
      <c r="J2599" s="2">
        <v>827534</v>
      </c>
      <c r="K2599" t="s">
        <v>13</v>
      </c>
      <c r="L2599" t="s">
        <v>14</v>
      </c>
      <c r="M2599" t="s">
        <v>18</v>
      </c>
      <c r="N2599" s="2">
        <v>29</v>
      </c>
    </row>
    <row r="2600" spans="1:14" x14ac:dyDescent="0.35">
      <c r="A2600" t="s">
        <v>28</v>
      </c>
      <c r="B2600">
        <f>IF(COUNTIF($A$2:A2600, A2600) =1,1,0)</f>
        <v>0</v>
      </c>
      <c r="C2600">
        <v>2020</v>
      </c>
      <c r="D2600" s="10">
        <v>43831</v>
      </c>
      <c r="E2600" t="s">
        <v>20</v>
      </c>
      <c r="F2600" t="s">
        <v>17</v>
      </c>
      <c r="G2600">
        <f>IF(COUNTIF($F$2:F2600, F2600) =1,1,0)</f>
        <v>0</v>
      </c>
      <c r="H2600" s="1">
        <v>46.07</v>
      </c>
      <c r="I2600" s="2">
        <f t="shared" si="40"/>
        <v>46070000</v>
      </c>
      <c r="J2600" s="2">
        <v>32499</v>
      </c>
      <c r="K2600" t="s">
        <v>29</v>
      </c>
      <c r="L2600" t="s">
        <v>38</v>
      </c>
      <c r="M2600" t="s">
        <v>18</v>
      </c>
      <c r="N2600" s="2">
        <v>14</v>
      </c>
    </row>
    <row r="2601" spans="1:14" x14ac:dyDescent="0.35">
      <c r="A2601" t="s">
        <v>41</v>
      </c>
      <c r="B2601">
        <f>IF(COUNTIF($A$2:A2601, A2601) =1,1,0)</f>
        <v>0</v>
      </c>
      <c r="C2601">
        <v>2016</v>
      </c>
      <c r="D2601" s="10">
        <v>42370</v>
      </c>
      <c r="E2601" t="s">
        <v>42</v>
      </c>
      <c r="F2601" t="s">
        <v>24</v>
      </c>
      <c r="G2601">
        <f>IF(COUNTIF($F$2:F2601, F2601) =1,1,0)</f>
        <v>0</v>
      </c>
      <c r="H2601" s="1">
        <v>52.2</v>
      </c>
      <c r="I2601" s="2">
        <f t="shared" si="40"/>
        <v>52200000</v>
      </c>
      <c r="J2601" s="2">
        <v>279065</v>
      </c>
      <c r="K2601" t="s">
        <v>13</v>
      </c>
      <c r="L2601" t="s">
        <v>14</v>
      </c>
      <c r="M2601" t="s">
        <v>15</v>
      </c>
      <c r="N2601" s="2">
        <v>62</v>
      </c>
    </row>
    <row r="2602" spans="1:14" x14ac:dyDescent="0.35">
      <c r="A2602" t="s">
        <v>28</v>
      </c>
      <c r="B2602">
        <f>IF(COUNTIF($A$2:A2602, A2602) =1,1,0)</f>
        <v>0</v>
      </c>
      <c r="C2602">
        <v>2017</v>
      </c>
      <c r="D2602" s="10">
        <v>42736</v>
      </c>
      <c r="E2602" t="s">
        <v>16</v>
      </c>
      <c r="F2602" t="s">
        <v>24</v>
      </c>
      <c r="G2602">
        <f>IF(COUNTIF($F$2:F2602, F2602) =1,1,0)</f>
        <v>0</v>
      </c>
      <c r="H2602" s="1">
        <v>49.56</v>
      </c>
      <c r="I2602" s="2">
        <f t="shared" si="40"/>
        <v>49560000</v>
      </c>
      <c r="J2602" s="2">
        <v>119598</v>
      </c>
      <c r="K2602" t="s">
        <v>29</v>
      </c>
      <c r="L2602" t="s">
        <v>14</v>
      </c>
      <c r="M2602" t="s">
        <v>39</v>
      </c>
      <c r="N2602" s="2">
        <v>43</v>
      </c>
    </row>
    <row r="2603" spans="1:14" x14ac:dyDescent="0.35">
      <c r="A2603" t="s">
        <v>28</v>
      </c>
      <c r="B2603">
        <f>IF(COUNTIF($A$2:A2603, A2603) =1,1,0)</f>
        <v>0</v>
      </c>
      <c r="C2603">
        <v>2016</v>
      </c>
      <c r="D2603" s="10">
        <v>42370</v>
      </c>
      <c r="E2603" t="s">
        <v>34</v>
      </c>
      <c r="F2603" t="s">
        <v>12</v>
      </c>
      <c r="G2603">
        <f>IF(COUNTIF($F$2:F2603, F2603) =1,1,0)</f>
        <v>0</v>
      </c>
      <c r="H2603" s="1">
        <v>61.78</v>
      </c>
      <c r="I2603" s="2">
        <f t="shared" si="40"/>
        <v>61780000</v>
      </c>
      <c r="J2603" s="2">
        <v>387500</v>
      </c>
      <c r="K2603" t="s">
        <v>25</v>
      </c>
      <c r="L2603" t="s">
        <v>22</v>
      </c>
      <c r="M2603" t="s">
        <v>27</v>
      </c>
      <c r="N2603" s="2">
        <v>30</v>
      </c>
    </row>
    <row r="2604" spans="1:14" x14ac:dyDescent="0.35">
      <c r="A2604" t="s">
        <v>43</v>
      </c>
      <c r="B2604">
        <f>IF(COUNTIF($A$2:A2604, A2604) =1,1,0)</f>
        <v>0</v>
      </c>
      <c r="C2604">
        <v>2018</v>
      </c>
      <c r="D2604" s="10">
        <v>43101</v>
      </c>
      <c r="E2604" t="s">
        <v>11</v>
      </c>
      <c r="F2604" t="s">
        <v>12</v>
      </c>
      <c r="G2604">
        <f>IF(COUNTIF($F$2:F2604, F2604) =1,1,0)</f>
        <v>0</v>
      </c>
      <c r="H2604" s="1">
        <v>66.069999999999993</v>
      </c>
      <c r="I2604" s="2">
        <f t="shared" si="40"/>
        <v>66069999.999999993</v>
      </c>
      <c r="J2604" s="2">
        <v>656031</v>
      </c>
      <c r="K2604" t="s">
        <v>25</v>
      </c>
      <c r="L2604" t="s">
        <v>26</v>
      </c>
      <c r="M2604" t="s">
        <v>39</v>
      </c>
      <c r="N2604" s="2">
        <v>36</v>
      </c>
    </row>
    <row r="2605" spans="1:14" x14ac:dyDescent="0.35">
      <c r="A2605" t="s">
        <v>10</v>
      </c>
      <c r="B2605">
        <f>IF(COUNTIF($A$2:A2605, A2605) =1,1,0)</f>
        <v>0</v>
      </c>
      <c r="C2605">
        <v>2022</v>
      </c>
      <c r="D2605" s="10">
        <v>44562</v>
      </c>
      <c r="E2605" t="s">
        <v>16</v>
      </c>
      <c r="F2605" t="s">
        <v>12</v>
      </c>
      <c r="G2605">
        <f>IF(COUNTIF($F$2:F2605, F2605) =1,1,0)</f>
        <v>0</v>
      </c>
      <c r="H2605" s="1">
        <v>85.72</v>
      </c>
      <c r="I2605" s="2">
        <f t="shared" si="40"/>
        <v>85720000</v>
      </c>
      <c r="J2605" s="2">
        <v>637259</v>
      </c>
      <c r="K2605" t="s">
        <v>30</v>
      </c>
      <c r="L2605" t="s">
        <v>38</v>
      </c>
      <c r="M2605" t="s">
        <v>15</v>
      </c>
      <c r="N2605" s="2">
        <v>57</v>
      </c>
    </row>
    <row r="2606" spans="1:14" x14ac:dyDescent="0.35">
      <c r="A2606" t="s">
        <v>41</v>
      </c>
      <c r="B2606">
        <f>IF(COUNTIF($A$2:A2606, A2606) =1,1,0)</f>
        <v>0</v>
      </c>
      <c r="C2606">
        <v>2023</v>
      </c>
      <c r="D2606" s="10">
        <v>44927</v>
      </c>
      <c r="E2606" t="s">
        <v>34</v>
      </c>
      <c r="F2606" t="s">
        <v>12</v>
      </c>
      <c r="G2606">
        <f>IF(COUNTIF($F$2:F2606, F2606) =1,1,0)</f>
        <v>0</v>
      </c>
      <c r="H2606" s="1">
        <v>0.98</v>
      </c>
      <c r="I2606" s="2">
        <f t="shared" si="40"/>
        <v>980000</v>
      </c>
      <c r="J2606" s="2">
        <v>623106</v>
      </c>
      <c r="K2606" t="s">
        <v>25</v>
      </c>
      <c r="L2606" t="s">
        <v>22</v>
      </c>
      <c r="M2606" t="s">
        <v>18</v>
      </c>
      <c r="N2606" s="2">
        <v>43</v>
      </c>
    </row>
    <row r="2607" spans="1:14" x14ac:dyDescent="0.35">
      <c r="A2607" t="s">
        <v>19</v>
      </c>
      <c r="B2607">
        <f>IF(COUNTIF($A$2:A2607, A2607) =1,1,0)</f>
        <v>0</v>
      </c>
      <c r="C2607">
        <v>2015</v>
      </c>
      <c r="D2607" s="10">
        <v>42005</v>
      </c>
      <c r="E2607" t="s">
        <v>32</v>
      </c>
      <c r="F2607" t="s">
        <v>12</v>
      </c>
      <c r="G2607">
        <f>IF(COUNTIF($F$2:F2607, F2607) =1,1,0)</f>
        <v>0</v>
      </c>
      <c r="H2607" s="1">
        <v>21.74</v>
      </c>
      <c r="I2607" s="2">
        <f t="shared" si="40"/>
        <v>21740000</v>
      </c>
      <c r="J2607" s="2">
        <v>513867</v>
      </c>
      <c r="K2607" t="s">
        <v>30</v>
      </c>
      <c r="L2607" t="s">
        <v>38</v>
      </c>
      <c r="M2607" t="s">
        <v>18</v>
      </c>
      <c r="N2607" s="2">
        <v>34</v>
      </c>
    </row>
    <row r="2608" spans="1:14" x14ac:dyDescent="0.35">
      <c r="A2608" t="s">
        <v>40</v>
      </c>
      <c r="B2608">
        <f>IF(COUNTIF($A$2:A2608, A2608) =1,1,0)</f>
        <v>0</v>
      </c>
      <c r="C2608">
        <v>2023</v>
      </c>
      <c r="D2608" s="10">
        <v>44927</v>
      </c>
      <c r="E2608" t="s">
        <v>20</v>
      </c>
      <c r="F2608" t="s">
        <v>37</v>
      </c>
      <c r="G2608">
        <f>IF(COUNTIF($F$2:F2608, F2608) =1,1,0)</f>
        <v>0</v>
      </c>
      <c r="H2608" s="1">
        <v>7.54</v>
      </c>
      <c r="I2608" s="2">
        <f t="shared" si="40"/>
        <v>7540000</v>
      </c>
      <c r="J2608" s="2">
        <v>710871</v>
      </c>
      <c r="K2608" t="s">
        <v>29</v>
      </c>
      <c r="L2608" t="s">
        <v>38</v>
      </c>
      <c r="M2608" t="s">
        <v>18</v>
      </c>
      <c r="N2608" s="2">
        <v>55</v>
      </c>
    </row>
    <row r="2609" spans="1:14" x14ac:dyDescent="0.35">
      <c r="A2609" t="s">
        <v>19</v>
      </c>
      <c r="B2609">
        <f>IF(COUNTIF($A$2:A2609, A2609) =1,1,0)</f>
        <v>0</v>
      </c>
      <c r="C2609">
        <v>2020</v>
      </c>
      <c r="D2609" s="10">
        <v>43831</v>
      </c>
      <c r="E2609" t="s">
        <v>42</v>
      </c>
      <c r="F2609" t="s">
        <v>37</v>
      </c>
      <c r="G2609">
        <f>IF(COUNTIF($F$2:F2609, F2609) =1,1,0)</f>
        <v>0</v>
      </c>
      <c r="H2609" s="1">
        <v>7.08</v>
      </c>
      <c r="I2609" s="2">
        <f t="shared" si="40"/>
        <v>7080000</v>
      </c>
      <c r="J2609" s="2">
        <v>875225</v>
      </c>
      <c r="K2609" t="s">
        <v>30</v>
      </c>
      <c r="L2609" t="s">
        <v>38</v>
      </c>
      <c r="M2609" t="s">
        <v>31</v>
      </c>
      <c r="N2609" s="2">
        <v>31</v>
      </c>
    </row>
    <row r="2610" spans="1:14" x14ac:dyDescent="0.35">
      <c r="A2610" t="s">
        <v>28</v>
      </c>
      <c r="B2610">
        <f>IF(COUNTIF($A$2:A2610, A2610) =1,1,0)</f>
        <v>0</v>
      </c>
      <c r="C2610">
        <v>2024</v>
      </c>
      <c r="D2610" s="10">
        <v>45292</v>
      </c>
      <c r="E2610" t="s">
        <v>42</v>
      </c>
      <c r="F2610" t="s">
        <v>17</v>
      </c>
      <c r="G2610">
        <f>IF(COUNTIF($F$2:F2610, F2610) =1,1,0)</f>
        <v>0</v>
      </c>
      <c r="H2610" s="1">
        <v>71.2</v>
      </c>
      <c r="I2610" s="2">
        <f t="shared" si="40"/>
        <v>71200000</v>
      </c>
      <c r="J2610" s="2">
        <v>989625</v>
      </c>
      <c r="K2610" t="s">
        <v>30</v>
      </c>
      <c r="L2610" t="s">
        <v>26</v>
      </c>
      <c r="M2610" t="s">
        <v>18</v>
      </c>
      <c r="N2610" s="2">
        <v>53</v>
      </c>
    </row>
    <row r="2611" spans="1:14" x14ac:dyDescent="0.35">
      <c r="A2611" t="s">
        <v>10</v>
      </c>
      <c r="B2611">
        <f>IF(COUNTIF($A$2:A2611, A2611) =1,1,0)</f>
        <v>0</v>
      </c>
      <c r="C2611">
        <v>2016</v>
      </c>
      <c r="D2611" s="10">
        <v>42370</v>
      </c>
      <c r="E2611" t="s">
        <v>32</v>
      </c>
      <c r="F2611" t="s">
        <v>12</v>
      </c>
      <c r="G2611">
        <f>IF(COUNTIF($F$2:F2611, F2611) =1,1,0)</f>
        <v>0</v>
      </c>
      <c r="H2611" s="1">
        <v>89.08</v>
      </c>
      <c r="I2611" s="2">
        <f t="shared" si="40"/>
        <v>89080000</v>
      </c>
      <c r="J2611" s="2">
        <v>210433</v>
      </c>
      <c r="K2611" t="s">
        <v>29</v>
      </c>
      <c r="L2611" t="s">
        <v>22</v>
      </c>
      <c r="M2611" t="s">
        <v>27</v>
      </c>
      <c r="N2611" s="2">
        <v>63</v>
      </c>
    </row>
    <row r="2612" spans="1:14" x14ac:dyDescent="0.35">
      <c r="A2612" t="s">
        <v>45</v>
      </c>
      <c r="B2612">
        <f>IF(COUNTIF($A$2:A2612, A2612) =1,1,0)</f>
        <v>0</v>
      </c>
      <c r="C2612">
        <v>2018</v>
      </c>
      <c r="D2612" s="10">
        <v>43101</v>
      </c>
      <c r="E2612" t="s">
        <v>42</v>
      </c>
      <c r="F2612" t="s">
        <v>21</v>
      </c>
      <c r="G2612">
        <f>IF(COUNTIF($F$2:F2612, F2612) =1,1,0)</f>
        <v>0</v>
      </c>
      <c r="H2612" s="1">
        <v>26.31</v>
      </c>
      <c r="I2612" s="2">
        <f t="shared" si="40"/>
        <v>26310000</v>
      </c>
      <c r="J2612" s="2">
        <v>709153</v>
      </c>
      <c r="K2612" t="s">
        <v>13</v>
      </c>
      <c r="L2612" t="s">
        <v>22</v>
      </c>
      <c r="M2612" t="s">
        <v>15</v>
      </c>
      <c r="N2612" s="2">
        <v>45</v>
      </c>
    </row>
    <row r="2613" spans="1:14" x14ac:dyDescent="0.35">
      <c r="A2613" t="s">
        <v>33</v>
      </c>
      <c r="B2613">
        <f>IF(COUNTIF($A$2:A2613, A2613) =1,1,0)</f>
        <v>0</v>
      </c>
      <c r="C2613">
        <v>2020</v>
      </c>
      <c r="D2613" s="10">
        <v>43831</v>
      </c>
      <c r="E2613" t="s">
        <v>16</v>
      </c>
      <c r="F2613" t="s">
        <v>21</v>
      </c>
      <c r="G2613">
        <f>IF(COUNTIF($F$2:F2613, F2613) =1,1,0)</f>
        <v>0</v>
      </c>
      <c r="H2613" s="1">
        <v>21.11</v>
      </c>
      <c r="I2613" s="2">
        <f t="shared" si="40"/>
        <v>21110000</v>
      </c>
      <c r="J2613" s="2">
        <v>568832</v>
      </c>
      <c r="K2613" t="s">
        <v>25</v>
      </c>
      <c r="L2613" t="s">
        <v>26</v>
      </c>
      <c r="M2613" t="s">
        <v>18</v>
      </c>
      <c r="N2613" s="2">
        <v>12</v>
      </c>
    </row>
    <row r="2614" spans="1:14" x14ac:dyDescent="0.35">
      <c r="A2614" t="s">
        <v>10</v>
      </c>
      <c r="B2614">
        <f>IF(COUNTIF($A$2:A2614, A2614) =1,1,0)</f>
        <v>0</v>
      </c>
      <c r="C2614">
        <v>2022</v>
      </c>
      <c r="D2614" s="10">
        <v>44562</v>
      </c>
      <c r="E2614" t="s">
        <v>11</v>
      </c>
      <c r="F2614" t="s">
        <v>17</v>
      </c>
      <c r="G2614">
        <f>IF(COUNTIF($F$2:F2614, F2614) =1,1,0)</f>
        <v>0</v>
      </c>
      <c r="H2614" s="1">
        <v>51.76</v>
      </c>
      <c r="I2614" s="2">
        <f t="shared" si="40"/>
        <v>51760000</v>
      </c>
      <c r="J2614" s="2">
        <v>355545</v>
      </c>
      <c r="K2614" t="s">
        <v>30</v>
      </c>
      <c r="L2614" t="s">
        <v>22</v>
      </c>
      <c r="M2614" t="s">
        <v>39</v>
      </c>
      <c r="N2614" s="2">
        <v>68</v>
      </c>
    </row>
    <row r="2615" spans="1:14" x14ac:dyDescent="0.35">
      <c r="A2615" t="s">
        <v>28</v>
      </c>
      <c r="B2615">
        <f>IF(COUNTIF($A$2:A2615, A2615) =1,1,0)</f>
        <v>0</v>
      </c>
      <c r="C2615">
        <v>2019</v>
      </c>
      <c r="D2615" s="10">
        <v>43466</v>
      </c>
      <c r="E2615" t="s">
        <v>11</v>
      </c>
      <c r="F2615" t="s">
        <v>12</v>
      </c>
      <c r="G2615">
        <f>IF(COUNTIF($F$2:F2615, F2615) =1,1,0)</f>
        <v>0</v>
      </c>
      <c r="H2615" s="1">
        <v>90.91</v>
      </c>
      <c r="I2615" s="2">
        <f t="shared" si="40"/>
        <v>90910000</v>
      </c>
      <c r="J2615" s="2">
        <v>112635</v>
      </c>
      <c r="K2615" t="s">
        <v>29</v>
      </c>
      <c r="L2615" t="s">
        <v>22</v>
      </c>
      <c r="M2615" t="s">
        <v>18</v>
      </c>
      <c r="N2615" s="2">
        <v>55</v>
      </c>
    </row>
    <row r="2616" spans="1:14" x14ac:dyDescent="0.35">
      <c r="A2616" t="s">
        <v>43</v>
      </c>
      <c r="B2616">
        <f>IF(COUNTIF($A$2:A2616, A2616) =1,1,0)</f>
        <v>0</v>
      </c>
      <c r="C2616">
        <v>2015</v>
      </c>
      <c r="D2616" s="10">
        <v>42005</v>
      </c>
      <c r="E2616" t="s">
        <v>34</v>
      </c>
      <c r="F2616" t="s">
        <v>36</v>
      </c>
      <c r="G2616">
        <f>IF(COUNTIF($F$2:F2616, F2616) =1,1,0)</f>
        <v>0</v>
      </c>
      <c r="H2616" s="1">
        <v>89.39</v>
      </c>
      <c r="I2616" s="2">
        <f t="shared" si="40"/>
        <v>89390000</v>
      </c>
      <c r="J2616" s="2">
        <v>988268</v>
      </c>
      <c r="K2616" t="s">
        <v>30</v>
      </c>
      <c r="L2616" t="s">
        <v>38</v>
      </c>
      <c r="M2616" t="s">
        <v>15</v>
      </c>
      <c r="N2616" s="2">
        <v>44</v>
      </c>
    </row>
    <row r="2617" spans="1:14" x14ac:dyDescent="0.35">
      <c r="A2617" t="s">
        <v>19</v>
      </c>
      <c r="B2617">
        <f>IF(COUNTIF($A$2:A2617, A2617) =1,1,0)</f>
        <v>0</v>
      </c>
      <c r="C2617">
        <v>2021</v>
      </c>
      <c r="D2617" s="10">
        <v>44197</v>
      </c>
      <c r="E2617" t="s">
        <v>42</v>
      </c>
      <c r="F2617" t="s">
        <v>12</v>
      </c>
      <c r="G2617">
        <f>IF(COUNTIF($F$2:F2617, F2617) =1,1,0)</f>
        <v>0</v>
      </c>
      <c r="H2617" s="1">
        <v>65.87</v>
      </c>
      <c r="I2617" s="2">
        <f t="shared" si="40"/>
        <v>65870000.000000007</v>
      </c>
      <c r="J2617" s="2">
        <v>357399</v>
      </c>
      <c r="K2617" t="s">
        <v>25</v>
      </c>
      <c r="L2617" t="s">
        <v>38</v>
      </c>
      <c r="M2617" t="s">
        <v>39</v>
      </c>
      <c r="N2617" s="2">
        <v>2</v>
      </c>
    </row>
    <row r="2618" spans="1:14" x14ac:dyDescent="0.35">
      <c r="A2618" t="s">
        <v>44</v>
      </c>
      <c r="B2618">
        <f>IF(COUNTIF($A$2:A2618, A2618) =1,1,0)</f>
        <v>0</v>
      </c>
      <c r="C2618">
        <v>2018</v>
      </c>
      <c r="D2618" s="10">
        <v>43101</v>
      </c>
      <c r="E2618" t="s">
        <v>20</v>
      </c>
      <c r="F2618" t="s">
        <v>35</v>
      </c>
      <c r="G2618">
        <f>IF(COUNTIF($F$2:F2618, F2618) =1,1,0)</f>
        <v>0</v>
      </c>
      <c r="H2618" s="1">
        <v>78.16</v>
      </c>
      <c r="I2618" s="2">
        <f t="shared" si="40"/>
        <v>78160000</v>
      </c>
      <c r="J2618" s="2">
        <v>512258</v>
      </c>
      <c r="K2618" t="s">
        <v>13</v>
      </c>
      <c r="L2618" t="s">
        <v>22</v>
      </c>
      <c r="M2618" t="s">
        <v>39</v>
      </c>
      <c r="N2618" s="2">
        <v>32</v>
      </c>
    </row>
    <row r="2619" spans="1:14" x14ac:dyDescent="0.35">
      <c r="A2619" t="s">
        <v>40</v>
      </c>
      <c r="B2619">
        <f>IF(COUNTIF($A$2:A2619, A2619) =1,1,0)</f>
        <v>0</v>
      </c>
      <c r="C2619">
        <v>2024</v>
      </c>
      <c r="D2619" s="10">
        <v>45292</v>
      </c>
      <c r="E2619" t="s">
        <v>16</v>
      </c>
      <c r="F2619" t="s">
        <v>37</v>
      </c>
      <c r="G2619">
        <f>IF(COUNTIF($F$2:F2619, F2619) =1,1,0)</f>
        <v>0</v>
      </c>
      <c r="H2619" s="1">
        <v>24.21</v>
      </c>
      <c r="I2619" s="2">
        <f t="shared" si="40"/>
        <v>24210000</v>
      </c>
      <c r="J2619" s="2">
        <v>180760</v>
      </c>
      <c r="K2619" t="s">
        <v>25</v>
      </c>
      <c r="L2619" t="s">
        <v>22</v>
      </c>
      <c r="M2619" t="s">
        <v>39</v>
      </c>
      <c r="N2619" s="2">
        <v>34</v>
      </c>
    </row>
    <row r="2620" spans="1:14" x14ac:dyDescent="0.35">
      <c r="A2620" t="s">
        <v>45</v>
      </c>
      <c r="B2620">
        <f>IF(COUNTIF($A$2:A2620, A2620) =1,1,0)</f>
        <v>0</v>
      </c>
      <c r="C2620">
        <v>2023</v>
      </c>
      <c r="D2620" s="10">
        <v>44927</v>
      </c>
      <c r="E2620" t="s">
        <v>20</v>
      </c>
      <c r="F2620" t="s">
        <v>17</v>
      </c>
      <c r="G2620">
        <f>IF(COUNTIF($F$2:F2620, F2620) =1,1,0)</f>
        <v>0</v>
      </c>
      <c r="H2620" s="1">
        <v>81.16</v>
      </c>
      <c r="I2620" s="2">
        <f t="shared" si="40"/>
        <v>81160000</v>
      </c>
      <c r="J2620" s="2">
        <v>691638</v>
      </c>
      <c r="K2620" t="s">
        <v>30</v>
      </c>
      <c r="L2620" t="s">
        <v>38</v>
      </c>
      <c r="M2620" t="s">
        <v>31</v>
      </c>
      <c r="N2620" s="2">
        <v>17</v>
      </c>
    </row>
    <row r="2621" spans="1:14" x14ac:dyDescent="0.35">
      <c r="A2621" t="s">
        <v>41</v>
      </c>
      <c r="B2621">
        <f>IF(COUNTIF($A$2:A2621, A2621) =1,1,0)</f>
        <v>0</v>
      </c>
      <c r="C2621">
        <v>2019</v>
      </c>
      <c r="D2621" s="10">
        <v>43466</v>
      </c>
      <c r="E2621" t="s">
        <v>16</v>
      </c>
      <c r="F2621" t="s">
        <v>21</v>
      </c>
      <c r="G2621">
        <f>IF(COUNTIF($F$2:F2621, F2621) =1,1,0)</f>
        <v>0</v>
      </c>
      <c r="H2621" s="1">
        <v>80.180000000000007</v>
      </c>
      <c r="I2621" s="2">
        <f t="shared" si="40"/>
        <v>80180000</v>
      </c>
      <c r="J2621" s="2">
        <v>123757</v>
      </c>
      <c r="K2621" t="s">
        <v>29</v>
      </c>
      <c r="L2621" t="s">
        <v>26</v>
      </c>
      <c r="M2621" t="s">
        <v>39</v>
      </c>
      <c r="N2621" s="2">
        <v>54</v>
      </c>
    </row>
    <row r="2622" spans="1:14" x14ac:dyDescent="0.35">
      <c r="A2622" t="s">
        <v>28</v>
      </c>
      <c r="B2622">
        <f>IF(COUNTIF($A$2:A2622, A2622) =1,1,0)</f>
        <v>0</v>
      </c>
      <c r="C2622">
        <v>2018</v>
      </c>
      <c r="D2622" s="10">
        <v>43101</v>
      </c>
      <c r="E2622" t="s">
        <v>32</v>
      </c>
      <c r="F2622" t="s">
        <v>24</v>
      </c>
      <c r="G2622">
        <f>IF(COUNTIF($F$2:F2622, F2622) =1,1,0)</f>
        <v>0</v>
      </c>
      <c r="H2622" s="1">
        <v>70</v>
      </c>
      <c r="I2622" s="2">
        <f t="shared" si="40"/>
        <v>70000000</v>
      </c>
      <c r="J2622" s="2">
        <v>702285</v>
      </c>
      <c r="K2622" t="s">
        <v>13</v>
      </c>
      <c r="L2622" t="s">
        <v>38</v>
      </c>
      <c r="M2622" t="s">
        <v>27</v>
      </c>
      <c r="N2622" s="2">
        <v>46</v>
      </c>
    </row>
    <row r="2623" spans="1:14" x14ac:dyDescent="0.35">
      <c r="A2623" t="s">
        <v>40</v>
      </c>
      <c r="B2623">
        <f>IF(COUNTIF($A$2:A2623, A2623) =1,1,0)</f>
        <v>0</v>
      </c>
      <c r="C2623">
        <v>2022</v>
      </c>
      <c r="D2623" s="10">
        <v>44562</v>
      </c>
      <c r="E2623" t="s">
        <v>32</v>
      </c>
      <c r="F2623" t="s">
        <v>12</v>
      </c>
      <c r="G2623">
        <f>IF(COUNTIF($F$2:F2623, F2623) =1,1,0)</f>
        <v>0</v>
      </c>
      <c r="H2623" s="1">
        <v>9.73</v>
      </c>
      <c r="I2623" s="2">
        <f t="shared" si="40"/>
        <v>9730000</v>
      </c>
      <c r="J2623" s="2">
        <v>907708</v>
      </c>
      <c r="K2623" t="s">
        <v>30</v>
      </c>
      <c r="L2623" t="s">
        <v>14</v>
      </c>
      <c r="M2623" t="s">
        <v>27</v>
      </c>
      <c r="N2623" s="2">
        <v>44</v>
      </c>
    </row>
    <row r="2624" spans="1:14" x14ac:dyDescent="0.35">
      <c r="A2624" t="s">
        <v>40</v>
      </c>
      <c r="B2624">
        <f>IF(COUNTIF($A$2:A2624, A2624) =1,1,0)</f>
        <v>0</v>
      </c>
      <c r="C2624">
        <v>2015</v>
      </c>
      <c r="D2624" s="10">
        <v>42005</v>
      </c>
      <c r="E2624" t="s">
        <v>32</v>
      </c>
      <c r="F2624" t="s">
        <v>37</v>
      </c>
      <c r="G2624">
        <f>IF(COUNTIF($F$2:F2624, F2624) =1,1,0)</f>
        <v>0</v>
      </c>
      <c r="H2624" s="1">
        <v>4.49</v>
      </c>
      <c r="I2624" s="2">
        <f t="shared" si="40"/>
        <v>4490000</v>
      </c>
      <c r="J2624" s="2">
        <v>713160</v>
      </c>
      <c r="K2624" t="s">
        <v>13</v>
      </c>
      <c r="L2624" t="s">
        <v>14</v>
      </c>
      <c r="M2624" t="s">
        <v>39</v>
      </c>
      <c r="N2624" s="2">
        <v>26</v>
      </c>
    </row>
    <row r="2625" spans="1:14" x14ac:dyDescent="0.35">
      <c r="A2625" t="s">
        <v>45</v>
      </c>
      <c r="B2625">
        <f>IF(COUNTIF($A$2:A2625, A2625) =1,1,0)</f>
        <v>0</v>
      </c>
      <c r="C2625">
        <v>2022</v>
      </c>
      <c r="D2625" s="10">
        <v>44562</v>
      </c>
      <c r="E2625" t="s">
        <v>42</v>
      </c>
      <c r="F2625" t="s">
        <v>36</v>
      </c>
      <c r="G2625">
        <f>IF(COUNTIF($F$2:F2625, F2625) =1,1,0)</f>
        <v>0</v>
      </c>
      <c r="H2625" s="1">
        <v>46.75</v>
      </c>
      <c r="I2625" s="2">
        <f t="shared" si="40"/>
        <v>46750000</v>
      </c>
      <c r="J2625" s="2">
        <v>239200</v>
      </c>
      <c r="K2625" t="s">
        <v>25</v>
      </c>
      <c r="L2625" t="s">
        <v>26</v>
      </c>
      <c r="M2625" t="s">
        <v>39</v>
      </c>
      <c r="N2625" s="2">
        <v>8</v>
      </c>
    </row>
    <row r="2626" spans="1:14" x14ac:dyDescent="0.35">
      <c r="A2626" t="s">
        <v>10</v>
      </c>
      <c r="B2626">
        <f>IF(COUNTIF($A$2:A2626, A2626) =1,1,0)</f>
        <v>0</v>
      </c>
      <c r="C2626">
        <v>2016</v>
      </c>
      <c r="D2626" s="10">
        <v>42370</v>
      </c>
      <c r="E2626" t="s">
        <v>32</v>
      </c>
      <c r="F2626" t="s">
        <v>37</v>
      </c>
      <c r="G2626">
        <f>IF(COUNTIF($F$2:F2626, F2626) =1,1,0)</f>
        <v>0</v>
      </c>
      <c r="H2626" s="1">
        <v>63.15</v>
      </c>
      <c r="I2626" s="2">
        <f t="shared" si="40"/>
        <v>63150000</v>
      </c>
      <c r="J2626" s="2">
        <v>500521</v>
      </c>
      <c r="K2626" t="s">
        <v>25</v>
      </c>
      <c r="L2626" t="s">
        <v>22</v>
      </c>
      <c r="M2626" t="s">
        <v>39</v>
      </c>
      <c r="N2626" s="2">
        <v>27</v>
      </c>
    </row>
    <row r="2627" spans="1:14" x14ac:dyDescent="0.35">
      <c r="A2627" t="s">
        <v>19</v>
      </c>
      <c r="B2627">
        <f>IF(COUNTIF($A$2:A2627, A2627) =1,1,0)</f>
        <v>0</v>
      </c>
      <c r="C2627">
        <v>2015</v>
      </c>
      <c r="D2627" s="10">
        <v>42005</v>
      </c>
      <c r="E2627" t="s">
        <v>11</v>
      </c>
      <c r="F2627" t="s">
        <v>21</v>
      </c>
      <c r="G2627">
        <f>IF(COUNTIF($F$2:F2627, F2627) =1,1,0)</f>
        <v>0</v>
      </c>
      <c r="H2627" s="1">
        <v>25.47</v>
      </c>
      <c r="I2627" s="2">
        <f t="shared" ref="I2627:I2690" si="41">H2627*1000000</f>
        <v>25470000</v>
      </c>
      <c r="J2627" s="2">
        <v>741259</v>
      </c>
      <c r="K2627" t="s">
        <v>13</v>
      </c>
      <c r="L2627" t="s">
        <v>14</v>
      </c>
      <c r="M2627" t="s">
        <v>31</v>
      </c>
      <c r="N2627" s="2">
        <v>18</v>
      </c>
    </row>
    <row r="2628" spans="1:14" x14ac:dyDescent="0.35">
      <c r="A2628" t="s">
        <v>44</v>
      </c>
      <c r="B2628">
        <f>IF(COUNTIF($A$2:A2628, A2628) =1,1,0)</f>
        <v>0</v>
      </c>
      <c r="C2628">
        <v>2021</v>
      </c>
      <c r="D2628" s="10">
        <v>44197</v>
      </c>
      <c r="E2628" t="s">
        <v>34</v>
      </c>
      <c r="F2628" t="s">
        <v>12</v>
      </c>
      <c r="G2628">
        <f>IF(COUNTIF($F$2:F2628, F2628) =1,1,0)</f>
        <v>0</v>
      </c>
      <c r="H2628" s="1">
        <v>3.97</v>
      </c>
      <c r="I2628" s="2">
        <f t="shared" si="41"/>
        <v>3970000</v>
      </c>
      <c r="J2628" s="2">
        <v>604843</v>
      </c>
      <c r="K2628" t="s">
        <v>29</v>
      </c>
      <c r="L2628" t="s">
        <v>14</v>
      </c>
      <c r="M2628" t="s">
        <v>27</v>
      </c>
      <c r="N2628" s="2">
        <v>40</v>
      </c>
    </row>
    <row r="2629" spans="1:14" x14ac:dyDescent="0.35">
      <c r="A2629" t="s">
        <v>23</v>
      </c>
      <c r="B2629">
        <f>IF(COUNTIF($A$2:A2629, A2629) =1,1,0)</f>
        <v>0</v>
      </c>
      <c r="C2629">
        <v>2023</v>
      </c>
      <c r="D2629" s="10">
        <v>44927</v>
      </c>
      <c r="E2629" t="s">
        <v>34</v>
      </c>
      <c r="F2629" t="s">
        <v>12</v>
      </c>
      <c r="G2629">
        <f>IF(COUNTIF($F$2:F2629, F2629) =1,1,0)</f>
        <v>0</v>
      </c>
      <c r="H2629" s="1">
        <v>19.170000000000002</v>
      </c>
      <c r="I2629" s="2">
        <f t="shared" si="41"/>
        <v>19170000</v>
      </c>
      <c r="J2629" s="2">
        <v>697610</v>
      </c>
      <c r="K2629" t="s">
        <v>29</v>
      </c>
      <c r="L2629" t="s">
        <v>22</v>
      </c>
      <c r="M2629" t="s">
        <v>39</v>
      </c>
      <c r="N2629" s="2">
        <v>18</v>
      </c>
    </row>
    <row r="2630" spans="1:14" x14ac:dyDescent="0.35">
      <c r="A2630" t="s">
        <v>28</v>
      </c>
      <c r="B2630">
        <f>IF(COUNTIF($A$2:A2630, A2630) =1,1,0)</f>
        <v>0</v>
      </c>
      <c r="C2630">
        <v>2022</v>
      </c>
      <c r="D2630" s="10">
        <v>44562</v>
      </c>
      <c r="E2630" t="s">
        <v>34</v>
      </c>
      <c r="F2630" t="s">
        <v>21</v>
      </c>
      <c r="G2630">
        <f>IF(COUNTIF($F$2:F2630, F2630) =1,1,0)</f>
        <v>0</v>
      </c>
      <c r="H2630" s="1">
        <v>58.35</v>
      </c>
      <c r="I2630" s="2">
        <f t="shared" si="41"/>
        <v>58350000</v>
      </c>
      <c r="J2630" s="2">
        <v>730850</v>
      </c>
      <c r="K2630" t="s">
        <v>13</v>
      </c>
      <c r="L2630" t="s">
        <v>22</v>
      </c>
      <c r="M2630" t="s">
        <v>27</v>
      </c>
      <c r="N2630" s="2">
        <v>27</v>
      </c>
    </row>
    <row r="2631" spans="1:14" x14ac:dyDescent="0.35">
      <c r="A2631" t="s">
        <v>40</v>
      </c>
      <c r="B2631">
        <f>IF(COUNTIF($A$2:A2631, A2631) =1,1,0)</f>
        <v>0</v>
      </c>
      <c r="C2631">
        <v>2018</v>
      </c>
      <c r="D2631" s="10">
        <v>43101</v>
      </c>
      <c r="E2631" t="s">
        <v>34</v>
      </c>
      <c r="F2631" t="s">
        <v>21</v>
      </c>
      <c r="G2631">
        <f>IF(COUNTIF($F$2:F2631, F2631) =1,1,0)</f>
        <v>0</v>
      </c>
      <c r="H2631" s="1">
        <v>65.08</v>
      </c>
      <c r="I2631" s="2">
        <f t="shared" si="41"/>
        <v>65080000</v>
      </c>
      <c r="J2631" s="2">
        <v>417807</v>
      </c>
      <c r="K2631" t="s">
        <v>29</v>
      </c>
      <c r="L2631" t="s">
        <v>26</v>
      </c>
      <c r="M2631" t="s">
        <v>18</v>
      </c>
      <c r="N2631" s="2">
        <v>46</v>
      </c>
    </row>
    <row r="2632" spans="1:14" x14ac:dyDescent="0.35">
      <c r="A2632" t="s">
        <v>19</v>
      </c>
      <c r="B2632">
        <f>IF(COUNTIF($A$2:A2632, A2632) =1,1,0)</f>
        <v>0</v>
      </c>
      <c r="C2632">
        <v>2020</v>
      </c>
      <c r="D2632" s="10">
        <v>43831</v>
      </c>
      <c r="E2632" t="s">
        <v>42</v>
      </c>
      <c r="F2632" t="s">
        <v>37</v>
      </c>
      <c r="G2632">
        <f>IF(COUNTIF($F$2:F2632, F2632) =1,1,0)</f>
        <v>0</v>
      </c>
      <c r="H2632" s="1">
        <v>3.74</v>
      </c>
      <c r="I2632" s="2">
        <f t="shared" si="41"/>
        <v>3740000</v>
      </c>
      <c r="J2632" s="2">
        <v>58205</v>
      </c>
      <c r="K2632" t="s">
        <v>13</v>
      </c>
      <c r="L2632" t="s">
        <v>14</v>
      </c>
      <c r="M2632" t="s">
        <v>39</v>
      </c>
      <c r="N2632" s="2">
        <v>63</v>
      </c>
    </row>
    <row r="2633" spans="1:14" x14ac:dyDescent="0.35">
      <c r="A2633" t="s">
        <v>19</v>
      </c>
      <c r="B2633">
        <f>IF(COUNTIF($A$2:A2633, A2633) =1,1,0)</f>
        <v>0</v>
      </c>
      <c r="C2633">
        <v>2016</v>
      </c>
      <c r="D2633" s="10">
        <v>42370</v>
      </c>
      <c r="E2633" t="s">
        <v>34</v>
      </c>
      <c r="F2633" t="s">
        <v>37</v>
      </c>
      <c r="G2633">
        <f>IF(COUNTIF($F$2:F2633, F2633) =1,1,0)</f>
        <v>0</v>
      </c>
      <c r="H2633" s="1">
        <v>33.11</v>
      </c>
      <c r="I2633" s="2">
        <f t="shared" si="41"/>
        <v>33110000</v>
      </c>
      <c r="J2633" s="2">
        <v>830670</v>
      </c>
      <c r="K2633" t="s">
        <v>30</v>
      </c>
      <c r="L2633" t="s">
        <v>26</v>
      </c>
      <c r="M2633" t="s">
        <v>31</v>
      </c>
      <c r="N2633" s="2">
        <v>11</v>
      </c>
    </row>
    <row r="2634" spans="1:14" x14ac:dyDescent="0.35">
      <c r="A2634" t="s">
        <v>43</v>
      </c>
      <c r="B2634">
        <f>IF(COUNTIF($A$2:A2634, A2634) =1,1,0)</f>
        <v>0</v>
      </c>
      <c r="C2634">
        <v>2024</v>
      </c>
      <c r="D2634" s="10">
        <v>45292</v>
      </c>
      <c r="E2634" t="s">
        <v>16</v>
      </c>
      <c r="F2634" t="s">
        <v>35</v>
      </c>
      <c r="G2634">
        <f>IF(COUNTIF($F$2:F2634, F2634) =1,1,0)</f>
        <v>0</v>
      </c>
      <c r="H2634" s="1">
        <v>57.7</v>
      </c>
      <c r="I2634" s="2">
        <f t="shared" si="41"/>
        <v>57700000</v>
      </c>
      <c r="J2634" s="2">
        <v>691990</v>
      </c>
      <c r="K2634" t="s">
        <v>29</v>
      </c>
      <c r="L2634" t="s">
        <v>22</v>
      </c>
      <c r="M2634" t="s">
        <v>31</v>
      </c>
      <c r="N2634" s="2">
        <v>41</v>
      </c>
    </row>
    <row r="2635" spans="1:14" x14ac:dyDescent="0.35">
      <c r="A2635" t="s">
        <v>45</v>
      </c>
      <c r="B2635">
        <f>IF(COUNTIF($A$2:A2635, A2635) =1,1,0)</f>
        <v>0</v>
      </c>
      <c r="C2635">
        <v>2015</v>
      </c>
      <c r="D2635" s="10">
        <v>42005</v>
      </c>
      <c r="E2635" t="s">
        <v>16</v>
      </c>
      <c r="F2635" t="s">
        <v>17</v>
      </c>
      <c r="G2635">
        <f>IF(COUNTIF($F$2:F2635, F2635) =1,1,0)</f>
        <v>0</v>
      </c>
      <c r="H2635" s="1">
        <v>74.680000000000007</v>
      </c>
      <c r="I2635" s="2">
        <f t="shared" si="41"/>
        <v>74680000</v>
      </c>
      <c r="J2635" s="2">
        <v>498089</v>
      </c>
      <c r="K2635" t="s">
        <v>29</v>
      </c>
      <c r="L2635" t="s">
        <v>22</v>
      </c>
      <c r="M2635" t="s">
        <v>39</v>
      </c>
      <c r="N2635" s="2">
        <v>18</v>
      </c>
    </row>
    <row r="2636" spans="1:14" x14ac:dyDescent="0.35">
      <c r="A2636" t="s">
        <v>10</v>
      </c>
      <c r="B2636">
        <f>IF(COUNTIF($A$2:A2636, A2636) =1,1,0)</f>
        <v>0</v>
      </c>
      <c r="C2636">
        <v>2015</v>
      </c>
      <c r="D2636" s="10">
        <v>42005</v>
      </c>
      <c r="E2636" t="s">
        <v>16</v>
      </c>
      <c r="F2636" t="s">
        <v>21</v>
      </c>
      <c r="G2636">
        <f>IF(COUNTIF($F$2:F2636, F2636) =1,1,0)</f>
        <v>0</v>
      </c>
      <c r="H2636" s="1">
        <v>86.82</v>
      </c>
      <c r="I2636" s="2">
        <f t="shared" si="41"/>
        <v>86820000</v>
      </c>
      <c r="J2636" s="2">
        <v>748040</v>
      </c>
      <c r="K2636" t="s">
        <v>29</v>
      </c>
      <c r="L2636" t="s">
        <v>22</v>
      </c>
      <c r="M2636" t="s">
        <v>18</v>
      </c>
      <c r="N2636" s="2">
        <v>18</v>
      </c>
    </row>
    <row r="2637" spans="1:14" x14ac:dyDescent="0.35">
      <c r="A2637" t="s">
        <v>43</v>
      </c>
      <c r="B2637">
        <f>IF(COUNTIF($A$2:A2637, A2637) =1,1,0)</f>
        <v>0</v>
      </c>
      <c r="C2637">
        <v>2018</v>
      </c>
      <c r="D2637" s="10">
        <v>43101</v>
      </c>
      <c r="E2637" t="s">
        <v>16</v>
      </c>
      <c r="F2637" t="s">
        <v>37</v>
      </c>
      <c r="G2637">
        <f>IF(COUNTIF($F$2:F2637, F2637) =1,1,0)</f>
        <v>0</v>
      </c>
      <c r="H2637" s="1">
        <v>4.51</v>
      </c>
      <c r="I2637" s="2">
        <f t="shared" si="41"/>
        <v>4510000</v>
      </c>
      <c r="J2637" s="2">
        <v>909979</v>
      </c>
      <c r="K2637" t="s">
        <v>25</v>
      </c>
      <c r="L2637" t="s">
        <v>26</v>
      </c>
      <c r="M2637" t="s">
        <v>15</v>
      </c>
      <c r="N2637" s="2">
        <v>65</v>
      </c>
    </row>
    <row r="2638" spans="1:14" x14ac:dyDescent="0.35">
      <c r="A2638" t="s">
        <v>40</v>
      </c>
      <c r="B2638">
        <f>IF(COUNTIF($A$2:A2638, A2638) =1,1,0)</f>
        <v>0</v>
      </c>
      <c r="C2638">
        <v>2019</v>
      </c>
      <c r="D2638" s="10">
        <v>43466</v>
      </c>
      <c r="E2638" t="s">
        <v>20</v>
      </c>
      <c r="F2638" t="s">
        <v>36</v>
      </c>
      <c r="G2638">
        <f>IF(COUNTIF($F$2:F2638, F2638) =1,1,0)</f>
        <v>0</v>
      </c>
      <c r="H2638" s="1">
        <v>27</v>
      </c>
      <c r="I2638" s="2">
        <f t="shared" si="41"/>
        <v>27000000</v>
      </c>
      <c r="J2638" s="2">
        <v>286038</v>
      </c>
      <c r="K2638" t="s">
        <v>25</v>
      </c>
      <c r="L2638" t="s">
        <v>26</v>
      </c>
      <c r="M2638" t="s">
        <v>39</v>
      </c>
      <c r="N2638" s="2">
        <v>43</v>
      </c>
    </row>
    <row r="2639" spans="1:14" x14ac:dyDescent="0.35">
      <c r="A2639" t="s">
        <v>41</v>
      </c>
      <c r="B2639">
        <f>IF(COUNTIF($A$2:A2639, A2639) =1,1,0)</f>
        <v>0</v>
      </c>
      <c r="C2639">
        <v>2021</v>
      </c>
      <c r="D2639" s="10">
        <v>44197</v>
      </c>
      <c r="E2639" t="s">
        <v>34</v>
      </c>
      <c r="F2639" t="s">
        <v>17</v>
      </c>
      <c r="G2639">
        <f>IF(COUNTIF($F$2:F2639, F2639) =1,1,0)</f>
        <v>0</v>
      </c>
      <c r="H2639" s="1">
        <v>82.88</v>
      </c>
      <c r="I2639" s="2">
        <f t="shared" si="41"/>
        <v>82880000</v>
      </c>
      <c r="J2639" s="2">
        <v>479586</v>
      </c>
      <c r="K2639" t="s">
        <v>29</v>
      </c>
      <c r="L2639" t="s">
        <v>38</v>
      </c>
      <c r="M2639" t="s">
        <v>27</v>
      </c>
      <c r="N2639" s="2">
        <v>8</v>
      </c>
    </row>
    <row r="2640" spans="1:14" x14ac:dyDescent="0.35">
      <c r="A2640" t="s">
        <v>40</v>
      </c>
      <c r="B2640">
        <f>IF(COUNTIF($A$2:A2640, A2640) =1,1,0)</f>
        <v>0</v>
      </c>
      <c r="C2640">
        <v>2020</v>
      </c>
      <c r="D2640" s="10">
        <v>43831</v>
      </c>
      <c r="E2640" t="s">
        <v>11</v>
      </c>
      <c r="F2640" t="s">
        <v>36</v>
      </c>
      <c r="G2640">
        <f>IF(COUNTIF($F$2:F2640, F2640) =1,1,0)</f>
        <v>0</v>
      </c>
      <c r="H2640" s="1">
        <v>42.03</v>
      </c>
      <c r="I2640" s="2">
        <f t="shared" si="41"/>
        <v>42030000</v>
      </c>
      <c r="J2640" s="2">
        <v>454763</v>
      </c>
      <c r="K2640" t="s">
        <v>13</v>
      </c>
      <c r="L2640" t="s">
        <v>26</v>
      </c>
      <c r="M2640" t="s">
        <v>18</v>
      </c>
      <c r="N2640" s="2">
        <v>14</v>
      </c>
    </row>
    <row r="2641" spans="1:14" x14ac:dyDescent="0.35">
      <c r="A2641" t="s">
        <v>23</v>
      </c>
      <c r="B2641">
        <f>IF(COUNTIF($A$2:A2641, A2641) =1,1,0)</f>
        <v>0</v>
      </c>
      <c r="C2641">
        <v>2019</v>
      </c>
      <c r="D2641" s="10">
        <v>43466</v>
      </c>
      <c r="E2641" t="s">
        <v>11</v>
      </c>
      <c r="F2641" t="s">
        <v>24</v>
      </c>
      <c r="G2641">
        <f>IF(COUNTIF($F$2:F2641, F2641) =1,1,0)</f>
        <v>0</v>
      </c>
      <c r="H2641" s="1">
        <v>33.85</v>
      </c>
      <c r="I2641" s="2">
        <f t="shared" si="41"/>
        <v>33850000</v>
      </c>
      <c r="J2641" s="2">
        <v>60183</v>
      </c>
      <c r="K2641" t="s">
        <v>25</v>
      </c>
      <c r="L2641" t="s">
        <v>14</v>
      </c>
      <c r="M2641" t="s">
        <v>27</v>
      </c>
      <c r="N2641" s="2">
        <v>17</v>
      </c>
    </row>
    <row r="2642" spans="1:14" x14ac:dyDescent="0.35">
      <c r="A2642" t="s">
        <v>41</v>
      </c>
      <c r="B2642">
        <f>IF(COUNTIF($A$2:A2642, A2642) =1,1,0)</f>
        <v>0</v>
      </c>
      <c r="C2642">
        <v>2018</v>
      </c>
      <c r="D2642" s="10">
        <v>43101</v>
      </c>
      <c r="E2642" t="s">
        <v>11</v>
      </c>
      <c r="F2642" t="s">
        <v>12</v>
      </c>
      <c r="G2642">
        <f>IF(COUNTIF($F$2:F2642, F2642) =1,1,0)</f>
        <v>0</v>
      </c>
      <c r="H2642" s="1">
        <v>94.6</v>
      </c>
      <c r="I2642" s="2">
        <f t="shared" si="41"/>
        <v>94600000</v>
      </c>
      <c r="J2642" s="2">
        <v>596801</v>
      </c>
      <c r="K2642" t="s">
        <v>25</v>
      </c>
      <c r="L2642" t="s">
        <v>22</v>
      </c>
      <c r="M2642" t="s">
        <v>31</v>
      </c>
      <c r="N2642" s="2">
        <v>70</v>
      </c>
    </row>
    <row r="2643" spans="1:14" x14ac:dyDescent="0.35">
      <c r="A2643" t="s">
        <v>10</v>
      </c>
      <c r="B2643">
        <f>IF(COUNTIF($A$2:A2643, A2643) =1,1,0)</f>
        <v>0</v>
      </c>
      <c r="C2643">
        <v>2021</v>
      </c>
      <c r="D2643" s="10">
        <v>44197</v>
      </c>
      <c r="E2643" t="s">
        <v>16</v>
      </c>
      <c r="F2643" t="s">
        <v>21</v>
      </c>
      <c r="G2643">
        <f>IF(COUNTIF($F$2:F2643, F2643) =1,1,0)</f>
        <v>0</v>
      </c>
      <c r="H2643" s="1">
        <v>71.900000000000006</v>
      </c>
      <c r="I2643" s="2">
        <f t="shared" si="41"/>
        <v>71900000</v>
      </c>
      <c r="J2643" s="2">
        <v>698786</v>
      </c>
      <c r="K2643" t="s">
        <v>13</v>
      </c>
      <c r="L2643" t="s">
        <v>38</v>
      </c>
      <c r="M2643" t="s">
        <v>31</v>
      </c>
      <c r="N2643" s="2">
        <v>21</v>
      </c>
    </row>
    <row r="2644" spans="1:14" x14ac:dyDescent="0.35">
      <c r="A2644" t="s">
        <v>44</v>
      </c>
      <c r="B2644">
        <f>IF(COUNTIF($A$2:A2644, A2644) =1,1,0)</f>
        <v>0</v>
      </c>
      <c r="C2644">
        <v>2021</v>
      </c>
      <c r="D2644" s="10">
        <v>44197</v>
      </c>
      <c r="E2644" t="s">
        <v>32</v>
      </c>
      <c r="F2644" t="s">
        <v>24</v>
      </c>
      <c r="G2644">
        <f>IF(COUNTIF($F$2:F2644, F2644) =1,1,0)</f>
        <v>0</v>
      </c>
      <c r="H2644" s="1">
        <v>94.23</v>
      </c>
      <c r="I2644" s="2">
        <f t="shared" si="41"/>
        <v>94230000</v>
      </c>
      <c r="J2644" s="2">
        <v>441749</v>
      </c>
      <c r="K2644" t="s">
        <v>25</v>
      </c>
      <c r="L2644" t="s">
        <v>14</v>
      </c>
      <c r="M2644" t="s">
        <v>27</v>
      </c>
      <c r="N2644" s="2">
        <v>55</v>
      </c>
    </row>
    <row r="2645" spans="1:14" x14ac:dyDescent="0.35">
      <c r="A2645" t="s">
        <v>10</v>
      </c>
      <c r="B2645">
        <f>IF(COUNTIF($A$2:A2645, A2645) =1,1,0)</f>
        <v>0</v>
      </c>
      <c r="C2645">
        <v>2018</v>
      </c>
      <c r="D2645" s="10">
        <v>43101</v>
      </c>
      <c r="E2645" t="s">
        <v>34</v>
      </c>
      <c r="F2645" t="s">
        <v>37</v>
      </c>
      <c r="G2645">
        <f>IF(COUNTIF($F$2:F2645, F2645) =1,1,0)</f>
        <v>0</v>
      </c>
      <c r="H2645" s="1">
        <v>76.400000000000006</v>
      </c>
      <c r="I2645" s="2">
        <f t="shared" si="41"/>
        <v>76400000</v>
      </c>
      <c r="J2645" s="2">
        <v>966102</v>
      </c>
      <c r="K2645" t="s">
        <v>13</v>
      </c>
      <c r="L2645" t="s">
        <v>26</v>
      </c>
      <c r="M2645" t="s">
        <v>18</v>
      </c>
      <c r="N2645" s="2">
        <v>1</v>
      </c>
    </row>
    <row r="2646" spans="1:14" x14ac:dyDescent="0.35">
      <c r="A2646" t="s">
        <v>19</v>
      </c>
      <c r="B2646">
        <f>IF(COUNTIF($A$2:A2646, A2646) =1,1,0)</f>
        <v>0</v>
      </c>
      <c r="C2646">
        <v>2017</v>
      </c>
      <c r="D2646" s="10">
        <v>42736</v>
      </c>
      <c r="E2646" t="s">
        <v>42</v>
      </c>
      <c r="F2646" t="s">
        <v>37</v>
      </c>
      <c r="G2646">
        <f>IF(COUNTIF($F$2:F2646, F2646) =1,1,0)</f>
        <v>0</v>
      </c>
      <c r="H2646" s="1">
        <v>66.290000000000006</v>
      </c>
      <c r="I2646" s="2">
        <f t="shared" si="41"/>
        <v>66290000.000000007</v>
      </c>
      <c r="J2646" s="2">
        <v>430200</v>
      </c>
      <c r="K2646" t="s">
        <v>30</v>
      </c>
      <c r="L2646" t="s">
        <v>38</v>
      </c>
      <c r="M2646" t="s">
        <v>31</v>
      </c>
      <c r="N2646" s="2">
        <v>48</v>
      </c>
    </row>
    <row r="2647" spans="1:14" x14ac:dyDescent="0.35">
      <c r="A2647" t="s">
        <v>23</v>
      </c>
      <c r="B2647">
        <f>IF(COUNTIF($A$2:A2647, A2647) =1,1,0)</f>
        <v>0</v>
      </c>
      <c r="C2647">
        <v>2023</v>
      </c>
      <c r="D2647" s="10">
        <v>44927</v>
      </c>
      <c r="E2647" t="s">
        <v>16</v>
      </c>
      <c r="F2647" t="s">
        <v>36</v>
      </c>
      <c r="G2647">
        <f>IF(COUNTIF($F$2:F2647, F2647) =1,1,0)</f>
        <v>0</v>
      </c>
      <c r="H2647" s="1">
        <v>49.89</v>
      </c>
      <c r="I2647" s="2">
        <f t="shared" si="41"/>
        <v>49890000</v>
      </c>
      <c r="J2647" s="2">
        <v>638668</v>
      </c>
      <c r="K2647" t="s">
        <v>25</v>
      </c>
      <c r="L2647" t="s">
        <v>26</v>
      </c>
      <c r="M2647" t="s">
        <v>39</v>
      </c>
      <c r="N2647" s="2">
        <v>47</v>
      </c>
    </row>
    <row r="2648" spans="1:14" x14ac:dyDescent="0.35">
      <c r="A2648" t="s">
        <v>23</v>
      </c>
      <c r="B2648">
        <f>IF(COUNTIF($A$2:A2648, A2648) =1,1,0)</f>
        <v>0</v>
      </c>
      <c r="C2648">
        <v>2019</v>
      </c>
      <c r="D2648" s="10">
        <v>43466</v>
      </c>
      <c r="E2648" t="s">
        <v>32</v>
      </c>
      <c r="F2648" t="s">
        <v>37</v>
      </c>
      <c r="G2648">
        <f>IF(COUNTIF($F$2:F2648, F2648) =1,1,0)</f>
        <v>0</v>
      </c>
      <c r="H2648" s="1">
        <v>81.91</v>
      </c>
      <c r="I2648" s="2">
        <f t="shared" si="41"/>
        <v>81910000</v>
      </c>
      <c r="J2648" s="2">
        <v>127817</v>
      </c>
      <c r="K2648" t="s">
        <v>25</v>
      </c>
      <c r="L2648" t="s">
        <v>22</v>
      </c>
      <c r="M2648" t="s">
        <v>31</v>
      </c>
      <c r="N2648" s="2">
        <v>66</v>
      </c>
    </row>
    <row r="2649" spans="1:14" x14ac:dyDescent="0.35">
      <c r="A2649" t="s">
        <v>43</v>
      </c>
      <c r="B2649">
        <f>IF(COUNTIF($A$2:A2649, A2649) =1,1,0)</f>
        <v>0</v>
      </c>
      <c r="C2649">
        <v>2017</v>
      </c>
      <c r="D2649" s="10">
        <v>42736</v>
      </c>
      <c r="E2649" t="s">
        <v>20</v>
      </c>
      <c r="F2649" t="s">
        <v>35</v>
      </c>
      <c r="G2649">
        <f>IF(COUNTIF($F$2:F2649, F2649) =1,1,0)</f>
        <v>0</v>
      </c>
      <c r="H2649" s="1">
        <v>14.54</v>
      </c>
      <c r="I2649" s="2">
        <f t="shared" si="41"/>
        <v>14540000</v>
      </c>
      <c r="J2649" s="2">
        <v>491794</v>
      </c>
      <c r="K2649" t="s">
        <v>25</v>
      </c>
      <c r="L2649" t="s">
        <v>38</v>
      </c>
      <c r="M2649" t="s">
        <v>39</v>
      </c>
      <c r="N2649" s="2">
        <v>4</v>
      </c>
    </row>
    <row r="2650" spans="1:14" x14ac:dyDescent="0.35">
      <c r="A2650" t="s">
        <v>28</v>
      </c>
      <c r="B2650">
        <f>IF(COUNTIF($A$2:A2650, A2650) =1,1,0)</f>
        <v>0</v>
      </c>
      <c r="C2650">
        <v>2024</v>
      </c>
      <c r="D2650" s="10">
        <v>45292</v>
      </c>
      <c r="E2650" t="s">
        <v>16</v>
      </c>
      <c r="F2650" t="s">
        <v>21</v>
      </c>
      <c r="G2650">
        <f>IF(COUNTIF($F$2:F2650, F2650) =1,1,0)</f>
        <v>0</v>
      </c>
      <c r="H2650" s="1">
        <v>33.44</v>
      </c>
      <c r="I2650" s="2">
        <f t="shared" si="41"/>
        <v>33439999.999999996</v>
      </c>
      <c r="J2650" s="2">
        <v>737958</v>
      </c>
      <c r="K2650" t="s">
        <v>13</v>
      </c>
      <c r="L2650" t="s">
        <v>26</v>
      </c>
      <c r="M2650" t="s">
        <v>39</v>
      </c>
      <c r="N2650" s="2">
        <v>54</v>
      </c>
    </row>
    <row r="2651" spans="1:14" x14ac:dyDescent="0.35">
      <c r="A2651" t="s">
        <v>40</v>
      </c>
      <c r="B2651">
        <f>IF(COUNTIF($A$2:A2651, A2651) =1,1,0)</f>
        <v>0</v>
      </c>
      <c r="C2651">
        <v>2017</v>
      </c>
      <c r="D2651" s="10">
        <v>42736</v>
      </c>
      <c r="E2651" t="s">
        <v>32</v>
      </c>
      <c r="F2651" t="s">
        <v>12</v>
      </c>
      <c r="G2651">
        <f>IF(COUNTIF($F$2:F2651, F2651) =1,1,0)</f>
        <v>0</v>
      </c>
      <c r="H2651" s="1">
        <v>31.74</v>
      </c>
      <c r="I2651" s="2">
        <f t="shared" si="41"/>
        <v>31740000</v>
      </c>
      <c r="J2651" s="2">
        <v>724207</v>
      </c>
      <c r="K2651" t="s">
        <v>13</v>
      </c>
      <c r="L2651" t="s">
        <v>22</v>
      </c>
      <c r="M2651" t="s">
        <v>18</v>
      </c>
      <c r="N2651" s="2">
        <v>54</v>
      </c>
    </row>
    <row r="2652" spans="1:14" x14ac:dyDescent="0.35">
      <c r="A2652" t="s">
        <v>28</v>
      </c>
      <c r="B2652">
        <f>IF(COUNTIF($A$2:A2652, A2652) =1,1,0)</f>
        <v>0</v>
      </c>
      <c r="C2652">
        <v>2018</v>
      </c>
      <c r="D2652" s="10">
        <v>43101</v>
      </c>
      <c r="E2652" t="s">
        <v>34</v>
      </c>
      <c r="F2652" t="s">
        <v>37</v>
      </c>
      <c r="G2652">
        <f>IF(COUNTIF($F$2:F2652, F2652) =1,1,0)</f>
        <v>0</v>
      </c>
      <c r="H2652" s="1">
        <v>78.11</v>
      </c>
      <c r="I2652" s="2">
        <f t="shared" si="41"/>
        <v>78110000</v>
      </c>
      <c r="J2652" s="2">
        <v>451780</v>
      </c>
      <c r="K2652" t="s">
        <v>13</v>
      </c>
      <c r="L2652" t="s">
        <v>14</v>
      </c>
      <c r="M2652" t="s">
        <v>15</v>
      </c>
      <c r="N2652" s="2">
        <v>28</v>
      </c>
    </row>
    <row r="2653" spans="1:14" x14ac:dyDescent="0.35">
      <c r="A2653" t="s">
        <v>19</v>
      </c>
      <c r="B2653">
        <f>IF(COUNTIF($A$2:A2653, A2653) =1,1,0)</f>
        <v>0</v>
      </c>
      <c r="C2653">
        <v>2016</v>
      </c>
      <c r="D2653" s="10">
        <v>42370</v>
      </c>
      <c r="E2653" t="s">
        <v>20</v>
      </c>
      <c r="F2653" t="s">
        <v>37</v>
      </c>
      <c r="G2653">
        <f>IF(COUNTIF($F$2:F2653, F2653) =1,1,0)</f>
        <v>0</v>
      </c>
      <c r="H2653" s="1">
        <v>8.25</v>
      </c>
      <c r="I2653" s="2">
        <f t="shared" si="41"/>
        <v>8250000</v>
      </c>
      <c r="J2653" s="2">
        <v>875227</v>
      </c>
      <c r="K2653" t="s">
        <v>30</v>
      </c>
      <c r="L2653" t="s">
        <v>38</v>
      </c>
      <c r="M2653" t="s">
        <v>27</v>
      </c>
      <c r="N2653" s="2">
        <v>20</v>
      </c>
    </row>
    <row r="2654" spans="1:14" x14ac:dyDescent="0.35">
      <c r="A2654" t="s">
        <v>43</v>
      </c>
      <c r="B2654">
        <f>IF(COUNTIF($A$2:A2654, A2654) =1,1,0)</f>
        <v>0</v>
      </c>
      <c r="C2654">
        <v>2018</v>
      </c>
      <c r="D2654" s="10">
        <v>43101</v>
      </c>
      <c r="E2654" t="s">
        <v>42</v>
      </c>
      <c r="F2654" t="s">
        <v>36</v>
      </c>
      <c r="G2654">
        <f>IF(COUNTIF($F$2:F2654, F2654) =1,1,0)</f>
        <v>0</v>
      </c>
      <c r="H2654" s="1">
        <v>17.52</v>
      </c>
      <c r="I2654" s="2">
        <f t="shared" si="41"/>
        <v>17520000</v>
      </c>
      <c r="J2654" s="2">
        <v>334945</v>
      </c>
      <c r="K2654" t="s">
        <v>25</v>
      </c>
      <c r="L2654" t="s">
        <v>22</v>
      </c>
      <c r="M2654" t="s">
        <v>31</v>
      </c>
      <c r="N2654" s="2">
        <v>33</v>
      </c>
    </row>
    <row r="2655" spans="1:14" x14ac:dyDescent="0.35">
      <c r="A2655" t="s">
        <v>40</v>
      </c>
      <c r="B2655">
        <f>IF(COUNTIF($A$2:A2655, A2655) =1,1,0)</f>
        <v>0</v>
      </c>
      <c r="C2655">
        <v>2023</v>
      </c>
      <c r="D2655" s="10">
        <v>44927</v>
      </c>
      <c r="E2655" t="s">
        <v>32</v>
      </c>
      <c r="F2655" t="s">
        <v>21</v>
      </c>
      <c r="G2655">
        <f>IF(COUNTIF($F$2:F2655, F2655) =1,1,0)</f>
        <v>0</v>
      </c>
      <c r="H2655" s="1">
        <v>81.89</v>
      </c>
      <c r="I2655" s="2">
        <f t="shared" si="41"/>
        <v>81890000</v>
      </c>
      <c r="J2655" s="2">
        <v>525978</v>
      </c>
      <c r="K2655" t="s">
        <v>30</v>
      </c>
      <c r="L2655" t="s">
        <v>22</v>
      </c>
      <c r="M2655" t="s">
        <v>31</v>
      </c>
      <c r="N2655" s="2">
        <v>12</v>
      </c>
    </row>
    <row r="2656" spans="1:14" x14ac:dyDescent="0.35">
      <c r="A2656" t="s">
        <v>23</v>
      </c>
      <c r="B2656">
        <f>IF(COUNTIF($A$2:A2656, A2656) =1,1,0)</f>
        <v>0</v>
      </c>
      <c r="C2656">
        <v>2016</v>
      </c>
      <c r="D2656" s="10">
        <v>42370</v>
      </c>
      <c r="E2656" t="s">
        <v>11</v>
      </c>
      <c r="F2656" t="s">
        <v>17</v>
      </c>
      <c r="G2656">
        <f>IF(COUNTIF($F$2:F2656, F2656) =1,1,0)</f>
        <v>0</v>
      </c>
      <c r="H2656" s="1">
        <v>37.29</v>
      </c>
      <c r="I2656" s="2">
        <f t="shared" si="41"/>
        <v>37290000</v>
      </c>
      <c r="J2656" s="2">
        <v>761252</v>
      </c>
      <c r="K2656" t="s">
        <v>29</v>
      </c>
      <c r="L2656" t="s">
        <v>22</v>
      </c>
      <c r="M2656" t="s">
        <v>15</v>
      </c>
      <c r="N2656" s="2">
        <v>57</v>
      </c>
    </row>
    <row r="2657" spans="1:14" x14ac:dyDescent="0.35">
      <c r="A2657" t="s">
        <v>10</v>
      </c>
      <c r="B2657">
        <f>IF(COUNTIF($A$2:A2657, A2657) =1,1,0)</f>
        <v>0</v>
      </c>
      <c r="C2657">
        <v>2017</v>
      </c>
      <c r="D2657" s="10">
        <v>42736</v>
      </c>
      <c r="E2657" t="s">
        <v>11</v>
      </c>
      <c r="F2657" t="s">
        <v>35</v>
      </c>
      <c r="G2657">
        <f>IF(COUNTIF($F$2:F2657, F2657) =1,1,0)</f>
        <v>0</v>
      </c>
      <c r="H2657" s="1">
        <v>38.869999999999997</v>
      </c>
      <c r="I2657" s="2">
        <f t="shared" si="41"/>
        <v>38870000</v>
      </c>
      <c r="J2657" s="2">
        <v>168075</v>
      </c>
      <c r="K2657" t="s">
        <v>29</v>
      </c>
      <c r="L2657" t="s">
        <v>26</v>
      </c>
      <c r="M2657" t="s">
        <v>27</v>
      </c>
      <c r="N2657" s="2">
        <v>52</v>
      </c>
    </row>
    <row r="2658" spans="1:14" x14ac:dyDescent="0.35">
      <c r="A2658" t="s">
        <v>44</v>
      </c>
      <c r="B2658">
        <f>IF(COUNTIF($A$2:A2658, A2658) =1,1,0)</f>
        <v>0</v>
      </c>
      <c r="C2658">
        <v>2015</v>
      </c>
      <c r="D2658" s="10">
        <v>42005</v>
      </c>
      <c r="E2658" t="s">
        <v>16</v>
      </c>
      <c r="F2658" t="s">
        <v>36</v>
      </c>
      <c r="G2658">
        <f>IF(COUNTIF($F$2:F2658, F2658) =1,1,0)</f>
        <v>0</v>
      </c>
      <c r="H2658" s="1">
        <v>6.57</v>
      </c>
      <c r="I2658" s="2">
        <f t="shared" si="41"/>
        <v>6570000</v>
      </c>
      <c r="J2658" s="2">
        <v>443408</v>
      </c>
      <c r="K2658" t="s">
        <v>13</v>
      </c>
      <c r="L2658" t="s">
        <v>22</v>
      </c>
      <c r="M2658" t="s">
        <v>39</v>
      </c>
      <c r="N2658" s="2">
        <v>71</v>
      </c>
    </row>
    <row r="2659" spans="1:14" x14ac:dyDescent="0.35">
      <c r="A2659" t="s">
        <v>23</v>
      </c>
      <c r="B2659">
        <f>IF(COUNTIF($A$2:A2659, A2659) =1,1,0)</f>
        <v>0</v>
      </c>
      <c r="C2659">
        <v>2018</v>
      </c>
      <c r="D2659" s="10">
        <v>43101</v>
      </c>
      <c r="E2659" t="s">
        <v>32</v>
      </c>
      <c r="F2659" t="s">
        <v>21</v>
      </c>
      <c r="G2659">
        <f>IF(COUNTIF($F$2:F2659, F2659) =1,1,0)</f>
        <v>0</v>
      </c>
      <c r="H2659" s="1">
        <v>17.989999999999998</v>
      </c>
      <c r="I2659" s="2">
        <f t="shared" si="41"/>
        <v>17990000</v>
      </c>
      <c r="J2659" s="2">
        <v>60917</v>
      </c>
      <c r="K2659" t="s">
        <v>30</v>
      </c>
      <c r="L2659" t="s">
        <v>38</v>
      </c>
      <c r="M2659" t="s">
        <v>15</v>
      </c>
      <c r="N2659" s="2">
        <v>1</v>
      </c>
    </row>
    <row r="2660" spans="1:14" x14ac:dyDescent="0.35">
      <c r="A2660" t="s">
        <v>45</v>
      </c>
      <c r="B2660">
        <f>IF(COUNTIF($A$2:A2660, A2660) =1,1,0)</f>
        <v>0</v>
      </c>
      <c r="C2660">
        <v>2017</v>
      </c>
      <c r="D2660" s="10">
        <v>42736</v>
      </c>
      <c r="E2660" t="s">
        <v>20</v>
      </c>
      <c r="F2660" t="s">
        <v>36</v>
      </c>
      <c r="G2660">
        <f>IF(COUNTIF($F$2:F2660, F2660) =1,1,0)</f>
        <v>0</v>
      </c>
      <c r="H2660" s="1">
        <v>59.54</v>
      </c>
      <c r="I2660" s="2">
        <f t="shared" si="41"/>
        <v>59540000</v>
      </c>
      <c r="J2660" s="2">
        <v>839892</v>
      </c>
      <c r="K2660" t="s">
        <v>25</v>
      </c>
      <c r="L2660" t="s">
        <v>22</v>
      </c>
      <c r="M2660" t="s">
        <v>39</v>
      </c>
      <c r="N2660" s="2">
        <v>20</v>
      </c>
    </row>
    <row r="2661" spans="1:14" x14ac:dyDescent="0.35">
      <c r="A2661" t="s">
        <v>43</v>
      </c>
      <c r="B2661">
        <f>IF(COUNTIF($A$2:A2661, A2661) =1,1,0)</f>
        <v>0</v>
      </c>
      <c r="C2661">
        <v>2021</v>
      </c>
      <c r="D2661" s="10">
        <v>44197</v>
      </c>
      <c r="E2661" t="s">
        <v>16</v>
      </c>
      <c r="F2661" t="s">
        <v>35</v>
      </c>
      <c r="G2661">
        <f>IF(COUNTIF($F$2:F2661, F2661) =1,1,0)</f>
        <v>0</v>
      </c>
      <c r="H2661" s="1">
        <v>72.14</v>
      </c>
      <c r="I2661" s="2">
        <f t="shared" si="41"/>
        <v>72140000</v>
      </c>
      <c r="J2661" s="2">
        <v>673933</v>
      </c>
      <c r="K2661" t="s">
        <v>30</v>
      </c>
      <c r="L2661" t="s">
        <v>38</v>
      </c>
      <c r="M2661" t="s">
        <v>27</v>
      </c>
      <c r="N2661" s="2">
        <v>22</v>
      </c>
    </row>
    <row r="2662" spans="1:14" x14ac:dyDescent="0.35">
      <c r="A2662" t="s">
        <v>45</v>
      </c>
      <c r="B2662">
        <f>IF(COUNTIF($A$2:A2662, A2662) =1,1,0)</f>
        <v>0</v>
      </c>
      <c r="C2662">
        <v>2021</v>
      </c>
      <c r="D2662" s="10">
        <v>44197</v>
      </c>
      <c r="E2662" t="s">
        <v>16</v>
      </c>
      <c r="F2662" t="s">
        <v>12</v>
      </c>
      <c r="G2662">
        <f>IF(COUNTIF($F$2:F2662, F2662) =1,1,0)</f>
        <v>0</v>
      </c>
      <c r="H2662" s="1">
        <v>84.64</v>
      </c>
      <c r="I2662" s="2">
        <f t="shared" si="41"/>
        <v>84640000</v>
      </c>
      <c r="J2662" s="2">
        <v>534283</v>
      </c>
      <c r="K2662" t="s">
        <v>29</v>
      </c>
      <c r="L2662" t="s">
        <v>26</v>
      </c>
      <c r="M2662" t="s">
        <v>15</v>
      </c>
      <c r="N2662" s="2">
        <v>49</v>
      </c>
    </row>
    <row r="2663" spans="1:14" x14ac:dyDescent="0.35">
      <c r="A2663" t="s">
        <v>23</v>
      </c>
      <c r="B2663">
        <f>IF(COUNTIF($A$2:A2663, A2663) =1,1,0)</f>
        <v>0</v>
      </c>
      <c r="C2663">
        <v>2022</v>
      </c>
      <c r="D2663" s="10">
        <v>44562</v>
      </c>
      <c r="E2663" t="s">
        <v>32</v>
      </c>
      <c r="F2663" t="s">
        <v>12</v>
      </c>
      <c r="G2663">
        <f>IF(COUNTIF($F$2:F2663, F2663) =1,1,0)</f>
        <v>0</v>
      </c>
      <c r="H2663" s="1">
        <v>32.200000000000003</v>
      </c>
      <c r="I2663" s="2">
        <f t="shared" si="41"/>
        <v>32200000.000000004</v>
      </c>
      <c r="J2663" s="2">
        <v>49715</v>
      </c>
      <c r="K2663" t="s">
        <v>29</v>
      </c>
      <c r="L2663" t="s">
        <v>14</v>
      </c>
      <c r="M2663" t="s">
        <v>39</v>
      </c>
      <c r="N2663" s="2">
        <v>72</v>
      </c>
    </row>
    <row r="2664" spans="1:14" x14ac:dyDescent="0.35">
      <c r="A2664" t="s">
        <v>10</v>
      </c>
      <c r="B2664">
        <f>IF(COUNTIF($A$2:A2664, A2664) =1,1,0)</f>
        <v>0</v>
      </c>
      <c r="C2664">
        <v>2022</v>
      </c>
      <c r="D2664" s="10">
        <v>44562</v>
      </c>
      <c r="E2664" t="s">
        <v>34</v>
      </c>
      <c r="F2664" t="s">
        <v>36</v>
      </c>
      <c r="G2664">
        <f>IF(COUNTIF($F$2:F2664, F2664) =1,1,0)</f>
        <v>0</v>
      </c>
      <c r="H2664" s="1">
        <v>1.1599999999999999</v>
      </c>
      <c r="I2664" s="2">
        <f t="shared" si="41"/>
        <v>1160000</v>
      </c>
      <c r="J2664" s="2">
        <v>297461</v>
      </c>
      <c r="K2664" t="s">
        <v>13</v>
      </c>
      <c r="L2664" t="s">
        <v>38</v>
      </c>
      <c r="M2664" t="s">
        <v>18</v>
      </c>
      <c r="N2664" s="2">
        <v>15</v>
      </c>
    </row>
    <row r="2665" spans="1:14" x14ac:dyDescent="0.35">
      <c r="A2665" t="s">
        <v>41</v>
      </c>
      <c r="B2665">
        <f>IF(COUNTIF($A$2:A2665, A2665) =1,1,0)</f>
        <v>0</v>
      </c>
      <c r="C2665">
        <v>2021</v>
      </c>
      <c r="D2665" s="10">
        <v>44197</v>
      </c>
      <c r="E2665" t="s">
        <v>34</v>
      </c>
      <c r="F2665" t="s">
        <v>37</v>
      </c>
      <c r="G2665">
        <f>IF(COUNTIF($F$2:F2665, F2665) =1,1,0)</f>
        <v>0</v>
      </c>
      <c r="H2665" s="1">
        <v>48.71</v>
      </c>
      <c r="I2665" s="2">
        <f t="shared" si="41"/>
        <v>48710000</v>
      </c>
      <c r="J2665" s="2">
        <v>861410</v>
      </c>
      <c r="K2665" t="s">
        <v>30</v>
      </c>
      <c r="L2665" t="s">
        <v>26</v>
      </c>
      <c r="M2665" t="s">
        <v>15</v>
      </c>
      <c r="N2665" s="2">
        <v>7</v>
      </c>
    </row>
    <row r="2666" spans="1:14" x14ac:dyDescent="0.35">
      <c r="A2666" t="s">
        <v>28</v>
      </c>
      <c r="B2666">
        <f>IF(COUNTIF($A$2:A2666, A2666) =1,1,0)</f>
        <v>0</v>
      </c>
      <c r="C2666">
        <v>2016</v>
      </c>
      <c r="D2666" s="10">
        <v>42370</v>
      </c>
      <c r="E2666" t="s">
        <v>32</v>
      </c>
      <c r="F2666" t="s">
        <v>24</v>
      </c>
      <c r="G2666">
        <f>IF(COUNTIF($F$2:F2666, F2666) =1,1,0)</f>
        <v>0</v>
      </c>
      <c r="H2666" s="1">
        <v>14.28</v>
      </c>
      <c r="I2666" s="2">
        <f t="shared" si="41"/>
        <v>14280000</v>
      </c>
      <c r="J2666" s="2">
        <v>547178</v>
      </c>
      <c r="K2666" t="s">
        <v>29</v>
      </c>
      <c r="L2666" t="s">
        <v>26</v>
      </c>
      <c r="M2666" t="s">
        <v>18</v>
      </c>
      <c r="N2666" s="2">
        <v>45</v>
      </c>
    </row>
    <row r="2667" spans="1:14" x14ac:dyDescent="0.35">
      <c r="A2667" t="s">
        <v>44</v>
      </c>
      <c r="B2667">
        <f>IF(COUNTIF($A$2:A2667, A2667) =1,1,0)</f>
        <v>0</v>
      </c>
      <c r="C2667">
        <v>2020</v>
      </c>
      <c r="D2667" s="10">
        <v>43831</v>
      </c>
      <c r="E2667" t="s">
        <v>16</v>
      </c>
      <c r="F2667" t="s">
        <v>36</v>
      </c>
      <c r="G2667">
        <f>IF(COUNTIF($F$2:F2667, F2667) =1,1,0)</f>
        <v>0</v>
      </c>
      <c r="H2667" s="1">
        <v>37.380000000000003</v>
      </c>
      <c r="I2667" s="2">
        <f t="shared" si="41"/>
        <v>37380000</v>
      </c>
      <c r="J2667" s="2">
        <v>273660</v>
      </c>
      <c r="K2667" t="s">
        <v>29</v>
      </c>
      <c r="L2667" t="s">
        <v>22</v>
      </c>
      <c r="M2667" t="s">
        <v>18</v>
      </c>
      <c r="N2667" s="2">
        <v>6</v>
      </c>
    </row>
    <row r="2668" spans="1:14" x14ac:dyDescent="0.35">
      <c r="A2668" t="s">
        <v>43</v>
      </c>
      <c r="B2668">
        <f>IF(COUNTIF($A$2:A2668, A2668) =1,1,0)</f>
        <v>0</v>
      </c>
      <c r="C2668">
        <v>2023</v>
      </c>
      <c r="D2668" s="10">
        <v>44927</v>
      </c>
      <c r="E2668" t="s">
        <v>11</v>
      </c>
      <c r="F2668" t="s">
        <v>21</v>
      </c>
      <c r="G2668">
        <f>IF(COUNTIF($F$2:F2668, F2668) =1,1,0)</f>
        <v>0</v>
      </c>
      <c r="H2668" s="1">
        <v>23.01</v>
      </c>
      <c r="I2668" s="2">
        <f t="shared" si="41"/>
        <v>23010000</v>
      </c>
      <c r="J2668" s="2">
        <v>195113</v>
      </c>
      <c r="K2668" t="s">
        <v>30</v>
      </c>
      <c r="L2668" t="s">
        <v>14</v>
      </c>
      <c r="M2668" t="s">
        <v>39</v>
      </c>
      <c r="N2668" s="2">
        <v>4</v>
      </c>
    </row>
    <row r="2669" spans="1:14" x14ac:dyDescent="0.35">
      <c r="A2669" t="s">
        <v>10</v>
      </c>
      <c r="B2669">
        <f>IF(COUNTIF($A$2:A2669, A2669) =1,1,0)</f>
        <v>0</v>
      </c>
      <c r="C2669">
        <v>2018</v>
      </c>
      <c r="D2669" s="10">
        <v>43101</v>
      </c>
      <c r="E2669" t="s">
        <v>20</v>
      </c>
      <c r="F2669" t="s">
        <v>36</v>
      </c>
      <c r="G2669">
        <f>IF(COUNTIF($F$2:F2669, F2669) =1,1,0)</f>
        <v>0</v>
      </c>
      <c r="H2669" s="1">
        <v>9.77</v>
      </c>
      <c r="I2669" s="2">
        <f t="shared" si="41"/>
        <v>9770000</v>
      </c>
      <c r="J2669" s="2">
        <v>881294</v>
      </c>
      <c r="K2669" t="s">
        <v>29</v>
      </c>
      <c r="L2669" t="s">
        <v>14</v>
      </c>
      <c r="M2669" t="s">
        <v>27</v>
      </c>
      <c r="N2669" s="2">
        <v>3</v>
      </c>
    </row>
    <row r="2670" spans="1:14" x14ac:dyDescent="0.35">
      <c r="A2670" t="s">
        <v>45</v>
      </c>
      <c r="B2670">
        <f>IF(COUNTIF($A$2:A2670, A2670) =1,1,0)</f>
        <v>0</v>
      </c>
      <c r="C2670">
        <v>2024</v>
      </c>
      <c r="D2670" s="10">
        <v>45292</v>
      </c>
      <c r="E2670" t="s">
        <v>11</v>
      </c>
      <c r="F2670" t="s">
        <v>35</v>
      </c>
      <c r="G2670">
        <f>IF(COUNTIF($F$2:F2670, F2670) =1,1,0)</f>
        <v>0</v>
      </c>
      <c r="H2670" s="1">
        <v>58.64</v>
      </c>
      <c r="I2670" s="2">
        <f t="shared" si="41"/>
        <v>58640000</v>
      </c>
      <c r="J2670" s="2">
        <v>146937</v>
      </c>
      <c r="K2670" t="s">
        <v>13</v>
      </c>
      <c r="L2670" t="s">
        <v>26</v>
      </c>
      <c r="M2670" t="s">
        <v>18</v>
      </c>
      <c r="N2670" s="2">
        <v>10</v>
      </c>
    </row>
    <row r="2671" spans="1:14" x14ac:dyDescent="0.35">
      <c r="A2671" t="s">
        <v>41</v>
      </c>
      <c r="B2671">
        <f>IF(COUNTIF($A$2:A2671, A2671) =1,1,0)</f>
        <v>0</v>
      </c>
      <c r="C2671">
        <v>2016</v>
      </c>
      <c r="D2671" s="10">
        <v>42370</v>
      </c>
      <c r="E2671" t="s">
        <v>11</v>
      </c>
      <c r="F2671" t="s">
        <v>37</v>
      </c>
      <c r="G2671">
        <f>IF(COUNTIF($F$2:F2671, F2671) =1,1,0)</f>
        <v>0</v>
      </c>
      <c r="H2671" s="1">
        <v>11.29</v>
      </c>
      <c r="I2671" s="2">
        <f t="shared" si="41"/>
        <v>11290000</v>
      </c>
      <c r="J2671" s="2">
        <v>72191</v>
      </c>
      <c r="K2671" t="s">
        <v>30</v>
      </c>
      <c r="L2671" t="s">
        <v>22</v>
      </c>
      <c r="M2671" t="s">
        <v>31</v>
      </c>
      <c r="N2671" s="2">
        <v>3</v>
      </c>
    </row>
    <row r="2672" spans="1:14" x14ac:dyDescent="0.35">
      <c r="A2672" t="s">
        <v>40</v>
      </c>
      <c r="B2672">
        <f>IF(COUNTIF($A$2:A2672, A2672) =1,1,0)</f>
        <v>0</v>
      </c>
      <c r="C2672">
        <v>2022</v>
      </c>
      <c r="D2672" s="10">
        <v>44562</v>
      </c>
      <c r="E2672" t="s">
        <v>20</v>
      </c>
      <c r="F2672" t="s">
        <v>35</v>
      </c>
      <c r="G2672">
        <f>IF(COUNTIF($F$2:F2672, F2672) =1,1,0)</f>
        <v>0</v>
      </c>
      <c r="H2672" s="1">
        <v>90.65</v>
      </c>
      <c r="I2672" s="2">
        <f t="shared" si="41"/>
        <v>90650000</v>
      </c>
      <c r="J2672" s="2">
        <v>898589</v>
      </c>
      <c r="K2672" t="s">
        <v>13</v>
      </c>
      <c r="L2672" t="s">
        <v>38</v>
      </c>
      <c r="M2672" t="s">
        <v>27</v>
      </c>
      <c r="N2672" s="2">
        <v>58</v>
      </c>
    </row>
    <row r="2673" spans="1:14" x14ac:dyDescent="0.35">
      <c r="A2673" t="s">
        <v>44</v>
      </c>
      <c r="B2673">
        <f>IF(COUNTIF($A$2:A2673, A2673) =1,1,0)</f>
        <v>0</v>
      </c>
      <c r="C2673">
        <v>2024</v>
      </c>
      <c r="D2673" s="10">
        <v>45292</v>
      </c>
      <c r="E2673" t="s">
        <v>42</v>
      </c>
      <c r="F2673" t="s">
        <v>24</v>
      </c>
      <c r="G2673">
        <f>IF(COUNTIF($F$2:F2673, F2673) =1,1,0)</f>
        <v>0</v>
      </c>
      <c r="H2673" s="1">
        <v>30.66</v>
      </c>
      <c r="I2673" s="2">
        <f t="shared" si="41"/>
        <v>30660000</v>
      </c>
      <c r="J2673" s="2">
        <v>430306</v>
      </c>
      <c r="K2673" t="s">
        <v>25</v>
      </c>
      <c r="L2673" t="s">
        <v>22</v>
      </c>
      <c r="M2673" t="s">
        <v>15</v>
      </c>
      <c r="N2673" s="2">
        <v>67</v>
      </c>
    </row>
    <row r="2674" spans="1:14" x14ac:dyDescent="0.35">
      <c r="A2674" t="s">
        <v>40</v>
      </c>
      <c r="B2674">
        <f>IF(COUNTIF($A$2:A2674, A2674) =1,1,0)</f>
        <v>0</v>
      </c>
      <c r="C2674">
        <v>2022</v>
      </c>
      <c r="D2674" s="10">
        <v>44562</v>
      </c>
      <c r="E2674" t="s">
        <v>32</v>
      </c>
      <c r="F2674" t="s">
        <v>21</v>
      </c>
      <c r="G2674">
        <f>IF(COUNTIF($F$2:F2674, F2674) =1,1,0)</f>
        <v>0</v>
      </c>
      <c r="H2674" s="1">
        <v>27.02</v>
      </c>
      <c r="I2674" s="2">
        <f t="shared" si="41"/>
        <v>27020000</v>
      </c>
      <c r="J2674" s="2">
        <v>835814</v>
      </c>
      <c r="K2674" t="s">
        <v>29</v>
      </c>
      <c r="L2674" t="s">
        <v>22</v>
      </c>
      <c r="M2674" t="s">
        <v>39</v>
      </c>
      <c r="N2674" s="2">
        <v>40</v>
      </c>
    </row>
    <row r="2675" spans="1:14" x14ac:dyDescent="0.35">
      <c r="A2675" t="s">
        <v>41</v>
      </c>
      <c r="B2675">
        <f>IF(COUNTIF($A$2:A2675, A2675) =1,1,0)</f>
        <v>0</v>
      </c>
      <c r="C2675">
        <v>2015</v>
      </c>
      <c r="D2675" s="10">
        <v>42005</v>
      </c>
      <c r="E2675" t="s">
        <v>34</v>
      </c>
      <c r="F2675" t="s">
        <v>21</v>
      </c>
      <c r="G2675">
        <f>IF(COUNTIF($F$2:F2675, F2675) =1,1,0)</f>
        <v>0</v>
      </c>
      <c r="H2675" s="1">
        <v>56.07</v>
      </c>
      <c r="I2675" s="2">
        <f t="shared" si="41"/>
        <v>56070000</v>
      </c>
      <c r="J2675" s="2">
        <v>837322</v>
      </c>
      <c r="K2675" t="s">
        <v>29</v>
      </c>
      <c r="L2675" t="s">
        <v>38</v>
      </c>
      <c r="M2675" t="s">
        <v>27</v>
      </c>
      <c r="N2675" s="2">
        <v>25</v>
      </c>
    </row>
    <row r="2676" spans="1:14" x14ac:dyDescent="0.35">
      <c r="A2676" t="s">
        <v>41</v>
      </c>
      <c r="B2676">
        <f>IF(COUNTIF($A$2:A2676, A2676) =1,1,0)</f>
        <v>0</v>
      </c>
      <c r="C2676">
        <v>2019</v>
      </c>
      <c r="D2676" s="10">
        <v>43466</v>
      </c>
      <c r="E2676" t="s">
        <v>34</v>
      </c>
      <c r="F2676" t="s">
        <v>24</v>
      </c>
      <c r="G2676">
        <f>IF(COUNTIF($F$2:F2676, F2676) =1,1,0)</f>
        <v>0</v>
      </c>
      <c r="H2676" s="1">
        <v>10.88</v>
      </c>
      <c r="I2676" s="2">
        <f t="shared" si="41"/>
        <v>10880000</v>
      </c>
      <c r="J2676" s="2">
        <v>299403</v>
      </c>
      <c r="K2676" t="s">
        <v>30</v>
      </c>
      <c r="L2676" t="s">
        <v>14</v>
      </c>
      <c r="M2676" t="s">
        <v>31</v>
      </c>
      <c r="N2676" s="2">
        <v>23</v>
      </c>
    </row>
    <row r="2677" spans="1:14" x14ac:dyDescent="0.35">
      <c r="A2677" t="s">
        <v>45</v>
      </c>
      <c r="B2677">
        <f>IF(COUNTIF($A$2:A2677, A2677) =1,1,0)</f>
        <v>0</v>
      </c>
      <c r="C2677">
        <v>2024</v>
      </c>
      <c r="D2677" s="10">
        <v>45292</v>
      </c>
      <c r="E2677" t="s">
        <v>20</v>
      </c>
      <c r="F2677" t="s">
        <v>35</v>
      </c>
      <c r="G2677">
        <f>IF(COUNTIF($F$2:F2677, F2677) =1,1,0)</f>
        <v>0</v>
      </c>
      <c r="H2677" s="1">
        <v>96.13</v>
      </c>
      <c r="I2677" s="2">
        <f t="shared" si="41"/>
        <v>96130000</v>
      </c>
      <c r="J2677" s="2">
        <v>482492</v>
      </c>
      <c r="K2677" t="s">
        <v>30</v>
      </c>
      <c r="L2677" t="s">
        <v>26</v>
      </c>
      <c r="M2677" t="s">
        <v>39</v>
      </c>
      <c r="N2677" s="2">
        <v>17</v>
      </c>
    </row>
    <row r="2678" spans="1:14" x14ac:dyDescent="0.35">
      <c r="A2678" t="s">
        <v>10</v>
      </c>
      <c r="B2678">
        <f>IF(COUNTIF($A$2:A2678, A2678) =1,1,0)</f>
        <v>0</v>
      </c>
      <c r="C2678">
        <v>2022</v>
      </c>
      <c r="D2678" s="10">
        <v>44562</v>
      </c>
      <c r="E2678" t="s">
        <v>32</v>
      </c>
      <c r="F2678" t="s">
        <v>21</v>
      </c>
      <c r="G2678">
        <f>IF(COUNTIF($F$2:F2678, F2678) =1,1,0)</f>
        <v>0</v>
      </c>
      <c r="H2678" s="1">
        <v>88.61</v>
      </c>
      <c r="I2678" s="2">
        <f t="shared" si="41"/>
        <v>88610000</v>
      </c>
      <c r="J2678" s="2">
        <v>777010</v>
      </c>
      <c r="K2678" t="s">
        <v>13</v>
      </c>
      <c r="L2678" t="s">
        <v>22</v>
      </c>
      <c r="M2678" t="s">
        <v>15</v>
      </c>
      <c r="N2678" s="2">
        <v>34</v>
      </c>
    </row>
    <row r="2679" spans="1:14" x14ac:dyDescent="0.35">
      <c r="A2679" t="s">
        <v>28</v>
      </c>
      <c r="B2679">
        <f>IF(COUNTIF($A$2:A2679, A2679) =1,1,0)</f>
        <v>0</v>
      </c>
      <c r="C2679">
        <v>2021</v>
      </c>
      <c r="D2679" s="10">
        <v>44197</v>
      </c>
      <c r="E2679" t="s">
        <v>32</v>
      </c>
      <c r="F2679" t="s">
        <v>21</v>
      </c>
      <c r="G2679">
        <f>IF(COUNTIF($F$2:F2679, F2679) =1,1,0)</f>
        <v>0</v>
      </c>
      <c r="H2679" s="1">
        <v>73.5</v>
      </c>
      <c r="I2679" s="2">
        <f t="shared" si="41"/>
        <v>73500000</v>
      </c>
      <c r="J2679" s="2">
        <v>806210</v>
      </c>
      <c r="K2679" t="s">
        <v>30</v>
      </c>
      <c r="L2679" t="s">
        <v>22</v>
      </c>
      <c r="M2679" t="s">
        <v>31</v>
      </c>
      <c r="N2679" s="2">
        <v>5</v>
      </c>
    </row>
    <row r="2680" spans="1:14" x14ac:dyDescent="0.35">
      <c r="A2680" t="s">
        <v>10</v>
      </c>
      <c r="B2680">
        <f>IF(COUNTIF($A$2:A2680, A2680) =1,1,0)</f>
        <v>0</v>
      </c>
      <c r="C2680">
        <v>2024</v>
      </c>
      <c r="D2680" s="10">
        <v>45292</v>
      </c>
      <c r="E2680" t="s">
        <v>42</v>
      </c>
      <c r="F2680" t="s">
        <v>35</v>
      </c>
      <c r="G2680">
        <f>IF(COUNTIF($F$2:F2680, F2680) =1,1,0)</f>
        <v>0</v>
      </c>
      <c r="H2680" s="1">
        <v>1.17</v>
      </c>
      <c r="I2680" s="2">
        <f t="shared" si="41"/>
        <v>1170000</v>
      </c>
      <c r="J2680" s="2">
        <v>281616</v>
      </c>
      <c r="K2680" t="s">
        <v>25</v>
      </c>
      <c r="L2680" t="s">
        <v>14</v>
      </c>
      <c r="M2680" t="s">
        <v>39</v>
      </c>
      <c r="N2680" s="2">
        <v>6</v>
      </c>
    </row>
    <row r="2681" spans="1:14" x14ac:dyDescent="0.35">
      <c r="A2681" t="s">
        <v>19</v>
      </c>
      <c r="B2681">
        <f>IF(COUNTIF($A$2:A2681, A2681) =1,1,0)</f>
        <v>0</v>
      </c>
      <c r="C2681">
        <v>2023</v>
      </c>
      <c r="D2681" s="10">
        <v>44927</v>
      </c>
      <c r="E2681" t="s">
        <v>16</v>
      </c>
      <c r="F2681" t="s">
        <v>36</v>
      </c>
      <c r="G2681">
        <f>IF(COUNTIF($F$2:F2681, F2681) =1,1,0)</f>
        <v>0</v>
      </c>
      <c r="H2681" s="1">
        <v>42.02</v>
      </c>
      <c r="I2681" s="2">
        <f t="shared" si="41"/>
        <v>42020000</v>
      </c>
      <c r="J2681" s="2">
        <v>827952</v>
      </c>
      <c r="K2681" t="s">
        <v>13</v>
      </c>
      <c r="L2681" t="s">
        <v>14</v>
      </c>
      <c r="M2681" t="s">
        <v>27</v>
      </c>
      <c r="N2681" s="2">
        <v>21</v>
      </c>
    </row>
    <row r="2682" spans="1:14" x14ac:dyDescent="0.35">
      <c r="A2682" t="s">
        <v>45</v>
      </c>
      <c r="B2682">
        <f>IF(COUNTIF($A$2:A2682, A2682) =1,1,0)</f>
        <v>0</v>
      </c>
      <c r="C2682">
        <v>2020</v>
      </c>
      <c r="D2682" s="10">
        <v>43831</v>
      </c>
      <c r="E2682" t="s">
        <v>42</v>
      </c>
      <c r="F2682" t="s">
        <v>17</v>
      </c>
      <c r="G2682">
        <f>IF(COUNTIF($F$2:F2682, F2682) =1,1,0)</f>
        <v>0</v>
      </c>
      <c r="H2682" s="1">
        <v>59.15</v>
      </c>
      <c r="I2682" s="2">
        <f t="shared" si="41"/>
        <v>59150000</v>
      </c>
      <c r="J2682" s="2">
        <v>179586</v>
      </c>
      <c r="K2682" t="s">
        <v>13</v>
      </c>
      <c r="L2682" t="s">
        <v>26</v>
      </c>
      <c r="M2682" t="s">
        <v>15</v>
      </c>
      <c r="N2682" s="2">
        <v>27</v>
      </c>
    </row>
    <row r="2683" spans="1:14" x14ac:dyDescent="0.35">
      <c r="A2683" t="s">
        <v>23</v>
      </c>
      <c r="B2683">
        <f>IF(COUNTIF($A$2:A2683, A2683) =1,1,0)</f>
        <v>0</v>
      </c>
      <c r="C2683">
        <v>2022</v>
      </c>
      <c r="D2683" s="10">
        <v>44562</v>
      </c>
      <c r="E2683" t="s">
        <v>11</v>
      </c>
      <c r="F2683" t="s">
        <v>17</v>
      </c>
      <c r="G2683">
        <f>IF(COUNTIF($F$2:F2683, F2683) =1,1,0)</f>
        <v>0</v>
      </c>
      <c r="H2683" s="1">
        <v>26.63</v>
      </c>
      <c r="I2683" s="2">
        <f t="shared" si="41"/>
        <v>26630000</v>
      </c>
      <c r="J2683" s="2">
        <v>725905</v>
      </c>
      <c r="K2683" t="s">
        <v>13</v>
      </c>
      <c r="L2683" t="s">
        <v>38</v>
      </c>
      <c r="M2683" t="s">
        <v>15</v>
      </c>
      <c r="N2683" s="2">
        <v>54</v>
      </c>
    </row>
    <row r="2684" spans="1:14" x14ac:dyDescent="0.35">
      <c r="A2684" t="s">
        <v>45</v>
      </c>
      <c r="B2684">
        <f>IF(COUNTIF($A$2:A2684, A2684) =1,1,0)</f>
        <v>0</v>
      </c>
      <c r="C2684">
        <v>2016</v>
      </c>
      <c r="D2684" s="10">
        <v>42370</v>
      </c>
      <c r="E2684" t="s">
        <v>32</v>
      </c>
      <c r="F2684" t="s">
        <v>37</v>
      </c>
      <c r="G2684">
        <f>IF(COUNTIF($F$2:F2684, F2684) =1,1,0)</f>
        <v>0</v>
      </c>
      <c r="H2684" s="1">
        <v>30.49</v>
      </c>
      <c r="I2684" s="2">
        <f t="shared" si="41"/>
        <v>30490000</v>
      </c>
      <c r="J2684" s="2">
        <v>723411</v>
      </c>
      <c r="K2684" t="s">
        <v>13</v>
      </c>
      <c r="L2684" t="s">
        <v>22</v>
      </c>
      <c r="M2684" t="s">
        <v>27</v>
      </c>
      <c r="N2684" s="2">
        <v>40</v>
      </c>
    </row>
    <row r="2685" spans="1:14" x14ac:dyDescent="0.35">
      <c r="A2685" t="s">
        <v>19</v>
      </c>
      <c r="B2685">
        <f>IF(COUNTIF($A$2:A2685, A2685) =1,1,0)</f>
        <v>0</v>
      </c>
      <c r="C2685">
        <v>2024</v>
      </c>
      <c r="D2685" s="10">
        <v>45292</v>
      </c>
      <c r="E2685" t="s">
        <v>42</v>
      </c>
      <c r="F2685" t="s">
        <v>36</v>
      </c>
      <c r="G2685">
        <f>IF(COUNTIF($F$2:F2685, F2685) =1,1,0)</f>
        <v>0</v>
      </c>
      <c r="H2685" s="1">
        <v>14.01</v>
      </c>
      <c r="I2685" s="2">
        <f t="shared" si="41"/>
        <v>14010000</v>
      </c>
      <c r="J2685" s="2">
        <v>141437</v>
      </c>
      <c r="K2685" t="s">
        <v>25</v>
      </c>
      <c r="L2685" t="s">
        <v>22</v>
      </c>
      <c r="M2685" t="s">
        <v>18</v>
      </c>
      <c r="N2685" s="2">
        <v>10</v>
      </c>
    </row>
    <row r="2686" spans="1:14" x14ac:dyDescent="0.35">
      <c r="A2686" t="s">
        <v>45</v>
      </c>
      <c r="B2686">
        <f>IF(COUNTIF($A$2:A2686, A2686) =1,1,0)</f>
        <v>0</v>
      </c>
      <c r="C2686">
        <v>2019</v>
      </c>
      <c r="D2686" s="10">
        <v>43466</v>
      </c>
      <c r="E2686" t="s">
        <v>32</v>
      </c>
      <c r="F2686" t="s">
        <v>35</v>
      </c>
      <c r="G2686">
        <f>IF(COUNTIF($F$2:F2686, F2686) =1,1,0)</f>
        <v>0</v>
      </c>
      <c r="H2686" s="1">
        <v>49.88</v>
      </c>
      <c r="I2686" s="2">
        <f t="shared" si="41"/>
        <v>49880000</v>
      </c>
      <c r="J2686" s="2">
        <v>441744</v>
      </c>
      <c r="K2686" t="s">
        <v>30</v>
      </c>
      <c r="L2686" t="s">
        <v>22</v>
      </c>
      <c r="M2686" t="s">
        <v>18</v>
      </c>
      <c r="N2686" s="2">
        <v>40</v>
      </c>
    </row>
    <row r="2687" spans="1:14" x14ac:dyDescent="0.35">
      <c r="A2687" t="s">
        <v>44</v>
      </c>
      <c r="B2687">
        <f>IF(COUNTIF($A$2:A2687, A2687) =1,1,0)</f>
        <v>0</v>
      </c>
      <c r="C2687">
        <v>2016</v>
      </c>
      <c r="D2687" s="10">
        <v>42370</v>
      </c>
      <c r="E2687" t="s">
        <v>42</v>
      </c>
      <c r="F2687" t="s">
        <v>24</v>
      </c>
      <c r="G2687">
        <f>IF(COUNTIF($F$2:F2687, F2687) =1,1,0)</f>
        <v>0</v>
      </c>
      <c r="H2687" s="1">
        <v>4.84</v>
      </c>
      <c r="I2687" s="2">
        <f t="shared" si="41"/>
        <v>4840000</v>
      </c>
      <c r="J2687" s="2">
        <v>936738</v>
      </c>
      <c r="K2687" t="s">
        <v>29</v>
      </c>
      <c r="L2687" t="s">
        <v>22</v>
      </c>
      <c r="M2687" t="s">
        <v>31</v>
      </c>
      <c r="N2687" s="2">
        <v>8</v>
      </c>
    </row>
    <row r="2688" spans="1:14" x14ac:dyDescent="0.35">
      <c r="A2688" t="s">
        <v>45</v>
      </c>
      <c r="B2688">
        <f>IF(COUNTIF($A$2:A2688, A2688) =1,1,0)</f>
        <v>0</v>
      </c>
      <c r="C2688">
        <v>2024</v>
      </c>
      <c r="D2688" s="10">
        <v>45292</v>
      </c>
      <c r="E2688" t="s">
        <v>42</v>
      </c>
      <c r="F2688" t="s">
        <v>12</v>
      </c>
      <c r="G2688">
        <f>IF(COUNTIF($F$2:F2688, F2688) =1,1,0)</f>
        <v>0</v>
      </c>
      <c r="H2688" s="1">
        <v>75.510000000000005</v>
      </c>
      <c r="I2688" s="2">
        <f t="shared" si="41"/>
        <v>75510000</v>
      </c>
      <c r="J2688" s="2">
        <v>822636</v>
      </c>
      <c r="K2688" t="s">
        <v>29</v>
      </c>
      <c r="L2688" t="s">
        <v>26</v>
      </c>
      <c r="M2688" t="s">
        <v>31</v>
      </c>
      <c r="N2688" s="2">
        <v>63</v>
      </c>
    </row>
    <row r="2689" spans="1:14" x14ac:dyDescent="0.35">
      <c r="A2689" t="s">
        <v>40</v>
      </c>
      <c r="B2689">
        <f>IF(COUNTIF($A$2:A2689, A2689) =1,1,0)</f>
        <v>0</v>
      </c>
      <c r="C2689">
        <v>2018</v>
      </c>
      <c r="D2689" s="10">
        <v>43101</v>
      </c>
      <c r="E2689" t="s">
        <v>42</v>
      </c>
      <c r="F2689" t="s">
        <v>36</v>
      </c>
      <c r="G2689">
        <f>IF(COUNTIF($F$2:F2689, F2689) =1,1,0)</f>
        <v>0</v>
      </c>
      <c r="H2689" s="1">
        <v>68.319999999999993</v>
      </c>
      <c r="I2689" s="2">
        <f t="shared" si="41"/>
        <v>68320000</v>
      </c>
      <c r="J2689" s="2">
        <v>843891</v>
      </c>
      <c r="K2689" t="s">
        <v>30</v>
      </c>
      <c r="L2689" t="s">
        <v>22</v>
      </c>
      <c r="M2689" t="s">
        <v>31</v>
      </c>
      <c r="N2689" s="2">
        <v>31</v>
      </c>
    </row>
    <row r="2690" spans="1:14" x14ac:dyDescent="0.35">
      <c r="A2690" t="s">
        <v>41</v>
      </c>
      <c r="B2690">
        <f>IF(COUNTIF($A$2:A2690, A2690) =1,1,0)</f>
        <v>0</v>
      </c>
      <c r="C2690">
        <v>2020</v>
      </c>
      <c r="D2690" s="10">
        <v>43831</v>
      </c>
      <c r="E2690" t="s">
        <v>32</v>
      </c>
      <c r="F2690" t="s">
        <v>37</v>
      </c>
      <c r="G2690">
        <f>IF(COUNTIF($F$2:F2690, F2690) =1,1,0)</f>
        <v>0</v>
      </c>
      <c r="H2690" s="1">
        <v>6.37</v>
      </c>
      <c r="I2690" s="2">
        <f t="shared" si="41"/>
        <v>6370000</v>
      </c>
      <c r="J2690" s="2">
        <v>82576</v>
      </c>
      <c r="K2690" t="s">
        <v>25</v>
      </c>
      <c r="L2690" t="s">
        <v>22</v>
      </c>
      <c r="M2690" t="s">
        <v>15</v>
      </c>
      <c r="N2690" s="2">
        <v>40</v>
      </c>
    </row>
    <row r="2691" spans="1:14" x14ac:dyDescent="0.35">
      <c r="A2691" t="s">
        <v>33</v>
      </c>
      <c r="B2691">
        <f>IF(COUNTIF($A$2:A2691, A2691) =1,1,0)</f>
        <v>0</v>
      </c>
      <c r="C2691">
        <v>2024</v>
      </c>
      <c r="D2691" s="10">
        <v>45292</v>
      </c>
      <c r="E2691" t="s">
        <v>16</v>
      </c>
      <c r="F2691" t="s">
        <v>36</v>
      </c>
      <c r="G2691">
        <f>IF(COUNTIF($F$2:F2691, F2691) =1,1,0)</f>
        <v>0</v>
      </c>
      <c r="H2691" s="1">
        <v>97.53</v>
      </c>
      <c r="I2691" s="2">
        <f t="shared" ref="I2691:I2754" si="42">H2691*1000000</f>
        <v>97530000</v>
      </c>
      <c r="J2691" s="2">
        <v>759522</v>
      </c>
      <c r="K2691" t="s">
        <v>30</v>
      </c>
      <c r="L2691" t="s">
        <v>22</v>
      </c>
      <c r="M2691" t="s">
        <v>15</v>
      </c>
      <c r="N2691" s="2">
        <v>39</v>
      </c>
    </row>
    <row r="2692" spans="1:14" x14ac:dyDescent="0.35">
      <c r="A2692" t="s">
        <v>23</v>
      </c>
      <c r="B2692">
        <f>IF(COUNTIF($A$2:A2692, A2692) =1,1,0)</f>
        <v>0</v>
      </c>
      <c r="C2692">
        <v>2024</v>
      </c>
      <c r="D2692" s="10">
        <v>45292</v>
      </c>
      <c r="E2692" t="s">
        <v>16</v>
      </c>
      <c r="F2692" t="s">
        <v>36</v>
      </c>
      <c r="G2692">
        <f>IF(COUNTIF($F$2:F2692, F2692) =1,1,0)</f>
        <v>0</v>
      </c>
      <c r="H2692" s="1">
        <v>12.22</v>
      </c>
      <c r="I2692" s="2">
        <f t="shared" si="42"/>
        <v>12220000</v>
      </c>
      <c r="J2692" s="2">
        <v>860343</v>
      </c>
      <c r="K2692" t="s">
        <v>13</v>
      </c>
      <c r="L2692" t="s">
        <v>22</v>
      </c>
      <c r="M2692" t="s">
        <v>31</v>
      </c>
      <c r="N2692" s="2">
        <v>42</v>
      </c>
    </row>
    <row r="2693" spans="1:14" x14ac:dyDescent="0.35">
      <c r="A2693" t="s">
        <v>40</v>
      </c>
      <c r="B2693">
        <f>IF(COUNTIF($A$2:A2693, A2693) =1,1,0)</f>
        <v>0</v>
      </c>
      <c r="C2693">
        <v>2023</v>
      </c>
      <c r="D2693" s="10">
        <v>44927</v>
      </c>
      <c r="E2693" t="s">
        <v>42</v>
      </c>
      <c r="F2693" t="s">
        <v>35</v>
      </c>
      <c r="G2693">
        <f>IF(COUNTIF($F$2:F2693, F2693) =1,1,0)</f>
        <v>0</v>
      </c>
      <c r="H2693" s="1">
        <v>55.72</v>
      </c>
      <c r="I2693" s="2">
        <f t="shared" si="42"/>
        <v>55720000</v>
      </c>
      <c r="J2693" s="2">
        <v>14483</v>
      </c>
      <c r="K2693" t="s">
        <v>25</v>
      </c>
      <c r="L2693" t="s">
        <v>22</v>
      </c>
      <c r="M2693" t="s">
        <v>18</v>
      </c>
      <c r="N2693" s="2">
        <v>36</v>
      </c>
    </row>
    <row r="2694" spans="1:14" x14ac:dyDescent="0.35">
      <c r="A2694" t="s">
        <v>44</v>
      </c>
      <c r="B2694">
        <f>IF(COUNTIF($A$2:A2694, A2694) =1,1,0)</f>
        <v>0</v>
      </c>
      <c r="C2694">
        <v>2023</v>
      </c>
      <c r="D2694" s="10">
        <v>44927</v>
      </c>
      <c r="E2694" t="s">
        <v>42</v>
      </c>
      <c r="F2694" t="s">
        <v>24</v>
      </c>
      <c r="G2694">
        <f>IF(COUNTIF($F$2:F2694, F2694) =1,1,0)</f>
        <v>0</v>
      </c>
      <c r="H2694" s="1">
        <v>67.77</v>
      </c>
      <c r="I2694" s="2">
        <f t="shared" si="42"/>
        <v>67770000</v>
      </c>
      <c r="J2694" s="2">
        <v>871255</v>
      </c>
      <c r="K2694" t="s">
        <v>13</v>
      </c>
      <c r="L2694" t="s">
        <v>26</v>
      </c>
      <c r="M2694" t="s">
        <v>27</v>
      </c>
      <c r="N2694" s="2">
        <v>24</v>
      </c>
    </row>
    <row r="2695" spans="1:14" x14ac:dyDescent="0.35">
      <c r="A2695" t="s">
        <v>19</v>
      </c>
      <c r="B2695">
        <f>IF(COUNTIF($A$2:A2695, A2695) =1,1,0)</f>
        <v>0</v>
      </c>
      <c r="C2695">
        <v>2019</v>
      </c>
      <c r="D2695" s="10">
        <v>43466</v>
      </c>
      <c r="E2695" t="s">
        <v>20</v>
      </c>
      <c r="F2695" t="s">
        <v>35</v>
      </c>
      <c r="G2695">
        <f>IF(COUNTIF($F$2:F2695, F2695) =1,1,0)</f>
        <v>0</v>
      </c>
      <c r="H2695" s="1">
        <v>98.86</v>
      </c>
      <c r="I2695" s="2">
        <f t="shared" si="42"/>
        <v>98860000</v>
      </c>
      <c r="J2695" s="2">
        <v>48647</v>
      </c>
      <c r="K2695" t="s">
        <v>30</v>
      </c>
      <c r="L2695" t="s">
        <v>38</v>
      </c>
      <c r="M2695" t="s">
        <v>39</v>
      </c>
      <c r="N2695" s="2">
        <v>48</v>
      </c>
    </row>
    <row r="2696" spans="1:14" x14ac:dyDescent="0.35">
      <c r="A2696" t="s">
        <v>40</v>
      </c>
      <c r="B2696">
        <f>IF(COUNTIF($A$2:A2696, A2696) =1,1,0)</f>
        <v>0</v>
      </c>
      <c r="C2696">
        <v>2024</v>
      </c>
      <c r="D2696" s="10">
        <v>45292</v>
      </c>
      <c r="E2696" t="s">
        <v>11</v>
      </c>
      <c r="F2696" t="s">
        <v>12</v>
      </c>
      <c r="G2696">
        <f>IF(COUNTIF($F$2:F2696, F2696) =1,1,0)</f>
        <v>0</v>
      </c>
      <c r="H2696" s="1">
        <v>74.75</v>
      </c>
      <c r="I2696" s="2">
        <f t="shared" si="42"/>
        <v>74750000</v>
      </c>
      <c r="J2696" s="2">
        <v>109907</v>
      </c>
      <c r="K2696" t="s">
        <v>29</v>
      </c>
      <c r="L2696" t="s">
        <v>26</v>
      </c>
      <c r="M2696" t="s">
        <v>15</v>
      </c>
      <c r="N2696" s="2">
        <v>5</v>
      </c>
    </row>
    <row r="2697" spans="1:14" x14ac:dyDescent="0.35">
      <c r="A2697" t="s">
        <v>43</v>
      </c>
      <c r="B2697">
        <f>IF(COUNTIF($A$2:A2697, A2697) =1,1,0)</f>
        <v>0</v>
      </c>
      <c r="C2697">
        <v>2022</v>
      </c>
      <c r="D2697" s="10">
        <v>44562</v>
      </c>
      <c r="E2697" t="s">
        <v>20</v>
      </c>
      <c r="F2697" t="s">
        <v>17</v>
      </c>
      <c r="G2697">
        <f>IF(COUNTIF($F$2:F2697, F2697) =1,1,0)</f>
        <v>0</v>
      </c>
      <c r="H2697" s="1">
        <v>89.11</v>
      </c>
      <c r="I2697" s="2">
        <f t="shared" si="42"/>
        <v>89110000</v>
      </c>
      <c r="J2697" s="2">
        <v>749386</v>
      </c>
      <c r="K2697" t="s">
        <v>30</v>
      </c>
      <c r="L2697" t="s">
        <v>14</v>
      </c>
      <c r="M2697" t="s">
        <v>18</v>
      </c>
      <c r="N2697" s="2">
        <v>16</v>
      </c>
    </row>
    <row r="2698" spans="1:14" x14ac:dyDescent="0.35">
      <c r="A2698" t="s">
        <v>41</v>
      </c>
      <c r="B2698">
        <f>IF(COUNTIF($A$2:A2698, A2698) =1,1,0)</f>
        <v>0</v>
      </c>
      <c r="C2698">
        <v>2018</v>
      </c>
      <c r="D2698" s="10">
        <v>43101</v>
      </c>
      <c r="E2698" t="s">
        <v>42</v>
      </c>
      <c r="F2698" t="s">
        <v>24</v>
      </c>
      <c r="G2698">
        <f>IF(COUNTIF($F$2:F2698, F2698) =1,1,0)</f>
        <v>0</v>
      </c>
      <c r="H2698" s="1">
        <v>89.79</v>
      </c>
      <c r="I2698" s="2">
        <f t="shared" si="42"/>
        <v>89790000</v>
      </c>
      <c r="J2698" s="2">
        <v>900723</v>
      </c>
      <c r="K2698" t="s">
        <v>29</v>
      </c>
      <c r="L2698" t="s">
        <v>38</v>
      </c>
      <c r="M2698" t="s">
        <v>18</v>
      </c>
      <c r="N2698" s="2">
        <v>32</v>
      </c>
    </row>
    <row r="2699" spans="1:14" x14ac:dyDescent="0.35">
      <c r="A2699" t="s">
        <v>33</v>
      </c>
      <c r="B2699">
        <f>IF(COUNTIF($A$2:A2699, A2699) =1,1,0)</f>
        <v>0</v>
      </c>
      <c r="C2699">
        <v>2024</v>
      </c>
      <c r="D2699" s="10">
        <v>45292</v>
      </c>
      <c r="E2699" t="s">
        <v>11</v>
      </c>
      <c r="F2699" t="s">
        <v>21</v>
      </c>
      <c r="G2699">
        <f>IF(COUNTIF($F$2:F2699, F2699) =1,1,0)</f>
        <v>0</v>
      </c>
      <c r="H2699" s="1">
        <v>49.75</v>
      </c>
      <c r="I2699" s="2">
        <f t="shared" si="42"/>
        <v>49750000</v>
      </c>
      <c r="J2699" s="2">
        <v>943151</v>
      </c>
      <c r="K2699" t="s">
        <v>25</v>
      </c>
      <c r="L2699" t="s">
        <v>38</v>
      </c>
      <c r="M2699" t="s">
        <v>15</v>
      </c>
      <c r="N2699" s="2">
        <v>66</v>
      </c>
    </row>
    <row r="2700" spans="1:14" x14ac:dyDescent="0.35">
      <c r="A2700" t="s">
        <v>45</v>
      </c>
      <c r="B2700">
        <f>IF(COUNTIF($A$2:A2700, A2700) =1,1,0)</f>
        <v>0</v>
      </c>
      <c r="C2700">
        <v>2019</v>
      </c>
      <c r="D2700" s="10">
        <v>43466</v>
      </c>
      <c r="E2700" t="s">
        <v>42</v>
      </c>
      <c r="F2700" t="s">
        <v>12</v>
      </c>
      <c r="G2700">
        <f>IF(COUNTIF($F$2:F2700, F2700) =1,1,0)</f>
        <v>0</v>
      </c>
      <c r="H2700" s="1">
        <v>1.05</v>
      </c>
      <c r="I2700" s="2">
        <f t="shared" si="42"/>
        <v>1050000</v>
      </c>
      <c r="J2700" s="2">
        <v>93580</v>
      </c>
      <c r="K2700" t="s">
        <v>25</v>
      </c>
      <c r="L2700" t="s">
        <v>14</v>
      </c>
      <c r="M2700" t="s">
        <v>15</v>
      </c>
      <c r="N2700" s="2">
        <v>21</v>
      </c>
    </row>
    <row r="2701" spans="1:14" x14ac:dyDescent="0.35">
      <c r="A2701" t="s">
        <v>10</v>
      </c>
      <c r="B2701">
        <f>IF(COUNTIF($A$2:A2701, A2701) =1,1,0)</f>
        <v>0</v>
      </c>
      <c r="C2701">
        <v>2019</v>
      </c>
      <c r="D2701" s="10">
        <v>43466</v>
      </c>
      <c r="E2701" t="s">
        <v>42</v>
      </c>
      <c r="F2701" t="s">
        <v>17</v>
      </c>
      <c r="G2701">
        <f>IF(COUNTIF($F$2:F2701, F2701) =1,1,0)</f>
        <v>0</v>
      </c>
      <c r="H2701" s="1">
        <v>26.66</v>
      </c>
      <c r="I2701" s="2">
        <f t="shared" si="42"/>
        <v>26660000</v>
      </c>
      <c r="J2701" s="2">
        <v>303469</v>
      </c>
      <c r="K2701" t="s">
        <v>29</v>
      </c>
      <c r="L2701" t="s">
        <v>26</v>
      </c>
      <c r="M2701" t="s">
        <v>15</v>
      </c>
      <c r="N2701" s="2">
        <v>60</v>
      </c>
    </row>
    <row r="2702" spans="1:14" x14ac:dyDescent="0.35">
      <c r="A2702" t="s">
        <v>45</v>
      </c>
      <c r="B2702">
        <f>IF(COUNTIF($A$2:A2702, A2702) =1,1,0)</f>
        <v>0</v>
      </c>
      <c r="C2702">
        <v>2024</v>
      </c>
      <c r="D2702" s="10">
        <v>45292</v>
      </c>
      <c r="E2702" t="s">
        <v>42</v>
      </c>
      <c r="F2702" t="s">
        <v>24</v>
      </c>
      <c r="G2702">
        <f>IF(COUNTIF($F$2:F2702, F2702) =1,1,0)</f>
        <v>0</v>
      </c>
      <c r="H2702" s="1">
        <v>0.71</v>
      </c>
      <c r="I2702" s="2">
        <f t="shared" si="42"/>
        <v>710000</v>
      </c>
      <c r="J2702" s="2">
        <v>28436</v>
      </c>
      <c r="K2702" t="s">
        <v>30</v>
      </c>
      <c r="L2702" t="s">
        <v>14</v>
      </c>
      <c r="M2702" t="s">
        <v>39</v>
      </c>
      <c r="N2702" s="2">
        <v>66</v>
      </c>
    </row>
    <row r="2703" spans="1:14" x14ac:dyDescent="0.35">
      <c r="A2703" t="s">
        <v>33</v>
      </c>
      <c r="B2703">
        <f>IF(COUNTIF($A$2:A2703, A2703) =1,1,0)</f>
        <v>0</v>
      </c>
      <c r="C2703">
        <v>2015</v>
      </c>
      <c r="D2703" s="10">
        <v>42005</v>
      </c>
      <c r="E2703" t="s">
        <v>11</v>
      </c>
      <c r="F2703" t="s">
        <v>37</v>
      </c>
      <c r="G2703">
        <f>IF(COUNTIF($F$2:F2703, F2703) =1,1,0)</f>
        <v>0</v>
      </c>
      <c r="H2703" s="1">
        <v>41.92</v>
      </c>
      <c r="I2703" s="2">
        <f t="shared" si="42"/>
        <v>41920000</v>
      </c>
      <c r="J2703" s="2">
        <v>383484</v>
      </c>
      <c r="K2703" t="s">
        <v>30</v>
      </c>
      <c r="L2703" t="s">
        <v>14</v>
      </c>
      <c r="M2703" t="s">
        <v>15</v>
      </c>
      <c r="N2703" s="2">
        <v>52</v>
      </c>
    </row>
    <row r="2704" spans="1:14" x14ac:dyDescent="0.35">
      <c r="A2704" t="s">
        <v>28</v>
      </c>
      <c r="B2704">
        <f>IF(COUNTIF($A$2:A2704, A2704) =1,1,0)</f>
        <v>0</v>
      </c>
      <c r="C2704">
        <v>2017</v>
      </c>
      <c r="D2704" s="10">
        <v>42736</v>
      </c>
      <c r="E2704" t="s">
        <v>32</v>
      </c>
      <c r="F2704" t="s">
        <v>24</v>
      </c>
      <c r="G2704">
        <f>IF(COUNTIF($F$2:F2704, F2704) =1,1,0)</f>
        <v>0</v>
      </c>
      <c r="H2704" s="1">
        <v>40.049999999999997</v>
      </c>
      <c r="I2704" s="2">
        <f t="shared" si="42"/>
        <v>40050000</v>
      </c>
      <c r="J2704" s="2">
        <v>27446</v>
      </c>
      <c r="K2704" t="s">
        <v>29</v>
      </c>
      <c r="L2704" t="s">
        <v>26</v>
      </c>
      <c r="M2704" t="s">
        <v>27</v>
      </c>
      <c r="N2704" s="2">
        <v>13</v>
      </c>
    </row>
    <row r="2705" spans="1:14" x14ac:dyDescent="0.35">
      <c r="A2705" t="s">
        <v>44</v>
      </c>
      <c r="B2705">
        <f>IF(COUNTIF($A$2:A2705, A2705) =1,1,0)</f>
        <v>0</v>
      </c>
      <c r="C2705">
        <v>2020</v>
      </c>
      <c r="D2705" s="10">
        <v>43831</v>
      </c>
      <c r="E2705" t="s">
        <v>11</v>
      </c>
      <c r="F2705" t="s">
        <v>37</v>
      </c>
      <c r="G2705">
        <f>IF(COUNTIF($F$2:F2705, F2705) =1,1,0)</f>
        <v>0</v>
      </c>
      <c r="H2705" s="1">
        <v>73.13</v>
      </c>
      <c r="I2705" s="2">
        <f t="shared" si="42"/>
        <v>73130000</v>
      </c>
      <c r="J2705" s="2">
        <v>39276</v>
      </c>
      <c r="K2705" t="s">
        <v>25</v>
      </c>
      <c r="L2705" t="s">
        <v>14</v>
      </c>
      <c r="M2705" t="s">
        <v>18</v>
      </c>
      <c r="N2705" s="2">
        <v>29</v>
      </c>
    </row>
    <row r="2706" spans="1:14" x14ac:dyDescent="0.35">
      <c r="A2706" t="s">
        <v>43</v>
      </c>
      <c r="B2706">
        <f>IF(COUNTIF($A$2:A2706, A2706) =1,1,0)</f>
        <v>0</v>
      </c>
      <c r="C2706">
        <v>2024</v>
      </c>
      <c r="D2706" s="10">
        <v>45292</v>
      </c>
      <c r="E2706" t="s">
        <v>34</v>
      </c>
      <c r="F2706" t="s">
        <v>21</v>
      </c>
      <c r="G2706">
        <f>IF(COUNTIF($F$2:F2706, F2706) =1,1,0)</f>
        <v>0</v>
      </c>
      <c r="H2706" s="1">
        <v>33.94</v>
      </c>
      <c r="I2706" s="2">
        <f t="shared" si="42"/>
        <v>33940000</v>
      </c>
      <c r="J2706" s="2">
        <v>88304</v>
      </c>
      <c r="K2706" t="s">
        <v>25</v>
      </c>
      <c r="L2706" t="s">
        <v>38</v>
      </c>
      <c r="M2706" t="s">
        <v>39</v>
      </c>
      <c r="N2706" s="2">
        <v>41</v>
      </c>
    </row>
    <row r="2707" spans="1:14" x14ac:dyDescent="0.35">
      <c r="A2707" t="s">
        <v>43</v>
      </c>
      <c r="B2707">
        <f>IF(COUNTIF($A$2:A2707, A2707) =1,1,0)</f>
        <v>0</v>
      </c>
      <c r="C2707">
        <v>2019</v>
      </c>
      <c r="D2707" s="10">
        <v>43466</v>
      </c>
      <c r="E2707" t="s">
        <v>42</v>
      </c>
      <c r="F2707" t="s">
        <v>35</v>
      </c>
      <c r="G2707">
        <f>IF(COUNTIF($F$2:F2707, F2707) =1,1,0)</f>
        <v>0</v>
      </c>
      <c r="H2707" s="1">
        <v>4.95</v>
      </c>
      <c r="I2707" s="2">
        <f t="shared" si="42"/>
        <v>4950000</v>
      </c>
      <c r="J2707" s="2">
        <v>281096</v>
      </c>
      <c r="K2707" t="s">
        <v>25</v>
      </c>
      <c r="L2707" t="s">
        <v>38</v>
      </c>
      <c r="M2707" t="s">
        <v>27</v>
      </c>
      <c r="N2707" s="2">
        <v>2</v>
      </c>
    </row>
    <row r="2708" spans="1:14" x14ac:dyDescent="0.35">
      <c r="A2708" t="s">
        <v>40</v>
      </c>
      <c r="B2708">
        <f>IF(COUNTIF($A$2:A2708, A2708) =1,1,0)</f>
        <v>0</v>
      </c>
      <c r="C2708">
        <v>2018</v>
      </c>
      <c r="D2708" s="10">
        <v>43101</v>
      </c>
      <c r="E2708" t="s">
        <v>34</v>
      </c>
      <c r="F2708" t="s">
        <v>36</v>
      </c>
      <c r="G2708">
        <f>IF(COUNTIF($F$2:F2708, F2708) =1,1,0)</f>
        <v>0</v>
      </c>
      <c r="H2708" s="1">
        <v>50.23</v>
      </c>
      <c r="I2708" s="2">
        <f t="shared" si="42"/>
        <v>50230000</v>
      </c>
      <c r="J2708" s="2">
        <v>793612</v>
      </c>
      <c r="K2708" t="s">
        <v>25</v>
      </c>
      <c r="L2708" t="s">
        <v>38</v>
      </c>
      <c r="M2708" t="s">
        <v>18</v>
      </c>
      <c r="N2708" s="2">
        <v>12</v>
      </c>
    </row>
    <row r="2709" spans="1:14" x14ac:dyDescent="0.35">
      <c r="A2709" t="s">
        <v>23</v>
      </c>
      <c r="B2709">
        <f>IF(COUNTIF($A$2:A2709, A2709) =1,1,0)</f>
        <v>0</v>
      </c>
      <c r="C2709">
        <v>2016</v>
      </c>
      <c r="D2709" s="10">
        <v>42370</v>
      </c>
      <c r="E2709" t="s">
        <v>42</v>
      </c>
      <c r="F2709" t="s">
        <v>36</v>
      </c>
      <c r="G2709">
        <f>IF(COUNTIF($F$2:F2709, F2709) =1,1,0)</f>
        <v>0</v>
      </c>
      <c r="H2709" s="1">
        <v>49.92</v>
      </c>
      <c r="I2709" s="2">
        <f t="shared" si="42"/>
        <v>49920000</v>
      </c>
      <c r="J2709" s="2">
        <v>848188</v>
      </c>
      <c r="K2709" t="s">
        <v>25</v>
      </c>
      <c r="L2709" t="s">
        <v>14</v>
      </c>
      <c r="M2709" t="s">
        <v>15</v>
      </c>
      <c r="N2709" s="2">
        <v>12</v>
      </c>
    </row>
    <row r="2710" spans="1:14" x14ac:dyDescent="0.35">
      <c r="A2710" t="s">
        <v>19</v>
      </c>
      <c r="B2710">
        <f>IF(COUNTIF($A$2:A2710, A2710) =1,1,0)</f>
        <v>0</v>
      </c>
      <c r="C2710">
        <v>2016</v>
      </c>
      <c r="D2710" s="10">
        <v>42370</v>
      </c>
      <c r="E2710" t="s">
        <v>20</v>
      </c>
      <c r="F2710" t="s">
        <v>21</v>
      </c>
      <c r="G2710">
        <f>IF(COUNTIF($F$2:F2710, F2710) =1,1,0)</f>
        <v>0</v>
      </c>
      <c r="H2710" s="1">
        <v>70.239999999999995</v>
      </c>
      <c r="I2710" s="2">
        <f t="shared" si="42"/>
        <v>70240000</v>
      </c>
      <c r="J2710" s="2">
        <v>374767</v>
      </c>
      <c r="K2710" t="s">
        <v>30</v>
      </c>
      <c r="L2710" t="s">
        <v>14</v>
      </c>
      <c r="M2710" t="s">
        <v>31</v>
      </c>
      <c r="N2710" s="2">
        <v>67</v>
      </c>
    </row>
    <row r="2711" spans="1:14" x14ac:dyDescent="0.35">
      <c r="A2711" t="s">
        <v>33</v>
      </c>
      <c r="B2711">
        <f>IF(COUNTIF($A$2:A2711, A2711) =1,1,0)</f>
        <v>0</v>
      </c>
      <c r="C2711">
        <v>2019</v>
      </c>
      <c r="D2711" s="10">
        <v>43466</v>
      </c>
      <c r="E2711" t="s">
        <v>32</v>
      </c>
      <c r="F2711" t="s">
        <v>24</v>
      </c>
      <c r="G2711">
        <f>IF(COUNTIF($F$2:F2711, F2711) =1,1,0)</f>
        <v>0</v>
      </c>
      <c r="H2711" s="1">
        <v>85.65</v>
      </c>
      <c r="I2711" s="2">
        <f t="shared" si="42"/>
        <v>85650000</v>
      </c>
      <c r="J2711" s="2">
        <v>835349</v>
      </c>
      <c r="K2711" t="s">
        <v>25</v>
      </c>
      <c r="L2711" t="s">
        <v>14</v>
      </c>
      <c r="M2711" t="s">
        <v>15</v>
      </c>
      <c r="N2711" s="2">
        <v>8</v>
      </c>
    </row>
    <row r="2712" spans="1:14" x14ac:dyDescent="0.35">
      <c r="A2712" t="s">
        <v>44</v>
      </c>
      <c r="B2712">
        <f>IF(COUNTIF($A$2:A2712, A2712) =1,1,0)</f>
        <v>0</v>
      </c>
      <c r="C2712">
        <v>2020</v>
      </c>
      <c r="D2712" s="10">
        <v>43831</v>
      </c>
      <c r="E2712" t="s">
        <v>34</v>
      </c>
      <c r="F2712" t="s">
        <v>36</v>
      </c>
      <c r="G2712">
        <f>IF(COUNTIF($F$2:F2712, F2712) =1,1,0)</f>
        <v>0</v>
      </c>
      <c r="H2712" s="1">
        <v>64.25</v>
      </c>
      <c r="I2712" s="2">
        <f t="shared" si="42"/>
        <v>64250000</v>
      </c>
      <c r="J2712" s="2">
        <v>877560</v>
      </c>
      <c r="K2712" t="s">
        <v>25</v>
      </c>
      <c r="L2712" t="s">
        <v>22</v>
      </c>
      <c r="M2712" t="s">
        <v>39</v>
      </c>
      <c r="N2712" s="2">
        <v>61</v>
      </c>
    </row>
    <row r="2713" spans="1:14" x14ac:dyDescent="0.35">
      <c r="A2713" t="s">
        <v>28</v>
      </c>
      <c r="B2713">
        <f>IF(COUNTIF($A$2:A2713, A2713) =1,1,0)</f>
        <v>0</v>
      </c>
      <c r="C2713">
        <v>2016</v>
      </c>
      <c r="D2713" s="10">
        <v>42370</v>
      </c>
      <c r="E2713" t="s">
        <v>20</v>
      </c>
      <c r="F2713" t="s">
        <v>35</v>
      </c>
      <c r="G2713">
        <f>IF(COUNTIF($F$2:F2713, F2713) =1,1,0)</f>
        <v>0</v>
      </c>
      <c r="H2713" s="1">
        <v>58.93</v>
      </c>
      <c r="I2713" s="2">
        <f t="shared" si="42"/>
        <v>58930000</v>
      </c>
      <c r="J2713" s="2">
        <v>249279</v>
      </c>
      <c r="K2713" t="s">
        <v>30</v>
      </c>
      <c r="L2713" t="s">
        <v>22</v>
      </c>
      <c r="M2713" t="s">
        <v>15</v>
      </c>
      <c r="N2713" s="2">
        <v>58</v>
      </c>
    </row>
    <row r="2714" spans="1:14" x14ac:dyDescent="0.35">
      <c r="A2714" t="s">
        <v>44</v>
      </c>
      <c r="B2714">
        <f>IF(COUNTIF($A$2:A2714, A2714) =1,1,0)</f>
        <v>0</v>
      </c>
      <c r="C2714">
        <v>2017</v>
      </c>
      <c r="D2714" s="10">
        <v>42736</v>
      </c>
      <c r="E2714" t="s">
        <v>16</v>
      </c>
      <c r="F2714" t="s">
        <v>35</v>
      </c>
      <c r="G2714">
        <f>IF(COUNTIF($F$2:F2714, F2714) =1,1,0)</f>
        <v>0</v>
      </c>
      <c r="H2714" s="1">
        <v>9.24</v>
      </c>
      <c r="I2714" s="2">
        <f t="shared" si="42"/>
        <v>9240000</v>
      </c>
      <c r="J2714" s="2">
        <v>126143</v>
      </c>
      <c r="K2714" t="s">
        <v>30</v>
      </c>
      <c r="L2714" t="s">
        <v>22</v>
      </c>
      <c r="M2714" t="s">
        <v>31</v>
      </c>
      <c r="N2714" s="2">
        <v>35</v>
      </c>
    </row>
    <row r="2715" spans="1:14" x14ac:dyDescent="0.35">
      <c r="A2715" t="s">
        <v>33</v>
      </c>
      <c r="B2715">
        <f>IF(COUNTIF($A$2:A2715, A2715) =1,1,0)</f>
        <v>0</v>
      </c>
      <c r="C2715">
        <v>2021</v>
      </c>
      <c r="D2715" s="10">
        <v>44197</v>
      </c>
      <c r="E2715" t="s">
        <v>42</v>
      </c>
      <c r="F2715" t="s">
        <v>35</v>
      </c>
      <c r="G2715">
        <f>IF(COUNTIF($F$2:F2715, F2715) =1,1,0)</f>
        <v>0</v>
      </c>
      <c r="H2715" s="1">
        <v>50.84</v>
      </c>
      <c r="I2715" s="2">
        <f t="shared" si="42"/>
        <v>50840000</v>
      </c>
      <c r="J2715" s="2">
        <v>7910</v>
      </c>
      <c r="K2715" t="s">
        <v>30</v>
      </c>
      <c r="L2715" t="s">
        <v>14</v>
      </c>
      <c r="M2715" t="s">
        <v>18</v>
      </c>
      <c r="N2715" s="2">
        <v>19</v>
      </c>
    </row>
    <row r="2716" spans="1:14" x14ac:dyDescent="0.35">
      <c r="A2716" t="s">
        <v>43</v>
      </c>
      <c r="B2716">
        <f>IF(COUNTIF($A$2:A2716, A2716) =1,1,0)</f>
        <v>0</v>
      </c>
      <c r="C2716">
        <v>2020</v>
      </c>
      <c r="D2716" s="10">
        <v>43831</v>
      </c>
      <c r="E2716" t="s">
        <v>34</v>
      </c>
      <c r="F2716" t="s">
        <v>12</v>
      </c>
      <c r="G2716">
        <f>IF(COUNTIF($F$2:F2716, F2716) =1,1,0)</f>
        <v>0</v>
      </c>
      <c r="H2716" s="1">
        <v>85.12</v>
      </c>
      <c r="I2716" s="2">
        <f t="shared" si="42"/>
        <v>85120000</v>
      </c>
      <c r="J2716" s="2">
        <v>732802</v>
      </c>
      <c r="K2716" t="s">
        <v>25</v>
      </c>
      <c r="L2716" t="s">
        <v>22</v>
      </c>
      <c r="M2716" t="s">
        <v>31</v>
      </c>
      <c r="N2716" s="2">
        <v>62</v>
      </c>
    </row>
    <row r="2717" spans="1:14" x14ac:dyDescent="0.35">
      <c r="A2717" t="s">
        <v>45</v>
      </c>
      <c r="B2717">
        <f>IF(COUNTIF($A$2:A2717, A2717) =1,1,0)</f>
        <v>0</v>
      </c>
      <c r="C2717">
        <v>2019</v>
      </c>
      <c r="D2717" s="10">
        <v>43466</v>
      </c>
      <c r="E2717" t="s">
        <v>32</v>
      </c>
      <c r="F2717" t="s">
        <v>24</v>
      </c>
      <c r="G2717">
        <f>IF(COUNTIF($F$2:F2717, F2717) =1,1,0)</f>
        <v>0</v>
      </c>
      <c r="H2717" s="1">
        <v>12.13</v>
      </c>
      <c r="I2717" s="2">
        <f t="shared" si="42"/>
        <v>12130000</v>
      </c>
      <c r="J2717" s="2">
        <v>426349</v>
      </c>
      <c r="K2717" t="s">
        <v>13</v>
      </c>
      <c r="L2717" t="s">
        <v>14</v>
      </c>
      <c r="M2717" t="s">
        <v>39</v>
      </c>
      <c r="N2717" s="2">
        <v>44</v>
      </c>
    </row>
    <row r="2718" spans="1:14" x14ac:dyDescent="0.35">
      <c r="A2718" t="s">
        <v>10</v>
      </c>
      <c r="B2718">
        <f>IF(COUNTIF($A$2:A2718, A2718) =1,1,0)</f>
        <v>0</v>
      </c>
      <c r="C2718">
        <v>2019</v>
      </c>
      <c r="D2718" s="10">
        <v>43466</v>
      </c>
      <c r="E2718" t="s">
        <v>20</v>
      </c>
      <c r="F2718" t="s">
        <v>24</v>
      </c>
      <c r="G2718">
        <f>IF(COUNTIF($F$2:F2718, F2718) =1,1,0)</f>
        <v>0</v>
      </c>
      <c r="H2718" s="1">
        <v>6.24</v>
      </c>
      <c r="I2718" s="2">
        <f t="shared" si="42"/>
        <v>6240000</v>
      </c>
      <c r="J2718" s="2">
        <v>739538</v>
      </c>
      <c r="K2718" t="s">
        <v>25</v>
      </c>
      <c r="L2718" t="s">
        <v>38</v>
      </c>
      <c r="M2718" t="s">
        <v>39</v>
      </c>
      <c r="N2718" s="2">
        <v>5</v>
      </c>
    </row>
    <row r="2719" spans="1:14" x14ac:dyDescent="0.35">
      <c r="A2719" t="s">
        <v>23</v>
      </c>
      <c r="B2719">
        <f>IF(COUNTIF($A$2:A2719, A2719) =1,1,0)</f>
        <v>0</v>
      </c>
      <c r="C2719">
        <v>2016</v>
      </c>
      <c r="D2719" s="10">
        <v>42370</v>
      </c>
      <c r="E2719" t="s">
        <v>34</v>
      </c>
      <c r="F2719" t="s">
        <v>17</v>
      </c>
      <c r="G2719">
        <f>IF(COUNTIF($F$2:F2719, F2719) =1,1,0)</f>
        <v>0</v>
      </c>
      <c r="H2719" s="1">
        <v>17.98</v>
      </c>
      <c r="I2719" s="2">
        <f t="shared" si="42"/>
        <v>17980000</v>
      </c>
      <c r="J2719" s="2">
        <v>251689</v>
      </c>
      <c r="K2719" t="s">
        <v>25</v>
      </c>
      <c r="L2719" t="s">
        <v>26</v>
      </c>
      <c r="M2719" t="s">
        <v>31</v>
      </c>
      <c r="N2719" s="2">
        <v>1</v>
      </c>
    </row>
    <row r="2720" spans="1:14" x14ac:dyDescent="0.35">
      <c r="A2720" t="s">
        <v>28</v>
      </c>
      <c r="B2720">
        <f>IF(COUNTIF($A$2:A2720, A2720) =1,1,0)</f>
        <v>0</v>
      </c>
      <c r="C2720">
        <v>2015</v>
      </c>
      <c r="D2720" s="10">
        <v>42005</v>
      </c>
      <c r="E2720" t="s">
        <v>42</v>
      </c>
      <c r="F2720" t="s">
        <v>12</v>
      </c>
      <c r="G2720">
        <f>IF(COUNTIF($F$2:F2720, F2720) =1,1,0)</f>
        <v>0</v>
      </c>
      <c r="H2720" s="1">
        <v>75.2</v>
      </c>
      <c r="I2720" s="2">
        <f t="shared" si="42"/>
        <v>75200000</v>
      </c>
      <c r="J2720" s="2">
        <v>461291</v>
      </c>
      <c r="K2720" t="s">
        <v>29</v>
      </c>
      <c r="L2720" t="s">
        <v>26</v>
      </c>
      <c r="M2720" t="s">
        <v>27</v>
      </c>
      <c r="N2720" s="2">
        <v>5</v>
      </c>
    </row>
    <row r="2721" spans="1:14" x14ac:dyDescent="0.35">
      <c r="A2721" t="s">
        <v>23</v>
      </c>
      <c r="B2721">
        <f>IF(COUNTIF($A$2:A2721, A2721) =1,1,0)</f>
        <v>0</v>
      </c>
      <c r="C2721">
        <v>2021</v>
      </c>
      <c r="D2721" s="10">
        <v>44197</v>
      </c>
      <c r="E2721" t="s">
        <v>20</v>
      </c>
      <c r="F2721" t="s">
        <v>36</v>
      </c>
      <c r="G2721">
        <f>IF(COUNTIF($F$2:F2721, F2721) =1,1,0)</f>
        <v>0</v>
      </c>
      <c r="H2721" s="1">
        <v>71.88</v>
      </c>
      <c r="I2721" s="2">
        <f t="shared" si="42"/>
        <v>71880000</v>
      </c>
      <c r="J2721" s="2">
        <v>757595</v>
      </c>
      <c r="K2721" t="s">
        <v>29</v>
      </c>
      <c r="L2721" t="s">
        <v>22</v>
      </c>
      <c r="M2721" t="s">
        <v>15</v>
      </c>
      <c r="N2721" s="2">
        <v>40</v>
      </c>
    </row>
    <row r="2722" spans="1:14" x14ac:dyDescent="0.35">
      <c r="A2722" t="s">
        <v>44</v>
      </c>
      <c r="B2722">
        <f>IF(COUNTIF($A$2:A2722, A2722) =1,1,0)</f>
        <v>0</v>
      </c>
      <c r="C2722">
        <v>2024</v>
      </c>
      <c r="D2722" s="10">
        <v>45292</v>
      </c>
      <c r="E2722" t="s">
        <v>20</v>
      </c>
      <c r="F2722" t="s">
        <v>17</v>
      </c>
      <c r="G2722">
        <f>IF(COUNTIF($F$2:F2722, F2722) =1,1,0)</f>
        <v>0</v>
      </c>
      <c r="H2722" s="1">
        <v>12.62</v>
      </c>
      <c r="I2722" s="2">
        <f t="shared" si="42"/>
        <v>12620000</v>
      </c>
      <c r="J2722" s="2">
        <v>970866</v>
      </c>
      <c r="K2722" t="s">
        <v>13</v>
      </c>
      <c r="L2722" t="s">
        <v>22</v>
      </c>
      <c r="M2722" t="s">
        <v>18</v>
      </c>
      <c r="N2722" s="2">
        <v>13</v>
      </c>
    </row>
    <row r="2723" spans="1:14" x14ac:dyDescent="0.35">
      <c r="A2723" t="s">
        <v>43</v>
      </c>
      <c r="B2723">
        <f>IF(COUNTIF($A$2:A2723, A2723) =1,1,0)</f>
        <v>0</v>
      </c>
      <c r="C2723">
        <v>2021</v>
      </c>
      <c r="D2723" s="10">
        <v>44197</v>
      </c>
      <c r="E2723" t="s">
        <v>42</v>
      </c>
      <c r="F2723" t="s">
        <v>35</v>
      </c>
      <c r="G2723">
        <f>IF(COUNTIF($F$2:F2723, F2723) =1,1,0)</f>
        <v>0</v>
      </c>
      <c r="H2723" s="1">
        <v>79.56</v>
      </c>
      <c r="I2723" s="2">
        <f t="shared" si="42"/>
        <v>79560000</v>
      </c>
      <c r="J2723" s="2">
        <v>334916</v>
      </c>
      <c r="K2723" t="s">
        <v>25</v>
      </c>
      <c r="L2723" t="s">
        <v>22</v>
      </c>
      <c r="M2723" t="s">
        <v>18</v>
      </c>
      <c r="N2723" s="2">
        <v>35</v>
      </c>
    </row>
    <row r="2724" spans="1:14" x14ac:dyDescent="0.35">
      <c r="A2724" t="s">
        <v>23</v>
      </c>
      <c r="B2724">
        <f>IF(COUNTIF($A$2:A2724, A2724) =1,1,0)</f>
        <v>0</v>
      </c>
      <c r="C2724">
        <v>2019</v>
      </c>
      <c r="D2724" s="10">
        <v>43466</v>
      </c>
      <c r="E2724" t="s">
        <v>20</v>
      </c>
      <c r="F2724" t="s">
        <v>21</v>
      </c>
      <c r="G2724">
        <f>IF(COUNTIF($F$2:F2724, F2724) =1,1,0)</f>
        <v>0</v>
      </c>
      <c r="H2724" s="1">
        <v>35.369999999999997</v>
      </c>
      <c r="I2724" s="2">
        <f t="shared" si="42"/>
        <v>35370000</v>
      </c>
      <c r="J2724" s="2">
        <v>384185</v>
      </c>
      <c r="K2724" t="s">
        <v>29</v>
      </c>
      <c r="L2724" t="s">
        <v>22</v>
      </c>
      <c r="M2724" t="s">
        <v>18</v>
      </c>
      <c r="N2724" s="2">
        <v>71</v>
      </c>
    </row>
    <row r="2725" spans="1:14" x14ac:dyDescent="0.35">
      <c r="A2725" t="s">
        <v>40</v>
      </c>
      <c r="B2725">
        <f>IF(COUNTIF($A$2:A2725, A2725) =1,1,0)</f>
        <v>0</v>
      </c>
      <c r="C2725">
        <v>2016</v>
      </c>
      <c r="D2725" s="10">
        <v>42370</v>
      </c>
      <c r="E2725" t="s">
        <v>11</v>
      </c>
      <c r="F2725" t="s">
        <v>12</v>
      </c>
      <c r="G2725">
        <f>IF(COUNTIF($F$2:F2725, F2725) =1,1,0)</f>
        <v>0</v>
      </c>
      <c r="H2725" s="1">
        <v>98.72</v>
      </c>
      <c r="I2725" s="2">
        <f t="shared" si="42"/>
        <v>98720000</v>
      </c>
      <c r="J2725" s="2">
        <v>6670</v>
      </c>
      <c r="K2725" t="s">
        <v>25</v>
      </c>
      <c r="L2725" t="s">
        <v>26</v>
      </c>
      <c r="M2725" t="s">
        <v>15</v>
      </c>
      <c r="N2725" s="2">
        <v>24</v>
      </c>
    </row>
    <row r="2726" spans="1:14" x14ac:dyDescent="0.35">
      <c r="A2726" t="s">
        <v>33</v>
      </c>
      <c r="B2726">
        <f>IF(COUNTIF($A$2:A2726, A2726) =1,1,0)</f>
        <v>0</v>
      </c>
      <c r="C2726">
        <v>2016</v>
      </c>
      <c r="D2726" s="10">
        <v>42370</v>
      </c>
      <c r="E2726" t="s">
        <v>20</v>
      </c>
      <c r="F2726" t="s">
        <v>21</v>
      </c>
      <c r="G2726">
        <f>IF(COUNTIF($F$2:F2726, F2726) =1,1,0)</f>
        <v>0</v>
      </c>
      <c r="H2726" s="1">
        <v>62.08</v>
      </c>
      <c r="I2726" s="2">
        <f t="shared" si="42"/>
        <v>62080000</v>
      </c>
      <c r="J2726" s="2">
        <v>801177</v>
      </c>
      <c r="K2726" t="s">
        <v>25</v>
      </c>
      <c r="L2726" t="s">
        <v>26</v>
      </c>
      <c r="M2726" t="s">
        <v>39</v>
      </c>
      <c r="N2726" s="2">
        <v>11</v>
      </c>
    </row>
    <row r="2727" spans="1:14" x14ac:dyDescent="0.35">
      <c r="A2727" t="s">
        <v>41</v>
      </c>
      <c r="B2727">
        <f>IF(COUNTIF($A$2:A2727, A2727) =1,1,0)</f>
        <v>0</v>
      </c>
      <c r="C2727">
        <v>2016</v>
      </c>
      <c r="D2727" s="10">
        <v>42370</v>
      </c>
      <c r="E2727" t="s">
        <v>16</v>
      </c>
      <c r="F2727" t="s">
        <v>36</v>
      </c>
      <c r="G2727">
        <f>IF(COUNTIF($F$2:F2727, F2727) =1,1,0)</f>
        <v>0</v>
      </c>
      <c r="H2727" s="1">
        <v>28.79</v>
      </c>
      <c r="I2727" s="2">
        <f t="shared" si="42"/>
        <v>28790000</v>
      </c>
      <c r="J2727" s="2">
        <v>183711</v>
      </c>
      <c r="K2727" t="s">
        <v>29</v>
      </c>
      <c r="L2727" t="s">
        <v>38</v>
      </c>
      <c r="M2727" t="s">
        <v>39</v>
      </c>
      <c r="N2727" s="2">
        <v>50</v>
      </c>
    </row>
    <row r="2728" spans="1:14" x14ac:dyDescent="0.35">
      <c r="A2728" t="s">
        <v>33</v>
      </c>
      <c r="B2728">
        <f>IF(COUNTIF($A$2:A2728, A2728) =1,1,0)</f>
        <v>0</v>
      </c>
      <c r="C2728">
        <v>2015</v>
      </c>
      <c r="D2728" s="10">
        <v>42005</v>
      </c>
      <c r="E2728" t="s">
        <v>42</v>
      </c>
      <c r="F2728" t="s">
        <v>17</v>
      </c>
      <c r="G2728">
        <f>IF(COUNTIF($F$2:F2728, F2728) =1,1,0)</f>
        <v>0</v>
      </c>
      <c r="H2728" s="1">
        <v>83.45</v>
      </c>
      <c r="I2728" s="2">
        <f t="shared" si="42"/>
        <v>83450000</v>
      </c>
      <c r="J2728" s="2">
        <v>573985</v>
      </c>
      <c r="K2728" t="s">
        <v>29</v>
      </c>
      <c r="L2728" t="s">
        <v>22</v>
      </c>
      <c r="M2728" t="s">
        <v>27</v>
      </c>
      <c r="N2728" s="2">
        <v>45</v>
      </c>
    </row>
    <row r="2729" spans="1:14" x14ac:dyDescent="0.35">
      <c r="A2729" t="s">
        <v>44</v>
      </c>
      <c r="B2729">
        <f>IF(COUNTIF($A$2:A2729, A2729) =1,1,0)</f>
        <v>0</v>
      </c>
      <c r="C2729">
        <v>2018</v>
      </c>
      <c r="D2729" s="10">
        <v>43101</v>
      </c>
      <c r="E2729" t="s">
        <v>32</v>
      </c>
      <c r="F2729" t="s">
        <v>37</v>
      </c>
      <c r="G2729">
        <f>IF(COUNTIF($F$2:F2729, F2729) =1,1,0)</f>
        <v>0</v>
      </c>
      <c r="H2729" s="1">
        <v>88.04</v>
      </c>
      <c r="I2729" s="2">
        <f t="shared" si="42"/>
        <v>88040000</v>
      </c>
      <c r="J2729" s="2">
        <v>675172</v>
      </c>
      <c r="K2729" t="s">
        <v>25</v>
      </c>
      <c r="L2729" t="s">
        <v>22</v>
      </c>
      <c r="M2729" t="s">
        <v>31</v>
      </c>
      <c r="N2729" s="2">
        <v>43</v>
      </c>
    </row>
    <row r="2730" spans="1:14" x14ac:dyDescent="0.35">
      <c r="A2730" t="s">
        <v>28</v>
      </c>
      <c r="B2730">
        <f>IF(COUNTIF($A$2:A2730, A2730) =1,1,0)</f>
        <v>0</v>
      </c>
      <c r="C2730">
        <v>2018</v>
      </c>
      <c r="D2730" s="10">
        <v>43101</v>
      </c>
      <c r="E2730" t="s">
        <v>32</v>
      </c>
      <c r="F2730" t="s">
        <v>35</v>
      </c>
      <c r="G2730">
        <f>IF(COUNTIF($F$2:F2730, F2730) =1,1,0)</f>
        <v>0</v>
      </c>
      <c r="H2730" s="1">
        <v>35.76</v>
      </c>
      <c r="I2730" s="2">
        <f t="shared" si="42"/>
        <v>35760000</v>
      </c>
      <c r="J2730" s="2">
        <v>716770</v>
      </c>
      <c r="K2730" t="s">
        <v>29</v>
      </c>
      <c r="L2730" t="s">
        <v>14</v>
      </c>
      <c r="M2730" t="s">
        <v>39</v>
      </c>
      <c r="N2730" s="2">
        <v>2</v>
      </c>
    </row>
    <row r="2731" spans="1:14" x14ac:dyDescent="0.35">
      <c r="A2731" t="s">
        <v>40</v>
      </c>
      <c r="B2731">
        <f>IF(COUNTIF($A$2:A2731, A2731) =1,1,0)</f>
        <v>0</v>
      </c>
      <c r="C2731">
        <v>2016</v>
      </c>
      <c r="D2731" s="10">
        <v>42370</v>
      </c>
      <c r="E2731" t="s">
        <v>32</v>
      </c>
      <c r="F2731" t="s">
        <v>21</v>
      </c>
      <c r="G2731">
        <f>IF(COUNTIF($F$2:F2731, F2731) =1,1,0)</f>
        <v>0</v>
      </c>
      <c r="H2731" s="1">
        <v>43.19</v>
      </c>
      <c r="I2731" s="2">
        <f t="shared" si="42"/>
        <v>43190000</v>
      </c>
      <c r="J2731" s="2">
        <v>825866</v>
      </c>
      <c r="K2731" t="s">
        <v>30</v>
      </c>
      <c r="L2731" t="s">
        <v>22</v>
      </c>
      <c r="M2731" t="s">
        <v>18</v>
      </c>
      <c r="N2731" s="2">
        <v>23</v>
      </c>
    </row>
    <row r="2732" spans="1:14" x14ac:dyDescent="0.35">
      <c r="A2732" t="s">
        <v>45</v>
      </c>
      <c r="B2732">
        <f>IF(COUNTIF($A$2:A2732, A2732) =1,1,0)</f>
        <v>0</v>
      </c>
      <c r="C2732">
        <v>2019</v>
      </c>
      <c r="D2732" s="10">
        <v>43466</v>
      </c>
      <c r="E2732" t="s">
        <v>16</v>
      </c>
      <c r="F2732" t="s">
        <v>37</v>
      </c>
      <c r="G2732">
        <f>IF(COUNTIF($F$2:F2732, F2732) =1,1,0)</f>
        <v>0</v>
      </c>
      <c r="H2732" s="1">
        <v>92.43</v>
      </c>
      <c r="I2732" s="2">
        <f t="shared" si="42"/>
        <v>92430000</v>
      </c>
      <c r="J2732" s="2">
        <v>206631</v>
      </c>
      <c r="K2732" t="s">
        <v>30</v>
      </c>
      <c r="L2732" t="s">
        <v>38</v>
      </c>
      <c r="M2732" t="s">
        <v>27</v>
      </c>
      <c r="N2732" s="2">
        <v>64</v>
      </c>
    </row>
    <row r="2733" spans="1:14" x14ac:dyDescent="0.35">
      <c r="A2733" t="s">
        <v>28</v>
      </c>
      <c r="B2733">
        <f>IF(COUNTIF($A$2:A2733, A2733) =1,1,0)</f>
        <v>0</v>
      </c>
      <c r="C2733">
        <v>2016</v>
      </c>
      <c r="D2733" s="10">
        <v>42370</v>
      </c>
      <c r="E2733" t="s">
        <v>11</v>
      </c>
      <c r="F2733" t="s">
        <v>36</v>
      </c>
      <c r="G2733">
        <f>IF(COUNTIF($F$2:F2733, F2733) =1,1,0)</f>
        <v>0</v>
      </c>
      <c r="H2733" s="1">
        <v>40.18</v>
      </c>
      <c r="I2733" s="2">
        <f t="shared" si="42"/>
        <v>40180000</v>
      </c>
      <c r="J2733" s="2">
        <v>153211</v>
      </c>
      <c r="K2733" t="s">
        <v>25</v>
      </c>
      <c r="L2733" t="s">
        <v>22</v>
      </c>
      <c r="M2733" t="s">
        <v>39</v>
      </c>
      <c r="N2733" s="2">
        <v>43</v>
      </c>
    </row>
    <row r="2734" spans="1:14" x14ac:dyDescent="0.35">
      <c r="A2734" t="s">
        <v>44</v>
      </c>
      <c r="B2734">
        <f>IF(COUNTIF($A$2:A2734, A2734) =1,1,0)</f>
        <v>0</v>
      </c>
      <c r="C2734">
        <v>2018</v>
      </c>
      <c r="D2734" s="10">
        <v>43101</v>
      </c>
      <c r="E2734" t="s">
        <v>34</v>
      </c>
      <c r="F2734" t="s">
        <v>21</v>
      </c>
      <c r="G2734">
        <f>IF(COUNTIF($F$2:F2734, F2734) =1,1,0)</f>
        <v>0</v>
      </c>
      <c r="H2734" s="1">
        <v>48.91</v>
      </c>
      <c r="I2734" s="2">
        <f t="shared" si="42"/>
        <v>48910000</v>
      </c>
      <c r="J2734" s="2">
        <v>322255</v>
      </c>
      <c r="K2734" t="s">
        <v>25</v>
      </c>
      <c r="L2734" t="s">
        <v>38</v>
      </c>
      <c r="M2734" t="s">
        <v>27</v>
      </c>
      <c r="N2734" s="2">
        <v>41</v>
      </c>
    </row>
    <row r="2735" spans="1:14" x14ac:dyDescent="0.35">
      <c r="A2735" t="s">
        <v>10</v>
      </c>
      <c r="B2735">
        <f>IF(COUNTIF($A$2:A2735, A2735) =1,1,0)</f>
        <v>0</v>
      </c>
      <c r="C2735">
        <v>2021</v>
      </c>
      <c r="D2735" s="10">
        <v>44197</v>
      </c>
      <c r="E2735" t="s">
        <v>16</v>
      </c>
      <c r="F2735" t="s">
        <v>24</v>
      </c>
      <c r="G2735">
        <f>IF(COUNTIF($F$2:F2735, F2735) =1,1,0)</f>
        <v>0</v>
      </c>
      <c r="H2735" s="1">
        <v>44.84</v>
      </c>
      <c r="I2735" s="2">
        <f t="shared" si="42"/>
        <v>44840000</v>
      </c>
      <c r="J2735" s="2">
        <v>16106</v>
      </c>
      <c r="K2735" t="s">
        <v>25</v>
      </c>
      <c r="L2735" t="s">
        <v>22</v>
      </c>
      <c r="M2735" t="s">
        <v>18</v>
      </c>
      <c r="N2735" s="2">
        <v>29</v>
      </c>
    </row>
    <row r="2736" spans="1:14" x14ac:dyDescent="0.35">
      <c r="A2736" t="s">
        <v>45</v>
      </c>
      <c r="B2736">
        <f>IF(COUNTIF($A$2:A2736, A2736) =1,1,0)</f>
        <v>0</v>
      </c>
      <c r="C2736">
        <v>2021</v>
      </c>
      <c r="D2736" s="10">
        <v>44197</v>
      </c>
      <c r="E2736" t="s">
        <v>20</v>
      </c>
      <c r="F2736" t="s">
        <v>12</v>
      </c>
      <c r="G2736">
        <f>IF(COUNTIF($F$2:F2736, F2736) =1,1,0)</f>
        <v>0</v>
      </c>
      <c r="H2736" s="1">
        <v>51.43</v>
      </c>
      <c r="I2736" s="2">
        <f t="shared" si="42"/>
        <v>51430000</v>
      </c>
      <c r="J2736" s="2">
        <v>640851</v>
      </c>
      <c r="K2736" t="s">
        <v>30</v>
      </c>
      <c r="L2736" t="s">
        <v>38</v>
      </c>
      <c r="M2736" t="s">
        <v>15</v>
      </c>
      <c r="N2736" s="2">
        <v>11</v>
      </c>
    </row>
    <row r="2737" spans="1:14" x14ac:dyDescent="0.35">
      <c r="A2737" t="s">
        <v>44</v>
      </c>
      <c r="B2737">
        <f>IF(COUNTIF($A$2:A2737, A2737) =1,1,0)</f>
        <v>0</v>
      </c>
      <c r="C2737">
        <v>2022</v>
      </c>
      <c r="D2737" s="10">
        <v>44562</v>
      </c>
      <c r="E2737" t="s">
        <v>11</v>
      </c>
      <c r="F2737" t="s">
        <v>36</v>
      </c>
      <c r="G2737">
        <f>IF(COUNTIF($F$2:F2737, F2737) =1,1,0)</f>
        <v>0</v>
      </c>
      <c r="H2737" s="1">
        <v>12.42</v>
      </c>
      <c r="I2737" s="2">
        <f t="shared" si="42"/>
        <v>12420000</v>
      </c>
      <c r="J2737" s="2">
        <v>570853</v>
      </c>
      <c r="K2737" t="s">
        <v>30</v>
      </c>
      <c r="L2737" t="s">
        <v>14</v>
      </c>
      <c r="M2737" t="s">
        <v>39</v>
      </c>
      <c r="N2737" s="2">
        <v>4</v>
      </c>
    </row>
    <row r="2738" spans="1:14" x14ac:dyDescent="0.35">
      <c r="A2738" t="s">
        <v>45</v>
      </c>
      <c r="B2738">
        <f>IF(COUNTIF($A$2:A2738, A2738) =1,1,0)</f>
        <v>0</v>
      </c>
      <c r="C2738">
        <v>2023</v>
      </c>
      <c r="D2738" s="10">
        <v>44927</v>
      </c>
      <c r="E2738" t="s">
        <v>34</v>
      </c>
      <c r="F2738" t="s">
        <v>36</v>
      </c>
      <c r="G2738">
        <f>IF(COUNTIF($F$2:F2738, F2738) =1,1,0)</f>
        <v>0</v>
      </c>
      <c r="H2738" s="1">
        <v>98.91</v>
      </c>
      <c r="I2738" s="2">
        <f t="shared" si="42"/>
        <v>98910000</v>
      </c>
      <c r="J2738" s="2">
        <v>995462</v>
      </c>
      <c r="K2738" t="s">
        <v>30</v>
      </c>
      <c r="L2738" t="s">
        <v>14</v>
      </c>
      <c r="M2738" t="s">
        <v>18</v>
      </c>
      <c r="N2738" s="2">
        <v>33</v>
      </c>
    </row>
    <row r="2739" spans="1:14" x14ac:dyDescent="0.35">
      <c r="A2739" t="s">
        <v>41</v>
      </c>
      <c r="B2739">
        <f>IF(COUNTIF($A$2:A2739, A2739) =1,1,0)</f>
        <v>0</v>
      </c>
      <c r="C2739">
        <v>2015</v>
      </c>
      <c r="D2739" s="10">
        <v>42005</v>
      </c>
      <c r="E2739" t="s">
        <v>16</v>
      </c>
      <c r="F2739" t="s">
        <v>24</v>
      </c>
      <c r="G2739">
        <f>IF(COUNTIF($F$2:F2739, F2739) =1,1,0)</f>
        <v>0</v>
      </c>
      <c r="H2739" s="1">
        <v>64.680000000000007</v>
      </c>
      <c r="I2739" s="2">
        <f t="shared" si="42"/>
        <v>64680000.000000007</v>
      </c>
      <c r="J2739" s="2">
        <v>716832</v>
      </c>
      <c r="K2739" t="s">
        <v>13</v>
      </c>
      <c r="L2739" t="s">
        <v>26</v>
      </c>
      <c r="M2739" t="s">
        <v>15</v>
      </c>
      <c r="N2739" s="2">
        <v>67</v>
      </c>
    </row>
    <row r="2740" spans="1:14" x14ac:dyDescent="0.35">
      <c r="A2740" t="s">
        <v>45</v>
      </c>
      <c r="B2740">
        <f>IF(COUNTIF($A$2:A2740, A2740) =1,1,0)</f>
        <v>0</v>
      </c>
      <c r="C2740">
        <v>2015</v>
      </c>
      <c r="D2740" s="10">
        <v>42005</v>
      </c>
      <c r="E2740" t="s">
        <v>42</v>
      </c>
      <c r="F2740" t="s">
        <v>17</v>
      </c>
      <c r="G2740">
        <f>IF(COUNTIF($F$2:F2740, F2740) =1,1,0)</f>
        <v>0</v>
      </c>
      <c r="H2740" s="1">
        <v>41.34</v>
      </c>
      <c r="I2740" s="2">
        <f t="shared" si="42"/>
        <v>41340000</v>
      </c>
      <c r="J2740" s="2">
        <v>677462</v>
      </c>
      <c r="K2740" t="s">
        <v>30</v>
      </c>
      <c r="L2740" t="s">
        <v>14</v>
      </c>
      <c r="M2740" t="s">
        <v>27</v>
      </c>
      <c r="N2740" s="2">
        <v>45</v>
      </c>
    </row>
    <row r="2741" spans="1:14" x14ac:dyDescent="0.35">
      <c r="A2741" t="s">
        <v>33</v>
      </c>
      <c r="B2741">
        <f>IF(COUNTIF($A$2:A2741, A2741) =1,1,0)</f>
        <v>0</v>
      </c>
      <c r="C2741">
        <v>2020</v>
      </c>
      <c r="D2741" s="10">
        <v>43831</v>
      </c>
      <c r="E2741" t="s">
        <v>32</v>
      </c>
      <c r="F2741" t="s">
        <v>21</v>
      </c>
      <c r="G2741">
        <f>IF(COUNTIF($F$2:F2741, F2741) =1,1,0)</f>
        <v>0</v>
      </c>
      <c r="H2741" s="1">
        <v>52.09</v>
      </c>
      <c r="I2741" s="2">
        <f t="shared" si="42"/>
        <v>52090000</v>
      </c>
      <c r="J2741" s="2">
        <v>362499</v>
      </c>
      <c r="K2741" t="s">
        <v>29</v>
      </c>
      <c r="L2741" t="s">
        <v>14</v>
      </c>
      <c r="M2741" t="s">
        <v>39</v>
      </c>
      <c r="N2741" s="2">
        <v>4</v>
      </c>
    </row>
    <row r="2742" spans="1:14" x14ac:dyDescent="0.35">
      <c r="A2742" t="s">
        <v>19</v>
      </c>
      <c r="B2742">
        <f>IF(COUNTIF($A$2:A2742, A2742) =1,1,0)</f>
        <v>0</v>
      </c>
      <c r="C2742">
        <v>2023</v>
      </c>
      <c r="D2742" s="10">
        <v>44927</v>
      </c>
      <c r="E2742" t="s">
        <v>32</v>
      </c>
      <c r="F2742" t="s">
        <v>17</v>
      </c>
      <c r="G2742">
        <f>IF(COUNTIF($F$2:F2742, F2742) =1,1,0)</f>
        <v>0</v>
      </c>
      <c r="H2742" s="1">
        <v>26.01</v>
      </c>
      <c r="I2742" s="2">
        <f t="shared" si="42"/>
        <v>26010000</v>
      </c>
      <c r="J2742" s="2">
        <v>274512</v>
      </c>
      <c r="K2742" t="s">
        <v>29</v>
      </c>
      <c r="L2742" t="s">
        <v>22</v>
      </c>
      <c r="M2742" t="s">
        <v>27</v>
      </c>
      <c r="N2742" s="2">
        <v>69</v>
      </c>
    </row>
    <row r="2743" spans="1:14" x14ac:dyDescent="0.35">
      <c r="A2743" t="s">
        <v>28</v>
      </c>
      <c r="B2743">
        <f>IF(COUNTIF($A$2:A2743, A2743) =1,1,0)</f>
        <v>0</v>
      </c>
      <c r="C2743">
        <v>2017</v>
      </c>
      <c r="D2743" s="10">
        <v>42736</v>
      </c>
      <c r="E2743" t="s">
        <v>42</v>
      </c>
      <c r="F2743" t="s">
        <v>35</v>
      </c>
      <c r="G2743">
        <f>IF(COUNTIF($F$2:F2743, F2743) =1,1,0)</f>
        <v>0</v>
      </c>
      <c r="H2743" s="1">
        <v>63.97</v>
      </c>
      <c r="I2743" s="2">
        <f t="shared" si="42"/>
        <v>63970000</v>
      </c>
      <c r="J2743" s="2">
        <v>590555</v>
      </c>
      <c r="K2743" t="s">
        <v>25</v>
      </c>
      <c r="L2743" t="s">
        <v>26</v>
      </c>
      <c r="M2743" t="s">
        <v>27</v>
      </c>
      <c r="N2743" s="2">
        <v>27</v>
      </c>
    </row>
    <row r="2744" spans="1:14" x14ac:dyDescent="0.35">
      <c r="A2744" t="s">
        <v>40</v>
      </c>
      <c r="B2744">
        <f>IF(COUNTIF($A$2:A2744, A2744) =1,1,0)</f>
        <v>0</v>
      </c>
      <c r="C2744">
        <v>2024</v>
      </c>
      <c r="D2744" s="10">
        <v>45292</v>
      </c>
      <c r="E2744" t="s">
        <v>11</v>
      </c>
      <c r="F2744" t="s">
        <v>24</v>
      </c>
      <c r="G2744">
        <f>IF(COUNTIF($F$2:F2744, F2744) =1,1,0)</f>
        <v>0</v>
      </c>
      <c r="H2744" s="1">
        <v>42.28</v>
      </c>
      <c r="I2744" s="2">
        <f t="shared" si="42"/>
        <v>42280000</v>
      </c>
      <c r="J2744" s="2">
        <v>297456</v>
      </c>
      <c r="K2744" t="s">
        <v>25</v>
      </c>
      <c r="L2744" t="s">
        <v>38</v>
      </c>
      <c r="M2744" t="s">
        <v>15</v>
      </c>
      <c r="N2744" s="2">
        <v>20</v>
      </c>
    </row>
    <row r="2745" spans="1:14" x14ac:dyDescent="0.35">
      <c r="A2745" t="s">
        <v>41</v>
      </c>
      <c r="B2745">
        <f>IF(COUNTIF($A$2:A2745, A2745) =1,1,0)</f>
        <v>0</v>
      </c>
      <c r="C2745">
        <v>2015</v>
      </c>
      <c r="D2745" s="10">
        <v>42005</v>
      </c>
      <c r="E2745" t="s">
        <v>16</v>
      </c>
      <c r="F2745" t="s">
        <v>35</v>
      </c>
      <c r="G2745">
        <f>IF(COUNTIF($F$2:F2745, F2745) =1,1,0)</f>
        <v>0</v>
      </c>
      <c r="H2745" s="1">
        <v>2.73</v>
      </c>
      <c r="I2745" s="2">
        <f t="shared" si="42"/>
        <v>2730000</v>
      </c>
      <c r="J2745" s="2">
        <v>465465</v>
      </c>
      <c r="K2745" t="s">
        <v>25</v>
      </c>
      <c r="L2745" t="s">
        <v>14</v>
      </c>
      <c r="M2745" t="s">
        <v>39</v>
      </c>
      <c r="N2745" s="2">
        <v>60</v>
      </c>
    </row>
    <row r="2746" spans="1:14" x14ac:dyDescent="0.35">
      <c r="A2746" t="s">
        <v>19</v>
      </c>
      <c r="B2746">
        <f>IF(COUNTIF($A$2:A2746, A2746) =1,1,0)</f>
        <v>0</v>
      </c>
      <c r="C2746">
        <v>2023</v>
      </c>
      <c r="D2746" s="10">
        <v>44927</v>
      </c>
      <c r="E2746" t="s">
        <v>20</v>
      </c>
      <c r="F2746" t="s">
        <v>21</v>
      </c>
      <c r="G2746">
        <f>IF(COUNTIF($F$2:F2746, F2746) =1,1,0)</f>
        <v>0</v>
      </c>
      <c r="H2746" s="1">
        <v>58.9</v>
      </c>
      <c r="I2746" s="2">
        <f t="shared" si="42"/>
        <v>58900000</v>
      </c>
      <c r="J2746" s="2">
        <v>24387</v>
      </c>
      <c r="K2746" t="s">
        <v>13</v>
      </c>
      <c r="L2746" t="s">
        <v>14</v>
      </c>
      <c r="M2746" t="s">
        <v>39</v>
      </c>
      <c r="N2746" s="2">
        <v>29</v>
      </c>
    </row>
    <row r="2747" spans="1:14" x14ac:dyDescent="0.35">
      <c r="A2747" t="s">
        <v>33</v>
      </c>
      <c r="B2747">
        <f>IF(COUNTIF($A$2:A2747, A2747) =1,1,0)</f>
        <v>0</v>
      </c>
      <c r="C2747">
        <v>2020</v>
      </c>
      <c r="D2747" s="10">
        <v>43831</v>
      </c>
      <c r="E2747" t="s">
        <v>20</v>
      </c>
      <c r="F2747" t="s">
        <v>12</v>
      </c>
      <c r="G2747">
        <f>IF(COUNTIF($F$2:F2747, F2747) =1,1,0)</f>
        <v>0</v>
      </c>
      <c r="H2747" s="1">
        <v>35.119999999999997</v>
      </c>
      <c r="I2747" s="2">
        <f t="shared" si="42"/>
        <v>35120000</v>
      </c>
      <c r="J2747" s="2">
        <v>871001</v>
      </c>
      <c r="K2747" t="s">
        <v>25</v>
      </c>
      <c r="L2747" t="s">
        <v>38</v>
      </c>
      <c r="M2747" t="s">
        <v>31</v>
      </c>
      <c r="N2747" s="2">
        <v>39</v>
      </c>
    </row>
    <row r="2748" spans="1:14" x14ac:dyDescent="0.35">
      <c r="A2748" t="s">
        <v>43</v>
      </c>
      <c r="B2748">
        <f>IF(COUNTIF($A$2:A2748, A2748) =1,1,0)</f>
        <v>0</v>
      </c>
      <c r="C2748">
        <v>2019</v>
      </c>
      <c r="D2748" s="10">
        <v>43466</v>
      </c>
      <c r="E2748" t="s">
        <v>42</v>
      </c>
      <c r="F2748" t="s">
        <v>21</v>
      </c>
      <c r="G2748">
        <f>IF(COUNTIF($F$2:F2748, F2748) =1,1,0)</f>
        <v>0</v>
      </c>
      <c r="H2748" s="1">
        <v>8.31</v>
      </c>
      <c r="I2748" s="2">
        <f t="shared" si="42"/>
        <v>8310000.0000000009</v>
      </c>
      <c r="J2748" s="2">
        <v>989421</v>
      </c>
      <c r="K2748" t="s">
        <v>30</v>
      </c>
      <c r="L2748" t="s">
        <v>38</v>
      </c>
      <c r="M2748" t="s">
        <v>18</v>
      </c>
      <c r="N2748" s="2">
        <v>46</v>
      </c>
    </row>
    <row r="2749" spans="1:14" x14ac:dyDescent="0.35">
      <c r="A2749" t="s">
        <v>33</v>
      </c>
      <c r="B2749">
        <f>IF(COUNTIF($A$2:A2749, A2749) =1,1,0)</f>
        <v>0</v>
      </c>
      <c r="C2749">
        <v>2015</v>
      </c>
      <c r="D2749" s="10">
        <v>42005</v>
      </c>
      <c r="E2749" t="s">
        <v>11</v>
      </c>
      <c r="F2749" t="s">
        <v>17</v>
      </c>
      <c r="G2749">
        <f>IF(COUNTIF($F$2:F2749, F2749) =1,1,0)</f>
        <v>0</v>
      </c>
      <c r="H2749" s="1">
        <v>84.86</v>
      </c>
      <c r="I2749" s="2">
        <f t="shared" si="42"/>
        <v>84860000</v>
      </c>
      <c r="J2749" s="2">
        <v>190100</v>
      </c>
      <c r="K2749" t="s">
        <v>25</v>
      </c>
      <c r="L2749" t="s">
        <v>38</v>
      </c>
      <c r="M2749" t="s">
        <v>27</v>
      </c>
      <c r="N2749" s="2">
        <v>69</v>
      </c>
    </row>
    <row r="2750" spans="1:14" x14ac:dyDescent="0.35">
      <c r="A2750" t="s">
        <v>33</v>
      </c>
      <c r="B2750">
        <f>IF(COUNTIF($A$2:A2750, A2750) =1,1,0)</f>
        <v>0</v>
      </c>
      <c r="C2750">
        <v>2018</v>
      </c>
      <c r="D2750" s="10">
        <v>43101</v>
      </c>
      <c r="E2750" t="s">
        <v>34</v>
      </c>
      <c r="F2750" t="s">
        <v>21</v>
      </c>
      <c r="G2750">
        <f>IF(COUNTIF($F$2:F2750, F2750) =1,1,0)</f>
        <v>0</v>
      </c>
      <c r="H2750" s="1">
        <v>63.56</v>
      </c>
      <c r="I2750" s="2">
        <f t="shared" si="42"/>
        <v>63560000</v>
      </c>
      <c r="J2750" s="2">
        <v>3324</v>
      </c>
      <c r="K2750" t="s">
        <v>30</v>
      </c>
      <c r="L2750" t="s">
        <v>38</v>
      </c>
      <c r="M2750" t="s">
        <v>39</v>
      </c>
      <c r="N2750" s="2">
        <v>65</v>
      </c>
    </row>
    <row r="2751" spans="1:14" x14ac:dyDescent="0.35">
      <c r="A2751" t="s">
        <v>23</v>
      </c>
      <c r="B2751">
        <f>IF(COUNTIF($A$2:A2751, A2751) =1,1,0)</f>
        <v>0</v>
      </c>
      <c r="C2751">
        <v>2024</v>
      </c>
      <c r="D2751" s="10">
        <v>45292</v>
      </c>
      <c r="E2751" t="s">
        <v>42</v>
      </c>
      <c r="F2751" t="s">
        <v>17</v>
      </c>
      <c r="G2751">
        <f>IF(COUNTIF($F$2:F2751, F2751) =1,1,0)</f>
        <v>0</v>
      </c>
      <c r="H2751" s="1">
        <v>33.24</v>
      </c>
      <c r="I2751" s="2">
        <f t="shared" si="42"/>
        <v>33240000.000000004</v>
      </c>
      <c r="J2751" s="2">
        <v>851177</v>
      </c>
      <c r="K2751" t="s">
        <v>29</v>
      </c>
      <c r="L2751" t="s">
        <v>14</v>
      </c>
      <c r="M2751" t="s">
        <v>39</v>
      </c>
      <c r="N2751" s="2">
        <v>53</v>
      </c>
    </row>
    <row r="2752" spans="1:14" x14ac:dyDescent="0.35">
      <c r="A2752" t="s">
        <v>41</v>
      </c>
      <c r="B2752">
        <f>IF(COUNTIF($A$2:A2752, A2752) =1,1,0)</f>
        <v>0</v>
      </c>
      <c r="C2752">
        <v>2015</v>
      </c>
      <c r="D2752" s="10">
        <v>42005</v>
      </c>
      <c r="E2752" t="s">
        <v>42</v>
      </c>
      <c r="F2752" t="s">
        <v>37</v>
      </c>
      <c r="G2752">
        <f>IF(COUNTIF($F$2:F2752, F2752) =1,1,0)</f>
        <v>0</v>
      </c>
      <c r="H2752" s="1">
        <v>35.11</v>
      </c>
      <c r="I2752" s="2">
        <f t="shared" si="42"/>
        <v>35110000</v>
      </c>
      <c r="J2752" s="2">
        <v>477346</v>
      </c>
      <c r="K2752" t="s">
        <v>30</v>
      </c>
      <c r="L2752" t="s">
        <v>26</v>
      </c>
      <c r="M2752" t="s">
        <v>18</v>
      </c>
      <c r="N2752" s="2">
        <v>8</v>
      </c>
    </row>
    <row r="2753" spans="1:14" x14ac:dyDescent="0.35">
      <c r="A2753" t="s">
        <v>45</v>
      </c>
      <c r="B2753">
        <f>IF(COUNTIF($A$2:A2753, A2753) =1,1,0)</f>
        <v>0</v>
      </c>
      <c r="C2753">
        <v>2021</v>
      </c>
      <c r="D2753" s="10">
        <v>44197</v>
      </c>
      <c r="E2753" t="s">
        <v>42</v>
      </c>
      <c r="F2753" t="s">
        <v>37</v>
      </c>
      <c r="G2753">
        <f>IF(COUNTIF($F$2:F2753, F2753) =1,1,0)</f>
        <v>0</v>
      </c>
      <c r="H2753" s="1">
        <v>49.73</v>
      </c>
      <c r="I2753" s="2">
        <f t="shared" si="42"/>
        <v>49730000</v>
      </c>
      <c r="J2753" s="2">
        <v>386686</v>
      </c>
      <c r="K2753" t="s">
        <v>29</v>
      </c>
      <c r="L2753" t="s">
        <v>38</v>
      </c>
      <c r="M2753" t="s">
        <v>27</v>
      </c>
      <c r="N2753" s="2">
        <v>7</v>
      </c>
    </row>
    <row r="2754" spans="1:14" x14ac:dyDescent="0.35">
      <c r="A2754" t="s">
        <v>41</v>
      </c>
      <c r="B2754">
        <f>IF(COUNTIF($A$2:A2754, A2754) =1,1,0)</f>
        <v>0</v>
      </c>
      <c r="C2754">
        <v>2016</v>
      </c>
      <c r="D2754" s="10">
        <v>42370</v>
      </c>
      <c r="E2754" t="s">
        <v>32</v>
      </c>
      <c r="F2754" t="s">
        <v>36</v>
      </c>
      <c r="G2754">
        <f>IF(COUNTIF($F$2:F2754, F2754) =1,1,0)</f>
        <v>0</v>
      </c>
      <c r="H2754" s="1">
        <v>87.62</v>
      </c>
      <c r="I2754" s="2">
        <f t="shared" si="42"/>
        <v>87620000</v>
      </c>
      <c r="J2754" s="2">
        <v>922456</v>
      </c>
      <c r="K2754" t="s">
        <v>29</v>
      </c>
      <c r="L2754" t="s">
        <v>38</v>
      </c>
      <c r="M2754" t="s">
        <v>15</v>
      </c>
      <c r="N2754" s="2">
        <v>67</v>
      </c>
    </row>
    <row r="2755" spans="1:14" x14ac:dyDescent="0.35">
      <c r="A2755" t="s">
        <v>10</v>
      </c>
      <c r="B2755">
        <f>IF(COUNTIF($A$2:A2755, A2755) =1,1,0)</f>
        <v>0</v>
      </c>
      <c r="C2755">
        <v>2021</v>
      </c>
      <c r="D2755" s="10">
        <v>44197</v>
      </c>
      <c r="E2755" t="s">
        <v>32</v>
      </c>
      <c r="F2755" t="s">
        <v>24</v>
      </c>
      <c r="G2755">
        <f>IF(COUNTIF($F$2:F2755, F2755) =1,1,0)</f>
        <v>0</v>
      </c>
      <c r="H2755" s="1">
        <v>84.09</v>
      </c>
      <c r="I2755" s="2">
        <f t="shared" ref="I2755:I2818" si="43">H2755*1000000</f>
        <v>84090000</v>
      </c>
      <c r="J2755" s="2">
        <v>954379</v>
      </c>
      <c r="K2755" t="s">
        <v>29</v>
      </c>
      <c r="L2755" t="s">
        <v>26</v>
      </c>
      <c r="M2755" t="s">
        <v>15</v>
      </c>
      <c r="N2755" s="2">
        <v>59</v>
      </c>
    </row>
    <row r="2756" spans="1:14" x14ac:dyDescent="0.35">
      <c r="A2756" t="s">
        <v>28</v>
      </c>
      <c r="B2756">
        <f>IF(COUNTIF($A$2:A2756, A2756) =1,1,0)</f>
        <v>0</v>
      </c>
      <c r="C2756">
        <v>2024</v>
      </c>
      <c r="D2756" s="10">
        <v>45292</v>
      </c>
      <c r="E2756" t="s">
        <v>11</v>
      </c>
      <c r="F2756" t="s">
        <v>24</v>
      </c>
      <c r="G2756">
        <f>IF(COUNTIF($F$2:F2756, F2756) =1,1,0)</f>
        <v>0</v>
      </c>
      <c r="H2756" s="1">
        <v>36.340000000000003</v>
      </c>
      <c r="I2756" s="2">
        <f t="shared" si="43"/>
        <v>36340000</v>
      </c>
      <c r="J2756" s="2">
        <v>887186</v>
      </c>
      <c r="K2756" t="s">
        <v>29</v>
      </c>
      <c r="L2756" t="s">
        <v>22</v>
      </c>
      <c r="M2756" t="s">
        <v>31</v>
      </c>
      <c r="N2756" s="2">
        <v>8</v>
      </c>
    </row>
    <row r="2757" spans="1:14" x14ac:dyDescent="0.35">
      <c r="A2757" t="s">
        <v>19</v>
      </c>
      <c r="B2757">
        <f>IF(COUNTIF($A$2:A2757, A2757) =1,1,0)</f>
        <v>0</v>
      </c>
      <c r="C2757">
        <v>2018</v>
      </c>
      <c r="D2757" s="10">
        <v>43101</v>
      </c>
      <c r="E2757" t="s">
        <v>42</v>
      </c>
      <c r="F2757" t="s">
        <v>12</v>
      </c>
      <c r="G2757">
        <f>IF(COUNTIF($F$2:F2757, F2757) =1,1,0)</f>
        <v>0</v>
      </c>
      <c r="H2757" s="1">
        <v>41.28</v>
      </c>
      <c r="I2757" s="2">
        <f t="shared" si="43"/>
        <v>41280000</v>
      </c>
      <c r="J2757" s="2">
        <v>197323</v>
      </c>
      <c r="K2757" t="s">
        <v>13</v>
      </c>
      <c r="L2757" t="s">
        <v>26</v>
      </c>
      <c r="M2757" t="s">
        <v>31</v>
      </c>
      <c r="N2757" s="2">
        <v>47</v>
      </c>
    </row>
    <row r="2758" spans="1:14" x14ac:dyDescent="0.35">
      <c r="A2758" t="s">
        <v>19</v>
      </c>
      <c r="B2758">
        <f>IF(COUNTIF($A$2:A2758, A2758) =1,1,0)</f>
        <v>0</v>
      </c>
      <c r="C2758">
        <v>2016</v>
      </c>
      <c r="D2758" s="10">
        <v>42370</v>
      </c>
      <c r="E2758" t="s">
        <v>42</v>
      </c>
      <c r="F2758" t="s">
        <v>21</v>
      </c>
      <c r="G2758">
        <f>IF(COUNTIF($F$2:F2758, F2758) =1,1,0)</f>
        <v>0</v>
      </c>
      <c r="H2758" s="1">
        <v>34.78</v>
      </c>
      <c r="I2758" s="2">
        <f t="shared" si="43"/>
        <v>34780000</v>
      </c>
      <c r="J2758" s="2">
        <v>294587</v>
      </c>
      <c r="K2758" t="s">
        <v>30</v>
      </c>
      <c r="L2758" t="s">
        <v>26</v>
      </c>
      <c r="M2758" t="s">
        <v>27</v>
      </c>
      <c r="N2758" s="2">
        <v>43</v>
      </c>
    </row>
    <row r="2759" spans="1:14" x14ac:dyDescent="0.35">
      <c r="A2759" t="s">
        <v>23</v>
      </c>
      <c r="B2759">
        <f>IF(COUNTIF($A$2:A2759, A2759) =1,1,0)</f>
        <v>0</v>
      </c>
      <c r="C2759">
        <v>2022</v>
      </c>
      <c r="D2759" s="10">
        <v>44562</v>
      </c>
      <c r="E2759" t="s">
        <v>20</v>
      </c>
      <c r="F2759" t="s">
        <v>24</v>
      </c>
      <c r="G2759">
        <f>IF(COUNTIF($F$2:F2759, F2759) =1,1,0)</f>
        <v>0</v>
      </c>
      <c r="H2759" s="1">
        <v>88.71</v>
      </c>
      <c r="I2759" s="2">
        <f t="shared" si="43"/>
        <v>88710000</v>
      </c>
      <c r="J2759" s="2">
        <v>191263</v>
      </c>
      <c r="K2759" t="s">
        <v>13</v>
      </c>
      <c r="L2759" t="s">
        <v>14</v>
      </c>
      <c r="M2759" t="s">
        <v>39</v>
      </c>
      <c r="N2759" s="2">
        <v>68</v>
      </c>
    </row>
    <row r="2760" spans="1:14" x14ac:dyDescent="0.35">
      <c r="A2760" t="s">
        <v>33</v>
      </c>
      <c r="B2760">
        <f>IF(COUNTIF($A$2:A2760, A2760) =1,1,0)</f>
        <v>0</v>
      </c>
      <c r="C2760">
        <v>2017</v>
      </c>
      <c r="D2760" s="10">
        <v>42736</v>
      </c>
      <c r="E2760" t="s">
        <v>16</v>
      </c>
      <c r="F2760" t="s">
        <v>37</v>
      </c>
      <c r="G2760">
        <f>IF(COUNTIF($F$2:F2760, F2760) =1,1,0)</f>
        <v>0</v>
      </c>
      <c r="H2760" s="1">
        <v>88.79</v>
      </c>
      <c r="I2760" s="2">
        <f t="shared" si="43"/>
        <v>88790000</v>
      </c>
      <c r="J2760" s="2">
        <v>332214</v>
      </c>
      <c r="K2760" t="s">
        <v>25</v>
      </c>
      <c r="L2760" t="s">
        <v>26</v>
      </c>
      <c r="M2760" t="s">
        <v>31</v>
      </c>
      <c r="N2760" s="2">
        <v>16</v>
      </c>
    </row>
    <row r="2761" spans="1:14" x14ac:dyDescent="0.35">
      <c r="A2761" t="s">
        <v>10</v>
      </c>
      <c r="B2761">
        <f>IF(COUNTIF($A$2:A2761, A2761) =1,1,0)</f>
        <v>0</v>
      </c>
      <c r="C2761">
        <v>2024</v>
      </c>
      <c r="D2761" s="10">
        <v>45292</v>
      </c>
      <c r="E2761" t="s">
        <v>20</v>
      </c>
      <c r="F2761" t="s">
        <v>35</v>
      </c>
      <c r="G2761">
        <f>IF(COUNTIF($F$2:F2761, F2761) =1,1,0)</f>
        <v>0</v>
      </c>
      <c r="H2761" s="1">
        <v>56.26</v>
      </c>
      <c r="I2761" s="2">
        <f t="shared" si="43"/>
        <v>56260000</v>
      </c>
      <c r="J2761" s="2">
        <v>196531</v>
      </c>
      <c r="K2761" t="s">
        <v>13</v>
      </c>
      <c r="L2761" t="s">
        <v>38</v>
      </c>
      <c r="M2761" t="s">
        <v>18</v>
      </c>
      <c r="N2761" s="2">
        <v>45</v>
      </c>
    </row>
    <row r="2762" spans="1:14" x14ac:dyDescent="0.35">
      <c r="A2762" t="s">
        <v>43</v>
      </c>
      <c r="B2762">
        <f>IF(COUNTIF($A$2:A2762, A2762) =1,1,0)</f>
        <v>0</v>
      </c>
      <c r="C2762">
        <v>2021</v>
      </c>
      <c r="D2762" s="10">
        <v>44197</v>
      </c>
      <c r="E2762" t="s">
        <v>34</v>
      </c>
      <c r="F2762" t="s">
        <v>36</v>
      </c>
      <c r="G2762">
        <f>IF(COUNTIF($F$2:F2762, F2762) =1,1,0)</f>
        <v>0</v>
      </c>
      <c r="H2762" s="1">
        <v>4.34</v>
      </c>
      <c r="I2762" s="2">
        <f t="shared" si="43"/>
        <v>4340000</v>
      </c>
      <c r="J2762" s="2">
        <v>258021</v>
      </c>
      <c r="K2762" t="s">
        <v>13</v>
      </c>
      <c r="L2762" t="s">
        <v>14</v>
      </c>
      <c r="M2762" t="s">
        <v>39</v>
      </c>
      <c r="N2762" s="2">
        <v>46</v>
      </c>
    </row>
    <row r="2763" spans="1:14" x14ac:dyDescent="0.35">
      <c r="A2763" t="s">
        <v>41</v>
      </c>
      <c r="B2763">
        <f>IF(COUNTIF($A$2:A2763, A2763) =1,1,0)</f>
        <v>0</v>
      </c>
      <c r="C2763">
        <v>2021</v>
      </c>
      <c r="D2763" s="10">
        <v>44197</v>
      </c>
      <c r="E2763" t="s">
        <v>16</v>
      </c>
      <c r="F2763" t="s">
        <v>37</v>
      </c>
      <c r="G2763">
        <f>IF(COUNTIF($F$2:F2763, F2763) =1,1,0)</f>
        <v>0</v>
      </c>
      <c r="H2763" s="1">
        <v>85.65</v>
      </c>
      <c r="I2763" s="2">
        <f t="shared" si="43"/>
        <v>85650000</v>
      </c>
      <c r="J2763" s="2">
        <v>920121</v>
      </c>
      <c r="K2763" t="s">
        <v>30</v>
      </c>
      <c r="L2763" t="s">
        <v>26</v>
      </c>
      <c r="M2763" t="s">
        <v>31</v>
      </c>
      <c r="N2763" s="2">
        <v>21</v>
      </c>
    </row>
    <row r="2764" spans="1:14" x14ac:dyDescent="0.35">
      <c r="A2764" t="s">
        <v>40</v>
      </c>
      <c r="B2764">
        <f>IF(COUNTIF($A$2:A2764, A2764) =1,1,0)</f>
        <v>0</v>
      </c>
      <c r="C2764">
        <v>2021</v>
      </c>
      <c r="D2764" s="10">
        <v>44197</v>
      </c>
      <c r="E2764" t="s">
        <v>34</v>
      </c>
      <c r="F2764" t="s">
        <v>21</v>
      </c>
      <c r="G2764">
        <f>IF(COUNTIF($F$2:F2764, F2764) =1,1,0)</f>
        <v>0</v>
      </c>
      <c r="H2764" s="1">
        <v>4.5199999999999996</v>
      </c>
      <c r="I2764" s="2">
        <f t="shared" si="43"/>
        <v>4520000</v>
      </c>
      <c r="J2764" s="2">
        <v>971908</v>
      </c>
      <c r="K2764" t="s">
        <v>30</v>
      </c>
      <c r="L2764" t="s">
        <v>38</v>
      </c>
      <c r="M2764" t="s">
        <v>27</v>
      </c>
      <c r="N2764" s="2">
        <v>16</v>
      </c>
    </row>
    <row r="2765" spans="1:14" x14ac:dyDescent="0.35">
      <c r="A2765" t="s">
        <v>33</v>
      </c>
      <c r="B2765">
        <f>IF(COUNTIF($A$2:A2765, A2765) =1,1,0)</f>
        <v>0</v>
      </c>
      <c r="C2765">
        <v>2017</v>
      </c>
      <c r="D2765" s="10">
        <v>42736</v>
      </c>
      <c r="E2765" t="s">
        <v>16</v>
      </c>
      <c r="F2765" t="s">
        <v>21</v>
      </c>
      <c r="G2765">
        <f>IF(COUNTIF($F$2:F2765, F2765) =1,1,0)</f>
        <v>0</v>
      </c>
      <c r="H2765" s="1">
        <v>27.19</v>
      </c>
      <c r="I2765" s="2">
        <f t="shared" si="43"/>
        <v>27190000</v>
      </c>
      <c r="J2765" s="2">
        <v>760590</v>
      </c>
      <c r="K2765" t="s">
        <v>25</v>
      </c>
      <c r="L2765" t="s">
        <v>22</v>
      </c>
      <c r="M2765" t="s">
        <v>39</v>
      </c>
      <c r="N2765" s="2">
        <v>9</v>
      </c>
    </row>
    <row r="2766" spans="1:14" x14ac:dyDescent="0.35">
      <c r="A2766" t="s">
        <v>23</v>
      </c>
      <c r="B2766">
        <f>IF(COUNTIF($A$2:A2766, A2766) =1,1,0)</f>
        <v>0</v>
      </c>
      <c r="C2766">
        <v>2023</v>
      </c>
      <c r="D2766" s="10">
        <v>44927</v>
      </c>
      <c r="E2766" t="s">
        <v>20</v>
      </c>
      <c r="F2766" t="s">
        <v>35</v>
      </c>
      <c r="G2766">
        <f>IF(COUNTIF($F$2:F2766, F2766) =1,1,0)</f>
        <v>0</v>
      </c>
      <c r="H2766" s="1">
        <v>45.16</v>
      </c>
      <c r="I2766" s="2">
        <f t="shared" si="43"/>
        <v>45160000</v>
      </c>
      <c r="J2766" s="2">
        <v>569044</v>
      </c>
      <c r="K2766" t="s">
        <v>13</v>
      </c>
      <c r="L2766" t="s">
        <v>26</v>
      </c>
      <c r="M2766" t="s">
        <v>31</v>
      </c>
      <c r="N2766" s="2">
        <v>27</v>
      </c>
    </row>
    <row r="2767" spans="1:14" x14ac:dyDescent="0.35">
      <c r="A2767" t="s">
        <v>33</v>
      </c>
      <c r="B2767">
        <f>IF(COUNTIF($A$2:A2767, A2767) =1,1,0)</f>
        <v>0</v>
      </c>
      <c r="C2767">
        <v>2021</v>
      </c>
      <c r="D2767" s="10">
        <v>44197</v>
      </c>
      <c r="E2767" t="s">
        <v>34</v>
      </c>
      <c r="F2767" t="s">
        <v>35</v>
      </c>
      <c r="G2767">
        <f>IF(COUNTIF($F$2:F2767, F2767) =1,1,0)</f>
        <v>0</v>
      </c>
      <c r="H2767" s="1">
        <v>2.2999999999999998</v>
      </c>
      <c r="I2767" s="2">
        <f t="shared" si="43"/>
        <v>2300000</v>
      </c>
      <c r="J2767" s="2">
        <v>841324</v>
      </c>
      <c r="K2767" t="s">
        <v>30</v>
      </c>
      <c r="L2767" t="s">
        <v>22</v>
      </c>
      <c r="M2767" t="s">
        <v>39</v>
      </c>
      <c r="N2767" s="2">
        <v>8</v>
      </c>
    </row>
    <row r="2768" spans="1:14" x14ac:dyDescent="0.35">
      <c r="A2768" t="s">
        <v>44</v>
      </c>
      <c r="B2768">
        <f>IF(COUNTIF($A$2:A2768, A2768) =1,1,0)</f>
        <v>0</v>
      </c>
      <c r="C2768">
        <v>2022</v>
      </c>
      <c r="D2768" s="10">
        <v>44562</v>
      </c>
      <c r="E2768" t="s">
        <v>42</v>
      </c>
      <c r="F2768" t="s">
        <v>35</v>
      </c>
      <c r="G2768">
        <f>IF(COUNTIF($F$2:F2768, F2768) =1,1,0)</f>
        <v>0</v>
      </c>
      <c r="H2768" s="1">
        <v>71.540000000000006</v>
      </c>
      <c r="I2768" s="2">
        <f t="shared" si="43"/>
        <v>71540000</v>
      </c>
      <c r="J2768" s="2">
        <v>668679</v>
      </c>
      <c r="K2768" t="s">
        <v>30</v>
      </c>
      <c r="L2768" t="s">
        <v>26</v>
      </c>
      <c r="M2768" t="s">
        <v>15</v>
      </c>
      <c r="N2768" s="2">
        <v>27</v>
      </c>
    </row>
    <row r="2769" spans="1:14" x14ac:dyDescent="0.35">
      <c r="A2769" t="s">
        <v>19</v>
      </c>
      <c r="B2769">
        <f>IF(COUNTIF($A$2:A2769, A2769) =1,1,0)</f>
        <v>0</v>
      </c>
      <c r="C2769">
        <v>2022</v>
      </c>
      <c r="D2769" s="10">
        <v>44562</v>
      </c>
      <c r="E2769" t="s">
        <v>34</v>
      </c>
      <c r="F2769" t="s">
        <v>36</v>
      </c>
      <c r="G2769">
        <f>IF(COUNTIF($F$2:F2769, F2769) =1,1,0)</f>
        <v>0</v>
      </c>
      <c r="H2769" s="1">
        <v>27.86</v>
      </c>
      <c r="I2769" s="2">
        <f t="shared" si="43"/>
        <v>27860000</v>
      </c>
      <c r="J2769" s="2">
        <v>310150</v>
      </c>
      <c r="K2769" t="s">
        <v>30</v>
      </c>
      <c r="L2769" t="s">
        <v>14</v>
      </c>
      <c r="M2769" t="s">
        <v>27</v>
      </c>
      <c r="N2769" s="2">
        <v>21</v>
      </c>
    </row>
    <row r="2770" spans="1:14" x14ac:dyDescent="0.35">
      <c r="A2770" t="s">
        <v>28</v>
      </c>
      <c r="B2770">
        <f>IF(COUNTIF($A$2:A2770, A2770) =1,1,0)</f>
        <v>0</v>
      </c>
      <c r="C2770">
        <v>2016</v>
      </c>
      <c r="D2770" s="10">
        <v>42370</v>
      </c>
      <c r="E2770" t="s">
        <v>20</v>
      </c>
      <c r="F2770" t="s">
        <v>21</v>
      </c>
      <c r="G2770">
        <f>IF(COUNTIF($F$2:F2770, F2770) =1,1,0)</f>
        <v>0</v>
      </c>
      <c r="H2770" s="1">
        <v>13.21</v>
      </c>
      <c r="I2770" s="2">
        <f t="shared" si="43"/>
        <v>13210000</v>
      </c>
      <c r="J2770" s="2">
        <v>549414</v>
      </c>
      <c r="K2770" t="s">
        <v>30</v>
      </c>
      <c r="L2770" t="s">
        <v>26</v>
      </c>
      <c r="M2770" t="s">
        <v>39</v>
      </c>
      <c r="N2770" s="2">
        <v>70</v>
      </c>
    </row>
    <row r="2771" spans="1:14" x14ac:dyDescent="0.35">
      <c r="A2771" t="s">
        <v>40</v>
      </c>
      <c r="B2771">
        <f>IF(COUNTIF($A$2:A2771, A2771) =1,1,0)</f>
        <v>0</v>
      </c>
      <c r="C2771">
        <v>2015</v>
      </c>
      <c r="D2771" s="10">
        <v>42005</v>
      </c>
      <c r="E2771" t="s">
        <v>32</v>
      </c>
      <c r="F2771" t="s">
        <v>35</v>
      </c>
      <c r="G2771">
        <f>IF(COUNTIF($F$2:F2771, F2771) =1,1,0)</f>
        <v>0</v>
      </c>
      <c r="H2771" s="1">
        <v>11.89</v>
      </c>
      <c r="I2771" s="2">
        <f t="shared" si="43"/>
        <v>11890000</v>
      </c>
      <c r="J2771" s="2">
        <v>731839</v>
      </c>
      <c r="K2771" t="s">
        <v>30</v>
      </c>
      <c r="L2771" t="s">
        <v>38</v>
      </c>
      <c r="M2771" t="s">
        <v>27</v>
      </c>
      <c r="N2771" s="2">
        <v>14</v>
      </c>
    </row>
    <row r="2772" spans="1:14" x14ac:dyDescent="0.35">
      <c r="A2772" t="s">
        <v>43</v>
      </c>
      <c r="B2772">
        <f>IF(COUNTIF($A$2:A2772, A2772) =1,1,0)</f>
        <v>0</v>
      </c>
      <c r="C2772">
        <v>2023</v>
      </c>
      <c r="D2772" s="10">
        <v>44927</v>
      </c>
      <c r="E2772" t="s">
        <v>34</v>
      </c>
      <c r="F2772" t="s">
        <v>37</v>
      </c>
      <c r="G2772">
        <f>IF(COUNTIF($F$2:F2772, F2772) =1,1,0)</f>
        <v>0</v>
      </c>
      <c r="H2772" s="1">
        <v>76.58</v>
      </c>
      <c r="I2772" s="2">
        <f t="shared" si="43"/>
        <v>76580000</v>
      </c>
      <c r="J2772" s="2">
        <v>626352</v>
      </c>
      <c r="K2772" t="s">
        <v>13</v>
      </c>
      <c r="L2772" t="s">
        <v>26</v>
      </c>
      <c r="M2772" t="s">
        <v>39</v>
      </c>
      <c r="N2772" s="2">
        <v>33</v>
      </c>
    </row>
    <row r="2773" spans="1:14" x14ac:dyDescent="0.35">
      <c r="A2773" t="s">
        <v>19</v>
      </c>
      <c r="B2773">
        <f>IF(COUNTIF($A$2:A2773, A2773) =1,1,0)</f>
        <v>0</v>
      </c>
      <c r="C2773">
        <v>2022</v>
      </c>
      <c r="D2773" s="10">
        <v>44562</v>
      </c>
      <c r="E2773" t="s">
        <v>32</v>
      </c>
      <c r="F2773" t="s">
        <v>36</v>
      </c>
      <c r="G2773">
        <f>IF(COUNTIF($F$2:F2773, F2773) =1,1,0)</f>
        <v>0</v>
      </c>
      <c r="H2773" s="1">
        <v>92.23</v>
      </c>
      <c r="I2773" s="2">
        <f t="shared" si="43"/>
        <v>92230000</v>
      </c>
      <c r="J2773" s="2">
        <v>626017</v>
      </c>
      <c r="K2773" t="s">
        <v>30</v>
      </c>
      <c r="L2773" t="s">
        <v>14</v>
      </c>
      <c r="M2773" t="s">
        <v>31</v>
      </c>
      <c r="N2773" s="2">
        <v>1</v>
      </c>
    </row>
    <row r="2774" spans="1:14" x14ac:dyDescent="0.35">
      <c r="A2774" t="s">
        <v>40</v>
      </c>
      <c r="B2774">
        <f>IF(COUNTIF($A$2:A2774, A2774) =1,1,0)</f>
        <v>0</v>
      </c>
      <c r="C2774">
        <v>2019</v>
      </c>
      <c r="D2774" s="10">
        <v>43466</v>
      </c>
      <c r="E2774" t="s">
        <v>32</v>
      </c>
      <c r="F2774" t="s">
        <v>24</v>
      </c>
      <c r="G2774">
        <f>IF(COUNTIF($F$2:F2774, F2774) =1,1,0)</f>
        <v>0</v>
      </c>
      <c r="H2774" s="1">
        <v>70.7</v>
      </c>
      <c r="I2774" s="2">
        <f t="shared" si="43"/>
        <v>70700000</v>
      </c>
      <c r="J2774" s="2">
        <v>172782</v>
      </c>
      <c r="K2774" t="s">
        <v>30</v>
      </c>
      <c r="L2774" t="s">
        <v>26</v>
      </c>
      <c r="M2774" t="s">
        <v>15</v>
      </c>
      <c r="N2774" s="2">
        <v>2</v>
      </c>
    </row>
    <row r="2775" spans="1:14" x14ac:dyDescent="0.35">
      <c r="A2775" t="s">
        <v>33</v>
      </c>
      <c r="B2775">
        <f>IF(COUNTIF($A$2:A2775, A2775) =1,1,0)</f>
        <v>0</v>
      </c>
      <c r="C2775">
        <v>2021</v>
      </c>
      <c r="D2775" s="10">
        <v>44197</v>
      </c>
      <c r="E2775" t="s">
        <v>16</v>
      </c>
      <c r="F2775" t="s">
        <v>35</v>
      </c>
      <c r="G2775">
        <f>IF(COUNTIF($F$2:F2775, F2775) =1,1,0)</f>
        <v>0</v>
      </c>
      <c r="H2775" s="1">
        <v>2.39</v>
      </c>
      <c r="I2775" s="2">
        <f t="shared" si="43"/>
        <v>2390000</v>
      </c>
      <c r="J2775" s="2">
        <v>665023</v>
      </c>
      <c r="K2775" t="s">
        <v>29</v>
      </c>
      <c r="L2775" t="s">
        <v>14</v>
      </c>
      <c r="M2775" t="s">
        <v>18</v>
      </c>
      <c r="N2775" s="2">
        <v>49</v>
      </c>
    </row>
    <row r="2776" spans="1:14" x14ac:dyDescent="0.35">
      <c r="A2776" t="s">
        <v>28</v>
      </c>
      <c r="B2776">
        <f>IF(COUNTIF($A$2:A2776, A2776) =1,1,0)</f>
        <v>0</v>
      </c>
      <c r="C2776">
        <v>2018</v>
      </c>
      <c r="D2776" s="10">
        <v>43101</v>
      </c>
      <c r="E2776" t="s">
        <v>20</v>
      </c>
      <c r="F2776" t="s">
        <v>36</v>
      </c>
      <c r="G2776">
        <f>IF(COUNTIF($F$2:F2776, F2776) =1,1,0)</f>
        <v>0</v>
      </c>
      <c r="H2776" s="1">
        <v>89.87</v>
      </c>
      <c r="I2776" s="2">
        <f t="shared" si="43"/>
        <v>89870000</v>
      </c>
      <c r="J2776" s="2">
        <v>15909</v>
      </c>
      <c r="K2776" t="s">
        <v>25</v>
      </c>
      <c r="L2776" t="s">
        <v>38</v>
      </c>
      <c r="M2776" t="s">
        <v>31</v>
      </c>
      <c r="N2776" s="2">
        <v>19</v>
      </c>
    </row>
    <row r="2777" spans="1:14" x14ac:dyDescent="0.35">
      <c r="A2777" t="s">
        <v>23</v>
      </c>
      <c r="B2777">
        <f>IF(COUNTIF($A$2:A2777, A2777) =1,1,0)</f>
        <v>0</v>
      </c>
      <c r="C2777">
        <v>2023</v>
      </c>
      <c r="D2777" s="10">
        <v>44927</v>
      </c>
      <c r="E2777" t="s">
        <v>20</v>
      </c>
      <c r="F2777" t="s">
        <v>36</v>
      </c>
      <c r="G2777">
        <f>IF(COUNTIF($F$2:F2777, F2777) =1,1,0)</f>
        <v>0</v>
      </c>
      <c r="H2777" s="1">
        <v>24.28</v>
      </c>
      <c r="I2777" s="2">
        <f t="shared" si="43"/>
        <v>24280000</v>
      </c>
      <c r="J2777" s="2">
        <v>998547</v>
      </c>
      <c r="K2777" t="s">
        <v>30</v>
      </c>
      <c r="L2777" t="s">
        <v>22</v>
      </c>
      <c r="M2777" t="s">
        <v>31</v>
      </c>
      <c r="N2777" s="2">
        <v>46</v>
      </c>
    </row>
    <row r="2778" spans="1:14" x14ac:dyDescent="0.35">
      <c r="A2778" t="s">
        <v>40</v>
      </c>
      <c r="B2778">
        <f>IF(COUNTIF($A$2:A2778, A2778) =1,1,0)</f>
        <v>0</v>
      </c>
      <c r="C2778">
        <v>2019</v>
      </c>
      <c r="D2778" s="10">
        <v>43466</v>
      </c>
      <c r="E2778" t="s">
        <v>32</v>
      </c>
      <c r="F2778" t="s">
        <v>21</v>
      </c>
      <c r="G2778">
        <f>IF(COUNTIF($F$2:F2778, F2778) =1,1,0)</f>
        <v>0</v>
      </c>
      <c r="H2778" s="1">
        <v>58.3</v>
      </c>
      <c r="I2778" s="2">
        <f t="shared" si="43"/>
        <v>58300000</v>
      </c>
      <c r="J2778" s="2">
        <v>76358</v>
      </c>
      <c r="K2778" t="s">
        <v>25</v>
      </c>
      <c r="L2778" t="s">
        <v>22</v>
      </c>
      <c r="M2778" t="s">
        <v>39</v>
      </c>
      <c r="N2778" s="2">
        <v>58</v>
      </c>
    </row>
    <row r="2779" spans="1:14" x14ac:dyDescent="0.35">
      <c r="A2779" t="s">
        <v>28</v>
      </c>
      <c r="B2779">
        <f>IF(COUNTIF($A$2:A2779, A2779) =1,1,0)</f>
        <v>0</v>
      </c>
      <c r="C2779">
        <v>2024</v>
      </c>
      <c r="D2779" s="10">
        <v>45292</v>
      </c>
      <c r="E2779" t="s">
        <v>20</v>
      </c>
      <c r="F2779" t="s">
        <v>21</v>
      </c>
      <c r="G2779">
        <f>IF(COUNTIF($F$2:F2779, F2779) =1,1,0)</f>
        <v>0</v>
      </c>
      <c r="H2779" s="1">
        <v>84.19</v>
      </c>
      <c r="I2779" s="2">
        <f t="shared" si="43"/>
        <v>84190000</v>
      </c>
      <c r="J2779" s="2">
        <v>89704</v>
      </c>
      <c r="K2779" t="s">
        <v>13</v>
      </c>
      <c r="L2779" t="s">
        <v>26</v>
      </c>
      <c r="M2779" t="s">
        <v>31</v>
      </c>
      <c r="N2779" s="2">
        <v>26</v>
      </c>
    </row>
    <row r="2780" spans="1:14" x14ac:dyDescent="0.35">
      <c r="A2780" t="s">
        <v>41</v>
      </c>
      <c r="B2780">
        <f>IF(COUNTIF($A$2:A2780, A2780) =1,1,0)</f>
        <v>0</v>
      </c>
      <c r="C2780">
        <v>2024</v>
      </c>
      <c r="D2780" s="10">
        <v>45292</v>
      </c>
      <c r="E2780" t="s">
        <v>20</v>
      </c>
      <c r="F2780" t="s">
        <v>12</v>
      </c>
      <c r="G2780">
        <f>IF(COUNTIF($F$2:F2780, F2780) =1,1,0)</f>
        <v>0</v>
      </c>
      <c r="H2780" s="1">
        <v>72.02</v>
      </c>
      <c r="I2780" s="2">
        <f t="shared" si="43"/>
        <v>72020000</v>
      </c>
      <c r="J2780" s="2">
        <v>191361</v>
      </c>
      <c r="K2780" t="s">
        <v>13</v>
      </c>
      <c r="L2780" t="s">
        <v>14</v>
      </c>
      <c r="M2780" t="s">
        <v>27</v>
      </c>
      <c r="N2780" s="2">
        <v>11</v>
      </c>
    </row>
    <row r="2781" spans="1:14" x14ac:dyDescent="0.35">
      <c r="A2781" t="s">
        <v>28</v>
      </c>
      <c r="B2781">
        <f>IF(COUNTIF($A$2:A2781, A2781) =1,1,0)</f>
        <v>0</v>
      </c>
      <c r="C2781">
        <v>2023</v>
      </c>
      <c r="D2781" s="10">
        <v>44927</v>
      </c>
      <c r="E2781" t="s">
        <v>20</v>
      </c>
      <c r="F2781" t="s">
        <v>35</v>
      </c>
      <c r="G2781">
        <f>IF(COUNTIF($F$2:F2781, F2781) =1,1,0)</f>
        <v>0</v>
      </c>
      <c r="H2781" s="1">
        <v>0.61</v>
      </c>
      <c r="I2781" s="2">
        <f t="shared" si="43"/>
        <v>610000</v>
      </c>
      <c r="J2781" s="2">
        <v>200862</v>
      </c>
      <c r="K2781" t="s">
        <v>29</v>
      </c>
      <c r="L2781" t="s">
        <v>26</v>
      </c>
      <c r="M2781" t="s">
        <v>39</v>
      </c>
      <c r="N2781" s="2">
        <v>13</v>
      </c>
    </row>
    <row r="2782" spans="1:14" x14ac:dyDescent="0.35">
      <c r="A2782" t="s">
        <v>45</v>
      </c>
      <c r="B2782">
        <f>IF(COUNTIF($A$2:A2782, A2782) =1,1,0)</f>
        <v>0</v>
      </c>
      <c r="C2782">
        <v>2017</v>
      </c>
      <c r="D2782" s="10">
        <v>42736</v>
      </c>
      <c r="E2782" t="s">
        <v>42</v>
      </c>
      <c r="F2782" t="s">
        <v>35</v>
      </c>
      <c r="G2782">
        <f>IF(COUNTIF($F$2:F2782, F2782) =1,1,0)</f>
        <v>0</v>
      </c>
      <c r="H2782" s="1">
        <v>89.49</v>
      </c>
      <c r="I2782" s="2">
        <f t="shared" si="43"/>
        <v>89490000</v>
      </c>
      <c r="J2782" s="2">
        <v>4966</v>
      </c>
      <c r="K2782" t="s">
        <v>13</v>
      </c>
      <c r="L2782" t="s">
        <v>26</v>
      </c>
      <c r="M2782" t="s">
        <v>27</v>
      </c>
      <c r="N2782" s="2">
        <v>41</v>
      </c>
    </row>
    <row r="2783" spans="1:14" x14ac:dyDescent="0.35">
      <c r="A2783" t="s">
        <v>44</v>
      </c>
      <c r="B2783">
        <f>IF(COUNTIF($A$2:A2783, A2783) =1,1,0)</f>
        <v>0</v>
      </c>
      <c r="C2783">
        <v>2018</v>
      </c>
      <c r="D2783" s="10">
        <v>43101</v>
      </c>
      <c r="E2783" t="s">
        <v>11</v>
      </c>
      <c r="F2783" t="s">
        <v>12</v>
      </c>
      <c r="G2783">
        <f>IF(COUNTIF($F$2:F2783, F2783) =1,1,0)</f>
        <v>0</v>
      </c>
      <c r="H2783" s="1">
        <v>34.06</v>
      </c>
      <c r="I2783" s="2">
        <f t="shared" si="43"/>
        <v>34060000</v>
      </c>
      <c r="J2783" s="2">
        <v>344674</v>
      </c>
      <c r="K2783" t="s">
        <v>30</v>
      </c>
      <c r="L2783" t="s">
        <v>22</v>
      </c>
      <c r="M2783" t="s">
        <v>31</v>
      </c>
      <c r="N2783" s="2">
        <v>19</v>
      </c>
    </row>
    <row r="2784" spans="1:14" x14ac:dyDescent="0.35">
      <c r="A2784" t="s">
        <v>45</v>
      </c>
      <c r="B2784">
        <f>IF(COUNTIF($A$2:A2784, A2784) =1,1,0)</f>
        <v>0</v>
      </c>
      <c r="C2784">
        <v>2020</v>
      </c>
      <c r="D2784" s="10">
        <v>43831</v>
      </c>
      <c r="E2784" t="s">
        <v>11</v>
      </c>
      <c r="F2784" t="s">
        <v>35</v>
      </c>
      <c r="G2784">
        <f>IF(COUNTIF($F$2:F2784, F2784) =1,1,0)</f>
        <v>0</v>
      </c>
      <c r="H2784" s="1">
        <v>37.659999999999997</v>
      </c>
      <c r="I2784" s="2">
        <f t="shared" si="43"/>
        <v>37660000</v>
      </c>
      <c r="J2784" s="2">
        <v>449424</v>
      </c>
      <c r="K2784" t="s">
        <v>30</v>
      </c>
      <c r="L2784" t="s">
        <v>14</v>
      </c>
      <c r="M2784" t="s">
        <v>18</v>
      </c>
      <c r="N2784" s="2">
        <v>3</v>
      </c>
    </row>
    <row r="2785" spans="1:14" x14ac:dyDescent="0.35">
      <c r="A2785" t="s">
        <v>28</v>
      </c>
      <c r="B2785">
        <f>IF(COUNTIF($A$2:A2785, A2785) =1,1,0)</f>
        <v>0</v>
      </c>
      <c r="C2785">
        <v>2020</v>
      </c>
      <c r="D2785" s="10">
        <v>43831</v>
      </c>
      <c r="E2785" t="s">
        <v>11</v>
      </c>
      <c r="F2785" t="s">
        <v>37</v>
      </c>
      <c r="G2785">
        <f>IF(COUNTIF($F$2:F2785, F2785) =1,1,0)</f>
        <v>0</v>
      </c>
      <c r="H2785" s="1">
        <v>69.2</v>
      </c>
      <c r="I2785" s="2">
        <f t="shared" si="43"/>
        <v>69200000</v>
      </c>
      <c r="J2785" s="2">
        <v>162807</v>
      </c>
      <c r="K2785" t="s">
        <v>13</v>
      </c>
      <c r="L2785" t="s">
        <v>14</v>
      </c>
      <c r="M2785" t="s">
        <v>39</v>
      </c>
      <c r="N2785" s="2">
        <v>4</v>
      </c>
    </row>
    <row r="2786" spans="1:14" x14ac:dyDescent="0.35">
      <c r="A2786" t="s">
        <v>19</v>
      </c>
      <c r="B2786">
        <f>IF(COUNTIF($A$2:A2786, A2786) =1,1,0)</f>
        <v>0</v>
      </c>
      <c r="C2786">
        <v>2024</v>
      </c>
      <c r="D2786" s="10">
        <v>45292</v>
      </c>
      <c r="E2786" t="s">
        <v>32</v>
      </c>
      <c r="F2786" t="s">
        <v>36</v>
      </c>
      <c r="G2786">
        <f>IF(COUNTIF($F$2:F2786, F2786) =1,1,0)</f>
        <v>0</v>
      </c>
      <c r="H2786" s="1">
        <v>47.1</v>
      </c>
      <c r="I2786" s="2">
        <f t="shared" si="43"/>
        <v>47100000</v>
      </c>
      <c r="J2786" s="2">
        <v>21292</v>
      </c>
      <c r="K2786" t="s">
        <v>29</v>
      </c>
      <c r="L2786" t="s">
        <v>26</v>
      </c>
      <c r="M2786" t="s">
        <v>31</v>
      </c>
      <c r="N2786" s="2">
        <v>10</v>
      </c>
    </row>
    <row r="2787" spans="1:14" x14ac:dyDescent="0.35">
      <c r="A2787" t="s">
        <v>40</v>
      </c>
      <c r="B2787">
        <f>IF(COUNTIF($A$2:A2787, A2787) =1,1,0)</f>
        <v>0</v>
      </c>
      <c r="C2787">
        <v>2023</v>
      </c>
      <c r="D2787" s="10">
        <v>44927</v>
      </c>
      <c r="E2787" t="s">
        <v>42</v>
      </c>
      <c r="F2787" t="s">
        <v>36</v>
      </c>
      <c r="G2787">
        <f>IF(COUNTIF($F$2:F2787, F2787) =1,1,0)</f>
        <v>0</v>
      </c>
      <c r="H2787" s="1">
        <v>25.7</v>
      </c>
      <c r="I2787" s="2">
        <f t="shared" si="43"/>
        <v>25700000</v>
      </c>
      <c r="J2787" s="2">
        <v>993215</v>
      </c>
      <c r="K2787" t="s">
        <v>25</v>
      </c>
      <c r="L2787" t="s">
        <v>38</v>
      </c>
      <c r="M2787" t="s">
        <v>27</v>
      </c>
      <c r="N2787" s="2">
        <v>56</v>
      </c>
    </row>
    <row r="2788" spans="1:14" x14ac:dyDescent="0.35">
      <c r="A2788" t="s">
        <v>40</v>
      </c>
      <c r="B2788">
        <f>IF(COUNTIF($A$2:A2788, A2788) =1,1,0)</f>
        <v>0</v>
      </c>
      <c r="C2788">
        <v>2017</v>
      </c>
      <c r="D2788" s="10">
        <v>42736</v>
      </c>
      <c r="E2788" t="s">
        <v>32</v>
      </c>
      <c r="F2788" t="s">
        <v>36</v>
      </c>
      <c r="G2788">
        <f>IF(COUNTIF($F$2:F2788, F2788) =1,1,0)</f>
        <v>0</v>
      </c>
      <c r="H2788" s="1">
        <v>16.579999999999998</v>
      </c>
      <c r="I2788" s="2">
        <f t="shared" si="43"/>
        <v>16579999.999999998</v>
      </c>
      <c r="J2788" s="2">
        <v>744201</v>
      </c>
      <c r="K2788" t="s">
        <v>13</v>
      </c>
      <c r="L2788" t="s">
        <v>38</v>
      </c>
      <c r="M2788" t="s">
        <v>15</v>
      </c>
      <c r="N2788" s="2">
        <v>7</v>
      </c>
    </row>
    <row r="2789" spans="1:14" x14ac:dyDescent="0.35">
      <c r="A2789" t="s">
        <v>44</v>
      </c>
      <c r="B2789">
        <f>IF(COUNTIF($A$2:A2789, A2789) =1,1,0)</f>
        <v>0</v>
      </c>
      <c r="C2789">
        <v>2017</v>
      </c>
      <c r="D2789" s="10">
        <v>42736</v>
      </c>
      <c r="E2789" t="s">
        <v>11</v>
      </c>
      <c r="F2789" t="s">
        <v>36</v>
      </c>
      <c r="G2789">
        <f>IF(COUNTIF($F$2:F2789, F2789) =1,1,0)</f>
        <v>0</v>
      </c>
      <c r="H2789" s="1">
        <v>61.33</v>
      </c>
      <c r="I2789" s="2">
        <f t="shared" si="43"/>
        <v>61330000</v>
      </c>
      <c r="J2789" s="2">
        <v>762300</v>
      </c>
      <c r="K2789" t="s">
        <v>25</v>
      </c>
      <c r="L2789" t="s">
        <v>26</v>
      </c>
      <c r="M2789" t="s">
        <v>15</v>
      </c>
      <c r="N2789" s="2">
        <v>20</v>
      </c>
    </row>
    <row r="2790" spans="1:14" x14ac:dyDescent="0.35">
      <c r="A2790" t="s">
        <v>33</v>
      </c>
      <c r="B2790">
        <f>IF(COUNTIF($A$2:A2790, A2790) =1,1,0)</f>
        <v>0</v>
      </c>
      <c r="C2790">
        <v>2018</v>
      </c>
      <c r="D2790" s="10">
        <v>43101</v>
      </c>
      <c r="E2790" t="s">
        <v>32</v>
      </c>
      <c r="F2790" t="s">
        <v>35</v>
      </c>
      <c r="G2790">
        <f>IF(COUNTIF($F$2:F2790, F2790) =1,1,0)</f>
        <v>0</v>
      </c>
      <c r="H2790" s="1">
        <v>14.1</v>
      </c>
      <c r="I2790" s="2">
        <f t="shared" si="43"/>
        <v>14100000</v>
      </c>
      <c r="J2790" s="2">
        <v>764003</v>
      </c>
      <c r="K2790" t="s">
        <v>29</v>
      </c>
      <c r="L2790" t="s">
        <v>38</v>
      </c>
      <c r="M2790" t="s">
        <v>27</v>
      </c>
      <c r="N2790" s="2">
        <v>43</v>
      </c>
    </row>
    <row r="2791" spans="1:14" x14ac:dyDescent="0.35">
      <c r="A2791" t="s">
        <v>10</v>
      </c>
      <c r="B2791">
        <f>IF(COUNTIF($A$2:A2791, A2791) =1,1,0)</f>
        <v>0</v>
      </c>
      <c r="C2791">
        <v>2019</v>
      </c>
      <c r="D2791" s="10">
        <v>43466</v>
      </c>
      <c r="E2791" t="s">
        <v>32</v>
      </c>
      <c r="F2791" t="s">
        <v>36</v>
      </c>
      <c r="G2791">
        <f>IF(COUNTIF($F$2:F2791, F2791) =1,1,0)</f>
        <v>0</v>
      </c>
      <c r="H2791" s="1">
        <v>33.880000000000003</v>
      </c>
      <c r="I2791" s="2">
        <f t="shared" si="43"/>
        <v>33880000</v>
      </c>
      <c r="J2791" s="2">
        <v>761910</v>
      </c>
      <c r="K2791" t="s">
        <v>13</v>
      </c>
      <c r="L2791" t="s">
        <v>38</v>
      </c>
      <c r="M2791" t="s">
        <v>31</v>
      </c>
      <c r="N2791" s="2">
        <v>27</v>
      </c>
    </row>
    <row r="2792" spans="1:14" x14ac:dyDescent="0.35">
      <c r="A2792" t="s">
        <v>33</v>
      </c>
      <c r="B2792">
        <f>IF(COUNTIF($A$2:A2792, A2792) =1,1,0)</f>
        <v>0</v>
      </c>
      <c r="C2792">
        <v>2023</v>
      </c>
      <c r="D2792" s="10">
        <v>44927</v>
      </c>
      <c r="E2792" t="s">
        <v>16</v>
      </c>
      <c r="F2792" t="s">
        <v>21</v>
      </c>
      <c r="G2792">
        <f>IF(COUNTIF($F$2:F2792, F2792) =1,1,0)</f>
        <v>0</v>
      </c>
      <c r="H2792" s="1">
        <v>87.45</v>
      </c>
      <c r="I2792" s="2">
        <f t="shared" si="43"/>
        <v>87450000</v>
      </c>
      <c r="J2792" s="2">
        <v>296050</v>
      </c>
      <c r="K2792" t="s">
        <v>29</v>
      </c>
      <c r="L2792" t="s">
        <v>22</v>
      </c>
      <c r="M2792" t="s">
        <v>15</v>
      </c>
      <c r="N2792" s="2">
        <v>30</v>
      </c>
    </row>
    <row r="2793" spans="1:14" x14ac:dyDescent="0.35">
      <c r="A2793" t="s">
        <v>33</v>
      </c>
      <c r="B2793">
        <f>IF(COUNTIF($A$2:A2793, A2793) =1,1,0)</f>
        <v>0</v>
      </c>
      <c r="C2793">
        <v>2020</v>
      </c>
      <c r="D2793" s="10">
        <v>43831</v>
      </c>
      <c r="E2793" t="s">
        <v>42</v>
      </c>
      <c r="F2793" t="s">
        <v>35</v>
      </c>
      <c r="G2793">
        <f>IF(COUNTIF($F$2:F2793, F2793) =1,1,0)</f>
        <v>0</v>
      </c>
      <c r="H2793" s="1">
        <v>27.43</v>
      </c>
      <c r="I2793" s="2">
        <f t="shared" si="43"/>
        <v>27430000</v>
      </c>
      <c r="J2793" s="2">
        <v>82853</v>
      </c>
      <c r="K2793" t="s">
        <v>13</v>
      </c>
      <c r="L2793" t="s">
        <v>26</v>
      </c>
      <c r="M2793" t="s">
        <v>39</v>
      </c>
      <c r="N2793" s="2">
        <v>67</v>
      </c>
    </row>
    <row r="2794" spans="1:14" x14ac:dyDescent="0.35">
      <c r="A2794" t="s">
        <v>44</v>
      </c>
      <c r="B2794">
        <f>IF(COUNTIF($A$2:A2794, A2794) =1,1,0)</f>
        <v>0</v>
      </c>
      <c r="C2794">
        <v>2022</v>
      </c>
      <c r="D2794" s="10">
        <v>44562</v>
      </c>
      <c r="E2794" t="s">
        <v>34</v>
      </c>
      <c r="F2794" t="s">
        <v>36</v>
      </c>
      <c r="G2794">
        <f>IF(COUNTIF($F$2:F2794, F2794) =1,1,0)</f>
        <v>0</v>
      </c>
      <c r="H2794" s="1">
        <v>34.03</v>
      </c>
      <c r="I2794" s="2">
        <f t="shared" si="43"/>
        <v>34030000</v>
      </c>
      <c r="J2794" s="2">
        <v>700439</v>
      </c>
      <c r="K2794" t="s">
        <v>29</v>
      </c>
      <c r="L2794" t="s">
        <v>38</v>
      </c>
      <c r="M2794" t="s">
        <v>39</v>
      </c>
      <c r="N2794" s="2">
        <v>41</v>
      </c>
    </row>
    <row r="2795" spans="1:14" x14ac:dyDescent="0.35">
      <c r="A2795" t="s">
        <v>41</v>
      </c>
      <c r="B2795">
        <f>IF(COUNTIF($A$2:A2795, A2795) =1,1,0)</f>
        <v>0</v>
      </c>
      <c r="C2795">
        <v>2022</v>
      </c>
      <c r="D2795" s="10">
        <v>44562</v>
      </c>
      <c r="E2795" t="s">
        <v>34</v>
      </c>
      <c r="F2795" t="s">
        <v>17</v>
      </c>
      <c r="G2795">
        <f>IF(COUNTIF($F$2:F2795, F2795) =1,1,0)</f>
        <v>0</v>
      </c>
      <c r="H2795" s="1">
        <v>6.61</v>
      </c>
      <c r="I2795" s="2">
        <f t="shared" si="43"/>
        <v>6610000</v>
      </c>
      <c r="J2795" s="2">
        <v>351048</v>
      </c>
      <c r="K2795" t="s">
        <v>29</v>
      </c>
      <c r="L2795" t="s">
        <v>14</v>
      </c>
      <c r="M2795" t="s">
        <v>15</v>
      </c>
      <c r="N2795" s="2">
        <v>57</v>
      </c>
    </row>
    <row r="2796" spans="1:14" x14ac:dyDescent="0.35">
      <c r="A2796" t="s">
        <v>10</v>
      </c>
      <c r="B2796">
        <f>IF(COUNTIF($A$2:A2796, A2796) =1,1,0)</f>
        <v>0</v>
      </c>
      <c r="C2796">
        <v>2020</v>
      </c>
      <c r="D2796" s="10">
        <v>43831</v>
      </c>
      <c r="E2796" t="s">
        <v>11</v>
      </c>
      <c r="F2796" t="s">
        <v>17</v>
      </c>
      <c r="G2796">
        <f>IF(COUNTIF($F$2:F2796, F2796) =1,1,0)</f>
        <v>0</v>
      </c>
      <c r="H2796" s="1">
        <v>17.989999999999998</v>
      </c>
      <c r="I2796" s="2">
        <f t="shared" si="43"/>
        <v>17990000</v>
      </c>
      <c r="J2796" s="2">
        <v>36963</v>
      </c>
      <c r="K2796" t="s">
        <v>29</v>
      </c>
      <c r="L2796" t="s">
        <v>38</v>
      </c>
      <c r="M2796" t="s">
        <v>15</v>
      </c>
      <c r="N2796" s="2">
        <v>54</v>
      </c>
    </row>
    <row r="2797" spans="1:14" x14ac:dyDescent="0.35">
      <c r="A2797" t="s">
        <v>33</v>
      </c>
      <c r="B2797">
        <f>IF(COUNTIF($A$2:A2797, A2797) =1,1,0)</f>
        <v>0</v>
      </c>
      <c r="C2797">
        <v>2021</v>
      </c>
      <c r="D2797" s="10">
        <v>44197</v>
      </c>
      <c r="E2797" t="s">
        <v>16</v>
      </c>
      <c r="F2797" t="s">
        <v>21</v>
      </c>
      <c r="G2797">
        <f>IF(COUNTIF($F$2:F2797, F2797) =1,1,0)</f>
        <v>0</v>
      </c>
      <c r="H2797" s="1">
        <v>99.77</v>
      </c>
      <c r="I2797" s="2">
        <f t="shared" si="43"/>
        <v>99770000</v>
      </c>
      <c r="J2797" s="2">
        <v>533151</v>
      </c>
      <c r="K2797" t="s">
        <v>25</v>
      </c>
      <c r="L2797" t="s">
        <v>38</v>
      </c>
      <c r="M2797" t="s">
        <v>31</v>
      </c>
      <c r="N2797" s="2">
        <v>43</v>
      </c>
    </row>
    <row r="2798" spans="1:14" x14ac:dyDescent="0.35">
      <c r="A2798" t="s">
        <v>28</v>
      </c>
      <c r="B2798">
        <f>IF(COUNTIF($A$2:A2798, A2798) =1,1,0)</f>
        <v>0</v>
      </c>
      <c r="C2798">
        <v>2018</v>
      </c>
      <c r="D2798" s="10">
        <v>43101</v>
      </c>
      <c r="E2798" t="s">
        <v>20</v>
      </c>
      <c r="F2798" t="s">
        <v>37</v>
      </c>
      <c r="G2798">
        <f>IF(COUNTIF($F$2:F2798, F2798) =1,1,0)</f>
        <v>0</v>
      </c>
      <c r="H2798" s="1">
        <v>61.93</v>
      </c>
      <c r="I2798" s="2">
        <f t="shared" si="43"/>
        <v>61930000</v>
      </c>
      <c r="J2798" s="2">
        <v>62185</v>
      </c>
      <c r="K2798" t="s">
        <v>25</v>
      </c>
      <c r="L2798" t="s">
        <v>26</v>
      </c>
      <c r="M2798" t="s">
        <v>39</v>
      </c>
      <c r="N2798" s="2">
        <v>32</v>
      </c>
    </row>
    <row r="2799" spans="1:14" x14ac:dyDescent="0.35">
      <c r="A2799" t="s">
        <v>45</v>
      </c>
      <c r="B2799">
        <f>IF(COUNTIF($A$2:A2799, A2799) =1,1,0)</f>
        <v>0</v>
      </c>
      <c r="C2799">
        <v>2016</v>
      </c>
      <c r="D2799" s="10">
        <v>42370</v>
      </c>
      <c r="E2799" t="s">
        <v>32</v>
      </c>
      <c r="F2799" t="s">
        <v>12</v>
      </c>
      <c r="G2799">
        <f>IF(COUNTIF($F$2:F2799, F2799) =1,1,0)</f>
        <v>0</v>
      </c>
      <c r="H2799" s="1">
        <v>48.83</v>
      </c>
      <c r="I2799" s="2">
        <f t="shared" si="43"/>
        <v>48830000</v>
      </c>
      <c r="J2799" s="2">
        <v>231299</v>
      </c>
      <c r="K2799" t="s">
        <v>30</v>
      </c>
      <c r="L2799" t="s">
        <v>14</v>
      </c>
      <c r="M2799" t="s">
        <v>39</v>
      </c>
      <c r="N2799" s="2">
        <v>58</v>
      </c>
    </row>
    <row r="2800" spans="1:14" x14ac:dyDescent="0.35">
      <c r="A2800" t="s">
        <v>23</v>
      </c>
      <c r="B2800">
        <f>IF(COUNTIF($A$2:A2800, A2800) =1,1,0)</f>
        <v>0</v>
      </c>
      <c r="C2800">
        <v>2017</v>
      </c>
      <c r="D2800" s="10">
        <v>42736</v>
      </c>
      <c r="E2800" t="s">
        <v>34</v>
      </c>
      <c r="F2800" t="s">
        <v>17</v>
      </c>
      <c r="G2800">
        <f>IF(COUNTIF($F$2:F2800, F2800) =1,1,0)</f>
        <v>0</v>
      </c>
      <c r="H2800" s="1">
        <v>47.99</v>
      </c>
      <c r="I2800" s="2">
        <f t="shared" si="43"/>
        <v>47990000</v>
      </c>
      <c r="J2800" s="2">
        <v>914365</v>
      </c>
      <c r="K2800" t="s">
        <v>29</v>
      </c>
      <c r="L2800" t="s">
        <v>22</v>
      </c>
      <c r="M2800" t="s">
        <v>18</v>
      </c>
      <c r="N2800" s="2">
        <v>52</v>
      </c>
    </row>
    <row r="2801" spans="1:14" x14ac:dyDescent="0.35">
      <c r="A2801" t="s">
        <v>44</v>
      </c>
      <c r="B2801">
        <f>IF(COUNTIF($A$2:A2801, A2801) =1,1,0)</f>
        <v>0</v>
      </c>
      <c r="C2801">
        <v>2024</v>
      </c>
      <c r="D2801" s="10">
        <v>45292</v>
      </c>
      <c r="E2801" t="s">
        <v>16</v>
      </c>
      <c r="F2801" t="s">
        <v>17</v>
      </c>
      <c r="G2801">
        <f>IF(COUNTIF($F$2:F2801, F2801) =1,1,0)</f>
        <v>0</v>
      </c>
      <c r="H2801" s="1">
        <v>47.44</v>
      </c>
      <c r="I2801" s="2">
        <f t="shared" si="43"/>
        <v>47440000</v>
      </c>
      <c r="J2801" s="2">
        <v>696953</v>
      </c>
      <c r="K2801" t="s">
        <v>25</v>
      </c>
      <c r="L2801" t="s">
        <v>38</v>
      </c>
      <c r="M2801" t="s">
        <v>18</v>
      </c>
      <c r="N2801" s="2">
        <v>54</v>
      </c>
    </row>
    <row r="2802" spans="1:14" x14ac:dyDescent="0.35">
      <c r="A2802" t="s">
        <v>41</v>
      </c>
      <c r="B2802">
        <f>IF(COUNTIF($A$2:A2802, A2802) =1,1,0)</f>
        <v>0</v>
      </c>
      <c r="C2802">
        <v>2015</v>
      </c>
      <c r="D2802" s="10">
        <v>42005</v>
      </c>
      <c r="E2802" t="s">
        <v>42</v>
      </c>
      <c r="F2802" t="s">
        <v>12</v>
      </c>
      <c r="G2802">
        <f>IF(COUNTIF($F$2:F2802, F2802) =1,1,0)</f>
        <v>0</v>
      </c>
      <c r="H2802" s="1">
        <v>24.47</v>
      </c>
      <c r="I2802" s="2">
        <f t="shared" si="43"/>
        <v>24470000</v>
      </c>
      <c r="J2802" s="2">
        <v>977607</v>
      </c>
      <c r="K2802" t="s">
        <v>13</v>
      </c>
      <c r="L2802" t="s">
        <v>38</v>
      </c>
      <c r="M2802" t="s">
        <v>27</v>
      </c>
      <c r="N2802" s="2">
        <v>62</v>
      </c>
    </row>
    <row r="2803" spans="1:14" x14ac:dyDescent="0.35">
      <c r="A2803" t="s">
        <v>40</v>
      </c>
      <c r="B2803">
        <f>IF(COUNTIF($A$2:A2803, A2803) =1,1,0)</f>
        <v>0</v>
      </c>
      <c r="C2803">
        <v>2020</v>
      </c>
      <c r="D2803" s="10">
        <v>43831</v>
      </c>
      <c r="E2803" t="s">
        <v>16</v>
      </c>
      <c r="F2803" t="s">
        <v>17</v>
      </c>
      <c r="G2803">
        <f>IF(COUNTIF($F$2:F2803, F2803) =1,1,0)</f>
        <v>0</v>
      </c>
      <c r="H2803" s="1">
        <v>71.03</v>
      </c>
      <c r="I2803" s="2">
        <f t="shared" si="43"/>
        <v>71030000</v>
      </c>
      <c r="J2803" s="2">
        <v>91228</v>
      </c>
      <c r="K2803" t="s">
        <v>13</v>
      </c>
      <c r="L2803" t="s">
        <v>26</v>
      </c>
      <c r="M2803" t="s">
        <v>31</v>
      </c>
      <c r="N2803" s="2">
        <v>22</v>
      </c>
    </row>
    <row r="2804" spans="1:14" x14ac:dyDescent="0.35">
      <c r="A2804" t="s">
        <v>10</v>
      </c>
      <c r="B2804">
        <f>IF(COUNTIF($A$2:A2804, A2804) =1,1,0)</f>
        <v>0</v>
      </c>
      <c r="C2804">
        <v>2016</v>
      </c>
      <c r="D2804" s="10">
        <v>42370</v>
      </c>
      <c r="E2804" t="s">
        <v>11</v>
      </c>
      <c r="F2804" t="s">
        <v>35</v>
      </c>
      <c r="G2804">
        <f>IF(COUNTIF($F$2:F2804, F2804) =1,1,0)</f>
        <v>0</v>
      </c>
      <c r="H2804" s="1">
        <v>59.95</v>
      </c>
      <c r="I2804" s="2">
        <f t="shared" si="43"/>
        <v>59950000</v>
      </c>
      <c r="J2804" s="2">
        <v>417253</v>
      </c>
      <c r="K2804" t="s">
        <v>29</v>
      </c>
      <c r="L2804" t="s">
        <v>22</v>
      </c>
      <c r="M2804" t="s">
        <v>15</v>
      </c>
      <c r="N2804" s="2">
        <v>16</v>
      </c>
    </row>
    <row r="2805" spans="1:14" x14ac:dyDescent="0.35">
      <c r="A2805" t="s">
        <v>33</v>
      </c>
      <c r="B2805">
        <f>IF(COUNTIF($A$2:A2805, A2805) =1,1,0)</f>
        <v>0</v>
      </c>
      <c r="C2805">
        <v>2021</v>
      </c>
      <c r="D2805" s="10">
        <v>44197</v>
      </c>
      <c r="E2805" t="s">
        <v>20</v>
      </c>
      <c r="F2805" t="s">
        <v>35</v>
      </c>
      <c r="G2805">
        <f>IF(COUNTIF($F$2:F2805, F2805) =1,1,0)</f>
        <v>0</v>
      </c>
      <c r="H2805" s="1">
        <v>44.03</v>
      </c>
      <c r="I2805" s="2">
        <f t="shared" si="43"/>
        <v>44030000</v>
      </c>
      <c r="J2805" s="2">
        <v>60431</v>
      </c>
      <c r="K2805" t="s">
        <v>13</v>
      </c>
      <c r="L2805" t="s">
        <v>22</v>
      </c>
      <c r="M2805" t="s">
        <v>27</v>
      </c>
      <c r="N2805" s="2">
        <v>59</v>
      </c>
    </row>
    <row r="2806" spans="1:14" x14ac:dyDescent="0.35">
      <c r="A2806" t="s">
        <v>44</v>
      </c>
      <c r="B2806">
        <f>IF(COUNTIF($A$2:A2806, A2806) =1,1,0)</f>
        <v>0</v>
      </c>
      <c r="C2806">
        <v>2016</v>
      </c>
      <c r="D2806" s="10">
        <v>42370</v>
      </c>
      <c r="E2806" t="s">
        <v>20</v>
      </c>
      <c r="F2806" t="s">
        <v>37</v>
      </c>
      <c r="G2806">
        <f>IF(COUNTIF($F$2:F2806, F2806) =1,1,0)</f>
        <v>0</v>
      </c>
      <c r="H2806" s="1">
        <v>44.69</v>
      </c>
      <c r="I2806" s="2">
        <f t="shared" si="43"/>
        <v>44690000</v>
      </c>
      <c r="J2806" s="2">
        <v>567209</v>
      </c>
      <c r="K2806" t="s">
        <v>13</v>
      </c>
      <c r="L2806" t="s">
        <v>26</v>
      </c>
      <c r="M2806" t="s">
        <v>31</v>
      </c>
      <c r="N2806" s="2">
        <v>1</v>
      </c>
    </row>
    <row r="2807" spans="1:14" x14ac:dyDescent="0.35">
      <c r="A2807" t="s">
        <v>33</v>
      </c>
      <c r="B2807">
        <f>IF(COUNTIF($A$2:A2807, A2807) =1,1,0)</f>
        <v>0</v>
      </c>
      <c r="C2807">
        <v>2015</v>
      </c>
      <c r="D2807" s="10">
        <v>42005</v>
      </c>
      <c r="E2807" t="s">
        <v>34</v>
      </c>
      <c r="F2807" t="s">
        <v>21</v>
      </c>
      <c r="G2807">
        <f>IF(COUNTIF($F$2:F2807, F2807) =1,1,0)</f>
        <v>0</v>
      </c>
      <c r="H2807" s="1">
        <v>70.180000000000007</v>
      </c>
      <c r="I2807" s="2">
        <f t="shared" si="43"/>
        <v>70180000</v>
      </c>
      <c r="J2807" s="2">
        <v>596168</v>
      </c>
      <c r="K2807" t="s">
        <v>25</v>
      </c>
      <c r="L2807" t="s">
        <v>38</v>
      </c>
      <c r="M2807" t="s">
        <v>39</v>
      </c>
      <c r="N2807" s="2">
        <v>15</v>
      </c>
    </row>
    <row r="2808" spans="1:14" x14ac:dyDescent="0.35">
      <c r="A2808" t="s">
        <v>44</v>
      </c>
      <c r="B2808">
        <f>IF(COUNTIF($A$2:A2808, A2808) =1,1,0)</f>
        <v>0</v>
      </c>
      <c r="C2808">
        <v>2024</v>
      </c>
      <c r="D2808" s="10">
        <v>45292</v>
      </c>
      <c r="E2808" t="s">
        <v>42</v>
      </c>
      <c r="F2808" t="s">
        <v>24</v>
      </c>
      <c r="G2808">
        <f>IF(COUNTIF($F$2:F2808, F2808) =1,1,0)</f>
        <v>0</v>
      </c>
      <c r="H2808" s="1">
        <v>49.88</v>
      </c>
      <c r="I2808" s="2">
        <f t="shared" si="43"/>
        <v>49880000</v>
      </c>
      <c r="J2808" s="2">
        <v>437357</v>
      </c>
      <c r="K2808" t="s">
        <v>30</v>
      </c>
      <c r="L2808" t="s">
        <v>22</v>
      </c>
      <c r="M2808" t="s">
        <v>27</v>
      </c>
      <c r="N2808" s="2">
        <v>56</v>
      </c>
    </row>
    <row r="2809" spans="1:14" x14ac:dyDescent="0.35">
      <c r="A2809" t="s">
        <v>40</v>
      </c>
      <c r="B2809">
        <f>IF(COUNTIF($A$2:A2809, A2809) =1,1,0)</f>
        <v>0</v>
      </c>
      <c r="C2809">
        <v>2016</v>
      </c>
      <c r="D2809" s="10">
        <v>42370</v>
      </c>
      <c r="E2809" t="s">
        <v>16</v>
      </c>
      <c r="F2809" t="s">
        <v>21</v>
      </c>
      <c r="G2809">
        <f>IF(COUNTIF($F$2:F2809, F2809) =1,1,0)</f>
        <v>0</v>
      </c>
      <c r="H2809" s="1">
        <v>43.88</v>
      </c>
      <c r="I2809" s="2">
        <f t="shared" si="43"/>
        <v>43880000</v>
      </c>
      <c r="J2809" s="2">
        <v>588421</v>
      </c>
      <c r="K2809" t="s">
        <v>25</v>
      </c>
      <c r="L2809" t="s">
        <v>14</v>
      </c>
      <c r="M2809" t="s">
        <v>39</v>
      </c>
      <c r="N2809" s="2">
        <v>72</v>
      </c>
    </row>
    <row r="2810" spans="1:14" x14ac:dyDescent="0.35">
      <c r="A2810" t="s">
        <v>23</v>
      </c>
      <c r="B2810">
        <f>IF(COUNTIF($A$2:A2810, A2810) =1,1,0)</f>
        <v>0</v>
      </c>
      <c r="C2810">
        <v>2017</v>
      </c>
      <c r="D2810" s="10">
        <v>42736</v>
      </c>
      <c r="E2810" t="s">
        <v>11</v>
      </c>
      <c r="F2810" t="s">
        <v>21</v>
      </c>
      <c r="G2810">
        <f>IF(COUNTIF($F$2:F2810, F2810) =1,1,0)</f>
        <v>0</v>
      </c>
      <c r="H2810" s="1">
        <v>57.17</v>
      </c>
      <c r="I2810" s="2">
        <f t="shared" si="43"/>
        <v>57170000</v>
      </c>
      <c r="J2810" s="2">
        <v>477292</v>
      </c>
      <c r="K2810" t="s">
        <v>25</v>
      </c>
      <c r="L2810" t="s">
        <v>26</v>
      </c>
      <c r="M2810" t="s">
        <v>27</v>
      </c>
      <c r="N2810" s="2">
        <v>18</v>
      </c>
    </row>
    <row r="2811" spans="1:14" x14ac:dyDescent="0.35">
      <c r="A2811" t="s">
        <v>28</v>
      </c>
      <c r="B2811">
        <f>IF(COUNTIF($A$2:A2811, A2811) =1,1,0)</f>
        <v>0</v>
      </c>
      <c r="C2811">
        <v>2018</v>
      </c>
      <c r="D2811" s="10">
        <v>43101</v>
      </c>
      <c r="E2811" t="s">
        <v>11</v>
      </c>
      <c r="F2811" t="s">
        <v>12</v>
      </c>
      <c r="G2811">
        <f>IF(COUNTIF($F$2:F2811, F2811) =1,1,0)</f>
        <v>0</v>
      </c>
      <c r="H2811" s="1">
        <v>16.760000000000002</v>
      </c>
      <c r="I2811" s="2">
        <f t="shared" si="43"/>
        <v>16760000.000000002</v>
      </c>
      <c r="J2811" s="2">
        <v>163839</v>
      </c>
      <c r="K2811" t="s">
        <v>29</v>
      </c>
      <c r="L2811" t="s">
        <v>26</v>
      </c>
      <c r="M2811" t="s">
        <v>39</v>
      </c>
      <c r="N2811" s="2">
        <v>19</v>
      </c>
    </row>
    <row r="2812" spans="1:14" x14ac:dyDescent="0.35">
      <c r="A2812" t="s">
        <v>23</v>
      </c>
      <c r="B2812">
        <f>IF(COUNTIF($A$2:A2812, A2812) =1,1,0)</f>
        <v>0</v>
      </c>
      <c r="C2812">
        <v>2024</v>
      </c>
      <c r="D2812" s="10">
        <v>45292</v>
      </c>
      <c r="E2812" t="s">
        <v>34</v>
      </c>
      <c r="F2812" t="s">
        <v>21</v>
      </c>
      <c r="G2812">
        <f>IF(COUNTIF($F$2:F2812, F2812) =1,1,0)</f>
        <v>0</v>
      </c>
      <c r="H2812" s="1">
        <v>65.06</v>
      </c>
      <c r="I2812" s="2">
        <f t="shared" si="43"/>
        <v>65060000</v>
      </c>
      <c r="J2812" s="2">
        <v>922676</v>
      </c>
      <c r="K2812" t="s">
        <v>30</v>
      </c>
      <c r="L2812" t="s">
        <v>38</v>
      </c>
      <c r="M2812" t="s">
        <v>15</v>
      </c>
      <c r="N2812" s="2">
        <v>6</v>
      </c>
    </row>
    <row r="2813" spans="1:14" x14ac:dyDescent="0.35">
      <c r="A2813" t="s">
        <v>23</v>
      </c>
      <c r="B2813">
        <f>IF(COUNTIF($A$2:A2813, A2813) =1,1,0)</f>
        <v>0</v>
      </c>
      <c r="C2813">
        <v>2023</v>
      </c>
      <c r="D2813" s="10">
        <v>44927</v>
      </c>
      <c r="E2813" t="s">
        <v>42</v>
      </c>
      <c r="F2813" t="s">
        <v>12</v>
      </c>
      <c r="G2813">
        <f>IF(COUNTIF($F$2:F2813, F2813) =1,1,0)</f>
        <v>0</v>
      </c>
      <c r="H2813" s="1">
        <v>34.659999999999997</v>
      </c>
      <c r="I2813" s="2">
        <f t="shared" si="43"/>
        <v>34660000</v>
      </c>
      <c r="J2813" s="2">
        <v>941720</v>
      </c>
      <c r="K2813" t="s">
        <v>25</v>
      </c>
      <c r="L2813" t="s">
        <v>38</v>
      </c>
      <c r="M2813" t="s">
        <v>31</v>
      </c>
      <c r="N2813" s="2">
        <v>71</v>
      </c>
    </row>
    <row r="2814" spans="1:14" x14ac:dyDescent="0.35">
      <c r="A2814" t="s">
        <v>28</v>
      </c>
      <c r="B2814">
        <f>IF(COUNTIF($A$2:A2814, A2814) =1,1,0)</f>
        <v>0</v>
      </c>
      <c r="C2814">
        <v>2019</v>
      </c>
      <c r="D2814" s="10">
        <v>43466</v>
      </c>
      <c r="E2814" t="s">
        <v>11</v>
      </c>
      <c r="F2814" t="s">
        <v>35</v>
      </c>
      <c r="G2814">
        <f>IF(COUNTIF($F$2:F2814, F2814) =1,1,0)</f>
        <v>0</v>
      </c>
      <c r="H2814" s="1">
        <v>49.71</v>
      </c>
      <c r="I2814" s="2">
        <f t="shared" si="43"/>
        <v>49710000</v>
      </c>
      <c r="J2814" s="2">
        <v>647613</v>
      </c>
      <c r="K2814" t="s">
        <v>30</v>
      </c>
      <c r="L2814" t="s">
        <v>26</v>
      </c>
      <c r="M2814" t="s">
        <v>31</v>
      </c>
      <c r="N2814" s="2">
        <v>53</v>
      </c>
    </row>
    <row r="2815" spans="1:14" x14ac:dyDescent="0.35">
      <c r="A2815" t="s">
        <v>40</v>
      </c>
      <c r="B2815">
        <f>IF(COUNTIF($A$2:A2815, A2815) =1,1,0)</f>
        <v>0</v>
      </c>
      <c r="C2815">
        <v>2016</v>
      </c>
      <c r="D2815" s="10">
        <v>42370</v>
      </c>
      <c r="E2815" t="s">
        <v>16</v>
      </c>
      <c r="F2815" t="s">
        <v>24</v>
      </c>
      <c r="G2815">
        <f>IF(COUNTIF($F$2:F2815, F2815) =1,1,0)</f>
        <v>0</v>
      </c>
      <c r="H2815" s="1">
        <v>27.17</v>
      </c>
      <c r="I2815" s="2">
        <f t="shared" si="43"/>
        <v>27170000</v>
      </c>
      <c r="J2815" s="2">
        <v>429456</v>
      </c>
      <c r="K2815" t="s">
        <v>13</v>
      </c>
      <c r="L2815" t="s">
        <v>26</v>
      </c>
      <c r="M2815" t="s">
        <v>15</v>
      </c>
      <c r="N2815" s="2">
        <v>28</v>
      </c>
    </row>
    <row r="2816" spans="1:14" x14ac:dyDescent="0.35">
      <c r="A2816" t="s">
        <v>19</v>
      </c>
      <c r="B2816">
        <f>IF(COUNTIF($A$2:A2816, A2816) =1,1,0)</f>
        <v>0</v>
      </c>
      <c r="C2816">
        <v>2020</v>
      </c>
      <c r="D2816" s="10">
        <v>43831</v>
      </c>
      <c r="E2816" t="s">
        <v>11</v>
      </c>
      <c r="F2816" t="s">
        <v>35</v>
      </c>
      <c r="G2816">
        <f>IF(COUNTIF($F$2:F2816, F2816) =1,1,0)</f>
        <v>0</v>
      </c>
      <c r="H2816" s="1">
        <v>85.73</v>
      </c>
      <c r="I2816" s="2">
        <f t="shared" si="43"/>
        <v>85730000</v>
      </c>
      <c r="J2816" s="2">
        <v>340643</v>
      </c>
      <c r="K2816" t="s">
        <v>30</v>
      </c>
      <c r="L2816" t="s">
        <v>38</v>
      </c>
      <c r="M2816" t="s">
        <v>18</v>
      </c>
      <c r="N2816" s="2">
        <v>72</v>
      </c>
    </row>
    <row r="2817" spans="1:14" x14ac:dyDescent="0.35">
      <c r="A2817" t="s">
        <v>33</v>
      </c>
      <c r="B2817">
        <f>IF(COUNTIF($A$2:A2817, A2817) =1,1,0)</f>
        <v>0</v>
      </c>
      <c r="C2817">
        <v>2021</v>
      </c>
      <c r="D2817" s="10">
        <v>44197</v>
      </c>
      <c r="E2817" t="s">
        <v>42</v>
      </c>
      <c r="F2817" t="s">
        <v>12</v>
      </c>
      <c r="G2817">
        <f>IF(COUNTIF($F$2:F2817, F2817) =1,1,0)</f>
        <v>0</v>
      </c>
      <c r="H2817" s="1">
        <v>55.66</v>
      </c>
      <c r="I2817" s="2">
        <f t="shared" si="43"/>
        <v>55660000</v>
      </c>
      <c r="J2817" s="2">
        <v>21833</v>
      </c>
      <c r="K2817" t="s">
        <v>13</v>
      </c>
      <c r="L2817" t="s">
        <v>38</v>
      </c>
      <c r="M2817" t="s">
        <v>39</v>
      </c>
      <c r="N2817" s="2">
        <v>2</v>
      </c>
    </row>
    <row r="2818" spans="1:14" x14ac:dyDescent="0.35">
      <c r="A2818" t="s">
        <v>44</v>
      </c>
      <c r="B2818">
        <f>IF(COUNTIF($A$2:A2818, A2818) =1,1,0)</f>
        <v>0</v>
      </c>
      <c r="C2818">
        <v>2018</v>
      </c>
      <c r="D2818" s="10">
        <v>43101</v>
      </c>
      <c r="E2818" t="s">
        <v>11</v>
      </c>
      <c r="F2818" t="s">
        <v>12</v>
      </c>
      <c r="G2818">
        <f>IF(COUNTIF($F$2:F2818, F2818) =1,1,0)</f>
        <v>0</v>
      </c>
      <c r="H2818" s="1">
        <v>3.6</v>
      </c>
      <c r="I2818" s="2">
        <f t="shared" si="43"/>
        <v>3600000</v>
      </c>
      <c r="J2818" s="2">
        <v>598297</v>
      </c>
      <c r="K2818" t="s">
        <v>29</v>
      </c>
      <c r="L2818" t="s">
        <v>26</v>
      </c>
      <c r="M2818" t="s">
        <v>15</v>
      </c>
      <c r="N2818" s="2">
        <v>49</v>
      </c>
    </row>
    <row r="2819" spans="1:14" x14ac:dyDescent="0.35">
      <c r="A2819" t="s">
        <v>40</v>
      </c>
      <c r="B2819">
        <f>IF(COUNTIF($A$2:A2819, A2819) =1,1,0)</f>
        <v>0</v>
      </c>
      <c r="C2819">
        <v>2023</v>
      </c>
      <c r="D2819" s="10">
        <v>44927</v>
      </c>
      <c r="E2819" t="s">
        <v>11</v>
      </c>
      <c r="F2819" t="s">
        <v>17</v>
      </c>
      <c r="G2819">
        <f>IF(COUNTIF($F$2:F2819, F2819) =1,1,0)</f>
        <v>0</v>
      </c>
      <c r="H2819" s="1">
        <v>78.28</v>
      </c>
      <c r="I2819" s="2">
        <f t="shared" ref="I2819:I2882" si="44">H2819*1000000</f>
        <v>78280000</v>
      </c>
      <c r="J2819" s="2">
        <v>92925</v>
      </c>
      <c r="K2819" t="s">
        <v>29</v>
      </c>
      <c r="L2819" t="s">
        <v>38</v>
      </c>
      <c r="M2819" t="s">
        <v>15</v>
      </c>
      <c r="N2819" s="2">
        <v>53</v>
      </c>
    </row>
    <row r="2820" spans="1:14" x14ac:dyDescent="0.35">
      <c r="A2820" t="s">
        <v>28</v>
      </c>
      <c r="B2820">
        <f>IF(COUNTIF($A$2:A2820, A2820) =1,1,0)</f>
        <v>0</v>
      </c>
      <c r="C2820">
        <v>2020</v>
      </c>
      <c r="D2820" s="10">
        <v>43831</v>
      </c>
      <c r="E2820" t="s">
        <v>34</v>
      </c>
      <c r="F2820" t="s">
        <v>17</v>
      </c>
      <c r="G2820">
        <f>IF(COUNTIF($F$2:F2820, F2820) =1,1,0)</f>
        <v>0</v>
      </c>
      <c r="H2820" s="1">
        <v>70.09</v>
      </c>
      <c r="I2820" s="2">
        <f t="shared" si="44"/>
        <v>70090000</v>
      </c>
      <c r="J2820" s="2">
        <v>98500</v>
      </c>
      <c r="K2820" t="s">
        <v>13</v>
      </c>
      <c r="L2820" t="s">
        <v>14</v>
      </c>
      <c r="M2820" t="s">
        <v>31</v>
      </c>
      <c r="N2820" s="2">
        <v>30</v>
      </c>
    </row>
    <row r="2821" spans="1:14" x14ac:dyDescent="0.35">
      <c r="A2821" t="s">
        <v>44</v>
      </c>
      <c r="B2821">
        <f>IF(COUNTIF($A$2:A2821, A2821) =1,1,0)</f>
        <v>0</v>
      </c>
      <c r="C2821">
        <v>2020</v>
      </c>
      <c r="D2821" s="10">
        <v>43831</v>
      </c>
      <c r="E2821" t="s">
        <v>34</v>
      </c>
      <c r="F2821" t="s">
        <v>21</v>
      </c>
      <c r="G2821">
        <f>IF(COUNTIF($F$2:F2821, F2821) =1,1,0)</f>
        <v>0</v>
      </c>
      <c r="H2821" s="1">
        <v>64.56</v>
      </c>
      <c r="I2821" s="2">
        <f t="shared" si="44"/>
        <v>64560000</v>
      </c>
      <c r="J2821" s="2">
        <v>820070</v>
      </c>
      <c r="K2821" t="s">
        <v>13</v>
      </c>
      <c r="L2821" t="s">
        <v>22</v>
      </c>
      <c r="M2821" t="s">
        <v>39</v>
      </c>
      <c r="N2821" s="2">
        <v>70</v>
      </c>
    </row>
    <row r="2822" spans="1:14" x14ac:dyDescent="0.35">
      <c r="A2822" t="s">
        <v>23</v>
      </c>
      <c r="B2822">
        <f>IF(COUNTIF($A$2:A2822, A2822) =1,1,0)</f>
        <v>0</v>
      </c>
      <c r="C2822">
        <v>2024</v>
      </c>
      <c r="D2822" s="10">
        <v>45292</v>
      </c>
      <c r="E2822" t="s">
        <v>11</v>
      </c>
      <c r="F2822" t="s">
        <v>36</v>
      </c>
      <c r="G2822">
        <f>IF(COUNTIF($F$2:F2822, F2822) =1,1,0)</f>
        <v>0</v>
      </c>
      <c r="H2822" s="1">
        <v>66.650000000000006</v>
      </c>
      <c r="I2822" s="2">
        <f t="shared" si="44"/>
        <v>66650000.000000007</v>
      </c>
      <c r="J2822" s="2">
        <v>170892</v>
      </c>
      <c r="K2822" t="s">
        <v>30</v>
      </c>
      <c r="L2822" t="s">
        <v>38</v>
      </c>
      <c r="M2822" t="s">
        <v>27</v>
      </c>
      <c r="N2822" s="2">
        <v>47</v>
      </c>
    </row>
    <row r="2823" spans="1:14" x14ac:dyDescent="0.35">
      <c r="A2823" t="s">
        <v>43</v>
      </c>
      <c r="B2823">
        <f>IF(COUNTIF($A$2:A2823, A2823) =1,1,0)</f>
        <v>0</v>
      </c>
      <c r="C2823">
        <v>2024</v>
      </c>
      <c r="D2823" s="10">
        <v>45292</v>
      </c>
      <c r="E2823" t="s">
        <v>16</v>
      </c>
      <c r="F2823" t="s">
        <v>37</v>
      </c>
      <c r="G2823">
        <f>IF(COUNTIF($F$2:F2823, F2823) =1,1,0)</f>
        <v>0</v>
      </c>
      <c r="H2823" s="1">
        <v>60.13</v>
      </c>
      <c r="I2823" s="2">
        <f t="shared" si="44"/>
        <v>60130000</v>
      </c>
      <c r="J2823" s="2">
        <v>887531</v>
      </c>
      <c r="K2823" t="s">
        <v>13</v>
      </c>
      <c r="L2823" t="s">
        <v>26</v>
      </c>
      <c r="M2823" t="s">
        <v>39</v>
      </c>
      <c r="N2823" s="2">
        <v>51</v>
      </c>
    </row>
    <row r="2824" spans="1:14" x14ac:dyDescent="0.35">
      <c r="A2824" t="s">
        <v>40</v>
      </c>
      <c r="B2824">
        <f>IF(COUNTIF($A$2:A2824, A2824) =1,1,0)</f>
        <v>0</v>
      </c>
      <c r="C2824">
        <v>2024</v>
      </c>
      <c r="D2824" s="10">
        <v>45292</v>
      </c>
      <c r="E2824" t="s">
        <v>32</v>
      </c>
      <c r="F2824" t="s">
        <v>21</v>
      </c>
      <c r="G2824">
        <f>IF(COUNTIF($F$2:F2824, F2824) =1,1,0)</f>
        <v>0</v>
      </c>
      <c r="H2824" s="1">
        <v>57.81</v>
      </c>
      <c r="I2824" s="2">
        <f t="shared" si="44"/>
        <v>57810000</v>
      </c>
      <c r="J2824" s="2">
        <v>179507</v>
      </c>
      <c r="K2824" t="s">
        <v>29</v>
      </c>
      <c r="L2824" t="s">
        <v>22</v>
      </c>
      <c r="M2824" t="s">
        <v>15</v>
      </c>
      <c r="N2824" s="2">
        <v>8</v>
      </c>
    </row>
    <row r="2825" spans="1:14" x14ac:dyDescent="0.35">
      <c r="A2825" t="s">
        <v>41</v>
      </c>
      <c r="B2825">
        <f>IF(COUNTIF($A$2:A2825, A2825) =1,1,0)</f>
        <v>0</v>
      </c>
      <c r="C2825">
        <v>2023</v>
      </c>
      <c r="D2825" s="10">
        <v>44927</v>
      </c>
      <c r="E2825" t="s">
        <v>32</v>
      </c>
      <c r="F2825" t="s">
        <v>36</v>
      </c>
      <c r="G2825">
        <f>IF(COUNTIF($F$2:F2825, F2825) =1,1,0)</f>
        <v>0</v>
      </c>
      <c r="H2825" s="1">
        <v>78.709999999999994</v>
      </c>
      <c r="I2825" s="2">
        <f t="shared" si="44"/>
        <v>78710000</v>
      </c>
      <c r="J2825" s="2">
        <v>315219</v>
      </c>
      <c r="K2825" t="s">
        <v>30</v>
      </c>
      <c r="L2825" t="s">
        <v>26</v>
      </c>
      <c r="M2825" t="s">
        <v>31</v>
      </c>
      <c r="N2825" s="2">
        <v>30</v>
      </c>
    </row>
    <row r="2826" spans="1:14" x14ac:dyDescent="0.35">
      <c r="A2826" t="s">
        <v>45</v>
      </c>
      <c r="B2826">
        <f>IF(COUNTIF($A$2:A2826, A2826) =1,1,0)</f>
        <v>0</v>
      </c>
      <c r="C2826">
        <v>2016</v>
      </c>
      <c r="D2826" s="10">
        <v>42370</v>
      </c>
      <c r="E2826" t="s">
        <v>11</v>
      </c>
      <c r="F2826" t="s">
        <v>35</v>
      </c>
      <c r="G2826">
        <f>IF(COUNTIF($F$2:F2826, F2826) =1,1,0)</f>
        <v>0</v>
      </c>
      <c r="H2826" s="1">
        <v>63.35</v>
      </c>
      <c r="I2826" s="2">
        <f t="shared" si="44"/>
        <v>63350000</v>
      </c>
      <c r="J2826" s="2">
        <v>223827</v>
      </c>
      <c r="K2826" t="s">
        <v>29</v>
      </c>
      <c r="L2826" t="s">
        <v>38</v>
      </c>
      <c r="M2826" t="s">
        <v>31</v>
      </c>
      <c r="N2826" s="2">
        <v>21</v>
      </c>
    </row>
    <row r="2827" spans="1:14" x14ac:dyDescent="0.35">
      <c r="A2827" t="s">
        <v>33</v>
      </c>
      <c r="B2827">
        <f>IF(COUNTIF($A$2:A2827, A2827) =1,1,0)</f>
        <v>0</v>
      </c>
      <c r="C2827">
        <v>2016</v>
      </c>
      <c r="D2827" s="10">
        <v>42370</v>
      </c>
      <c r="E2827" t="s">
        <v>32</v>
      </c>
      <c r="F2827" t="s">
        <v>37</v>
      </c>
      <c r="G2827">
        <f>IF(COUNTIF($F$2:F2827, F2827) =1,1,0)</f>
        <v>0</v>
      </c>
      <c r="H2827" s="1">
        <v>47.01</v>
      </c>
      <c r="I2827" s="2">
        <f t="shared" si="44"/>
        <v>47010000</v>
      </c>
      <c r="J2827" s="2">
        <v>254371</v>
      </c>
      <c r="K2827" t="s">
        <v>30</v>
      </c>
      <c r="L2827" t="s">
        <v>38</v>
      </c>
      <c r="M2827" t="s">
        <v>31</v>
      </c>
      <c r="N2827" s="2">
        <v>13</v>
      </c>
    </row>
    <row r="2828" spans="1:14" x14ac:dyDescent="0.35">
      <c r="A2828" t="s">
        <v>44</v>
      </c>
      <c r="B2828">
        <f>IF(COUNTIF($A$2:A2828, A2828) =1,1,0)</f>
        <v>0</v>
      </c>
      <c r="C2828">
        <v>2023</v>
      </c>
      <c r="D2828" s="10">
        <v>44927</v>
      </c>
      <c r="E2828" t="s">
        <v>32</v>
      </c>
      <c r="F2828" t="s">
        <v>35</v>
      </c>
      <c r="G2828">
        <f>IF(COUNTIF($F$2:F2828, F2828) =1,1,0)</f>
        <v>0</v>
      </c>
      <c r="H2828" s="1">
        <v>67.59</v>
      </c>
      <c r="I2828" s="2">
        <f t="shared" si="44"/>
        <v>67590000</v>
      </c>
      <c r="J2828" s="2">
        <v>839088</v>
      </c>
      <c r="K2828" t="s">
        <v>30</v>
      </c>
      <c r="L2828" t="s">
        <v>14</v>
      </c>
      <c r="M2828" t="s">
        <v>15</v>
      </c>
      <c r="N2828" s="2">
        <v>62</v>
      </c>
    </row>
    <row r="2829" spans="1:14" x14ac:dyDescent="0.35">
      <c r="A2829" t="s">
        <v>10</v>
      </c>
      <c r="B2829">
        <f>IF(COUNTIF($A$2:A2829, A2829) =1,1,0)</f>
        <v>0</v>
      </c>
      <c r="C2829">
        <v>2017</v>
      </c>
      <c r="D2829" s="10">
        <v>42736</v>
      </c>
      <c r="E2829" t="s">
        <v>32</v>
      </c>
      <c r="F2829" t="s">
        <v>21</v>
      </c>
      <c r="G2829">
        <f>IF(COUNTIF($F$2:F2829, F2829) =1,1,0)</f>
        <v>0</v>
      </c>
      <c r="H2829" s="1">
        <v>17.489999999999998</v>
      </c>
      <c r="I2829" s="2">
        <f t="shared" si="44"/>
        <v>17490000</v>
      </c>
      <c r="J2829" s="2">
        <v>394109</v>
      </c>
      <c r="K2829" t="s">
        <v>30</v>
      </c>
      <c r="L2829" t="s">
        <v>14</v>
      </c>
      <c r="M2829" t="s">
        <v>27</v>
      </c>
      <c r="N2829" s="2">
        <v>37</v>
      </c>
    </row>
    <row r="2830" spans="1:14" x14ac:dyDescent="0.35">
      <c r="A2830" t="s">
        <v>33</v>
      </c>
      <c r="B2830">
        <f>IF(COUNTIF($A$2:A2830, A2830) =1,1,0)</f>
        <v>0</v>
      </c>
      <c r="C2830">
        <v>2019</v>
      </c>
      <c r="D2830" s="10">
        <v>43466</v>
      </c>
      <c r="E2830" t="s">
        <v>32</v>
      </c>
      <c r="F2830" t="s">
        <v>21</v>
      </c>
      <c r="G2830">
        <f>IF(COUNTIF($F$2:F2830, F2830) =1,1,0)</f>
        <v>0</v>
      </c>
      <c r="H2830" s="1">
        <v>75.84</v>
      </c>
      <c r="I2830" s="2">
        <f t="shared" si="44"/>
        <v>75840000</v>
      </c>
      <c r="J2830" s="2">
        <v>877224</v>
      </c>
      <c r="K2830" t="s">
        <v>30</v>
      </c>
      <c r="L2830" t="s">
        <v>14</v>
      </c>
      <c r="M2830" t="s">
        <v>39</v>
      </c>
      <c r="N2830" s="2">
        <v>57</v>
      </c>
    </row>
    <row r="2831" spans="1:14" x14ac:dyDescent="0.35">
      <c r="A2831" t="s">
        <v>44</v>
      </c>
      <c r="B2831">
        <f>IF(COUNTIF($A$2:A2831, A2831) =1,1,0)</f>
        <v>0</v>
      </c>
      <c r="C2831">
        <v>2020</v>
      </c>
      <c r="D2831" s="10">
        <v>43831</v>
      </c>
      <c r="E2831" t="s">
        <v>11</v>
      </c>
      <c r="F2831" t="s">
        <v>24</v>
      </c>
      <c r="G2831">
        <f>IF(COUNTIF($F$2:F2831, F2831) =1,1,0)</f>
        <v>0</v>
      </c>
      <c r="H2831" s="1">
        <v>91.52</v>
      </c>
      <c r="I2831" s="2">
        <f t="shared" si="44"/>
        <v>91520000</v>
      </c>
      <c r="J2831" s="2">
        <v>846884</v>
      </c>
      <c r="K2831" t="s">
        <v>25</v>
      </c>
      <c r="L2831" t="s">
        <v>26</v>
      </c>
      <c r="M2831" t="s">
        <v>27</v>
      </c>
      <c r="N2831" s="2">
        <v>42</v>
      </c>
    </row>
    <row r="2832" spans="1:14" x14ac:dyDescent="0.35">
      <c r="A2832" t="s">
        <v>23</v>
      </c>
      <c r="B2832">
        <f>IF(COUNTIF($A$2:A2832, A2832) =1,1,0)</f>
        <v>0</v>
      </c>
      <c r="C2832">
        <v>2020</v>
      </c>
      <c r="D2832" s="10">
        <v>43831</v>
      </c>
      <c r="E2832" t="s">
        <v>42</v>
      </c>
      <c r="F2832" t="s">
        <v>21</v>
      </c>
      <c r="G2832">
        <f>IF(COUNTIF($F$2:F2832, F2832) =1,1,0)</f>
        <v>0</v>
      </c>
      <c r="H2832" s="1">
        <v>44.05</v>
      </c>
      <c r="I2832" s="2">
        <f t="shared" si="44"/>
        <v>44050000</v>
      </c>
      <c r="J2832" s="2">
        <v>100972</v>
      </c>
      <c r="K2832" t="s">
        <v>25</v>
      </c>
      <c r="L2832" t="s">
        <v>14</v>
      </c>
      <c r="M2832" t="s">
        <v>31</v>
      </c>
      <c r="N2832" s="2">
        <v>54</v>
      </c>
    </row>
    <row r="2833" spans="1:14" x14ac:dyDescent="0.35">
      <c r="A2833" t="s">
        <v>23</v>
      </c>
      <c r="B2833">
        <f>IF(COUNTIF($A$2:A2833, A2833) =1,1,0)</f>
        <v>0</v>
      </c>
      <c r="C2833">
        <v>2017</v>
      </c>
      <c r="D2833" s="10">
        <v>42736</v>
      </c>
      <c r="E2833" t="s">
        <v>32</v>
      </c>
      <c r="F2833" t="s">
        <v>12</v>
      </c>
      <c r="G2833">
        <f>IF(COUNTIF($F$2:F2833, F2833) =1,1,0)</f>
        <v>0</v>
      </c>
      <c r="H2833" s="1">
        <v>40.18</v>
      </c>
      <c r="I2833" s="2">
        <f t="shared" si="44"/>
        <v>40180000</v>
      </c>
      <c r="J2833" s="2">
        <v>148447</v>
      </c>
      <c r="K2833" t="s">
        <v>29</v>
      </c>
      <c r="L2833" t="s">
        <v>38</v>
      </c>
      <c r="M2833" t="s">
        <v>27</v>
      </c>
      <c r="N2833" s="2">
        <v>39</v>
      </c>
    </row>
    <row r="2834" spans="1:14" x14ac:dyDescent="0.35">
      <c r="A2834" t="s">
        <v>33</v>
      </c>
      <c r="B2834">
        <f>IF(COUNTIF($A$2:A2834, A2834) =1,1,0)</f>
        <v>0</v>
      </c>
      <c r="C2834">
        <v>2017</v>
      </c>
      <c r="D2834" s="10">
        <v>42736</v>
      </c>
      <c r="E2834" t="s">
        <v>34</v>
      </c>
      <c r="F2834" t="s">
        <v>21</v>
      </c>
      <c r="G2834">
        <f>IF(COUNTIF($F$2:F2834, F2834) =1,1,0)</f>
        <v>0</v>
      </c>
      <c r="H2834" s="1">
        <v>44.56</v>
      </c>
      <c r="I2834" s="2">
        <f t="shared" si="44"/>
        <v>44560000</v>
      </c>
      <c r="J2834" s="2">
        <v>698908</v>
      </c>
      <c r="K2834" t="s">
        <v>25</v>
      </c>
      <c r="L2834" t="s">
        <v>38</v>
      </c>
      <c r="M2834" t="s">
        <v>31</v>
      </c>
      <c r="N2834" s="2">
        <v>32</v>
      </c>
    </row>
    <row r="2835" spans="1:14" x14ac:dyDescent="0.35">
      <c r="A2835" t="s">
        <v>19</v>
      </c>
      <c r="B2835">
        <f>IF(COUNTIF($A$2:A2835, A2835) =1,1,0)</f>
        <v>0</v>
      </c>
      <c r="C2835">
        <v>2022</v>
      </c>
      <c r="D2835" s="10">
        <v>44562</v>
      </c>
      <c r="E2835" t="s">
        <v>34</v>
      </c>
      <c r="F2835" t="s">
        <v>35</v>
      </c>
      <c r="G2835">
        <f>IF(COUNTIF($F$2:F2835, F2835) =1,1,0)</f>
        <v>0</v>
      </c>
      <c r="H2835" s="1">
        <v>53.89</v>
      </c>
      <c r="I2835" s="2">
        <f t="shared" si="44"/>
        <v>53890000</v>
      </c>
      <c r="J2835" s="2">
        <v>633626</v>
      </c>
      <c r="K2835" t="s">
        <v>25</v>
      </c>
      <c r="L2835" t="s">
        <v>26</v>
      </c>
      <c r="M2835" t="s">
        <v>31</v>
      </c>
      <c r="N2835" s="2">
        <v>54</v>
      </c>
    </row>
    <row r="2836" spans="1:14" x14ac:dyDescent="0.35">
      <c r="A2836" t="s">
        <v>28</v>
      </c>
      <c r="B2836">
        <f>IF(COUNTIF($A$2:A2836, A2836) =1,1,0)</f>
        <v>0</v>
      </c>
      <c r="C2836">
        <v>2021</v>
      </c>
      <c r="D2836" s="10">
        <v>44197</v>
      </c>
      <c r="E2836" t="s">
        <v>42</v>
      </c>
      <c r="F2836" t="s">
        <v>35</v>
      </c>
      <c r="G2836">
        <f>IF(COUNTIF($F$2:F2836, F2836) =1,1,0)</f>
        <v>0</v>
      </c>
      <c r="H2836" s="1">
        <v>88.01</v>
      </c>
      <c r="I2836" s="2">
        <f t="shared" si="44"/>
        <v>88010000</v>
      </c>
      <c r="J2836" s="2">
        <v>334748</v>
      </c>
      <c r="K2836" t="s">
        <v>30</v>
      </c>
      <c r="L2836" t="s">
        <v>38</v>
      </c>
      <c r="M2836" t="s">
        <v>39</v>
      </c>
      <c r="N2836" s="2">
        <v>5</v>
      </c>
    </row>
    <row r="2837" spans="1:14" x14ac:dyDescent="0.35">
      <c r="A2837" t="s">
        <v>10</v>
      </c>
      <c r="B2837">
        <f>IF(COUNTIF($A$2:A2837, A2837) =1,1,0)</f>
        <v>0</v>
      </c>
      <c r="C2837">
        <v>2023</v>
      </c>
      <c r="D2837" s="10">
        <v>44927</v>
      </c>
      <c r="E2837" t="s">
        <v>11</v>
      </c>
      <c r="F2837" t="s">
        <v>36</v>
      </c>
      <c r="G2837">
        <f>IF(COUNTIF($F$2:F2837, F2837) =1,1,0)</f>
        <v>0</v>
      </c>
      <c r="H2837" s="1">
        <v>55.94</v>
      </c>
      <c r="I2837" s="2">
        <f t="shared" si="44"/>
        <v>55940000</v>
      </c>
      <c r="J2837" s="2">
        <v>383589</v>
      </c>
      <c r="K2837" t="s">
        <v>30</v>
      </c>
      <c r="L2837" t="s">
        <v>22</v>
      </c>
      <c r="M2837" t="s">
        <v>18</v>
      </c>
      <c r="N2837" s="2">
        <v>7</v>
      </c>
    </row>
    <row r="2838" spans="1:14" x14ac:dyDescent="0.35">
      <c r="A2838" t="s">
        <v>28</v>
      </c>
      <c r="B2838">
        <f>IF(COUNTIF($A$2:A2838, A2838) =1,1,0)</f>
        <v>0</v>
      </c>
      <c r="C2838">
        <v>2018</v>
      </c>
      <c r="D2838" s="10">
        <v>43101</v>
      </c>
      <c r="E2838" t="s">
        <v>16</v>
      </c>
      <c r="F2838" t="s">
        <v>12</v>
      </c>
      <c r="G2838">
        <f>IF(COUNTIF($F$2:F2838, F2838) =1,1,0)</f>
        <v>0</v>
      </c>
      <c r="H2838" s="1">
        <v>90.48</v>
      </c>
      <c r="I2838" s="2">
        <f t="shared" si="44"/>
        <v>90480000</v>
      </c>
      <c r="J2838" s="2">
        <v>901880</v>
      </c>
      <c r="K2838" t="s">
        <v>30</v>
      </c>
      <c r="L2838" t="s">
        <v>26</v>
      </c>
      <c r="M2838" t="s">
        <v>15</v>
      </c>
      <c r="N2838" s="2">
        <v>16</v>
      </c>
    </row>
    <row r="2839" spans="1:14" x14ac:dyDescent="0.35">
      <c r="A2839" t="s">
        <v>41</v>
      </c>
      <c r="B2839">
        <f>IF(COUNTIF($A$2:A2839, A2839) =1,1,0)</f>
        <v>0</v>
      </c>
      <c r="C2839">
        <v>2018</v>
      </c>
      <c r="D2839" s="10">
        <v>43101</v>
      </c>
      <c r="E2839" t="s">
        <v>34</v>
      </c>
      <c r="F2839" t="s">
        <v>12</v>
      </c>
      <c r="G2839">
        <f>IF(COUNTIF($F$2:F2839, F2839) =1,1,0)</f>
        <v>0</v>
      </c>
      <c r="H2839" s="1">
        <v>40.590000000000003</v>
      </c>
      <c r="I2839" s="2">
        <f t="shared" si="44"/>
        <v>40590000</v>
      </c>
      <c r="J2839" s="2">
        <v>598151</v>
      </c>
      <c r="K2839" t="s">
        <v>25</v>
      </c>
      <c r="L2839" t="s">
        <v>14</v>
      </c>
      <c r="M2839" t="s">
        <v>27</v>
      </c>
      <c r="N2839" s="2">
        <v>34</v>
      </c>
    </row>
    <row r="2840" spans="1:14" x14ac:dyDescent="0.35">
      <c r="A2840" t="s">
        <v>33</v>
      </c>
      <c r="B2840">
        <f>IF(COUNTIF($A$2:A2840, A2840) =1,1,0)</f>
        <v>0</v>
      </c>
      <c r="C2840">
        <v>2016</v>
      </c>
      <c r="D2840" s="10">
        <v>42370</v>
      </c>
      <c r="E2840" t="s">
        <v>32</v>
      </c>
      <c r="F2840" t="s">
        <v>36</v>
      </c>
      <c r="G2840">
        <f>IF(COUNTIF($F$2:F2840, F2840) =1,1,0)</f>
        <v>0</v>
      </c>
      <c r="H2840" s="1">
        <v>77.290000000000006</v>
      </c>
      <c r="I2840" s="2">
        <f t="shared" si="44"/>
        <v>77290000</v>
      </c>
      <c r="J2840" s="2">
        <v>120341</v>
      </c>
      <c r="K2840" t="s">
        <v>25</v>
      </c>
      <c r="L2840" t="s">
        <v>38</v>
      </c>
      <c r="M2840" t="s">
        <v>15</v>
      </c>
      <c r="N2840" s="2">
        <v>45</v>
      </c>
    </row>
    <row r="2841" spans="1:14" x14ac:dyDescent="0.35">
      <c r="A2841" t="s">
        <v>40</v>
      </c>
      <c r="B2841">
        <f>IF(COUNTIF($A$2:A2841, A2841) =1,1,0)</f>
        <v>0</v>
      </c>
      <c r="C2841">
        <v>2023</v>
      </c>
      <c r="D2841" s="10">
        <v>44927</v>
      </c>
      <c r="E2841" t="s">
        <v>11</v>
      </c>
      <c r="F2841" t="s">
        <v>35</v>
      </c>
      <c r="G2841">
        <f>IF(COUNTIF($F$2:F2841, F2841) =1,1,0)</f>
        <v>0</v>
      </c>
      <c r="H2841" s="1">
        <v>91.02</v>
      </c>
      <c r="I2841" s="2">
        <f t="shared" si="44"/>
        <v>91020000</v>
      </c>
      <c r="J2841" s="2">
        <v>305005</v>
      </c>
      <c r="K2841" t="s">
        <v>13</v>
      </c>
      <c r="L2841" t="s">
        <v>38</v>
      </c>
      <c r="M2841" t="s">
        <v>18</v>
      </c>
      <c r="N2841" s="2">
        <v>71</v>
      </c>
    </row>
    <row r="2842" spans="1:14" x14ac:dyDescent="0.35">
      <c r="A2842" t="s">
        <v>28</v>
      </c>
      <c r="B2842">
        <f>IF(COUNTIF($A$2:A2842, A2842) =1,1,0)</f>
        <v>0</v>
      </c>
      <c r="C2842">
        <v>2024</v>
      </c>
      <c r="D2842" s="10">
        <v>45292</v>
      </c>
      <c r="E2842" t="s">
        <v>20</v>
      </c>
      <c r="F2842" t="s">
        <v>17</v>
      </c>
      <c r="G2842">
        <f>IF(COUNTIF($F$2:F2842, F2842) =1,1,0)</f>
        <v>0</v>
      </c>
      <c r="H2842" s="1">
        <v>46.41</v>
      </c>
      <c r="I2842" s="2">
        <f t="shared" si="44"/>
        <v>46410000</v>
      </c>
      <c r="J2842" s="2">
        <v>494622</v>
      </c>
      <c r="K2842" t="s">
        <v>13</v>
      </c>
      <c r="L2842" t="s">
        <v>26</v>
      </c>
      <c r="M2842" t="s">
        <v>15</v>
      </c>
      <c r="N2842" s="2">
        <v>37</v>
      </c>
    </row>
    <row r="2843" spans="1:14" x14ac:dyDescent="0.35">
      <c r="A2843" t="s">
        <v>28</v>
      </c>
      <c r="B2843">
        <f>IF(COUNTIF($A$2:A2843, A2843) =1,1,0)</f>
        <v>0</v>
      </c>
      <c r="C2843">
        <v>2021</v>
      </c>
      <c r="D2843" s="10">
        <v>44197</v>
      </c>
      <c r="E2843" t="s">
        <v>34</v>
      </c>
      <c r="F2843" t="s">
        <v>36</v>
      </c>
      <c r="G2843">
        <f>IF(COUNTIF($F$2:F2843, F2843) =1,1,0)</f>
        <v>0</v>
      </c>
      <c r="H2843" s="1">
        <v>69.069999999999993</v>
      </c>
      <c r="I2843" s="2">
        <f t="shared" si="44"/>
        <v>69070000</v>
      </c>
      <c r="J2843" s="2">
        <v>264662</v>
      </c>
      <c r="K2843" t="s">
        <v>29</v>
      </c>
      <c r="L2843" t="s">
        <v>26</v>
      </c>
      <c r="M2843" t="s">
        <v>27</v>
      </c>
      <c r="N2843" s="2">
        <v>46</v>
      </c>
    </row>
    <row r="2844" spans="1:14" x14ac:dyDescent="0.35">
      <c r="A2844" t="s">
        <v>19</v>
      </c>
      <c r="B2844">
        <f>IF(COUNTIF($A$2:A2844, A2844) =1,1,0)</f>
        <v>0</v>
      </c>
      <c r="C2844">
        <v>2021</v>
      </c>
      <c r="D2844" s="10">
        <v>44197</v>
      </c>
      <c r="E2844" t="s">
        <v>34</v>
      </c>
      <c r="F2844" t="s">
        <v>37</v>
      </c>
      <c r="G2844">
        <f>IF(COUNTIF($F$2:F2844, F2844) =1,1,0)</f>
        <v>0</v>
      </c>
      <c r="H2844" s="1">
        <v>2.2999999999999998</v>
      </c>
      <c r="I2844" s="2">
        <f t="shared" si="44"/>
        <v>2300000</v>
      </c>
      <c r="J2844" s="2">
        <v>942089</v>
      </c>
      <c r="K2844" t="s">
        <v>29</v>
      </c>
      <c r="L2844" t="s">
        <v>14</v>
      </c>
      <c r="M2844" t="s">
        <v>15</v>
      </c>
      <c r="N2844" s="2">
        <v>39</v>
      </c>
    </row>
    <row r="2845" spans="1:14" x14ac:dyDescent="0.35">
      <c r="A2845" t="s">
        <v>33</v>
      </c>
      <c r="B2845">
        <f>IF(COUNTIF($A$2:A2845, A2845) =1,1,0)</f>
        <v>0</v>
      </c>
      <c r="C2845">
        <v>2016</v>
      </c>
      <c r="D2845" s="10">
        <v>42370</v>
      </c>
      <c r="E2845" t="s">
        <v>20</v>
      </c>
      <c r="F2845" t="s">
        <v>12</v>
      </c>
      <c r="G2845">
        <f>IF(COUNTIF($F$2:F2845, F2845) =1,1,0)</f>
        <v>0</v>
      </c>
      <c r="H2845" s="1">
        <v>33.450000000000003</v>
      </c>
      <c r="I2845" s="2">
        <f t="shared" si="44"/>
        <v>33450000.000000004</v>
      </c>
      <c r="J2845" s="2">
        <v>779870</v>
      </c>
      <c r="K2845" t="s">
        <v>25</v>
      </c>
      <c r="L2845" t="s">
        <v>38</v>
      </c>
      <c r="M2845" t="s">
        <v>18</v>
      </c>
      <c r="N2845" s="2">
        <v>6</v>
      </c>
    </row>
    <row r="2846" spans="1:14" x14ac:dyDescent="0.35">
      <c r="A2846" t="s">
        <v>23</v>
      </c>
      <c r="B2846">
        <f>IF(COUNTIF($A$2:A2846, A2846) =1,1,0)</f>
        <v>0</v>
      </c>
      <c r="C2846">
        <v>2015</v>
      </c>
      <c r="D2846" s="10">
        <v>42005</v>
      </c>
      <c r="E2846" t="s">
        <v>11</v>
      </c>
      <c r="F2846" t="s">
        <v>21</v>
      </c>
      <c r="G2846">
        <f>IF(COUNTIF($F$2:F2846, F2846) =1,1,0)</f>
        <v>0</v>
      </c>
      <c r="H2846" s="1">
        <v>15.27</v>
      </c>
      <c r="I2846" s="2">
        <f t="shared" si="44"/>
        <v>15270000</v>
      </c>
      <c r="J2846" s="2">
        <v>407233</v>
      </c>
      <c r="K2846" t="s">
        <v>29</v>
      </c>
      <c r="L2846" t="s">
        <v>14</v>
      </c>
      <c r="M2846" t="s">
        <v>31</v>
      </c>
      <c r="N2846" s="2">
        <v>72</v>
      </c>
    </row>
    <row r="2847" spans="1:14" x14ac:dyDescent="0.35">
      <c r="A2847" t="s">
        <v>41</v>
      </c>
      <c r="B2847">
        <f>IF(COUNTIF($A$2:A2847, A2847) =1,1,0)</f>
        <v>0</v>
      </c>
      <c r="C2847">
        <v>2019</v>
      </c>
      <c r="D2847" s="10">
        <v>43466</v>
      </c>
      <c r="E2847" t="s">
        <v>42</v>
      </c>
      <c r="F2847" t="s">
        <v>36</v>
      </c>
      <c r="G2847">
        <f>IF(COUNTIF($F$2:F2847, F2847) =1,1,0)</f>
        <v>0</v>
      </c>
      <c r="H2847" s="1">
        <v>98.59</v>
      </c>
      <c r="I2847" s="2">
        <f t="shared" si="44"/>
        <v>98590000</v>
      </c>
      <c r="J2847" s="2">
        <v>148622</v>
      </c>
      <c r="K2847" t="s">
        <v>25</v>
      </c>
      <c r="L2847" t="s">
        <v>22</v>
      </c>
      <c r="M2847" t="s">
        <v>18</v>
      </c>
      <c r="N2847" s="2">
        <v>6</v>
      </c>
    </row>
    <row r="2848" spans="1:14" x14ac:dyDescent="0.35">
      <c r="A2848" t="s">
        <v>43</v>
      </c>
      <c r="B2848">
        <f>IF(COUNTIF($A$2:A2848, A2848) =1,1,0)</f>
        <v>0</v>
      </c>
      <c r="C2848">
        <v>2023</v>
      </c>
      <c r="D2848" s="10">
        <v>44927</v>
      </c>
      <c r="E2848" t="s">
        <v>16</v>
      </c>
      <c r="F2848" t="s">
        <v>37</v>
      </c>
      <c r="G2848">
        <f>IF(COUNTIF($F$2:F2848, F2848) =1,1,0)</f>
        <v>0</v>
      </c>
      <c r="H2848" s="1">
        <v>30.45</v>
      </c>
      <c r="I2848" s="2">
        <f t="shared" si="44"/>
        <v>30450000</v>
      </c>
      <c r="J2848" s="2">
        <v>480773</v>
      </c>
      <c r="K2848" t="s">
        <v>13</v>
      </c>
      <c r="L2848" t="s">
        <v>22</v>
      </c>
      <c r="M2848" t="s">
        <v>39</v>
      </c>
      <c r="N2848" s="2">
        <v>52</v>
      </c>
    </row>
    <row r="2849" spans="1:14" x14ac:dyDescent="0.35">
      <c r="A2849" t="s">
        <v>23</v>
      </c>
      <c r="B2849">
        <f>IF(COUNTIF($A$2:A2849, A2849) =1,1,0)</f>
        <v>0</v>
      </c>
      <c r="C2849">
        <v>2023</v>
      </c>
      <c r="D2849" s="10">
        <v>44927</v>
      </c>
      <c r="E2849" t="s">
        <v>42</v>
      </c>
      <c r="F2849" t="s">
        <v>21</v>
      </c>
      <c r="G2849">
        <f>IF(COUNTIF($F$2:F2849, F2849) =1,1,0)</f>
        <v>0</v>
      </c>
      <c r="H2849" s="1">
        <v>22.24</v>
      </c>
      <c r="I2849" s="2">
        <f t="shared" si="44"/>
        <v>22240000</v>
      </c>
      <c r="J2849" s="2">
        <v>946994</v>
      </c>
      <c r="K2849" t="s">
        <v>30</v>
      </c>
      <c r="L2849" t="s">
        <v>38</v>
      </c>
      <c r="M2849" t="s">
        <v>15</v>
      </c>
      <c r="N2849" s="2">
        <v>13</v>
      </c>
    </row>
    <row r="2850" spans="1:14" x14ac:dyDescent="0.35">
      <c r="A2850" t="s">
        <v>44</v>
      </c>
      <c r="B2850">
        <f>IF(COUNTIF($A$2:A2850, A2850) =1,1,0)</f>
        <v>0</v>
      </c>
      <c r="C2850">
        <v>2015</v>
      </c>
      <c r="D2850" s="10">
        <v>42005</v>
      </c>
      <c r="E2850" t="s">
        <v>42</v>
      </c>
      <c r="F2850" t="s">
        <v>17</v>
      </c>
      <c r="G2850">
        <f>IF(COUNTIF($F$2:F2850, F2850) =1,1,0)</f>
        <v>0</v>
      </c>
      <c r="H2850" s="1">
        <v>9.75</v>
      </c>
      <c r="I2850" s="2">
        <f t="shared" si="44"/>
        <v>9750000</v>
      </c>
      <c r="J2850" s="2">
        <v>559143</v>
      </c>
      <c r="K2850" t="s">
        <v>25</v>
      </c>
      <c r="L2850" t="s">
        <v>26</v>
      </c>
      <c r="M2850" t="s">
        <v>15</v>
      </c>
      <c r="N2850" s="2">
        <v>69</v>
      </c>
    </row>
    <row r="2851" spans="1:14" x14ac:dyDescent="0.35">
      <c r="A2851" t="s">
        <v>43</v>
      </c>
      <c r="B2851">
        <f>IF(COUNTIF($A$2:A2851, A2851) =1,1,0)</f>
        <v>0</v>
      </c>
      <c r="C2851">
        <v>2017</v>
      </c>
      <c r="D2851" s="10">
        <v>42736</v>
      </c>
      <c r="E2851" t="s">
        <v>20</v>
      </c>
      <c r="F2851" t="s">
        <v>12</v>
      </c>
      <c r="G2851">
        <f>IF(COUNTIF($F$2:F2851, F2851) =1,1,0)</f>
        <v>0</v>
      </c>
      <c r="H2851" s="1">
        <v>67.55</v>
      </c>
      <c r="I2851" s="2">
        <f t="shared" si="44"/>
        <v>67550000</v>
      </c>
      <c r="J2851" s="2">
        <v>287646</v>
      </c>
      <c r="K2851" t="s">
        <v>25</v>
      </c>
      <c r="L2851" t="s">
        <v>26</v>
      </c>
      <c r="M2851" t="s">
        <v>15</v>
      </c>
      <c r="N2851" s="2">
        <v>68</v>
      </c>
    </row>
    <row r="2852" spans="1:14" x14ac:dyDescent="0.35">
      <c r="A2852" t="s">
        <v>10</v>
      </c>
      <c r="B2852">
        <f>IF(COUNTIF($A$2:A2852, A2852) =1,1,0)</f>
        <v>0</v>
      </c>
      <c r="C2852">
        <v>2019</v>
      </c>
      <c r="D2852" s="10">
        <v>43466</v>
      </c>
      <c r="E2852" t="s">
        <v>34</v>
      </c>
      <c r="F2852" t="s">
        <v>17</v>
      </c>
      <c r="G2852">
        <f>IF(COUNTIF($F$2:F2852, F2852) =1,1,0)</f>
        <v>0</v>
      </c>
      <c r="H2852" s="1">
        <v>26.97</v>
      </c>
      <c r="I2852" s="2">
        <f t="shared" si="44"/>
        <v>26970000</v>
      </c>
      <c r="J2852" s="2">
        <v>19575</v>
      </c>
      <c r="K2852" t="s">
        <v>29</v>
      </c>
      <c r="L2852" t="s">
        <v>38</v>
      </c>
      <c r="M2852" t="s">
        <v>27</v>
      </c>
      <c r="N2852" s="2">
        <v>1</v>
      </c>
    </row>
    <row r="2853" spans="1:14" x14ac:dyDescent="0.35">
      <c r="A2853" t="s">
        <v>10</v>
      </c>
      <c r="B2853">
        <f>IF(COUNTIF($A$2:A2853, A2853) =1,1,0)</f>
        <v>0</v>
      </c>
      <c r="C2853">
        <v>2015</v>
      </c>
      <c r="D2853" s="10">
        <v>42005</v>
      </c>
      <c r="E2853" t="s">
        <v>42</v>
      </c>
      <c r="F2853" t="s">
        <v>17</v>
      </c>
      <c r="G2853">
        <f>IF(COUNTIF($F$2:F2853, F2853) =1,1,0)</f>
        <v>0</v>
      </c>
      <c r="H2853" s="1">
        <v>73.45</v>
      </c>
      <c r="I2853" s="2">
        <f t="shared" si="44"/>
        <v>73450000</v>
      </c>
      <c r="J2853" s="2">
        <v>701505</v>
      </c>
      <c r="K2853" t="s">
        <v>13</v>
      </c>
      <c r="L2853" t="s">
        <v>26</v>
      </c>
      <c r="M2853" t="s">
        <v>31</v>
      </c>
      <c r="N2853" s="2">
        <v>36</v>
      </c>
    </row>
    <row r="2854" spans="1:14" x14ac:dyDescent="0.35">
      <c r="A2854" t="s">
        <v>10</v>
      </c>
      <c r="B2854">
        <f>IF(COUNTIF($A$2:A2854, A2854) =1,1,0)</f>
        <v>0</v>
      </c>
      <c r="C2854">
        <v>2021</v>
      </c>
      <c r="D2854" s="10">
        <v>44197</v>
      </c>
      <c r="E2854" t="s">
        <v>16</v>
      </c>
      <c r="F2854" t="s">
        <v>17</v>
      </c>
      <c r="G2854">
        <f>IF(COUNTIF($F$2:F2854, F2854) =1,1,0)</f>
        <v>0</v>
      </c>
      <c r="H2854" s="1">
        <v>40.01</v>
      </c>
      <c r="I2854" s="2">
        <f t="shared" si="44"/>
        <v>40010000</v>
      </c>
      <c r="J2854" s="2">
        <v>998728</v>
      </c>
      <c r="K2854" t="s">
        <v>30</v>
      </c>
      <c r="L2854" t="s">
        <v>22</v>
      </c>
      <c r="M2854" t="s">
        <v>27</v>
      </c>
      <c r="N2854" s="2">
        <v>68</v>
      </c>
    </row>
    <row r="2855" spans="1:14" x14ac:dyDescent="0.35">
      <c r="A2855" t="s">
        <v>33</v>
      </c>
      <c r="B2855">
        <f>IF(COUNTIF($A$2:A2855, A2855) =1,1,0)</f>
        <v>0</v>
      </c>
      <c r="C2855">
        <v>2021</v>
      </c>
      <c r="D2855" s="10">
        <v>44197</v>
      </c>
      <c r="E2855" t="s">
        <v>34</v>
      </c>
      <c r="F2855" t="s">
        <v>24</v>
      </c>
      <c r="G2855">
        <f>IF(COUNTIF($F$2:F2855, F2855) =1,1,0)</f>
        <v>0</v>
      </c>
      <c r="H2855" s="1">
        <v>52.67</v>
      </c>
      <c r="I2855" s="2">
        <f t="shared" si="44"/>
        <v>52670000</v>
      </c>
      <c r="J2855" s="2">
        <v>434504</v>
      </c>
      <c r="K2855" t="s">
        <v>30</v>
      </c>
      <c r="L2855" t="s">
        <v>26</v>
      </c>
      <c r="M2855" t="s">
        <v>27</v>
      </c>
      <c r="N2855" s="2">
        <v>46</v>
      </c>
    </row>
    <row r="2856" spans="1:14" x14ac:dyDescent="0.35">
      <c r="A2856" t="s">
        <v>40</v>
      </c>
      <c r="B2856">
        <f>IF(COUNTIF($A$2:A2856, A2856) =1,1,0)</f>
        <v>0</v>
      </c>
      <c r="C2856">
        <v>2021</v>
      </c>
      <c r="D2856" s="10">
        <v>44197</v>
      </c>
      <c r="E2856" t="s">
        <v>16</v>
      </c>
      <c r="F2856" t="s">
        <v>17</v>
      </c>
      <c r="G2856">
        <f>IF(COUNTIF($F$2:F2856, F2856) =1,1,0)</f>
        <v>0</v>
      </c>
      <c r="H2856" s="1">
        <v>61.46</v>
      </c>
      <c r="I2856" s="2">
        <f t="shared" si="44"/>
        <v>61460000</v>
      </c>
      <c r="J2856" s="2">
        <v>860546</v>
      </c>
      <c r="K2856" t="s">
        <v>30</v>
      </c>
      <c r="L2856" t="s">
        <v>38</v>
      </c>
      <c r="M2856" t="s">
        <v>27</v>
      </c>
      <c r="N2856" s="2">
        <v>22</v>
      </c>
    </row>
    <row r="2857" spans="1:14" x14ac:dyDescent="0.35">
      <c r="A2857" t="s">
        <v>43</v>
      </c>
      <c r="B2857">
        <f>IF(COUNTIF($A$2:A2857, A2857) =1,1,0)</f>
        <v>0</v>
      </c>
      <c r="C2857">
        <v>2020</v>
      </c>
      <c r="D2857" s="10">
        <v>43831</v>
      </c>
      <c r="E2857" t="s">
        <v>34</v>
      </c>
      <c r="F2857" t="s">
        <v>12</v>
      </c>
      <c r="G2857">
        <f>IF(COUNTIF($F$2:F2857, F2857) =1,1,0)</f>
        <v>0</v>
      </c>
      <c r="H2857" s="1">
        <v>62.72</v>
      </c>
      <c r="I2857" s="2">
        <f t="shared" si="44"/>
        <v>62720000</v>
      </c>
      <c r="J2857" s="2">
        <v>827349</v>
      </c>
      <c r="K2857" t="s">
        <v>25</v>
      </c>
      <c r="L2857" t="s">
        <v>14</v>
      </c>
      <c r="M2857" t="s">
        <v>15</v>
      </c>
      <c r="N2857" s="2">
        <v>68</v>
      </c>
    </row>
    <row r="2858" spans="1:14" x14ac:dyDescent="0.35">
      <c r="A2858" t="s">
        <v>44</v>
      </c>
      <c r="B2858">
        <f>IF(COUNTIF($A$2:A2858, A2858) =1,1,0)</f>
        <v>0</v>
      </c>
      <c r="C2858">
        <v>2018</v>
      </c>
      <c r="D2858" s="10">
        <v>43101</v>
      </c>
      <c r="E2858" t="s">
        <v>32</v>
      </c>
      <c r="F2858" t="s">
        <v>21</v>
      </c>
      <c r="G2858">
        <f>IF(COUNTIF($F$2:F2858, F2858) =1,1,0)</f>
        <v>0</v>
      </c>
      <c r="H2858" s="1">
        <v>2.65</v>
      </c>
      <c r="I2858" s="2">
        <f t="shared" si="44"/>
        <v>2650000</v>
      </c>
      <c r="J2858" s="2">
        <v>145427</v>
      </c>
      <c r="K2858" t="s">
        <v>25</v>
      </c>
      <c r="L2858" t="s">
        <v>26</v>
      </c>
      <c r="M2858" t="s">
        <v>15</v>
      </c>
      <c r="N2858" s="2">
        <v>28</v>
      </c>
    </row>
    <row r="2859" spans="1:14" x14ac:dyDescent="0.35">
      <c r="A2859" t="s">
        <v>41</v>
      </c>
      <c r="B2859">
        <f>IF(COUNTIF($A$2:A2859, A2859) =1,1,0)</f>
        <v>0</v>
      </c>
      <c r="C2859">
        <v>2022</v>
      </c>
      <c r="D2859" s="10">
        <v>44562</v>
      </c>
      <c r="E2859" t="s">
        <v>42</v>
      </c>
      <c r="F2859" t="s">
        <v>35</v>
      </c>
      <c r="G2859">
        <f>IF(COUNTIF($F$2:F2859, F2859) =1,1,0)</f>
        <v>0</v>
      </c>
      <c r="H2859" s="1">
        <v>33.799999999999997</v>
      </c>
      <c r="I2859" s="2">
        <f t="shared" si="44"/>
        <v>33800000</v>
      </c>
      <c r="J2859" s="2">
        <v>613718</v>
      </c>
      <c r="K2859" t="s">
        <v>30</v>
      </c>
      <c r="L2859" t="s">
        <v>14</v>
      </c>
      <c r="M2859" t="s">
        <v>27</v>
      </c>
      <c r="N2859" s="2">
        <v>60</v>
      </c>
    </row>
    <row r="2860" spans="1:14" x14ac:dyDescent="0.35">
      <c r="A2860" t="s">
        <v>40</v>
      </c>
      <c r="B2860">
        <f>IF(COUNTIF($A$2:A2860, A2860) =1,1,0)</f>
        <v>0</v>
      </c>
      <c r="C2860">
        <v>2018</v>
      </c>
      <c r="D2860" s="10">
        <v>43101</v>
      </c>
      <c r="E2860" t="s">
        <v>11</v>
      </c>
      <c r="F2860" t="s">
        <v>21</v>
      </c>
      <c r="G2860">
        <f>IF(COUNTIF($F$2:F2860, F2860) =1,1,0)</f>
        <v>0</v>
      </c>
      <c r="H2860" s="1">
        <v>61.47</v>
      </c>
      <c r="I2860" s="2">
        <f t="shared" si="44"/>
        <v>61470000</v>
      </c>
      <c r="J2860" s="2">
        <v>239301</v>
      </c>
      <c r="K2860" t="s">
        <v>30</v>
      </c>
      <c r="L2860" t="s">
        <v>26</v>
      </c>
      <c r="M2860" t="s">
        <v>31</v>
      </c>
      <c r="N2860" s="2">
        <v>22</v>
      </c>
    </row>
    <row r="2861" spans="1:14" x14ac:dyDescent="0.35">
      <c r="A2861" t="s">
        <v>10</v>
      </c>
      <c r="B2861">
        <f>IF(COUNTIF($A$2:A2861, A2861) =1,1,0)</f>
        <v>0</v>
      </c>
      <c r="C2861">
        <v>2017</v>
      </c>
      <c r="D2861" s="10">
        <v>42736</v>
      </c>
      <c r="E2861" t="s">
        <v>11</v>
      </c>
      <c r="F2861" t="s">
        <v>12</v>
      </c>
      <c r="G2861">
        <f>IF(COUNTIF($F$2:F2861, F2861) =1,1,0)</f>
        <v>0</v>
      </c>
      <c r="H2861" s="1">
        <v>16.82</v>
      </c>
      <c r="I2861" s="2">
        <f t="shared" si="44"/>
        <v>16820000</v>
      </c>
      <c r="J2861" s="2">
        <v>848597</v>
      </c>
      <c r="K2861" t="s">
        <v>13</v>
      </c>
      <c r="L2861" t="s">
        <v>22</v>
      </c>
      <c r="M2861" t="s">
        <v>27</v>
      </c>
      <c r="N2861" s="2">
        <v>11</v>
      </c>
    </row>
    <row r="2862" spans="1:14" x14ac:dyDescent="0.35">
      <c r="A2862" t="s">
        <v>44</v>
      </c>
      <c r="B2862">
        <f>IF(COUNTIF($A$2:A2862, A2862) =1,1,0)</f>
        <v>0</v>
      </c>
      <c r="C2862">
        <v>2020</v>
      </c>
      <c r="D2862" s="10">
        <v>43831</v>
      </c>
      <c r="E2862" t="s">
        <v>20</v>
      </c>
      <c r="F2862" t="s">
        <v>36</v>
      </c>
      <c r="G2862">
        <f>IF(COUNTIF($F$2:F2862, F2862) =1,1,0)</f>
        <v>0</v>
      </c>
      <c r="H2862" s="1">
        <v>73.849999999999994</v>
      </c>
      <c r="I2862" s="2">
        <f t="shared" si="44"/>
        <v>73850000</v>
      </c>
      <c r="J2862" s="2">
        <v>278424</v>
      </c>
      <c r="K2862" t="s">
        <v>25</v>
      </c>
      <c r="L2862" t="s">
        <v>38</v>
      </c>
      <c r="M2862" t="s">
        <v>39</v>
      </c>
      <c r="N2862" s="2">
        <v>9</v>
      </c>
    </row>
    <row r="2863" spans="1:14" x14ac:dyDescent="0.35">
      <c r="A2863" t="s">
        <v>41</v>
      </c>
      <c r="B2863">
        <f>IF(COUNTIF($A$2:A2863, A2863) =1,1,0)</f>
        <v>0</v>
      </c>
      <c r="C2863">
        <v>2015</v>
      </c>
      <c r="D2863" s="10">
        <v>42005</v>
      </c>
      <c r="E2863" t="s">
        <v>32</v>
      </c>
      <c r="F2863" t="s">
        <v>35</v>
      </c>
      <c r="G2863">
        <f>IF(COUNTIF($F$2:F2863, F2863) =1,1,0)</f>
        <v>0</v>
      </c>
      <c r="H2863" s="1">
        <v>97.4</v>
      </c>
      <c r="I2863" s="2">
        <f t="shared" si="44"/>
        <v>97400000</v>
      </c>
      <c r="J2863" s="2">
        <v>23096</v>
      </c>
      <c r="K2863" t="s">
        <v>30</v>
      </c>
      <c r="L2863" t="s">
        <v>22</v>
      </c>
      <c r="M2863" t="s">
        <v>18</v>
      </c>
      <c r="N2863" s="2">
        <v>38</v>
      </c>
    </row>
    <row r="2864" spans="1:14" x14ac:dyDescent="0.35">
      <c r="A2864" t="s">
        <v>41</v>
      </c>
      <c r="B2864">
        <f>IF(COUNTIF($A$2:A2864, A2864) =1,1,0)</f>
        <v>0</v>
      </c>
      <c r="C2864">
        <v>2022</v>
      </c>
      <c r="D2864" s="10">
        <v>44562</v>
      </c>
      <c r="E2864" t="s">
        <v>11</v>
      </c>
      <c r="F2864" t="s">
        <v>12</v>
      </c>
      <c r="G2864">
        <f>IF(COUNTIF($F$2:F2864, F2864) =1,1,0)</f>
        <v>0</v>
      </c>
      <c r="H2864" s="1">
        <v>33.49</v>
      </c>
      <c r="I2864" s="2">
        <f t="shared" si="44"/>
        <v>33490000.000000004</v>
      </c>
      <c r="J2864" s="2">
        <v>68371</v>
      </c>
      <c r="K2864" t="s">
        <v>25</v>
      </c>
      <c r="L2864" t="s">
        <v>14</v>
      </c>
      <c r="M2864" t="s">
        <v>18</v>
      </c>
      <c r="N2864" s="2">
        <v>57</v>
      </c>
    </row>
    <row r="2865" spans="1:14" x14ac:dyDescent="0.35">
      <c r="A2865" t="s">
        <v>10</v>
      </c>
      <c r="B2865">
        <f>IF(COUNTIF($A$2:A2865, A2865) =1,1,0)</f>
        <v>0</v>
      </c>
      <c r="C2865">
        <v>2023</v>
      </c>
      <c r="D2865" s="10">
        <v>44927</v>
      </c>
      <c r="E2865" t="s">
        <v>16</v>
      </c>
      <c r="F2865" t="s">
        <v>37</v>
      </c>
      <c r="G2865">
        <f>IF(COUNTIF($F$2:F2865, F2865) =1,1,0)</f>
        <v>0</v>
      </c>
      <c r="H2865" s="1">
        <v>62.21</v>
      </c>
      <c r="I2865" s="2">
        <f t="shared" si="44"/>
        <v>62210000</v>
      </c>
      <c r="J2865" s="2">
        <v>534686</v>
      </c>
      <c r="K2865" t="s">
        <v>29</v>
      </c>
      <c r="L2865" t="s">
        <v>14</v>
      </c>
      <c r="M2865" t="s">
        <v>27</v>
      </c>
      <c r="N2865" s="2">
        <v>44</v>
      </c>
    </row>
    <row r="2866" spans="1:14" x14ac:dyDescent="0.35">
      <c r="A2866" t="s">
        <v>10</v>
      </c>
      <c r="B2866">
        <f>IF(COUNTIF($A$2:A2866, A2866) =1,1,0)</f>
        <v>0</v>
      </c>
      <c r="C2866">
        <v>2019</v>
      </c>
      <c r="D2866" s="10">
        <v>43466</v>
      </c>
      <c r="E2866" t="s">
        <v>20</v>
      </c>
      <c r="F2866" t="s">
        <v>12</v>
      </c>
      <c r="G2866">
        <f>IF(COUNTIF($F$2:F2866, F2866) =1,1,0)</f>
        <v>0</v>
      </c>
      <c r="H2866" s="1">
        <v>75.86</v>
      </c>
      <c r="I2866" s="2">
        <f t="shared" si="44"/>
        <v>75860000</v>
      </c>
      <c r="J2866" s="2">
        <v>985505</v>
      </c>
      <c r="K2866" t="s">
        <v>30</v>
      </c>
      <c r="L2866" t="s">
        <v>26</v>
      </c>
      <c r="M2866" t="s">
        <v>39</v>
      </c>
      <c r="N2866" s="2">
        <v>26</v>
      </c>
    </row>
    <row r="2867" spans="1:14" x14ac:dyDescent="0.35">
      <c r="A2867" t="s">
        <v>45</v>
      </c>
      <c r="B2867">
        <f>IF(COUNTIF($A$2:A2867, A2867) =1,1,0)</f>
        <v>0</v>
      </c>
      <c r="C2867">
        <v>2015</v>
      </c>
      <c r="D2867" s="10">
        <v>42005</v>
      </c>
      <c r="E2867" t="s">
        <v>32</v>
      </c>
      <c r="F2867" t="s">
        <v>36</v>
      </c>
      <c r="G2867">
        <f>IF(COUNTIF($F$2:F2867, F2867) =1,1,0)</f>
        <v>0</v>
      </c>
      <c r="H2867" s="1">
        <v>98.39</v>
      </c>
      <c r="I2867" s="2">
        <f t="shared" si="44"/>
        <v>98390000</v>
      </c>
      <c r="J2867" s="2">
        <v>306320</v>
      </c>
      <c r="K2867" t="s">
        <v>29</v>
      </c>
      <c r="L2867" t="s">
        <v>14</v>
      </c>
      <c r="M2867" t="s">
        <v>27</v>
      </c>
      <c r="N2867" s="2">
        <v>41</v>
      </c>
    </row>
    <row r="2868" spans="1:14" x14ac:dyDescent="0.35">
      <c r="A2868" t="s">
        <v>44</v>
      </c>
      <c r="B2868">
        <f>IF(COUNTIF($A$2:A2868, A2868) =1,1,0)</f>
        <v>0</v>
      </c>
      <c r="C2868">
        <v>2023</v>
      </c>
      <c r="D2868" s="10">
        <v>44927</v>
      </c>
      <c r="E2868" t="s">
        <v>32</v>
      </c>
      <c r="F2868" t="s">
        <v>35</v>
      </c>
      <c r="G2868">
        <f>IF(COUNTIF($F$2:F2868, F2868) =1,1,0)</f>
        <v>0</v>
      </c>
      <c r="H2868" s="1">
        <v>17.690000000000001</v>
      </c>
      <c r="I2868" s="2">
        <f t="shared" si="44"/>
        <v>17690000</v>
      </c>
      <c r="J2868" s="2">
        <v>799380</v>
      </c>
      <c r="K2868" t="s">
        <v>30</v>
      </c>
      <c r="L2868" t="s">
        <v>22</v>
      </c>
      <c r="M2868" t="s">
        <v>27</v>
      </c>
      <c r="N2868" s="2">
        <v>57</v>
      </c>
    </row>
    <row r="2869" spans="1:14" x14ac:dyDescent="0.35">
      <c r="A2869" t="s">
        <v>45</v>
      </c>
      <c r="B2869">
        <f>IF(COUNTIF($A$2:A2869, A2869) =1,1,0)</f>
        <v>0</v>
      </c>
      <c r="C2869">
        <v>2023</v>
      </c>
      <c r="D2869" s="10">
        <v>44927</v>
      </c>
      <c r="E2869" t="s">
        <v>32</v>
      </c>
      <c r="F2869" t="s">
        <v>21</v>
      </c>
      <c r="G2869">
        <f>IF(COUNTIF($F$2:F2869, F2869) =1,1,0)</f>
        <v>0</v>
      </c>
      <c r="H2869" s="1">
        <v>55.14</v>
      </c>
      <c r="I2869" s="2">
        <f t="shared" si="44"/>
        <v>55140000</v>
      </c>
      <c r="J2869" s="2">
        <v>529551</v>
      </c>
      <c r="K2869" t="s">
        <v>30</v>
      </c>
      <c r="L2869" t="s">
        <v>38</v>
      </c>
      <c r="M2869" t="s">
        <v>15</v>
      </c>
      <c r="N2869" s="2">
        <v>61</v>
      </c>
    </row>
    <row r="2870" spans="1:14" x14ac:dyDescent="0.35">
      <c r="A2870" t="s">
        <v>40</v>
      </c>
      <c r="B2870">
        <f>IF(COUNTIF($A$2:A2870, A2870) =1,1,0)</f>
        <v>0</v>
      </c>
      <c r="C2870">
        <v>2024</v>
      </c>
      <c r="D2870" s="10">
        <v>45292</v>
      </c>
      <c r="E2870" t="s">
        <v>32</v>
      </c>
      <c r="F2870" t="s">
        <v>21</v>
      </c>
      <c r="G2870">
        <f>IF(COUNTIF($F$2:F2870, F2870) =1,1,0)</f>
        <v>0</v>
      </c>
      <c r="H2870" s="1">
        <v>82.49</v>
      </c>
      <c r="I2870" s="2">
        <f t="shared" si="44"/>
        <v>82490000</v>
      </c>
      <c r="J2870" s="2">
        <v>102295</v>
      </c>
      <c r="K2870" t="s">
        <v>30</v>
      </c>
      <c r="L2870" t="s">
        <v>22</v>
      </c>
      <c r="M2870" t="s">
        <v>15</v>
      </c>
      <c r="N2870" s="2">
        <v>46</v>
      </c>
    </row>
    <row r="2871" spans="1:14" x14ac:dyDescent="0.35">
      <c r="A2871" t="s">
        <v>40</v>
      </c>
      <c r="B2871">
        <f>IF(COUNTIF($A$2:A2871, A2871) =1,1,0)</f>
        <v>0</v>
      </c>
      <c r="C2871">
        <v>2022</v>
      </c>
      <c r="D2871" s="10">
        <v>44562</v>
      </c>
      <c r="E2871" t="s">
        <v>11</v>
      </c>
      <c r="F2871" t="s">
        <v>36</v>
      </c>
      <c r="G2871">
        <f>IF(COUNTIF($F$2:F2871, F2871) =1,1,0)</f>
        <v>0</v>
      </c>
      <c r="H2871" s="1">
        <v>64.069999999999993</v>
      </c>
      <c r="I2871" s="2">
        <f t="shared" si="44"/>
        <v>64069999.999999993</v>
      </c>
      <c r="J2871" s="2">
        <v>800131</v>
      </c>
      <c r="K2871" t="s">
        <v>30</v>
      </c>
      <c r="L2871" t="s">
        <v>38</v>
      </c>
      <c r="M2871" t="s">
        <v>27</v>
      </c>
      <c r="N2871" s="2">
        <v>69</v>
      </c>
    </row>
    <row r="2872" spans="1:14" x14ac:dyDescent="0.35">
      <c r="A2872" t="s">
        <v>23</v>
      </c>
      <c r="B2872">
        <f>IF(COUNTIF($A$2:A2872, A2872) =1,1,0)</f>
        <v>0</v>
      </c>
      <c r="C2872">
        <v>2015</v>
      </c>
      <c r="D2872" s="10">
        <v>42005</v>
      </c>
      <c r="E2872" t="s">
        <v>16</v>
      </c>
      <c r="F2872" t="s">
        <v>36</v>
      </c>
      <c r="G2872">
        <f>IF(COUNTIF($F$2:F2872, F2872) =1,1,0)</f>
        <v>0</v>
      </c>
      <c r="H2872" s="1">
        <v>32</v>
      </c>
      <c r="I2872" s="2">
        <f t="shared" si="44"/>
        <v>32000000</v>
      </c>
      <c r="J2872" s="2">
        <v>712739</v>
      </c>
      <c r="K2872" t="s">
        <v>25</v>
      </c>
      <c r="L2872" t="s">
        <v>22</v>
      </c>
      <c r="M2872" t="s">
        <v>31</v>
      </c>
      <c r="N2872" s="2">
        <v>17</v>
      </c>
    </row>
    <row r="2873" spans="1:14" x14ac:dyDescent="0.35">
      <c r="A2873" t="s">
        <v>41</v>
      </c>
      <c r="B2873">
        <f>IF(COUNTIF($A$2:A2873, A2873) =1,1,0)</f>
        <v>0</v>
      </c>
      <c r="C2873">
        <v>2018</v>
      </c>
      <c r="D2873" s="10">
        <v>43101</v>
      </c>
      <c r="E2873" t="s">
        <v>11</v>
      </c>
      <c r="F2873" t="s">
        <v>24</v>
      </c>
      <c r="G2873">
        <f>IF(COUNTIF($F$2:F2873, F2873) =1,1,0)</f>
        <v>0</v>
      </c>
      <c r="H2873" s="1">
        <v>39.15</v>
      </c>
      <c r="I2873" s="2">
        <f t="shared" si="44"/>
        <v>39150000</v>
      </c>
      <c r="J2873" s="2">
        <v>814119</v>
      </c>
      <c r="K2873" t="s">
        <v>13</v>
      </c>
      <c r="L2873" t="s">
        <v>22</v>
      </c>
      <c r="M2873" t="s">
        <v>18</v>
      </c>
      <c r="N2873" s="2">
        <v>64</v>
      </c>
    </row>
    <row r="2874" spans="1:14" x14ac:dyDescent="0.35">
      <c r="A2874" t="s">
        <v>19</v>
      </c>
      <c r="B2874">
        <f>IF(COUNTIF($A$2:A2874, A2874) =1,1,0)</f>
        <v>0</v>
      </c>
      <c r="C2874">
        <v>2018</v>
      </c>
      <c r="D2874" s="10">
        <v>43101</v>
      </c>
      <c r="E2874" t="s">
        <v>34</v>
      </c>
      <c r="F2874" t="s">
        <v>12</v>
      </c>
      <c r="G2874">
        <f>IF(COUNTIF($F$2:F2874, F2874) =1,1,0)</f>
        <v>0</v>
      </c>
      <c r="H2874" s="1">
        <v>12.44</v>
      </c>
      <c r="I2874" s="2">
        <f t="shared" si="44"/>
        <v>12440000</v>
      </c>
      <c r="J2874" s="2">
        <v>599905</v>
      </c>
      <c r="K2874" t="s">
        <v>25</v>
      </c>
      <c r="L2874" t="s">
        <v>26</v>
      </c>
      <c r="M2874" t="s">
        <v>15</v>
      </c>
      <c r="N2874" s="2">
        <v>13</v>
      </c>
    </row>
    <row r="2875" spans="1:14" x14ac:dyDescent="0.35">
      <c r="A2875" t="s">
        <v>33</v>
      </c>
      <c r="B2875">
        <f>IF(COUNTIF($A$2:A2875, A2875) =1,1,0)</f>
        <v>0</v>
      </c>
      <c r="C2875">
        <v>2017</v>
      </c>
      <c r="D2875" s="10">
        <v>42736</v>
      </c>
      <c r="E2875" t="s">
        <v>32</v>
      </c>
      <c r="F2875" t="s">
        <v>37</v>
      </c>
      <c r="G2875">
        <f>IF(COUNTIF($F$2:F2875, F2875) =1,1,0)</f>
        <v>0</v>
      </c>
      <c r="H2875" s="1">
        <v>5.07</v>
      </c>
      <c r="I2875" s="2">
        <f t="shared" si="44"/>
        <v>5070000</v>
      </c>
      <c r="J2875" s="2">
        <v>65117</v>
      </c>
      <c r="K2875" t="s">
        <v>30</v>
      </c>
      <c r="L2875" t="s">
        <v>26</v>
      </c>
      <c r="M2875" t="s">
        <v>18</v>
      </c>
      <c r="N2875" s="2">
        <v>3</v>
      </c>
    </row>
    <row r="2876" spans="1:14" x14ac:dyDescent="0.35">
      <c r="A2876" t="s">
        <v>45</v>
      </c>
      <c r="B2876">
        <f>IF(COUNTIF($A$2:A2876, A2876) =1,1,0)</f>
        <v>0</v>
      </c>
      <c r="C2876">
        <v>2023</v>
      </c>
      <c r="D2876" s="10">
        <v>44927</v>
      </c>
      <c r="E2876" t="s">
        <v>11</v>
      </c>
      <c r="F2876" t="s">
        <v>24</v>
      </c>
      <c r="G2876">
        <f>IF(COUNTIF($F$2:F2876, F2876) =1,1,0)</f>
        <v>0</v>
      </c>
      <c r="H2876" s="1">
        <v>6.18</v>
      </c>
      <c r="I2876" s="2">
        <f t="shared" si="44"/>
        <v>6180000</v>
      </c>
      <c r="J2876" s="2">
        <v>591348</v>
      </c>
      <c r="K2876" t="s">
        <v>25</v>
      </c>
      <c r="L2876" t="s">
        <v>22</v>
      </c>
      <c r="M2876" t="s">
        <v>39</v>
      </c>
      <c r="N2876" s="2">
        <v>55</v>
      </c>
    </row>
    <row r="2877" spans="1:14" x14ac:dyDescent="0.35">
      <c r="A2877" t="s">
        <v>44</v>
      </c>
      <c r="B2877">
        <f>IF(COUNTIF($A$2:A2877, A2877) =1,1,0)</f>
        <v>0</v>
      </c>
      <c r="C2877">
        <v>2023</v>
      </c>
      <c r="D2877" s="10">
        <v>44927</v>
      </c>
      <c r="E2877" t="s">
        <v>11</v>
      </c>
      <c r="F2877" t="s">
        <v>17</v>
      </c>
      <c r="G2877">
        <f>IF(COUNTIF($F$2:F2877, F2877) =1,1,0)</f>
        <v>0</v>
      </c>
      <c r="H2877" s="1">
        <v>55.7</v>
      </c>
      <c r="I2877" s="2">
        <f t="shared" si="44"/>
        <v>55700000</v>
      </c>
      <c r="J2877" s="2">
        <v>53447</v>
      </c>
      <c r="K2877" t="s">
        <v>29</v>
      </c>
      <c r="L2877" t="s">
        <v>14</v>
      </c>
      <c r="M2877" t="s">
        <v>27</v>
      </c>
      <c r="N2877" s="2">
        <v>43</v>
      </c>
    </row>
    <row r="2878" spans="1:14" x14ac:dyDescent="0.35">
      <c r="A2878" t="s">
        <v>28</v>
      </c>
      <c r="B2878">
        <f>IF(COUNTIF($A$2:A2878, A2878) =1,1,0)</f>
        <v>0</v>
      </c>
      <c r="C2878">
        <v>2024</v>
      </c>
      <c r="D2878" s="10">
        <v>45292</v>
      </c>
      <c r="E2878" t="s">
        <v>42</v>
      </c>
      <c r="F2878" t="s">
        <v>21</v>
      </c>
      <c r="G2878">
        <f>IF(COUNTIF($F$2:F2878, F2878) =1,1,0)</f>
        <v>0</v>
      </c>
      <c r="H2878" s="1">
        <v>47.13</v>
      </c>
      <c r="I2878" s="2">
        <f t="shared" si="44"/>
        <v>47130000</v>
      </c>
      <c r="J2878" s="2">
        <v>471379</v>
      </c>
      <c r="K2878" t="s">
        <v>30</v>
      </c>
      <c r="L2878" t="s">
        <v>14</v>
      </c>
      <c r="M2878" t="s">
        <v>27</v>
      </c>
      <c r="N2878" s="2">
        <v>67</v>
      </c>
    </row>
    <row r="2879" spans="1:14" x14ac:dyDescent="0.35">
      <c r="A2879" t="s">
        <v>41</v>
      </c>
      <c r="B2879">
        <f>IF(COUNTIF($A$2:A2879, A2879) =1,1,0)</f>
        <v>0</v>
      </c>
      <c r="C2879">
        <v>2017</v>
      </c>
      <c r="D2879" s="10">
        <v>42736</v>
      </c>
      <c r="E2879" t="s">
        <v>34</v>
      </c>
      <c r="F2879" t="s">
        <v>36</v>
      </c>
      <c r="G2879">
        <f>IF(COUNTIF($F$2:F2879, F2879) =1,1,0)</f>
        <v>0</v>
      </c>
      <c r="H2879" s="1">
        <v>76.84</v>
      </c>
      <c r="I2879" s="2">
        <f t="shared" si="44"/>
        <v>76840000</v>
      </c>
      <c r="J2879" s="2">
        <v>883919</v>
      </c>
      <c r="K2879" t="s">
        <v>13</v>
      </c>
      <c r="L2879" t="s">
        <v>26</v>
      </c>
      <c r="M2879" t="s">
        <v>15</v>
      </c>
      <c r="N2879" s="2">
        <v>8</v>
      </c>
    </row>
    <row r="2880" spans="1:14" x14ac:dyDescent="0.35">
      <c r="A2880" t="s">
        <v>28</v>
      </c>
      <c r="B2880">
        <f>IF(COUNTIF($A$2:A2880, A2880) =1,1,0)</f>
        <v>0</v>
      </c>
      <c r="C2880">
        <v>2021</v>
      </c>
      <c r="D2880" s="10">
        <v>44197</v>
      </c>
      <c r="E2880" t="s">
        <v>42</v>
      </c>
      <c r="F2880" t="s">
        <v>24</v>
      </c>
      <c r="G2880">
        <f>IF(COUNTIF($F$2:F2880, F2880) =1,1,0)</f>
        <v>0</v>
      </c>
      <c r="H2880" s="1">
        <v>78.459999999999994</v>
      </c>
      <c r="I2880" s="2">
        <f t="shared" si="44"/>
        <v>78460000</v>
      </c>
      <c r="J2880" s="2">
        <v>606940</v>
      </c>
      <c r="K2880" t="s">
        <v>29</v>
      </c>
      <c r="L2880" t="s">
        <v>26</v>
      </c>
      <c r="M2880" t="s">
        <v>27</v>
      </c>
      <c r="N2880" s="2">
        <v>32</v>
      </c>
    </row>
    <row r="2881" spans="1:14" x14ac:dyDescent="0.35">
      <c r="A2881" t="s">
        <v>19</v>
      </c>
      <c r="B2881">
        <f>IF(COUNTIF($A$2:A2881, A2881) =1,1,0)</f>
        <v>0</v>
      </c>
      <c r="C2881">
        <v>2018</v>
      </c>
      <c r="D2881" s="10">
        <v>43101</v>
      </c>
      <c r="E2881" t="s">
        <v>20</v>
      </c>
      <c r="F2881" t="s">
        <v>37</v>
      </c>
      <c r="G2881">
        <f>IF(COUNTIF($F$2:F2881, F2881) =1,1,0)</f>
        <v>0</v>
      </c>
      <c r="H2881" s="1">
        <v>56.88</v>
      </c>
      <c r="I2881" s="2">
        <f t="shared" si="44"/>
        <v>56880000</v>
      </c>
      <c r="J2881" s="2">
        <v>416331</v>
      </c>
      <c r="K2881" t="s">
        <v>13</v>
      </c>
      <c r="L2881" t="s">
        <v>14</v>
      </c>
      <c r="M2881" t="s">
        <v>39</v>
      </c>
      <c r="N2881" s="2">
        <v>62</v>
      </c>
    </row>
    <row r="2882" spans="1:14" x14ac:dyDescent="0.35">
      <c r="A2882" t="s">
        <v>41</v>
      </c>
      <c r="B2882">
        <f>IF(COUNTIF($A$2:A2882, A2882) =1,1,0)</f>
        <v>0</v>
      </c>
      <c r="C2882">
        <v>2019</v>
      </c>
      <c r="D2882" s="10">
        <v>43466</v>
      </c>
      <c r="E2882" t="s">
        <v>11</v>
      </c>
      <c r="F2882" t="s">
        <v>36</v>
      </c>
      <c r="G2882">
        <f>IF(COUNTIF($F$2:F2882, F2882) =1,1,0)</f>
        <v>0</v>
      </c>
      <c r="H2882" s="1">
        <v>58.38</v>
      </c>
      <c r="I2882" s="2">
        <f t="shared" si="44"/>
        <v>58380000</v>
      </c>
      <c r="J2882" s="2">
        <v>826778</v>
      </c>
      <c r="K2882" t="s">
        <v>29</v>
      </c>
      <c r="L2882" t="s">
        <v>38</v>
      </c>
      <c r="M2882" t="s">
        <v>27</v>
      </c>
      <c r="N2882" s="2">
        <v>59</v>
      </c>
    </row>
    <row r="2883" spans="1:14" x14ac:dyDescent="0.35">
      <c r="A2883" t="s">
        <v>10</v>
      </c>
      <c r="B2883">
        <f>IF(COUNTIF($A$2:A2883, A2883) =1,1,0)</f>
        <v>0</v>
      </c>
      <c r="C2883">
        <v>2022</v>
      </c>
      <c r="D2883" s="10">
        <v>44562</v>
      </c>
      <c r="E2883" t="s">
        <v>16</v>
      </c>
      <c r="F2883" t="s">
        <v>37</v>
      </c>
      <c r="G2883">
        <f>IF(COUNTIF($F$2:F2883, F2883) =1,1,0)</f>
        <v>0</v>
      </c>
      <c r="H2883" s="1">
        <v>71.36</v>
      </c>
      <c r="I2883" s="2">
        <f t="shared" ref="I2883:I2946" si="45">H2883*1000000</f>
        <v>71360000</v>
      </c>
      <c r="J2883" s="2">
        <v>712697</v>
      </c>
      <c r="K2883" t="s">
        <v>29</v>
      </c>
      <c r="L2883" t="s">
        <v>14</v>
      </c>
      <c r="M2883" t="s">
        <v>27</v>
      </c>
      <c r="N2883" s="2">
        <v>39</v>
      </c>
    </row>
    <row r="2884" spans="1:14" x14ac:dyDescent="0.35">
      <c r="A2884" t="s">
        <v>23</v>
      </c>
      <c r="B2884">
        <f>IF(COUNTIF($A$2:A2884, A2884) =1,1,0)</f>
        <v>0</v>
      </c>
      <c r="C2884">
        <v>2023</v>
      </c>
      <c r="D2884" s="10">
        <v>44927</v>
      </c>
      <c r="E2884" t="s">
        <v>20</v>
      </c>
      <c r="F2884" t="s">
        <v>35</v>
      </c>
      <c r="G2884">
        <f>IF(COUNTIF($F$2:F2884, F2884) =1,1,0)</f>
        <v>0</v>
      </c>
      <c r="H2884" s="1">
        <v>48.19</v>
      </c>
      <c r="I2884" s="2">
        <f t="shared" si="45"/>
        <v>48190000</v>
      </c>
      <c r="J2884" s="2">
        <v>450891</v>
      </c>
      <c r="K2884" t="s">
        <v>25</v>
      </c>
      <c r="L2884" t="s">
        <v>26</v>
      </c>
      <c r="M2884" t="s">
        <v>39</v>
      </c>
      <c r="N2884" s="2">
        <v>32</v>
      </c>
    </row>
    <row r="2885" spans="1:14" x14ac:dyDescent="0.35">
      <c r="A2885" t="s">
        <v>41</v>
      </c>
      <c r="B2885">
        <f>IF(COUNTIF($A$2:A2885, A2885) =1,1,0)</f>
        <v>0</v>
      </c>
      <c r="C2885">
        <v>2016</v>
      </c>
      <c r="D2885" s="10">
        <v>42370</v>
      </c>
      <c r="E2885" t="s">
        <v>11</v>
      </c>
      <c r="F2885" t="s">
        <v>37</v>
      </c>
      <c r="G2885">
        <f>IF(COUNTIF($F$2:F2885, F2885) =1,1,0)</f>
        <v>0</v>
      </c>
      <c r="H2885" s="1">
        <v>13.91</v>
      </c>
      <c r="I2885" s="2">
        <f t="shared" si="45"/>
        <v>13910000</v>
      </c>
      <c r="J2885" s="2">
        <v>600700</v>
      </c>
      <c r="K2885" t="s">
        <v>13</v>
      </c>
      <c r="L2885" t="s">
        <v>38</v>
      </c>
      <c r="M2885" t="s">
        <v>18</v>
      </c>
      <c r="N2885" s="2">
        <v>28</v>
      </c>
    </row>
    <row r="2886" spans="1:14" x14ac:dyDescent="0.35">
      <c r="A2886" t="s">
        <v>43</v>
      </c>
      <c r="B2886">
        <f>IF(COUNTIF($A$2:A2886, A2886) =1,1,0)</f>
        <v>0</v>
      </c>
      <c r="C2886">
        <v>2019</v>
      </c>
      <c r="D2886" s="10">
        <v>43466</v>
      </c>
      <c r="E2886" t="s">
        <v>32</v>
      </c>
      <c r="F2886" t="s">
        <v>12</v>
      </c>
      <c r="G2886">
        <f>IF(COUNTIF($F$2:F2886, F2886) =1,1,0)</f>
        <v>0</v>
      </c>
      <c r="H2886" s="1">
        <v>44.51</v>
      </c>
      <c r="I2886" s="2">
        <f t="shared" si="45"/>
        <v>44510000</v>
      </c>
      <c r="J2886" s="2">
        <v>119319</v>
      </c>
      <c r="K2886" t="s">
        <v>25</v>
      </c>
      <c r="L2886" t="s">
        <v>38</v>
      </c>
      <c r="M2886" t="s">
        <v>18</v>
      </c>
      <c r="N2886" s="2">
        <v>9</v>
      </c>
    </row>
    <row r="2887" spans="1:14" x14ac:dyDescent="0.35">
      <c r="A2887" t="s">
        <v>23</v>
      </c>
      <c r="B2887">
        <f>IF(COUNTIF($A$2:A2887, A2887) =1,1,0)</f>
        <v>0</v>
      </c>
      <c r="C2887">
        <v>2017</v>
      </c>
      <c r="D2887" s="10">
        <v>42736</v>
      </c>
      <c r="E2887" t="s">
        <v>16</v>
      </c>
      <c r="F2887" t="s">
        <v>37</v>
      </c>
      <c r="G2887">
        <f>IF(COUNTIF($F$2:F2887, F2887) =1,1,0)</f>
        <v>0</v>
      </c>
      <c r="H2887" s="1">
        <v>55.45</v>
      </c>
      <c r="I2887" s="2">
        <f t="shared" si="45"/>
        <v>55450000</v>
      </c>
      <c r="J2887" s="2">
        <v>490818</v>
      </c>
      <c r="K2887" t="s">
        <v>13</v>
      </c>
      <c r="L2887" t="s">
        <v>14</v>
      </c>
      <c r="M2887" t="s">
        <v>15</v>
      </c>
      <c r="N2887" s="2">
        <v>65</v>
      </c>
    </row>
    <row r="2888" spans="1:14" x14ac:dyDescent="0.35">
      <c r="A2888" t="s">
        <v>28</v>
      </c>
      <c r="B2888">
        <f>IF(COUNTIF($A$2:A2888, A2888) =1,1,0)</f>
        <v>0</v>
      </c>
      <c r="C2888">
        <v>2024</v>
      </c>
      <c r="D2888" s="10">
        <v>45292</v>
      </c>
      <c r="E2888" t="s">
        <v>16</v>
      </c>
      <c r="F2888" t="s">
        <v>24</v>
      </c>
      <c r="G2888">
        <f>IF(COUNTIF($F$2:F2888, F2888) =1,1,0)</f>
        <v>0</v>
      </c>
      <c r="H2888" s="1">
        <v>17.920000000000002</v>
      </c>
      <c r="I2888" s="2">
        <f t="shared" si="45"/>
        <v>17920000</v>
      </c>
      <c r="J2888" s="2">
        <v>155170</v>
      </c>
      <c r="K2888" t="s">
        <v>29</v>
      </c>
      <c r="L2888" t="s">
        <v>38</v>
      </c>
      <c r="M2888" t="s">
        <v>15</v>
      </c>
      <c r="N2888" s="2">
        <v>15</v>
      </c>
    </row>
    <row r="2889" spans="1:14" x14ac:dyDescent="0.35">
      <c r="A2889" t="s">
        <v>33</v>
      </c>
      <c r="B2889">
        <f>IF(COUNTIF($A$2:A2889, A2889) =1,1,0)</f>
        <v>0</v>
      </c>
      <c r="C2889">
        <v>2017</v>
      </c>
      <c r="D2889" s="10">
        <v>42736</v>
      </c>
      <c r="E2889" t="s">
        <v>42</v>
      </c>
      <c r="F2889" t="s">
        <v>37</v>
      </c>
      <c r="G2889">
        <f>IF(COUNTIF($F$2:F2889, F2889) =1,1,0)</f>
        <v>0</v>
      </c>
      <c r="H2889" s="1">
        <v>41.37</v>
      </c>
      <c r="I2889" s="2">
        <f t="shared" si="45"/>
        <v>41370000</v>
      </c>
      <c r="J2889" s="2">
        <v>783899</v>
      </c>
      <c r="K2889" t="s">
        <v>13</v>
      </c>
      <c r="L2889" t="s">
        <v>26</v>
      </c>
      <c r="M2889" t="s">
        <v>27</v>
      </c>
      <c r="N2889" s="2">
        <v>29</v>
      </c>
    </row>
    <row r="2890" spans="1:14" x14ac:dyDescent="0.35">
      <c r="A2890" t="s">
        <v>10</v>
      </c>
      <c r="B2890">
        <f>IF(COUNTIF($A$2:A2890, A2890) =1,1,0)</f>
        <v>0</v>
      </c>
      <c r="C2890">
        <v>2020</v>
      </c>
      <c r="D2890" s="10">
        <v>43831</v>
      </c>
      <c r="E2890" t="s">
        <v>42</v>
      </c>
      <c r="F2890" t="s">
        <v>37</v>
      </c>
      <c r="G2890">
        <f>IF(COUNTIF($F$2:F2890, F2890) =1,1,0)</f>
        <v>0</v>
      </c>
      <c r="H2890" s="1">
        <v>24.78</v>
      </c>
      <c r="I2890" s="2">
        <f t="shared" si="45"/>
        <v>24780000</v>
      </c>
      <c r="J2890" s="2">
        <v>275619</v>
      </c>
      <c r="K2890" t="s">
        <v>25</v>
      </c>
      <c r="L2890" t="s">
        <v>22</v>
      </c>
      <c r="M2890" t="s">
        <v>31</v>
      </c>
      <c r="N2890" s="2">
        <v>4</v>
      </c>
    </row>
    <row r="2891" spans="1:14" x14ac:dyDescent="0.35">
      <c r="A2891" t="s">
        <v>19</v>
      </c>
      <c r="B2891">
        <f>IF(COUNTIF($A$2:A2891, A2891) =1,1,0)</f>
        <v>0</v>
      </c>
      <c r="C2891">
        <v>2024</v>
      </c>
      <c r="D2891" s="10">
        <v>45292</v>
      </c>
      <c r="E2891" t="s">
        <v>34</v>
      </c>
      <c r="F2891" t="s">
        <v>21</v>
      </c>
      <c r="G2891">
        <f>IF(COUNTIF($F$2:F2891, F2891) =1,1,0)</f>
        <v>0</v>
      </c>
      <c r="H2891" s="1">
        <v>8.85</v>
      </c>
      <c r="I2891" s="2">
        <f t="shared" si="45"/>
        <v>8850000</v>
      </c>
      <c r="J2891" s="2">
        <v>746862</v>
      </c>
      <c r="K2891" t="s">
        <v>25</v>
      </c>
      <c r="L2891" t="s">
        <v>14</v>
      </c>
      <c r="M2891" t="s">
        <v>39</v>
      </c>
      <c r="N2891" s="2">
        <v>51</v>
      </c>
    </row>
    <row r="2892" spans="1:14" x14ac:dyDescent="0.35">
      <c r="A2892" t="s">
        <v>19</v>
      </c>
      <c r="B2892">
        <f>IF(COUNTIF($A$2:A2892, A2892) =1,1,0)</f>
        <v>0</v>
      </c>
      <c r="C2892">
        <v>2024</v>
      </c>
      <c r="D2892" s="10">
        <v>45292</v>
      </c>
      <c r="E2892" t="s">
        <v>34</v>
      </c>
      <c r="F2892" t="s">
        <v>35</v>
      </c>
      <c r="G2892">
        <f>IF(COUNTIF($F$2:F2892, F2892) =1,1,0)</f>
        <v>0</v>
      </c>
      <c r="H2892" s="1">
        <v>28.13</v>
      </c>
      <c r="I2892" s="2">
        <f t="shared" si="45"/>
        <v>28130000</v>
      </c>
      <c r="J2892" s="2">
        <v>244429</v>
      </c>
      <c r="K2892" t="s">
        <v>13</v>
      </c>
      <c r="L2892" t="s">
        <v>38</v>
      </c>
      <c r="M2892" t="s">
        <v>27</v>
      </c>
      <c r="N2892" s="2">
        <v>8</v>
      </c>
    </row>
    <row r="2893" spans="1:14" x14ac:dyDescent="0.35">
      <c r="A2893" t="s">
        <v>41</v>
      </c>
      <c r="B2893">
        <f>IF(COUNTIF($A$2:A2893, A2893) =1,1,0)</f>
        <v>0</v>
      </c>
      <c r="C2893">
        <v>2016</v>
      </c>
      <c r="D2893" s="10">
        <v>42370</v>
      </c>
      <c r="E2893" t="s">
        <v>34</v>
      </c>
      <c r="F2893" t="s">
        <v>35</v>
      </c>
      <c r="G2893">
        <f>IF(COUNTIF($F$2:F2893, F2893) =1,1,0)</f>
        <v>0</v>
      </c>
      <c r="H2893" s="1">
        <v>52.59</v>
      </c>
      <c r="I2893" s="2">
        <f t="shared" si="45"/>
        <v>52590000</v>
      </c>
      <c r="J2893" s="2">
        <v>287446</v>
      </c>
      <c r="K2893" t="s">
        <v>13</v>
      </c>
      <c r="L2893" t="s">
        <v>14</v>
      </c>
      <c r="M2893" t="s">
        <v>39</v>
      </c>
      <c r="N2893" s="2">
        <v>56</v>
      </c>
    </row>
    <row r="2894" spans="1:14" x14ac:dyDescent="0.35">
      <c r="A2894" t="s">
        <v>33</v>
      </c>
      <c r="B2894">
        <f>IF(COUNTIF($A$2:A2894, A2894) =1,1,0)</f>
        <v>0</v>
      </c>
      <c r="C2894">
        <v>2023</v>
      </c>
      <c r="D2894" s="10">
        <v>44927</v>
      </c>
      <c r="E2894" t="s">
        <v>32</v>
      </c>
      <c r="F2894" t="s">
        <v>17</v>
      </c>
      <c r="G2894">
        <f>IF(COUNTIF($F$2:F2894, F2894) =1,1,0)</f>
        <v>0</v>
      </c>
      <c r="H2894" s="1">
        <v>79.86</v>
      </c>
      <c r="I2894" s="2">
        <f t="shared" si="45"/>
        <v>79860000</v>
      </c>
      <c r="J2894" s="2">
        <v>966469</v>
      </c>
      <c r="K2894" t="s">
        <v>25</v>
      </c>
      <c r="L2894" t="s">
        <v>26</v>
      </c>
      <c r="M2894" t="s">
        <v>31</v>
      </c>
      <c r="N2894" s="2">
        <v>43</v>
      </c>
    </row>
    <row r="2895" spans="1:14" x14ac:dyDescent="0.35">
      <c r="A2895" t="s">
        <v>40</v>
      </c>
      <c r="B2895">
        <f>IF(COUNTIF($A$2:A2895, A2895) =1,1,0)</f>
        <v>0</v>
      </c>
      <c r="C2895">
        <v>2021</v>
      </c>
      <c r="D2895" s="10">
        <v>44197</v>
      </c>
      <c r="E2895" t="s">
        <v>32</v>
      </c>
      <c r="F2895" t="s">
        <v>21</v>
      </c>
      <c r="G2895">
        <f>IF(COUNTIF($F$2:F2895, F2895) =1,1,0)</f>
        <v>0</v>
      </c>
      <c r="H2895" s="1">
        <v>47.83</v>
      </c>
      <c r="I2895" s="2">
        <f t="shared" si="45"/>
        <v>47830000</v>
      </c>
      <c r="J2895" s="2">
        <v>126709</v>
      </c>
      <c r="K2895" t="s">
        <v>30</v>
      </c>
      <c r="L2895" t="s">
        <v>22</v>
      </c>
      <c r="M2895" t="s">
        <v>31</v>
      </c>
      <c r="N2895" s="2">
        <v>45</v>
      </c>
    </row>
    <row r="2896" spans="1:14" x14ac:dyDescent="0.35">
      <c r="A2896" t="s">
        <v>43</v>
      </c>
      <c r="B2896">
        <f>IF(COUNTIF($A$2:A2896, A2896) =1,1,0)</f>
        <v>0</v>
      </c>
      <c r="C2896">
        <v>2019</v>
      </c>
      <c r="D2896" s="10">
        <v>43466</v>
      </c>
      <c r="E2896" t="s">
        <v>42</v>
      </c>
      <c r="F2896" t="s">
        <v>21</v>
      </c>
      <c r="G2896">
        <f>IF(COUNTIF($F$2:F2896, F2896) =1,1,0)</f>
        <v>0</v>
      </c>
      <c r="H2896" s="1">
        <v>54.26</v>
      </c>
      <c r="I2896" s="2">
        <f t="shared" si="45"/>
        <v>54260000</v>
      </c>
      <c r="J2896" s="2">
        <v>883977</v>
      </c>
      <c r="K2896" t="s">
        <v>25</v>
      </c>
      <c r="L2896" t="s">
        <v>14</v>
      </c>
      <c r="M2896" t="s">
        <v>31</v>
      </c>
      <c r="N2896" s="2">
        <v>47</v>
      </c>
    </row>
    <row r="2897" spans="1:14" x14ac:dyDescent="0.35">
      <c r="A2897" t="s">
        <v>40</v>
      </c>
      <c r="B2897">
        <f>IF(COUNTIF($A$2:A2897, A2897) =1,1,0)</f>
        <v>0</v>
      </c>
      <c r="C2897">
        <v>2023</v>
      </c>
      <c r="D2897" s="10">
        <v>44927</v>
      </c>
      <c r="E2897" t="s">
        <v>34</v>
      </c>
      <c r="F2897" t="s">
        <v>17</v>
      </c>
      <c r="G2897">
        <f>IF(COUNTIF($F$2:F2897, F2897) =1,1,0)</f>
        <v>0</v>
      </c>
      <c r="H2897" s="1">
        <v>78.569999999999993</v>
      </c>
      <c r="I2897" s="2">
        <f t="shared" si="45"/>
        <v>78570000</v>
      </c>
      <c r="J2897" s="2">
        <v>805183</v>
      </c>
      <c r="K2897" t="s">
        <v>30</v>
      </c>
      <c r="L2897" t="s">
        <v>22</v>
      </c>
      <c r="M2897" t="s">
        <v>15</v>
      </c>
      <c r="N2897" s="2">
        <v>37</v>
      </c>
    </row>
    <row r="2898" spans="1:14" x14ac:dyDescent="0.35">
      <c r="A2898" t="s">
        <v>40</v>
      </c>
      <c r="B2898">
        <f>IF(COUNTIF($A$2:A2898, A2898) =1,1,0)</f>
        <v>0</v>
      </c>
      <c r="C2898">
        <v>2021</v>
      </c>
      <c r="D2898" s="10">
        <v>44197</v>
      </c>
      <c r="E2898" t="s">
        <v>42</v>
      </c>
      <c r="F2898" t="s">
        <v>24</v>
      </c>
      <c r="G2898">
        <f>IF(COUNTIF($F$2:F2898, F2898) =1,1,0)</f>
        <v>0</v>
      </c>
      <c r="H2898" s="1">
        <v>77.63</v>
      </c>
      <c r="I2898" s="2">
        <f t="shared" si="45"/>
        <v>77630000</v>
      </c>
      <c r="J2898" s="2">
        <v>434446</v>
      </c>
      <c r="K2898" t="s">
        <v>30</v>
      </c>
      <c r="L2898" t="s">
        <v>26</v>
      </c>
      <c r="M2898" t="s">
        <v>39</v>
      </c>
      <c r="N2898" s="2">
        <v>28</v>
      </c>
    </row>
    <row r="2899" spans="1:14" x14ac:dyDescent="0.35">
      <c r="A2899" t="s">
        <v>33</v>
      </c>
      <c r="B2899">
        <f>IF(COUNTIF($A$2:A2899, A2899) =1,1,0)</f>
        <v>0</v>
      </c>
      <c r="C2899">
        <v>2019</v>
      </c>
      <c r="D2899" s="10">
        <v>43466</v>
      </c>
      <c r="E2899" t="s">
        <v>16</v>
      </c>
      <c r="F2899" t="s">
        <v>12</v>
      </c>
      <c r="G2899">
        <f>IF(COUNTIF($F$2:F2899, F2899) =1,1,0)</f>
        <v>0</v>
      </c>
      <c r="H2899" s="1">
        <v>2.27</v>
      </c>
      <c r="I2899" s="2">
        <f t="shared" si="45"/>
        <v>2270000</v>
      </c>
      <c r="J2899" s="2">
        <v>63872</v>
      </c>
      <c r="K2899" t="s">
        <v>25</v>
      </c>
      <c r="L2899" t="s">
        <v>14</v>
      </c>
      <c r="M2899" t="s">
        <v>18</v>
      </c>
      <c r="N2899" s="2">
        <v>55</v>
      </c>
    </row>
    <row r="2900" spans="1:14" x14ac:dyDescent="0.35">
      <c r="A2900" t="s">
        <v>33</v>
      </c>
      <c r="B2900">
        <f>IF(COUNTIF($A$2:A2900, A2900) =1,1,0)</f>
        <v>0</v>
      </c>
      <c r="C2900">
        <v>2022</v>
      </c>
      <c r="D2900" s="10">
        <v>44562</v>
      </c>
      <c r="E2900" t="s">
        <v>16</v>
      </c>
      <c r="F2900" t="s">
        <v>12</v>
      </c>
      <c r="G2900">
        <f>IF(COUNTIF($F$2:F2900, F2900) =1,1,0)</f>
        <v>0</v>
      </c>
      <c r="H2900" s="1">
        <v>59</v>
      </c>
      <c r="I2900" s="2">
        <f t="shared" si="45"/>
        <v>59000000</v>
      </c>
      <c r="J2900" s="2">
        <v>131307</v>
      </c>
      <c r="K2900" t="s">
        <v>13</v>
      </c>
      <c r="L2900" t="s">
        <v>22</v>
      </c>
      <c r="M2900" t="s">
        <v>27</v>
      </c>
      <c r="N2900" s="2">
        <v>46</v>
      </c>
    </row>
    <row r="2901" spans="1:14" x14ac:dyDescent="0.35">
      <c r="A2901" t="s">
        <v>40</v>
      </c>
      <c r="B2901">
        <f>IF(COUNTIF($A$2:A2901, A2901) =1,1,0)</f>
        <v>0</v>
      </c>
      <c r="C2901">
        <v>2018</v>
      </c>
      <c r="D2901" s="10">
        <v>43101</v>
      </c>
      <c r="E2901" t="s">
        <v>32</v>
      </c>
      <c r="F2901" t="s">
        <v>24</v>
      </c>
      <c r="G2901">
        <f>IF(COUNTIF($F$2:F2901, F2901) =1,1,0)</f>
        <v>0</v>
      </c>
      <c r="H2901" s="1">
        <v>25.07</v>
      </c>
      <c r="I2901" s="2">
        <f t="shared" si="45"/>
        <v>25070000</v>
      </c>
      <c r="J2901" s="2">
        <v>732072</v>
      </c>
      <c r="K2901" t="s">
        <v>13</v>
      </c>
      <c r="L2901" t="s">
        <v>26</v>
      </c>
      <c r="M2901" t="s">
        <v>18</v>
      </c>
      <c r="N2901" s="2">
        <v>35</v>
      </c>
    </row>
    <row r="2902" spans="1:14" x14ac:dyDescent="0.35">
      <c r="A2902" t="s">
        <v>19</v>
      </c>
      <c r="B2902">
        <f>IF(COUNTIF($A$2:A2902, A2902) =1,1,0)</f>
        <v>0</v>
      </c>
      <c r="C2902">
        <v>2016</v>
      </c>
      <c r="D2902" s="10">
        <v>42370</v>
      </c>
      <c r="E2902" t="s">
        <v>16</v>
      </c>
      <c r="F2902" t="s">
        <v>21</v>
      </c>
      <c r="G2902">
        <f>IF(COUNTIF($F$2:F2902, F2902) =1,1,0)</f>
        <v>0</v>
      </c>
      <c r="H2902" s="1">
        <v>43.65</v>
      </c>
      <c r="I2902" s="2">
        <f t="shared" si="45"/>
        <v>43650000</v>
      </c>
      <c r="J2902" s="2">
        <v>340213</v>
      </c>
      <c r="K2902" t="s">
        <v>25</v>
      </c>
      <c r="L2902" t="s">
        <v>38</v>
      </c>
      <c r="M2902" t="s">
        <v>31</v>
      </c>
      <c r="N2902" s="2">
        <v>15</v>
      </c>
    </row>
    <row r="2903" spans="1:14" x14ac:dyDescent="0.35">
      <c r="A2903" t="s">
        <v>10</v>
      </c>
      <c r="B2903">
        <f>IF(COUNTIF($A$2:A2903, A2903) =1,1,0)</f>
        <v>0</v>
      </c>
      <c r="C2903">
        <v>2021</v>
      </c>
      <c r="D2903" s="10">
        <v>44197</v>
      </c>
      <c r="E2903" t="s">
        <v>11</v>
      </c>
      <c r="F2903" t="s">
        <v>17</v>
      </c>
      <c r="G2903">
        <f>IF(COUNTIF($F$2:F2903, F2903) =1,1,0)</f>
        <v>0</v>
      </c>
      <c r="H2903" s="1">
        <v>41.97</v>
      </c>
      <c r="I2903" s="2">
        <f t="shared" si="45"/>
        <v>41970000</v>
      </c>
      <c r="J2903" s="2">
        <v>617987</v>
      </c>
      <c r="K2903" t="s">
        <v>29</v>
      </c>
      <c r="L2903" t="s">
        <v>26</v>
      </c>
      <c r="M2903" t="s">
        <v>31</v>
      </c>
      <c r="N2903" s="2">
        <v>23</v>
      </c>
    </row>
    <row r="2904" spans="1:14" x14ac:dyDescent="0.35">
      <c r="A2904" t="s">
        <v>19</v>
      </c>
      <c r="B2904">
        <f>IF(COUNTIF($A$2:A2904, A2904) =1,1,0)</f>
        <v>0</v>
      </c>
      <c r="C2904">
        <v>2024</v>
      </c>
      <c r="D2904" s="10">
        <v>45292</v>
      </c>
      <c r="E2904" t="s">
        <v>42</v>
      </c>
      <c r="F2904" t="s">
        <v>35</v>
      </c>
      <c r="G2904">
        <f>IF(COUNTIF($F$2:F2904, F2904) =1,1,0)</f>
        <v>0</v>
      </c>
      <c r="H2904" s="1">
        <v>56.13</v>
      </c>
      <c r="I2904" s="2">
        <f t="shared" si="45"/>
        <v>56130000</v>
      </c>
      <c r="J2904" s="2">
        <v>629293</v>
      </c>
      <c r="K2904" t="s">
        <v>29</v>
      </c>
      <c r="L2904" t="s">
        <v>22</v>
      </c>
      <c r="M2904" t="s">
        <v>15</v>
      </c>
      <c r="N2904" s="2">
        <v>69</v>
      </c>
    </row>
    <row r="2905" spans="1:14" x14ac:dyDescent="0.35">
      <c r="A2905" t="s">
        <v>41</v>
      </c>
      <c r="B2905">
        <f>IF(COUNTIF($A$2:A2905, A2905) =1,1,0)</f>
        <v>0</v>
      </c>
      <c r="C2905">
        <v>2019</v>
      </c>
      <c r="D2905" s="10">
        <v>43466</v>
      </c>
      <c r="E2905" t="s">
        <v>34</v>
      </c>
      <c r="F2905" t="s">
        <v>37</v>
      </c>
      <c r="G2905">
        <f>IF(COUNTIF($F$2:F2905, F2905) =1,1,0)</f>
        <v>0</v>
      </c>
      <c r="H2905" s="1">
        <v>92.69</v>
      </c>
      <c r="I2905" s="2">
        <f t="shared" si="45"/>
        <v>92690000</v>
      </c>
      <c r="J2905" s="2">
        <v>979308</v>
      </c>
      <c r="K2905" t="s">
        <v>25</v>
      </c>
      <c r="L2905" t="s">
        <v>26</v>
      </c>
      <c r="M2905" t="s">
        <v>18</v>
      </c>
      <c r="N2905" s="2">
        <v>10</v>
      </c>
    </row>
    <row r="2906" spans="1:14" x14ac:dyDescent="0.35">
      <c r="A2906" t="s">
        <v>33</v>
      </c>
      <c r="B2906">
        <f>IF(COUNTIF($A$2:A2906, A2906) =1,1,0)</f>
        <v>0</v>
      </c>
      <c r="C2906">
        <v>2024</v>
      </c>
      <c r="D2906" s="10">
        <v>45292</v>
      </c>
      <c r="E2906" t="s">
        <v>11</v>
      </c>
      <c r="F2906" t="s">
        <v>37</v>
      </c>
      <c r="G2906">
        <f>IF(COUNTIF($F$2:F2906, F2906) =1,1,0)</f>
        <v>0</v>
      </c>
      <c r="H2906" s="1">
        <v>14.38</v>
      </c>
      <c r="I2906" s="2">
        <f t="shared" si="45"/>
        <v>14380000</v>
      </c>
      <c r="J2906" s="2">
        <v>278126</v>
      </c>
      <c r="K2906" t="s">
        <v>30</v>
      </c>
      <c r="L2906" t="s">
        <v>26</v>
      </c>
      <c r="M2906" t="s">
        <v>31</v>
      </c>
      <c r="N2906" s="2">
        <v>30</v>
      </c>
    </row>
    <row r="2907" spans="1:14" x14ac:dyDescent="0.35">
      <c r="A2907" t="s">
        <v>45</v>
      </c>
      <c r="B2907">
        <f>IF(COUNTIF($A$2:A2907, A2907) =1,1,0)</f>
        <v>0</v>
      </c>
      <c r="C2907">
        <v>2016</v>
      </c>
      <c r="D2907" s="10">
        <v>42370</v>
      </c>
      <c r="E2907" t="s">
        <v>20</v>
      </c>
      <c r="F2907" t="s">
        <v>36</v>
      </c>
      <c r="G2907">
        <f>IF(COUNTIF($F$2:F2907, F2907) =1,1,0)</f>
        <v>0</v>
      </c>
      <c r="H2907" s="1">
        <v>57.26</v>
      </c>
      <c r="I2907" s="2">
        <f t="shared" si="45"/>
        <v>57260000</v>
      </c>
      <c r="J2907" s="2">
        <v>852868</v>
      </c>
      <c r="K2907" t="s">
        <v>30</v>
      </c>
      <c r="L2907" t="s">
        <v>14</v>
      </c>
      <c r="M2907" t="s">
        <v>18</v>
      </c>
      <c r="N2907" s="2">
        <v>8</v>
      </c>
    </row>
    <row r="2908" spans="1:14" x14ac:dyDescent="0.35">
      <c r="A2908" t="s">
        <v>43</v>
      </c>
      <c r="B2908">
        <f>IF(COUNTIF($A$2:A2908, A2908) =1,1,0)</f>
        <v>0</v>
      </c>
      <c r="C2908">
        <v>2019</v>
      </c>
      <c r="D2908" s="10">
        <v>43466</v>
      </c>
      <c r="E2908" t="s">
        <v>11</v>
      </c>
      <c r="F2908" t="s">
        <v>17</v>
      </c>
      <c r="G2908">
        <f>IF(COUNTIF($F$2:F2908, F2908) =1,1,0)</f>
        <v>0</v>
      </c>
      <c r="H2908" s="1">
        <v>35.61</v>
      </c>
      <c r="I2908" s="2">
        <f t="shared" si="45"/>
        <v>35610000</v>
      </c>
      <c r="J2908" s="2">
        <v>43771</v>
      </c>
      <c r="K2908" t="s">
        <v>25</v>
      </c>
      <c r="L2908" t="s">
        <v>38</v>
      </c>
      <c r="M2908" t="s">
        <v>39</v>
      </c>
      <c r="N2908" s="2">
        <v>49</v>
      </c>
    </row>
    <row r="2909" spans="1:14" x14ac:dyDescent="0.35">
      <c r="A2909" t="s">
        <v>10</v>
      </c>
      <c r="B2909">
        <f>IF(COUNTIF($A$2:A2909, A2909) =1,1,0)</f>
        <v>0</v>
      </c>
      <c r="C2909">
        <v>2015</v>
      </c>
      <c r="D2909" s="10">
        <v>42005</v>
      </c>
      <c r="E2909" t="s">
        <v>34</v>
      </c>
      <c r="F2909" t="s">
        <v>12</v>
      </c>
      <c r="G2909">
        <f>IF(COUNTIF($F$2:F2909, F2909) =1,1,0)</f>
        <v>0</v>
      </c>
      <c r="H2909" s="1">
        <v>40.68</v>
      </c>
      <c r="I2909" s="2">
        <f t="shared" si="45"/>
        <v>40680000</v>
      </c>
      <c r="J2909" s="2">
        <v>90689</v>
      </c>
      <c r="K2909" t="s">
        <v>25</v>
      </c>
      <c r="L2909" t="s">
        <v>22</v>
      </c>
      <c r="M2909" t="s">
        <v>31</v>
      </c>
      <c r="N2909" s="2">
        <v>40</v>
      </c>
    </row>
    <row r="2910" spans="1:14" x14ac:dyDescent="0.35">
      <c r="A2910" t="s">
        <v>33</v>
      </c>
      <c r="B2910">
        <f>IF(COUNTIF($A$2:A2910, A2910) =1,1,0)</f>
        <v>0</v>
      </c>
      <c r="C2910">
        <v>2024</v>
      </c>
      <c r="D2910" s="10">
        <v>45292</v>
      </c>
      <c r="E2910" t="s">
        <v>34</v>
      </c>
      <c r="F2910" t="s">
        <v>37</v>
      </c>
      <c r="G2910">
        <f>IF(COUNTIF($F$2:F2910, F2910) =1,1,0)</f>
        <v>0</v>
      </c>
      <c r="H2910" s="1">
        <v>31.91</v>
      </c>
      <c r="I2910" s="2">
        <f t="shared" si="45"/>
        <v>31910000</v>
      </c>
      <c r="J2910" s="2">
        <v>931787</v>
      </c>
      <c r="K2910" t="s">
        <v>13</v>
      </c>
      <c r="L2910" t="s">
        <v>14</v>
      </c>
      <c r="M2910" t="s">
        <v>18</v>
      </c>
      <c r="N2910" s="2">
        <v>15</v>
      </c>
    </row>
    <row r="2911" spans="1:14" x14ac:dyDescent="0.35">
      <c r="A2911" t="s">
        <v>28</v>
      </c>
      <c r="B2911">
        <f>IF(COUNTIF($A$2:A2911, A2911) =1,1,0)</f>
        <v>0</v>
      </c>
      <c r="C2911">
        <v>2017</v>
      </c>
      <c r="D2911" s="10">
        <v>42736</v>
      </c>
      <c r="E2911" t="s">
        <v>32</v>
      </c>
      <c r="F2911" t="s">
        <v>12</v>
      </c>
      <c r="G2911">
        <f>IF(COUNTIF($F$2:F2911, F2911) =1,1,0)</f>
        <v>0</v>
      </c>
      <c r="H2911" s="1">
        <v>98.61</v>
      </c>
      <c r="I2911" s="2">
        <f t="shared" si="45"/>
        <v>98610000</v>
      </c>
      <c r="J2911" s="2">
        <v>992029</v>
      </c>
      <c r="K2911" t="s">
        <v>25</v>
      </c>
      <c r="L2911" t="s">
        <v>14</v>
      </c>
      <c r="M2911" t="s">
        <v>15</v>
      </c>
      <c r="N2911" s="2">
        <v>26</v>
      </c>
    </row>
    <row r="2912" spans="1:14" x14ac:dyDescent="0.35">
      <c r="A2912" t="s">
        <v>45</v>
      </c>
      <c r="B2912">
        <f>IF(COUNTIF($A$2:A2912, A2912) =1,1,0)</f>
        <v>0</v>
      </c>
      <c r="C2912">
        <v>2021</v>
      </c>
      <c r="D2912" s="10">
        <v>44197</v>
      </c>
      <c r="E2912" t="s">
        <v>16</v>
      </c>
      <c r="F2912" t="s">
        <v>35</v>
      </c>
      <c r="G2912">
        <f>IF(COUNTIF($F$2:F2912, F2912) =1,1,0)</f>
        <v>0</v>
      </c>
      <c r="H2912" s="1">
        <v>72.239999999999995</v>
      </c>
      <c r="I2912" s="2">
        <f t="shared" si="45"/>
        <v>72240000</v>
      </c>
      <c r="J2912" s="2">
        <v>283947</v>
      </c>
      <c r="K2912" t="s">
        <v>13</v>
      </c>
      <c r="L2912" t="s">
        <v>14</v>
      </c>
      <c r="M2912" t="s">
        <v>27</v>
      </c>
      <c r="N2912" s="2">
        <v>72</v>
      </c>
    </row>
    <row r="2913" spans="1:14" x14ac:dyDescent="0.35">
      <c r="A2913" t="s">
        <v>19</v>
      </c>
      <c r="B2913">
        <f>IF(COUNTIF($A$2:A2913, A2913) =1,1,0)</f>
        <v>0</v>
      </c>
      <c r="C2913">
        <v>2018</v>
      </c>
      <c r="D2913" s="10">
        <v>43101</v>
      </c>
      <c r="E2913" t="s">
        <v>42</v>
      </c>
      <c r="F2913" t="s">
        <v>36</v>
      </c>
      <c r="G2913">
        <f>IF(COUNTIF($F$2:F2913, F2913) =1,1,0)</f>
        <v>0</v>
      </c>
      <c r="H2913" s="1">
        <v>20.76</v>
      </c>
      <c r="I2913" s="2">
        <f t="shared" si="45"/>
        <v>20760000</v>
      </c>
      <c r="J2913" s="2">
        <v>68718</v>
      </c>
      <c r="K2913" t="s">
        <v>29</v>
      </c>
      <c r="L2913" t="s">
        <v>26</v>
      </c>
      <c r="M2913" t="s">
        <v>39</v>
      </c>
      <c r="N2913" s="2">
        <v>47</v>
      </c>
    </row>
    <row r="2914" spans="1:14" x14ac:dyDescent="0.35">
      <c r="A2914" t="s">
        <v>40</v>
      </c>
      <c r="B2914">
        <f>IF(COUNTIF($A$2:A2914, A2914) =1,1,0)</f>
        <v>0</v>
      </c>
      <c r="C2914">
        <v>2016</v>
      </c>
      <c r="D2914" s="10">
        <v>42370</v>
      </c>
      <c r="E2914" t="s">
        <v>32</v>
      </c>
      <c r="F2914" t="s">
        <v>12</v>
      </c>
      <c r="G2914">
        <f>IF(COUNTIF($F$2:F2914, F2914) =1,1,0)</f>
        <v>0</v>
      </c>
      <c r="H2914" s="1">
        <v>93.39</v>
      </c>
      <c r="I2914" s="2">
        <f t="shared" si="45"/>
        <v>93390000</v>
      </c>
      <c r="J2914" s="2">
        <v>630087</v>
      </c>
      <c r="K2914" t="s">
        <v>25</v>
      </c>
      <c r="L2914" t="s">
        <v>26</v>
      </c>
      <c r="M2914" t="s">
        <v>15</v>
      </c>
      <c r="N2914" s="2">
        <v>72</v>
      </c>
    </row>
    <row r="2915" spans="1:14" x14ac:dyDescent="0.35">
      <c r="A2915" t="s">
        <v>28</v>
      </c>
      <c r="B2915">
        <f>IF(COUNTIF($A$2:A2915, A2915) =1,1,0)</f>
        <v>0</v>
      </c>
      <c r="C2915">
        <v>2019</v>
      </c>
      <c r="D2915" s="10">
        <v>43466</v>
      </c>
      <c r="E2915" t="s">
        <v>32</v>
      </c>
      <c r="F2915" t="s">
        <v>24</v>
      </c>
      <c r="G2915">
        <f>IF(COUNTIF($F$2:F2915, F2915) =1,1,0)</f>
        <v>0</v>
      </c>
      <c r="H2915" s="1">
        <v>52.17</v>
      </c>
      <c r="I2915" s="2">
        <f t="shared" si="45"/>
        <v>52170000</v>
      </c>
      <c r="J2915" s="2">
        <v>481252</v>
      </c>
      <c r="K2915" t="s">
        <v>13</v>
      </c>
      <c r="L2915" t="s">
        <v>22</v>
      </c>
      <c r="M2915" t="s">
        <v>31</v>
      </c>
      <c r="N2915" s="2">
        <v>48</v>
      </c>
    </row>
    <row r="2916" spans="1:14" x14ac:dyDescent="0.35">
      <c r="A2916" t="s">
        <v>33</v>
      </c>
      <c r="B2916">
        <f>IF(COUNTIF($A$2:A2916, A2916) =1,1,0)</f>
        <v>0</v>
      </c>
      <c r="C2916">
        <v>2021</v>
      </c>
      <c r="D2916" s="10">
        <v>44197</v>
      </c>
      <c r="E2916" t="s">
        <v>16</v>
      </c>
      <c r="F2916" t="s">
        <v>21</v>
      </c>
      <c r="G2916">
        <f>IF(COUNTIF($F$2:F2916, F2916) =1,1,0)</f>
        <v>0</v>
      </c>
      <c r="H2916" s="1">
        <v>58.86</v>
      </c>
      <c r="I2916" s="2">
        <f t="shared" si="45"/>
        <v>58860000</v>
      </c>
      <c r="J2916" s="2">
        <v>935319</v>
      </c>
      <c r="K2916" t="s">
        <v>25</v>
      </c>
      <c r="L2916" t="s">
        <v>26</v>
      </c>
      <c r="M2916" t="s">
        <v>31</v>
      </c>
      <c r="N2916" s="2">
        <v>25</v>
      </c>
    </row>
    <row r="2917" spans="1:14" x14ac:dyDescent="0.35">
      <c r="A2917" t="s">
        <v>41</v>
      </c>
      <c r="B2917">
        <f>IF(COUNTIF($A$2:A2917, A2917) =1,1,0)</f>
        <v>0</v>
      </c>
      <c r="C2917">
        <v>2018</v>
      </c>
      <c r="D2917" s="10">
        <v>43101</v>
      </c>
      <c r="E2917" t="s">
        <v>42</v>
      </c>
      <c r="F2917" t="s">
        <v>36</v>
      </c>
      <c r="G2917">
        <f>IF(COUNTIF($F$2:F2917, F2917) =1,1,0)</f>
        <v>0</v>
      </c>
      <c r="H2917" s="1">
        <v>23.14</v>
      </c>
      <c r="I2917" s="2">
        <f t="shared" si="45"/>
        <v>23140000</v>
      </c>
      <c r="J2917" s="2">
        <v>159475</v>
      </c>
      <c r="K2917" t="s">
        <v>29</v>
      </c>
      <c r="L2917" t="s">
        <v>38</v>
      </c>
      <c r="M2917" t="s">
        <v>39</v>
      </c>
      <c r="N2917" s="2">
        <v>19</v>
      </c>
    </row>
    <row r="2918" spans="1:14" x14ac:dyDescent="0.35">
      <c r="A2918" t="s">
        <v>44</v>
      </c>
      <c r="B2918">
        <f>IF(COUNTIF($A$2:A2918, A2918) =1,1,0)</f>
        <v>0</v>
      </c>
      <c r="C2918">
        <v>2017</v>
      </c>
      <c r="D2918" s="10">
        <v>42736</v>
      </c>
      <c r="E2918" t="s">
        <v>32</v>
      </c>
      <c r="F2918" t="s">
        <v>37</v>
      </c>
      <c r="G2918">
        <f>IF(COUNTIF($F$2:F2918, F2918) =1,1,0)</f>
        <v>0</v>
      </c>
      <c r="H2918" s="1">
        <v>90.38</v>
      </c>
      <c r="I2918" s="2">
        <f t="shared" si="45"/>
        <v>90380000</v>
      </c>
      <c r="J2918" s="2">
        <v>316136</v>
      </c>
      <c r="K2918" t="s">
        <v>13</v>
      </c>
      <c r="L2918" t="s">
        <v>38</v>
      </c>
      <c r="M2918" t="s">
        <v>15</v>
      </c>
      <c r="N2918" s="2">
        <v>22</v>
      </c>
    </row>
    <row r="2919" spans="1:14" x14ac:dyDescent="0.35">
      <c r="A2919" t="s">
        <v>28</v>
      </c>
      <c r="B2919">
        <f>IF(COUNTIF($A$2:A2919, A2919) =1,1,0)</f>
        <v>0</v>
      </c>
      <c r="C2919">
        <v>2019</v>
      </c>
      <c r="D2919" s="10">
        <v>43466</v>
      </c>
      <c r="E2919" t="s">
        <v>32</v>
      </c>
      <c r="F2919" t="s">
        <v>21</v>
      </c>
      <c r="G2919">
        <f>IF(COUNTIF($F$2:F2919, F2919) =1,1,0)</f>
        <v>0</v>
      </c>
      <c r="H2919" s="1">
        <v>71.08</v>
      </c>
      <c r="I2919" s="2">
        <f t="shared" si="45"/>
        <v>71080000</v>
      </c>
      <c r="J2919" s="2">
        <v>445129</v>
      </c>
      <c r="K2919" t="s">
        <v>29</v>
      </c>
      <c r="L2919" t="s">
        <v>14</v>
      </c>
      <c r="M2919" t="s">
        <v>31</v>
      </c>
      <c r="N2919" s="2">
        <v>19</v>
      </c>
    </row>
    <row r="2920" spans="1:14" x14ac:dyDescent="0.35">
      <c r="A2920" t="s">
        <v>43</v>
      </c>
      <c r="B2920">
        <f>IF(COUNTIF($A$2:A2920, A2920) =1,1,0)</f>
        <v>0</v>
      </c>
      <c r="C2920">
        <v>2020</v>
      </c>
      <c r="D2920" s="10">
        <v>43831</v>
      </c>
      <c r="E2920" t="s">
        <v>32</v>
      </c>
      <c r="F2920" t="s">
        <v>37</v>
      </c>
      <c r="G2920">
        <f>IF(COUNTIF($F$2:F2920, F2920) =1,1,0)</f>
        <v>0</v>
      </c>
      <c r="H2920" s="1">
        <v>53.42</v>
      </c>
      <c r="I2920" s="2">
        <f t="shared" si="45"/>
        <v>53420000</v>
      </c>
      <c r="J2920" s="2">
        <v>545588</v>
      </c>
      <c r="K2920" t="s">
        <v>29</v>
      </c>
      <c r="L2920" t="s">
        <v>14</v>
      </c>
      <c r="M2920" t="s">
        <v>31</v>
      </c>
      <c r="N2920" s="2">
        <v>54</v>
      </c>
    </row>
    <row r="2921" spans="1:14" x14ac:dyDescent="0.35">
      <c r="A2921" t="s">
        <v>23</v>
      </c>
      <c r="B2921">
        <f>IF(COUNTIF($A$2:A2921, A2921) =1,1,0)</f>
        <v>0</v>
      </c>
      <c r="C2921">
        <v>2023</v>
      </c>
      <c r="D2921" s="10">
        <v>44927</v>
      </c>
      <c r="E2921" t="s">
        <v>34</v>
      </c>
      <c r="F2921" t="s">
        <v>37</v>
      </c>
      <c r="G2921">
        <f>IF(COUNTIF($F$2:F2921, F2921) =1,1,0)</f>
        <v>0</v>
      </c>
      <c r="H2921" s="1">
        <v>22.8</v>
      </c>
      <c r="I2921" s="2">
        <f t="shared" si="45"/>
        <v>22800000</v>
      </c>
      <c r="J2921" s="2">
        <v>3315</v>
      </c>
      <c r="K2921" t="s">
        <v>25</v>
      </c>
      <c r="L2921" t="s">
        <v>14</v>
      </c>
      <c r="M2921" t="s">
        <v>31</v>
      </c>
      <c r="N2921" s="2">
        <v>41</v>
      </c>
    </row>
    <row r="2922" spans="1:14" x14ac:dyDescent="0.35">
      <c r="A2922" t="s">
        <v>28</v>
      </c>
      <c r="B2922">
        <f>IF(COUNTIF($A$2:A2922, A2922) =1,1,0)</f>
        <v>0</v>
      </c>
      <c r="C2922">
        <v>2023</v>
      </c>
      <c r="D2922" s="10">
        <v>44927</v>
      </c>
      <c r="E2922" t="s">
        <v>16</v>
      </c>
      <c r="F2922" t="s">
        <v>17</v>
      </c>
      <c r="G2922">
        <f>IF(COUNTIF($F$2:F2922, F2922) =1,1,0)</f>
        <v>0</v>
      </c>
      <c r="H2922" s="1">
        <v>89.71</v>
      </c>
      <c r="I2922" s="2">
        <f t="shared" si="45"/>
        <v>89710000</v>
      </c>
      <c r="J2922" s="2">
        <v>919427</v>
      </c>
      <c r="K2922" t="s">
        <v>25</v>
      </c>
      <c r="L2922" t="s">
        <v>22</v>
      </c>
      <c r="M2922" t="s">
        <v>27</v>
      </c>
      <c r="N2922" s="2">
        <v>51</v>
      </c>
    </row>
    <row r="2923" spans="1:14" x14ac:dyDescent="0.35">
      <c r="A2923" t="s">
        <v>40</v>
      </c>
      <c r="B2923">
        <f>IF(COUNTIF($A$2:A2923, A2923) =1,1,0)</f>
        <v>0</v>
      </c>
      <c r="C2923">
        <v>2015</v>
      </c>
      <c r="D2923" s="10">
        <v>42005</v>
      </c>
      <c r="E2923" t="s">
        <v>11</v>
      </c>
      <c r="F2923" t="s">
        <v>36</v>
      </c>
      <c r="G2923">
        <f>IF(COUNTIF($F$2:F2923, F2923) =1,1,0)</f>
        <v>0</v>
      </c>
      <c r="H2923" s="1">
        <v>99.2</v>
      </c>
      <c r="I2923" s="2">
        <f t="shared" si="45"/>
        <v>99200000</v>
      </c>
      <c r="J2923" s="2">
        <v>666877</v>
      </c>
      <c r="K2923" t="s">
        <v>25</v>
      </c>
      <c r="L2923" t="s">
        <v>22</v>
      </c>
      <c r="M2923" t="s">
        <v>31</v>
      </c>
      <c r="N2923" s="2">
        <v>28</v>
      </c>
    </row>
    <row r="2924" spans="1:14" x14ac:dyDescent="0.35">
      <c r="A2924" t="s">
        <v>44</v>
      </c>
      <c r="B2924">
        <f>IF(COUNTIF($A$2:A2924, A2924) =1,1,0)</f>
        <v>0</v>
      </c>
      <c r="C2924">
        <v>2017</v>
      </c>
      <c r="D2924" s="10">
        <v>42736</v>
      </c>
      <c r="E2924" t="s">
        <v>16</v>
      </c>
      <c r="F2924" t="s">
        <v>24</v>
      </c>
      <c r="G2924">
        <f>IF(COUNTIF($F$2:F2924, F2924) =1,1,0)</f>
        <v>0</v>
      </c>
      <c r="H2924" s="1">
        <v>49.72</v>
      </c>
      <c r="I2924" s="2">
        <f t="shared" si="45"/>
        <v>49720000</v>
      </c>
      <c r="J2924" s="2">
        <v>578125</v>
      </c>
      <c r="K2924" t="s">
        <v>29</v>
      </c>
      <c r="L2924" t="s">
        <v>26</v>
      </c>
      <c r="M2924" t="s">
        <v>18</v>
      </c>
      <c r="N2924" s="2">
        <v>71</v>
      </c>
    </row>
    <row r="2925" spans="1:14" x14ac:dyDescent="0.35">
      <c r="A2925" t="s">
        <v>41</v>
      </c>
      <c r="B2925">
        <f>IF(COUNTIF($A$2:A2925, A2925) =1,1,0)</f>
        <v>0</v>
      </c>
      <c r="C2925">
        <v>2015</v>
      </c>
      <c r="D2925" s="10">
        <v>42005</v>
      </c>
      <c r="E2925" t="s">
        <v>20</v>
      </c>
      <c r="F2925" t="s">
        <v>35</v>
      </c>
      <c r="G2925">
        <f>IF(COUNTIF($F$2:F2925, F2925) =1,1,0)</f>
        <v>0</v>
      </c>
      <c r="H2925" s="1">
        <v>13.26</v>
      </c>
      <c r="I2925" s="2">
        <f t="shared" si="45"/>
        <v>13260000</v>
      </c>
      <c r="J2925" s="2">
        <v>616547</v>
      </c>
      <c r="K2925" t="s">
        <v>13</v>
      </c>
      <c r="L2925" t="s">
        <v>38</v>
      </c>
      <c r="M2925" t="s">
        <v>27</v>
      </c>
      <c r="N2925" s="2">
        <v>22</v>
      </c>
    </row>
    <row r="2926" spans="1:14" x14ac:dyDescent="0.35">
      <c r="A2926" t="s">
        <v>28</v>
      </c>
      <c r="B2926">
        <f>IF(COUNTIF($A$2:A2926, A2926) =1,1,0)</f>
        <v>0</v>
      </c>
      <c r="C2926">
        <v>2016</v>
      </c>
      <c r="D2926" s="10">
        <v>42370</v>
      </c>
      <c r="E2926" t="s">
        <v>32</v>
      </c>
      <c r="F2926" t="s">
        <v>35</v>
      </c>
      <c r="G2926">
        <f>IF(COUNTIF($F$2:F2926, F2926) =1,1,0)</f>
        <v>0</v>
      </c>
      <c r="H2926" s="1">
        <v>26.97</v>
      </c>
      <c r="I2926" s="2">
        <f t="shared" si="45"/>
        <v>26970000</v>
      </c>
      <c r="J2926" s="2">
        <v>976849</v>
      </c>
      <c r="K2926" t="s">
        <v>13</v>
      </c>
      <c r="L2926" t="s">
        <v>22</v>
      </c>
      <c r="M2926" t="s">
        <v>15</v>
      </c>
      <c r="N2926" s="2">
        <v>12</v>
      </c>
    </row>
    <row r="2927" spans="1:14" x14ac:dyDescent="0.35">
      <c r="A2927" t="s">
        <v>41</v>
      </c>
      <c r="B2927">
        <f>IF(COUNTIF($A$2:A2927, A2927) =1,1,0)</f>
        <v>0</v>
      </c>
      <c r="C2927">
        <v>2024</v>
      </c>
      <c r="D2927" s="10">
        <v>45292</v>
      </c>
      <c r="E2927" t="s">
        <v>16</v>
      </c>
      <c r="F2927" t="s">
        <v>35</v>
      </c>
      <c r="G2927">
        <f>IF(COUNTIF($F$2:F2927, F2927) =1,1,0)</f>
        <v>0</v>
      </c>
      <c r="H2927" s="1">
        <v>60.69</v>
      </c>
      <c r="I2927" s="2">
        <f t="shared" si="45"/>
        <v>60690000</v>
      </c>
      <c r="J2927" s="2">
        <v>931196</v>
      </c>
      <c r="K2927" t="s">
        <v>30</v>
      </c>
      <c r="L2927" t="s">
        <v>26</v>
      </c>
      <c r="M2927" t="s">
        <v>27</v>
      </c>
      <c r="N2927" s="2">
        <v>27</v>
      </c>
    </row>
    <row r="2928" spans="1:14" x14ac:dyDescent="0.35">
      <c r="A2928" t="s">
        <v>10</v>
      </c>
      <c r="B2928">
        <f>IF(COUNTIF($A$2:A2928, A2928) =1,1,0)</f>
        <v>0</v>
      </c>
      <c r="C2928">
        <v>2017</v>
      </c>
      <c r="D2928" s="10">
        <v>42736</v>
      </c>
      <c r="E2928" t="s">
        <v>11</v>
      </c>
      <c r="F2928" t="s">
        <v>36</v>
      </c>
      <c r="G2928">
        <f>IF(COUNTIF($F$2:F2928, F2928) =1,1,0)</f>
        <v>0</v>
      </c>
      <c r="H2928" s="1">
        <v>38.69</v>
      </c>
      <c r="I2928" s="2">
        <f t="shared" si="45"/>
        <v>38690000</v>
      </c>
      <c r="J2928" s="2">
        <v>240400</v>
      </c>
      <c r="K2928" t="s">
        <v>30</v>
      </c>
      <c r="L2928" t="s">
        <v>22</v>
      </c>
      <c r="M2928" t="s">
        <v>39</v>
      </c>
      <c r="N2928" s="2">
        <v>10</v>
      </c>
    </row>
    <row r="2929" spans="1:14" x14ac:dyDescent="0.35">
      <c r="A2929" t="s">
        <v>45</v>
      </c>
      <c r="B2929">
        <f>IF(COUNTIF($A$2:A2929, A2929) =1,1,0)</f>
        <v>0</v>
      </c>
      <c r="C2929">
        <v>2022</v>
      </c>
      <c r="D2929" s="10">
        <v>44562</v>
      </c>
      <c r="E2929" t="s">
        <v>32</v>
      </c>
      <c r="F2929" t="s">
        <v>21</v>
      </c>
      <c r="G2929">
        <f>IF(COUNTIF($F$2:F2929, F2929) =1,1,0)</f>
        <v>0</v>
      </c>
      <c r="H2929" s="1">
        <v>74.59</v>
      </c>
      <c r="I2929" s="2">
        <f t="shared" si="45"/>
        <v>74590000</v>
      </c>
      <c r="J2929" s="2">
        <v>281698</v>
      </c>
      <c r="K2929" t="s">
        <v>29</v>
      </c>
      <c r="L2929" t="s">
        <v>26</v>
      </c>
      <c r="M2929" t="s">
        <v>39</v>
      </c>
      <c r="N2929" s="2">
        <v>18</v>
      </c>
    </row>
    <row r="2930" spans="1:14" x14ac:dyDescent="0.35">
      <c r="A2930" t="s">
        <v>23</v>
      </c>
      <c r="B2930">
        <f>IF(COUNTIF($A$2:A2930, A2930) =1,1,0)</f>
        <v>0</v>
      </c>
      <c r="C2930">
        <v>2015</v>
      </c>
      <c r="D2930" s="10">
        <v>42005</v>
      </c>
      <c r="E2930" t="s">
        <v>32</v>
      </c>
      <c r="F2930" t="s">
        <v>17</v>
      </c>
      <c r="G2930">
        <f>IF(COUNTIF($F$2:F2930, F2930) =1,1,0)</f>
        <v>0</v>
      </c>
      <c r="H2930" s="1">
        <v>94.19</v>
      </c>
      <c r="I2930" s="2">
        <f t="shared" si="45"/>
        <v>94190000</v>
      </c>
      <c r="J2930" s="2">
        <v>145401</v>
      </c>
      <c r="K2930" t="s">
        <v>29</v>
      </c>
      <c r="L2930" t="s">
        <v>14</v>
      </c>
      <c r="M2930" t="s">
        <v>31</v>
      </c>
      <c r="N2930" s="2">
        <v>14</v>
      </c>
    </row>
    <row r="2931" spans="1:14" x14ac:dyDescent="0.35">
      <c r="A2931" t="s">
        <v>23</v>
      </c>
      <c r="B2931">
        <f>IF(COUNTIF($A$2:A2931, A2931) =1,1,0)</f>
        <v>0</v>
      </c>
      <c r="C2931">
        <v>2018</v>
      </c>
      <c r="D2931" s="10">
        <v>43101</v>
      </c>
      <c r="E2931" t="s">
        <v>34</v>
      </c>
      <c r="F2931" t="s">
        <v>17</v>
      </c>
      <c r="G2931">
        <f>IF(COUNTIF($F$2:F2931, F2931) =1,1,0)</f>
        <v>0</v>
      </c>
      <c r="H2931" s="1">
        <v>85.18</v>
      </c>
      <c r="I2931" s="2">
        <f t="shared" si="45"/>
        <v>85180000</v>
      </c>
      <c r="J2931" s="2">
        <v>918201</v>
      </c>
      <c r="K2931" t="s">
        <v>29</v>
      </c>
      <c r="L2931" t="s">
        <v>38</v>
      </c>
      <c r="M2931" t="s">
        <v>39</v>
      </c>
      <c r="N2931" s="2">
        <v>35</v>
      </c>
    </row>
    <row r="2932" spans="1:14" x14ac:dyDescent="0.35">
      <c r="A2932" t="s">
        <v>41</v>
      </c>
      <c r="B2932">
        <f>IF(COUNTIF($A$2:A2932, A2932) =1,1,0)</f>
        <v>0</v>
      </c>
      <c r="C2932">
        <v>2017</v>
      </c>
      <c r="D2932" s="10">
        <v>42736</v>
      </c>
      <c r="E2932" t="s">
        <v>42</v>
      </c>
      <c r="F2932" t="s">
        <v>37</v>
      </c>
      <c r="G2932">
        <f>IF(COUNTIF($F$2:F2932, F2932) =1,1,0)</f>
        <v>0</v>
      </c>
      <c r="H2932" s="1">
        <v>42.4</v>
      </c>
      <c r="I2932" s="2">
        <f t="shared" si="45"/>
        <v>42400000</v>
      </c>
      <c r="J2932" s="2">
        <v>71213</v>
      </c>
      <c r="K2932" t="s">
        <v>25</v>
      </c>
      <c r="L2932" t="s">
        <v>26</v>
      </c>
      <c r="M2932" t="s">
        <v>18</v>
      </c>
      <c r="N2932" s="2">
        <v>58</v>
      </c>
    </row>
    <row r="2933" spans="1:14" x14ac:dyDescent="0.35">
      <c r="A2933" t="s">
        <v>45</v>
      </c>
      <c r="B2933">
        <f>IF(COUNTIF($A$2:A2933, A2933) =1,1,0)</f>
        <v>0</v>
      </c>
      <c r="C2933">
        <v>2022</v>
      </c>
      <c r="D2933" s="10">
        <v>44562</v>
      </c>
      <c r="E2933" t="s">
        <v>16</v>
      </c>
      <c r="F2933" t="s">
        <v>36</v>
      </c>
      <c r="G2933">
        <f>IF(COUNTIF($F$2:F2933, F2933) =1,1,0)</f>
        <v>0</v>
      </c>
      <c r="H2933" s="1">
        <v>34.58</v>
      </c>
      <c r="I2933" s="2">
        <f t="shared" si="45"/>
        <v>34580000</v>
      </c>
      <c r="J2933" s="2">
        <v>322611</v>
      </c>
      <c r="K2933" t="s">
        <v>30</v>
      </c>
      <c r="L2933" t="s">
        <v>14</v>
      </c>
      <c r="M2933" t="s">
        <v>15</v>
      </c>
      <c r="N2933" s="2">
        <v>16</v>
      </c>
    </row>
    <row r="2934" spans="1:14" x14ac:dyDescent="0.35">
      <c r="A2934" t="s">
        <v>41</v>
      </c>
      <c r="B2934">
        <f>IF(COUNTIF($A$2:A2934, A2934) =1,1,0)</f>
        <v>0</v>
      </c>
      <c r="C2934">
        <v>2023</v>
      </c>
      <c r="D2934" s="10">
        <v>44927</v>
      </c>
      <c r="E2934" t="s">
        <v>34</v>
      </c>
      <c r="F2934" t="s">
        <v>24</v>
      </c>
      <c r="G2934">
        <f>IF(COUNTIF($F$2:F2934, F2934) =1,1,0)</f>
        <v>0</v>
      </c>
      <c r="H2934" s="1">
        <v>48.84</v>
      </c>
      <c r="I2934" s="2">
        <f t="shared" si="45"/>
        <v>48840000</v>
      </c>
      <c r="J2934" s="2">
        <v>680011</v>
      </c>
      <c r="K2934" t="s">
        <v>29</v>
      </c>
      <c r="L2934" t="s">
        <v>14</v>
      </c>
      <c r="M2934" t="s">
        <v>39</v>
      </c>
      <c r="N2934" s="2">
        <v>66</v>
      </c>
    </row>
    <row r="2935" spans="1:14" x14ac:dyDescent="0.35">
      <c r="A2935" t="s">
        <v>23</v>
      </c>
      <c r="B2935">
        <f>IF(COUNTIF($A$2:A2935, A2935) =1,1,0)</f>
        <v>0</v>
      </c>
      <c r="C2935">
        <v>2016</v>
      </c>
      <c r="D2935" s="10">
        <v>42370</v>
      </c>
      <c r="E2935" t="s">
        <v>34</v>
      </c>
      <c r="F2935" t="s">
        <v>37</v>
      </c>
      <c r="G2935">
        <f>IF(COUNTIF($F$2:F2935, F2935) =1,1,0)</f>
        <v>0</v>
      </c>
      <c r="H2935" s="1">
        <v>63.93</v>
      </c>
      <c r="I2935" s="2">
        <f t="shared" si="45"/>
        <v>63930000</v>
      </c>
      <c r="J2935" s="2">
        <v>165204</v>
      </c>
      <c r="K2935" t="s">
        <v>13</v>
      </c>
      <c r="L2935" t="s">
        <v>26</v>
      </c>
      <c r="M2935" t="s">
        <v>39</v>
      </c>
      <c r="N2935" s="2">
        <v>18</v>
      </c>
    </row>
    <row r="2936" spans="1:14" x14ac:dyDescent="0.35">
      <c r="A2936" t="s">
        <v>28</v>
      </c>
      <c r="B2936">
        <f>IF(COUNTIF($A$2:A2936, A2936) =1,1,0)</f>
        <v>0</v>
      </c>
      <c r="C2936">
        <v>2021</v>
      </c>
      <c r="D2936" s="10">
        <v>44197</v>
      </c>
      <c r="E2936" t="s">
        <v>34</v>
      </c>
      <c r="F2936" t="s">
        <v>12</v>
      </c>
      <c r="G2936">
        <f>IF(COUNTIF($F$2:F2936, F2936) =1,1,0)</f>
        <v>0</v>
      </c>
      <c r="H2936" s="1">
        <v>55.5</v>
      </c>
      <c r="I2936" s="2">
        <f t="shared" si="45"/>
        <v>55500000</v>
      </c>
      <c r="J2936" s="2">
        <v>693497</v>
      </c>
      <c r="K2936" t="s">
        <v>25</v>
      </c>
      <c r="L2936" t="s">
        <v>14</v>
      </c>
      <c r="M2936" t="s">
        <v>31</v>
      </c>
      <c r="N2936" s="2">
        <v>56</v>
      </c>
    </row>
    <row r="2937" spans="1:14" x14ac:dyDescent="0.35">
      <c r="A2937" t="s">
        <v>40</v>
      </c>
      <c r="B2937">
        <f>IF(COUNTIF($A$2:A2937, A2937) =1,1,0)</f>
        <v>0</v>
      </c>
      <c r="C2937">
        <v>2022</v>
      </c>
      <c r="D2937" s="10">
        <v>44562</v>
      </c>
      <c r="E2937" t="s">
        <v>42</v>
      </c>
      <c r="F2937" t="s">
        <v>24</v>
      </c>
      <c r="G2937">
        <f>IF(COUNTIF($F$2:F2937, F2937) =1,1,0)</f>
        <v>0</v>
      </c>
      <c r="H2937" s="1">
        <v>32.6</v>
      </c>
      <c r="I2937" s="2">
        <f t="shared" si="45"/>
        <v>32600000</v>
      </c>
      <c r="J2937" s="2">
        <v>363166</v>
      </c>
      <c r="K2937" t="s">
        <v>30</v>
      </c>
      <c r="L2937" t="s">
        <v>14</v>
      </c>
      <c r="M2937" t="s">
        <v>31</v>
      </c>
      <c r="N2937" s="2">
        <v>38</v>
      </c>
    </row>
    <row r="2938" spans="1:14" x14ac:dyDescent="0.35">
      <c r="A2938" t="s">
        <v>41</v>
      </c>
      <c r="B2938">
        <f>IF(COUNTIF($A$2:A2938, A2938) =1,1,0)</f>
        <v>0</v>
      </c>
      <c r="C2938">
        <v>2017</v>
      </c>
      <c r="D2938" s="10">
        <v>42736</v>
      </c>
      <c r="E2938" t="s">
        <v>16</v>
      </c>
      <c r="F2938" t="s">
        <v>17</v>
      </c>
      <c r="G2938">
        <f>IF(COUNTIF($F$2:F2938, F2938) =1,1,0)</f>
        <v>0</v>
      </c>
      <c r="H2938" s="1">
        <v>52.79</v>
      </c>
      <c r="I2938" s="2">
        <f t="shared" si="45"/>
        <v>52790000</v>
      </c>
      <c r="J2938" s="2">
        <v>942824</v>
      </c>
      <c r="K2938" t="s">
        <v>25</v>
      </c>
      <c r="L2938" t="s">
        <v>26</v>
      </c>
      <c r="M2938" t="s">
        <v>31</v>
      </c>
      <c r="N2938" s="2">
        <v>68</v>
      </c>
    </row>
    <row r="2939" spans="1:14" x14ac:dyDescent="0.35">
      <c r="A2939" t="s">
        <v>41</v>
      </c>
      <c r="B2939">
        <f>IF(COUNTIF($A$2:A2939, A2939) =1,1,0)</f>
        <v>0</v>
      </c>
      <c r="C2939">
        <v>2020</v>
      </c>
      <c r="D2939" s="10">
        <v>43831</v>
      </c>
      <c r="E2939" t="s">
        <v>16</v>
      </c>
      <c r="F2939" t="s">
        <v>21</v>
      </c>
      <c r="G2939">
        <f>IF(COUNTIF($F$2:F2939, F2939) =1,1,0)</f>
        <v>0</v>
      </c>
      <c r="H2939" s="1">
        <v>36.9</v>
      </c>
      <c r="I2939" s="2">
        <f t="shared" si="45"/>
        <v>36900000</v>
      </c>
      <c r="J2939" s="2">
        <v>809153</v>
      </c>
      <c r="K2939" t="s">
        <v>25</v>
      </c>
      <c r="L2939" t="s">
        <v>26</v>
      </c>
      <c r="M2939" t="s">
        <v>27</v>
      </c>
      <c r="N2939" s="2">
        <v>48</v>
      </c>
    </row>
    <row r="2940" spans="1:14" x14ac:dyDescent="0.35">
      <c r="A2940" t="s">
        <v>43</v>
      </c>
      <c r="B2940">
        <f>IF(COUNTIF($A$2:A2940, A2940) =1,1,0)</f>
        <v>0</v>
      </c>
      <c r="C2940">
        <v>2016</v>
      </c>
      <c r="D2940" s="10">
        <v>42370</v>
      </c>
      <c r="E2940" t="s">
        <v>16</v>
      </c>
      <c r="F2940" t="s">
        <v>12</v>
      </c>
      <c r="G2940">
        <f>IF(COUNTIF($F$2:F2940, F2940) =1,1,0)</f>
        <v>0</v>
      </c>
      <c r="H2940" s="1">
        <v>5.51</v>
      </c>
      <c r="I2940" s="2">
        <f t="shared" si="45"/>
        <v>5510000</v>
      </c>
      <c r="J2940" s="2">
        <v>740421</v>
      </c>
      <c r="K2940" t="s">
        <v>30</v>
      </c>
      <c r="L2940" t="s">
        <v>26</v>
      </c>
      <c r="M2940" t="s">
        <v>39</v>
      </c>
      <c r="N2940" s="2">
        <v>59</v>
      </c>
    </row>
    <row r="2941" spans="1:14" x14ac:dyDescent="0.35">
      <c r="A2941" t="s">
        <v>45</v>
      </c>
      <c r="B2941">
        <f>IF(COUNTIF($A$2:A2941, A2941) =1,1,0)</f>
        <v>0</v>
      </c>
      <c r="C2941">
        <v>2024</v>
      </c>
      <c r="D2941" s="10">
        <v>45292</v>
      </c>
      <c r="E2941" t="s">
        <v>42</v>
      </c>
      <c r="F2941" t="s">
        <v>17</v>
      </c>
      <c r="G2941">
        <f>IF(COUNTIF($F$2:F2941, F2941) =1,1,0)</f>
        <v>0</v>
      </c>
      <c r="H2941" s="1">
        <v>52.2</v>
      </c>
      <c r="I2941" s="2">
        <f t="shared" si="45"/>
        <v>52200000</v>
      </c>
      <c r="J2941" s="2">
        <v>579778</v>
      </c>
      <c r="K2941" t="s">
        <v>25</v>
      </c>
      <c r="L2941" t="s">
        <v>38</v>
      </c>
      <c r="M2941" t="s">
        <v>18</v>
      </c>
      <c r="N2941" s="2">
        <v>57</v>
      </c>
    </row>
    <row r="2942" spans="1:14" x14ac:dyDescent="0.35">
      <c r="A2942" t="s">
        <v>41</v>
      </c>
      <c r="B2942">
        <f>IF(COUNTIF($A$2:A2942, A2942) =1,1,0)</f>
        <v>0</v>
      </c>
      <c r="C2942">
        <v>2017</v>
      </c>
      <c r="D2942" s="10">
        <v>42736</v>
      </c>
      <c r="E2942" t="s">
        <v>42</v>
      </c>
      <c r="F2942" t="s">
        <v>21</v>
      </c>
      <c r="G2942">
        <f>IF(COUNTIF($F$2:F2942, F2942) =1,1,0)</f>
        <v>0</v>
      </c>
      <c r="H2942" s="1">
        <v>68.12</v>
      </c>
      <c r="I2942" s="2">
        <f t="shared" si="45"/>
        <v>68120000</v>
      </c>
      <c r="J2942" s="2">
        <v>627616</v>
      </c>
      <c r="K2942" t="s">
        <v>29</v>
      </c>
      <c r="L2942" t="s">
        <v>38</v>
      </c>
      <c r="M2942" t="s">
        <v>18</v>
      </c>
      <c r="N2942" s="2">
        <v>29</v>
      </c>
    </row>
    <row r="2943" spans="1:14" x14ac:dyDescent="0.35">
      <c r="A2943" t="s">
        <v>33</v>
      </c>
      <c r="B2943">
        <f>IF(COUNTIF($A$2:A2943, A2943) =1,1,0)</f>
        <v>0</v>
      </c>
      <c r="C2943">
        <v>2017</v>
      </c>
      <c r="D2943" s="10">
        <v>42736</v>
      </c>
      <c r="E2943" t="s">
        <v>34</v>
      </c>
      <c r="F2943" t="s">
        <v>35</v>
      </c>
      <c r="G2943">
        <f>IF(COUNTIF($F$2:F2943, F2943) =1,1,0)</f>
        <v>0</v>
      </c>
      <c r="H2943" s="1">
        <v>36.090000000000003</v>
      </c>
      <c r="I2943" s="2">
        <f t="shared" si="45"/>
        <v>36090000</v>
      </c>
      <c r="J2943" s="2">
        <v>696801</v>
      </c>
      <c r="K2943" t="s">
        <v>29</v>
      </c>
      <c r="L2943" t="s">
        <v>38</v>
      </c>
      <c r="M2943" t="s">
        <v>15</v>
      </c>
      <c r="N2943" s="2">
        <v>32</v>
      </c>
    </row>
    <row r="2944" spans="1:14" x14ac:dyDescent="0.35">
      <c r="A2944" t="s">
        <v>41</v>
      </c>
      <c r="B2944">
        <f>IF(COUNTIF($A$2:A2944, A2944) =1,1,0)</f>
        <v>0</v>
      </c>
      <c r="C2944">
        <v>2019</v>
      </c>
      <c r="D2944" s="10">
        <v>43466</v>
      </c>
      <c r="E2944" t="s">
        <v>32</v>
      </c>
      <c r="F2944" t="s">
        <v>37</v>
      </c>
      <c r="G2944">
        <f>IF(COUNTIF($F$2:F2944, F2944) =1,1,0)</f>
        <v>0</v>
      </c>
      <c r="H2944" s="1">
        <v>68.099999999999994</v>
      </c>
      <c r="I2944" s="2">
        <f t="shared" si="45"/>
        <v>68100000</v>
      </c>
      <c r="J2944" s="2">
        <v>819663</v>
      </c>
      <c r="K2944" t="s">
        <v>30</v>
      </c>
      <c r="L2944" t="s">
        <v>38</v>
      </c>
      <c r="M2944" t="s">
        <v>39</v>
      </c>
      <c r="N2944" s="2">
        <v>5</v>
      </c>
    </row>
    <row r="2945" spans="1:14" x14ac:dyDescent="0.35">
      <c r="A2945" t="s">
        <v>41</v>
      </c>
      <c r="B2945">
        <f>IF(COUNTIF($A$2:A2945, A2945) =1,1,0)</f>
        <v>0</v>
      </c>
      <c r="C2945">
        <v>2020</v>
      </c>
      <c r="D2945" s="10">
        <v>43831</v>
      </c>
      <c r="E2945" t="s">
        <v>34</v>
      </c>
      <c r="F2945" t="s">
        <v>35</v>
      </c>
      <c r="G2945">
        <f>IF(COUNTIF($F$2:F2945, F2945) =1,1,0)</f>
        <v>0</v>
      </c>
      <c r="H2945" s="1">
        <v>10.46</v>
      </c>
      <c r="I2945" s="2">
        <f t="shared" si="45"/>
        <v>10460000</v>
      </c>
      <c r="J2945" s="2">
        <v>778573</v>
      </c>
      <c r="K2945" t="s">
        <v>30</v>
      </c>
      <c r="L2945" t="s">
        <v>38</v>
      </c>
      <c r="M2945" t="s">
        <v>39</v>
      </c>
      <c r="N2945" s="2">
        <v>62</v>
      </c>
    </row>
    <row r="2946" spans="1:14" x14ac:dyDescent="0.35">
      <c r="A2946" t="s">
        <v>43</v>
      </c>
      <c r="B2946">
        <f>IF(COUNTIF($A$2:A2946, A2946) =1,1,0)</f>
        <v>0</v>
      </c>
      <c r="C2946">
        <v>2020</v>
      </c>
      <c r="D2946" s="10">
        <v>43831</v>
      </c>
      <c r="E2946" t="s">
        <v>42</v>
      </c>
      <c r="F2946" t="s">
        <v>24</v>
      </c>
      <c r="G2946">
        <f>IF(COUNTIF($F$2:F2946, F2946) =1,1,0)</f>
        <v>0</v>
      </c>
      <c r="H2946" s="1">
        <v>23.21</v>
      </c>
      <c r="I2946" s="2">
        <f t="shared" si="45"/>
        <v>23210000</v>
      </c>
      <c r="J2946" s="2">
        <v>850214</v>
      </c>
      <c r="K2946" t="s">
        <v>30</v>
      </c>
      <c r="L2946" t="s">
        <v>26</v>
      </c>
      <c r="M2946" t="s">
        <v>31</v>
      </c>
      <c r="N2946" s="2">
        <v>45</v>
      </c>
    </row>
    <row r="2947" spans="1:14" x14ac:dyDescent="0.35">
      <c r="A2947" t="s">
        <v>10</v>
      </c>
      <c r="B2947">
        <f>IF(COUNTIF($A$2:A2947, A2947) =1,1,0)</f>
        <v>0</v>
      </c>
      <c r="C2947">
        <v>2018</v>
      </c>
      <c r="D2947" s="10">
        <v>43101</v>
      </c>
      <c r="E2947" t="s">
        <v>34</v>
      </c>
      <c r="F2947" t="s">
        <v>35</v>
      </c>
      <c r="G2947">
        <f>IF(COUNTIF($F$2:F2947, F2947) =1,1,0)</f>
        <v>0</v>
      </c>
      <c r="H2947" s="1">
        <v>1.89</v>
      </c>
      <c r="I2947" s="2">
        <f t="shared" ref="I2947:I3001" si="46">H2947*1000000</f>
        <v>1890000</v>
      </c>
      <c r="J2947" s="2">
        <v>83376</v>
      </c>
      <c r="K2947" t="s">
        <v>29</v>
      </c>
      <c r="L2947" t="s">
        <v>14</v>
      </c>
      <c r="M2947" t="s">
        <v>18</v>
      </c>
      <c r="N2947" s="2">
        <v>62</v>
      </c>
    </row>
    <row r="2948" spans="1:14" x14ac:dyDescent="0.35">
      <c r="A2948" t="s">
        <v>41</v>
      </c>
      <c r="B2948">
        <f>IF(COUNTIF($A$2:A2948, A2948) =1,1,0)</f>
        <v>0</v>
      </c>
      <c r="C2948">
        <v>2020</v>
      </c>
      <c r="D2948" s="10">
        <v>43831</v>
      </c>
      <c r="E2948" t="s">
        <v>16</v>
      </c>
      <c r="F2948" t="s">
        <v>24</v>
      </c>
      <c r="G2948">
        <f>IF(COUNTIF($F$2:F2948, F2948) =1,1,0)</f>
        <v>0</v>
      </c>
      <c r="H2948" s="1">
        <v>48.68</v>
      </c>
      <c r="I2948" s="2">
        <f t="shared" si="46"/>
        <v>48680000</v>
      </c>
      <c r="J2948" s="2">
        <v>459635</v>
      </c>
      <c r="K2948" t="s">
        <v>29</v>
      </c>
      <c r="L2948" t="s">
        <v>14</v>
      </c>
      <c r="M2948" t="s">
        <v>31</v>
      </c>
      <c r="N2948" s="2">
        <v>49</v>
      </c>
    </row>
    <row r="2949" spans="1:14" x14ac:dyDescent="0.35">
      <c r="A2949" t="s">
        <v>19</v>
      </c>
      <c r="B2949">
        <f>IF(COUNTIF($A$2:A2949, A2949) =1,1,0)</f>
        <v>0</v>
      </c>
      <c r="C2949">
        <v>2021</v>
      </c>
      <c r="D2949" s="10">
        <v>44197</v>
      </c>
      <c r="E2949" t="s">
        <v>16</v>
      </c>
      <c r="F2949" t="s">
        <v>35</v>
      </c>
      <c r="G2949">
        <f>IF(COUNTIF($F$2:F2949, F2949) =1,1,0)</f>
        <v>0</v>
      </c>
      <c r="H2949" s="1">
        <v>9.5399999999999991</v>
      </c>
      <c r="I2949" s="2">
        <f t="shared" si="46"/>
        <v>9540000</v>
      </c>
      <c r="J2949" s="2">
        <v>386911</v>
      </c>
      <c r="K2949" t="s">
        <v>29</v>
      </c>
      <c r="L2949" t="s">
        <v>26</v>
      </c>
      <c r="M2949" t="s">
        <v>31</v>
      </c>
      <c r="N2949" s="2">
        <v>33</v>
      </c>
    </row>
    <row r="2950" spans="1:14" x14ac:dyDescent="0.35">
      <c r="A2950" t="s">
        <v>10</v>
      </c>
      <c r="B2950">
        <f>IF(COUNTIF($A$2:A2950, A2950) =1,1,0)</f>
        <v>0</v>
      </c>
      <c r="C2950">
        <v>2021</v>
      </c>
      <c r="D2950" s="10">
        <v>44197</v>
      </c>
      <c r="E2950" t="s">
        <v>11</v>
      </c>
      <c r="F2950" t="s">
        <v>24</v>
      </c>
      <c r="G2950">
        <f>IF(COUNTIF($F$2:F2950, F2950) =1,1,0)</f>
        <v>0</v>
      </c>
      <c r="H2950" s="1">
        <v>76.260000000000005</v>
      </c>
      <c r="I2950" s="2">
        <f t="shared" si="46"/>
        <v>76260000</v>
      </c>
      <c r="J2950" s="2">
        <v>756305</v>
      </c>
      <c r="K2950" t="s">
        <v>25</v>
      </c>
      <c r="L2950" t="s">
        <v>22</v>
      </c>
      <c r="M2950" t="s">
        <v>15</v>
      </c>
      <c r="N2950" s="2">
        <v>45</v>
      </c>
    </row>
    <row r="2951" spans="1:14" x14ac:dyDescent="0.35">
      <c r="A2951" t="s">
        <v>10</v>
      </c>
      <c r="B2951">
        <f>IF(COUNTIF($A$2:A2951, A2951) =1,1,0)</f>
        <v>0</v>
      </c>
      <c r="C2951">
        <v>2020</v>
      </c>
      <c r="D2951" s="10">
        <v>43831</v>
      </c>
      <c r="E2951" t="s">
        <v>11</v>
      </c>
      <c r="F2951" t="s">
        <v>21</v>
      </c>
      <c r="G2951">
        <f>IF(COUNTIF($F$2:F2951, F2951) =1,1,0)</f>
        <v>0</v>
      </c>
      <c r="H2951" s="1">
        <v>55.06</v>
      </c>
      <c r="I2951" s="2">
        <f t="shared" si="46"/>
        <v>55060000</v>
      </c>
      <c r="J2951" s="2">
        <v>743177</v>
      </c>
      <c r="K2951" t="s">
        <v>13</v>
      </c>
      <c r="L2951" t="s">
        <v>14</v>
      </c>
      <c r="M2951" t="s">
        <v>31</v>
      </c>
      <c r="N2951" s="2">
        <v>21</v>
      </c>
    </row>
    <row r="2952" spans="1:14" x14ac:dyDescent="0.35">
      <c r="A2952" t="s">
        <v>44</v>
      </c>
      <c r="B2952">
        <f>IF(COUNTIF($A$2:A2952, A2952) =1,1,0)</f>
        <v>0</v>
      </c>
      <c r="C2952">
        <v>2022</v>
      </c>
      <c r="D2952" s="10">
        <v>44562</v>
      </c>
      <c r="E2952" t="s">
        <v>42</v>
      </c>
      <c r="F2952" t="s">
        <v>12</v>
      </c>
      <c r="G2952">
        <f>IF(COUNTIF($F$2:F2952, F2952) =1,1,0)</f>
        <v>0</v>
      </c>
      <c r="H2952" s="1">
        <v>17.3</v>
      </c>
      <c r="I2952" s="2">
        <f t="shared" si="46"/>
        <v>17300000</v>
      </c>
      <c r="J2952" s="2">
        <v>893060</v>
      </c>
      <c r="K2952" t="s">
        <v>30</v>
      </c>
      <c r="L2952" t="s">
        <v>26</v>
      </c>
      <c r="M2952" t="s">
        <v>39</v>
      </c>
      <c r="N2952" s="2">
        <v>19</v>
      </c>
    </row>
    <row r="2953" spans="1:14" x14ac:dyDescent="0.35">
      <c r="A2953" t="s">
        <v>28</v>
      </c>
      <c r="B2953">
        <f>IF(COUNTIF($A$2:A2953, A2953) =1,1,0)</f>
        <v>0</v>
      </c>
      <c r="C2953">
        <v>2023</v>
      </c>
      <c r="D2953" s="10">
        <v>44927</v>
      </c>
      <c r="E2953" t="s">
        <v>42</v>
      </c>
      <c r="F2953" t="s">
        <v>35</v>
      </c>
      <c r="G2953">
        <f>IF(COUNTIF($F$2:F2953, F2953) =1,1,0)</f>
        <v>0</v>
      </c>
      <c r="H2953" s="1">
        <v>69.39</v>
      </c>
      <c r="I2953" s="2">
        <f t="shared" si="46"/>
        <v>69390000</v>
      </c>
      <c r="J2953" s="2">
        <v>358933</v>
      </c>
      <c r="K2953" t="s">
        <v>25</v>
      </c>
      <c r="L2953" t="s">
        <v>38</v>
      </c>
      <c r="M2953" t="s">
        <v>31</v>
      </c>
      <c r="N2953" s="2">
        <v>3</v>
      </c>
    </row>
    <row r="2954" spans="1:14" x14ac:dyDescent="0.35">
      <c r="A2954" t="s">
        <v>19</v>
      </c>
      <c r="B2954">
        <f>IF(COUNTIF($A$2:A2954, A2954) =1,1,0)</f>
        <v>0</v>
      </c>
      <c r="C2954">
        <v>2019</v>
      </c>
      <c r="D2954" s="10">
        <v>43466</v>
      </c>
      <c r="E2954" t="s">
        <v>11</v>
      </c>
      <c r="F2954" t="s">
        <v>35</v>
      </c>
      <c r="G2954">
        <f>IF(COUNTIF($F$2:F2954, F2954) =1,1,0)</f>
        <v>0</v>
      </c>
      <c r="H2954" s="1">
        <v>8.93</v>
      </c>
      <c r="I2954" s="2">
        <f t="shared" si="46"/>
        <v>8930000</v>
      </c>
      <c r="J2954" s="2">
        <v>725325</v>
      </c>
      <c r="K2954" t="s">
        <v>29</v>
      </c>
      <c r="L2954" t="s">
        <v>38</v>
      </c>
      <c r="M2954" t="s">
        <v>18</v>
      </c>
      <c r="N2954" s="2">
        <v>16</v>
      </c>
    </row>
    <row r="2955" spans="1:14" x14ac:dyDescent="0.35">
      <c r="A2955" t="s">
        <v>33</v>
      </c>
      <c r="B2955">
        <f>IF(COUNTIF($A$2:A2955, A2955) =1,1,0)</f>
        <v>0</v>
      </c>
      <c r="C2955">
        <v>2015</v>
      </c>
      <c r="D2955" s="10">
        <v>42005</v>
      </c>
      <c r="E2955" t="s">
        <v>16</v>
      </c>
      <c r="F2955" t="s">
        <v>21</v>
      </c>
      <c r="G2955">
        <f>IF(COUNTIF($F$2:F2955, F2955) =1,1,0)</f>
        <v>0</v>
      </c>
      <c r="H2955" s="1">
        <v>74.03</v>
      </c>
      <c r="I2955" s="2">
        <f t="shared" si="46"/>
        <v>74030000</v>
      </c>
      <c r="J2955" s="2">
        <v>597723</v>
      </c>
      <c r="K2955" t="s">
        <v>30</v>
      </c>
      <c r="L2955" t="s">
        <v>38</v>
      </c>
      <c r="M2955" t="s">
        <v>39</v>
      </c>
      <c r="N2955" s="2">
        <v>48</v>
      </c>
    </row>
    <row r="2956" spans="1:14" x14ac:dyDescent="0.35">
      <c r="A2956" t="s">
        <v>10</v>
      </c>
      <c r="B2956">
        <f>IF(COUNTIF($A$2:A2956, A2956) =1,1,0)</f>
        <v>0</v>
      </c>
      <c r="C2956">
        <v>2024</v>
      </c>
      <c r="D2956" s="10">
        <v>45292</v>
      </c>
      <c r="E2956" t="s">
        <v>11</v>
      </c>
      <c r="F2956" t="s">
        <v>17</v>
      </c>
      <c r="G2956">
        <f>IF(COUNTIF($F$2:F2956, F2956) =1,1,0)</f>
        <v>0</v>
      </c>
      <c r="H2956" s="1">
        <v>11.72</v>
      </c>
      <c r="I2956" s="2">
        <f t="shared" si="46"/>
        <v>11720000</v>
      </c>
      <c r="J2956" s="2">
        <v>311675</v>
      </c>
      <c r="K2956" t="s">
        <v>30</v>
      </c>
      <c r="L2956" t="s">
        <v>22</v>
      </c>
      <c r="M2956" t="s">
        <v>18</v>
      </c>
      <c r="N2956" s="2">
        <v>18</v>
      </c>
    </row>
    <row r="2957" spans="1:14" x14ac:dyDescent="0.35">
      <c r="A2957" t="s">
        <v>44</v>
      </c>
      <c r="B2957">
        <f>IF(COUNTIF($A$2:A2957, A2957) =1,1,0)</f>
        <v>0</v>
      </c>
      <c r="C2957">
        <v>2020</v>
      </c>
      <c r="D2957" s="10">
        <v>43831</v>
      </c>
      <c r="E2957" t="s">
        <v>16</v>
      </c>
      <c r="F2957" t="s">
        <v>35</v>
      </c>
      <c r="G2957">
        <f>IF(COUNTIF($F$2:F2957, F2957) =1,1,0)</f>
        <v>0</v>
      </c>
      <c r="H2957" s="1">
        <v>21.92</v>
      </c>
      <c r="I2957" s="2">
        <f t="shared" si="46"/>
        <v>21920000</v>
      </c>
      <c r="J2957" s="2">
        <v>74407</v>
      </c>
      <c r="K2957" t="s">
        <v>30</v>
      </c>
      <c r="L2957" t="s">
        <v>14</v>
      </c>
      <c r="M2957" t="s">
        <v>31</v>
      </c>
      <c r="N2957" s="2">
        <v>48</v>
      </c>
    </row>
    <row r="2958" spans="1:14" x14ac:dyDescent="0.35">
      <c r="A2958" t="s">
        <v>41</v>
      </c>
      <c r="B2958">
        <f>IF(COUNTIF($A$2:A2958, A2958) =1,1,0)</f>
        <v>0</v>
      </c>
      <c r="C2958">
        <v>2016</v>
      </c>
      <c r="D2958" s="10">
        <v>42370</v>
      </c>
      <c r="E2958" t="s">
        <v>42</v>
      </c>
      <c r="F2958" t="s">
        <v>35</v>
      </c>
      <c r="G2958">
        <f>IF(COUNTIF($F$2:F2958, F2958) =1,1,0)</f>
        <v>0</v>
      </c>
      <c r="H2958" s="1">
        <v>37.07</v>
      </c>
      <c r="I2958" s="2">
        <f t="shared" si="46"/>
        <v>37070000</v>
      </c>
      <c r="J2958" s="2">
        <v>138915</v>
      </c>
      <c r="K2958" t="s">
        <v>13</v>
      </c>
      <c r="L2958" t="s">
        <v>22</v>
      </c>
      <c r="M2958" t="s">
        <v>15</v>
      </c>
      <c r="N2958" s="2">
        <v>44</v>
      </c>
    </row>
    <row r="2959" spans="1:14" x14ac:dyDescent="0.35">
      <c r="A2959" t="s">
        <v>41</v>
      </c>
      <c r="B2959">
        <f>IF(COUNTIF($A$2:A2959, A2959) =1,1,0)</f>
        <v>0</v>
      </c>
      <c r="C2959">
        <v>2022</v>
      </c>
      <c r="D2959" s="10">
        <v>44562</v>
      </c>
      <c r="E2959" t="s">
        <v>32</v>
      </c>
      <c r="F2959" t="s">
        <v>36</v>
      </c>
      <c r="G2959">
        <f>IF(COUNTIF($F$2:F2959, F2959) =1,1,0)</f>
        <v>0</v>
      </c>
      <c r="H2959" s="1">
        <v>84.09</v>
      </c>
      <c r="I2959" s="2">
        <f t="shared" si="46"/>
        <v>84090000</v>
      </c>
      <c r="J2959" s="2">
        <v>153829</v>
      </c>
      <c r="K2959" t="s">
        <v>13</v>
      </c>
      <c r="L2959" t="s">
        <v>22</v>
      </c>
      <c r="M2959" t="s">
        <v>15</v>
      </c>
      <c r="N2959" s="2">
        <v>6</v>
      </c>
    </row>
    <row r="2960" spans="1:14" x14ac:dyDescent="0.35">
      <c r="A2960" t="s">
        <v>44</v>
      </c>
      <c r="B2960">
        <f>IF(COUNTIF($A$2:A2960, A2960) =1,1,0)</f>
        <v>0</v>
      </c>
      <c r="C2960">
        <v>2015</v>
      </c>
      <c r="D2960" s="10">
        <v>42005</v>
      </c>
      <c r="E2960" t="s">
        <v>11</v>
      </c>
      <c r="F2960" t="s">
        <v>12</v>
      </c>
      <c r="G2960">
        <f>IF(COUNTIF($F$2:F2960, F2960) =1,1,0)</f>
        <v>0</v>
      </c>
      <c r="H2960" s="1">
        <v>58.86</v>
      </c>
      <c r="I2960" s="2">
        <f t="shared" si="46"/>
        <v>58860000</v>
      </c>
      <c r="J2960" s="2">
        <v>587851</v>
      </c>
      <c r="K2960" t="s">
        <v>25</v>
      </c>
      <c r="L2960" t="s">
        <v>26</v>
      </c>
      <c r="M2960" t="s">
        <v>39</v>
      </c>
      <c r="N2960" s="2">
        <v>6</v>
      </c>
    </row>
    <row r="2961" spans="1:14" x14ac:dyDescent="0.35">
      <c r="A2961" t="s">
        <v>41</v>
      </c>
      <c r="B2961">
        <f>IF(COUNTIF($A$2:A2961, A2961) =1,1,0)</f>
        <v>0</v>
      </c>
      <c r="C2961">
        <v>2015</v>
      </c>
      <c r="D2961" s="10">
        <v>42005</v>
      </c>
      <c r="E2961" t="s">
        <v>42</v>
      </c>
      <c r="F2961" t="s">
        <v>35</v>
      </c>
      <c r="G2961">
        <f>IF(COUNTIF($F$2:F2961, F2961) =1,1,0)</f>
        <v>0</v>
      </c>
      <c r="H2961" s="1">
        <v>54.59</v>
      </c>
      <c r="I2961" s="2">
        <f t="shared" si="46"/>
        <v>54590000</v>
      </c>
      <c r="J2961" s="2">
        <v>728308</v>
      </c>
      <c r="K2961" t="s">
        <v>30</v>
      </c>
      <c r="L2961" t="s">
        <v>38</v>
      </c>
      <c r="M2961" t="s">
        <v>18</v>
      </c>
      <c r="N2961" s="2">
        <v>10</v>
      </c>
    </row>
    <row r="2962" spans="1:14" x14ac:dyDescent="0.35">
      <c r="A2962" t="s">
        <v>33</v>
      </c>
      <c r="B2962">
        <f>IF(COUNTIF($A$2:A2962, A2962) =1,1,0)</f>
        <v>0</v>
      </c>
      <c r="C2962">
        <v>2019</v>
      </c>
      <c r="D2962" s="10">
        <v>43466</v>
      </c>
      <c r="E2962" t="s">
        <v>42</v>
      </c>
      <c r="F2962" t="s">
        <v>17</v>
      </c>
      <c r="G2962">
        <f>IF(COUNTIF($F$2:F2962, F2962) =1,1,0)</f>
        <v>0</v>
      </c>
      <c r="H2962" s="1">
        <v>71.84</v>
      </c>
      <c r="I2962" s="2">
        <f t="shared" si="46"/>
        <v>71840000</v>
      </c>
      <c r="J2962" s="2">
        <v>471898</v>
      </c>
      <c r="K2962" t="s">
        <v>13</v>
      </c>
      <c r="L2962" t="s">
        <v>26</v>
      </c>
      <c r="M2962" t="s">
        <v>15</v>
      </c>
      <c r="N2962" s="2">
        <v>55</v>
      </c>
    </row>
    <row r="2963" spans="1:14" x14ac:dyDescent="0.35">
      <c r="A2963" t="s">
        <v>41</v>
      </c>
      <c r="B2963">
        <f>IF(COUNTIF($A$2:A2963, A2963) =1,1,0)</f>
        <v>0</v>
      </c>
      <c r="C2963">
        <v>2019</v>
      </c>
      <c r="D2963" s="10">
        <v>43466</v>
      </c>
      <c r="E2963" t="s">
        <v>34</v>
      </c>
      <c r="F2963" t="s">
        <v>24</v>
      </c>
      <c r="G2963">
        <f>IF(COUNTIF($F$2:F2963, F2963) =1,1,0)</f>
        <v>0</v>
      </c>
      <c r="H2963" s="1">
        <v>14.15</v>
      </c>
      <c r="I2963" s="2">
        <f t="shared" si="46"/>
        <v>14150000</v>
      </c>
      <c r="J2963" s="2">
        <v>639630</v>
      </c>
      <c r="K2963" t="s">
        <v>29</v>
      </c>
      <c r="L2963" t="s">
        <v>14</v>
      </c>
      <c r="M2963" t="s">
        <v>39</v>
      </c>
      <c r="N2963" s="2">
        <v>31</v>
      </c>
    </row>
    <row r="2964" spans="1:14" x14ac:dyDescent="0.35">
      <c r="A2964" t="s">
        <v>23</v>
      </c>
      <c r="B2964">
        <f>IF(COUNTIF($A$2:A2964, A2964) =1,1,0)</f>
        <v>0</v>
      </c>
      <c r="C2964">
        <v>2023</v>
      </c>
      <c r="D2964" s="10">
        <v>44927</v>
      </c>
      <c r="E2964" t="s">
        <v>42</v>
      </c>
      <c r="F2964" t="s">
        <v>17</v>
      </c>
      <c r="G2964">
        <f>IF(COUNTIF($F$2:F2964, F2964) =1,1,0)</f>
        <v>0</v>
      </c>
      <c r="H2964" s="1">
        <v>28.79</v>
      </c>
      <c r="I2964" s="2">
        <f t="shared" si="46"/>
        <v>28790000</v>
      </c>
      <c r="J2964" s="2">
        <v>6691</v>
      </c>
      <c r="K2964" t="s">
        <v>13</v>
      </c>
      <c r="L2964" t="s">
        <v>38</v>
      </c>
      <c r="M2964" t="s">
        <v>15</v>
      </c>
      <c r="N2964" s="2">
        <v>57</v>
      </c>
    </row>
    <row r="2965" spans="1:14" x14ac:dyDescent="0.35">
      <c r="A2965" t="s">
        <v>41</v>
      </c>
      <c r="B2965">
        <f>IF(COUNTIF($A$2:A2965, A2965) =1,1,0)</f>
        <v>0</v>
      </c>
      <c r="C2965">
        <v>2015</v>
      </c>
      <c r="D2965" s="10">
        <v>42005</v>
      </c>
      <c r="E2965" t="s">
        <v>16</v>
      </c>
      <c r="F2965" t="s">
        <v>17</v>
      </c>
      <c r="G2965">
        <f>IF(COUNTIF($F$2:F2965, F2965) =1,1,0)</f>
        <v>0</v>
      </c>
      <c r="H2965" s="1">
        <v>46.96</v>
      </c>
      <c r="I2965" s="2">
        <f t="shared" si="46"/>
        <v>46960000</v>
      </c>
      <c r="J2965" s="2">
        <v>672033</v>
      </c>
      <c r="K2965" t="s">
        <v>13</v>
      </c>
      <c r="L2965" t="s">
        <v>26</v>
      </c>
      <c r="M2965" t="s">
        <v>31</v>
      </c>
      <c r="N2965" s="2">
        <v>2</v>
      </c>
    </row>
    <row r="2966" spans="1:14" x14ac:dyDescent="0.35">
      <c r="A2966" t="s">
        <v>45</v>
      </c>
      <c r="B2966">
        <f>IF(COUNTIF($A$2:A2966, A2966) =1,1,0)</f>
        <v>0</v>
      </c>
      <c r="C2966">
        <v>2016</v>
      </c>
      <c r="D2966" s="10">
        <v>42370</v>
      </c>
      <c r="E2966" t="s">
        <v>34</v>
      </c>
      <c r="F2966" t="s">
        <v>37</v>
      </c>
      <c r="G2966">
        <f>IF(COUNTIF($F$2:F2966, F2966) =1,1,0)</f>
        <v>0</v>
      </c>
      <c r="H2966" s="1">
        <v>98.03</v>
      </c>
      <c r="I2966" s="2">
        <f t="shared" si="46"/>
        <v>98030000</v>
      </c>
      <c r="J2966" s="2">
        <v>719415</v>
      </c>
      <c r="K2966" t="s">
        <v>25</v>
      </c>
      <c r="L2966" t="s">
        <v>14</v>
      </c>
      <c r="M2966" t="s">
        <v>18</v>
      </c>
      <c r="N2966" s="2">
        <v>56</v>
      </c>
    </row>
    <row r="2967" spans="1:14" x14ac:dyDescent="0.35">
      <c r="A2967" t="s">
        <v>28</v>
      </c>
      <c r="B2967">
        <f>IF(COUNTIF($A$2:A2967, A2967) =1,1,0)</f>
        <v>0</v>
      </c>
      <c r="C2967">
        <v>2022</v>
      </c>
      <c r="D2967" s="10">
        <v>44562</v>
      </c>
      <c r="E2967" t="s">
        <v>42</v>
      </c>
      <c r="F2967" t="s">
        <v>24</v>
      </c>
      <c r="G2967">
        <f>IF(COUNTIF($F$2:F2967, F2967) =1,1,0)</f>
        <v>0</v>
      </c>
      <c r="H2967" s="1">
        <v>92.53</v>
      </c>
      <c r="I2967" s="2">
        <f t="shared" si="46"/>
        <v>92530000</v>
      </c>
      <c r="J2967" s="2">
        <v>727509</v>
      </c>
      <c r="K2967" t="s">
        <v>29</v>
      </c>
      <c r="L2967" t="s">
        <v>38</v>
      </c>
      <c r="M2967" t="s">
        <v>27</v>
      </c>
      <c r="N2967" s="2">
        <v>67</v>
      </c>
    </row>
    <row r="2968" spans="1:14" x14ac:dyDescent="0.35">
      <c r="A2968" t="s">
        <v>33</v>
      </c>
      <c r="B2968">
        <f>IF(COUNTIF($A$2:A2968, A2968) =1,1,0)</f>
        <v>0</v>
      </c>
      <c r="C2968">
        <v>2021</v>
      </c>
      <c r="D2968" s="10">
        <v>44197</v>
      </c>
      <c r="E2968" t="s">
        <v>34</v>
      </c>
      <c r="F2968" t="s">
        <v>36</v>
      </c>
      <c r="G2968">
        <f>IF(COUNTIF($F$2:F2968, F2968) =1,1,0)</f>
        <v>0</v>
      </c>
      <c r="H2968" s="1">
        <v>78.89</v>
      </c>
      <c r="I2968" s="2">
        <f t="shared" si="46"/>
        <v>78890000</v>
      </c>
      <c r="J2968" s="2">
        <v>704427</v>
      </c>
      <c r="K2968" t="s">
        <v>13</v>
      </c>
      <c r="L2968" t="s">
        <v>38</v>
      </c>
      <c r="M2968" t="s">
        <v>15</v>
      </c>
      <c r="N2968" s="2">
        <v>30</v>
      </c>
    </row>
    <row r="2969" spans="1:14" x14ac:dyDescent="0.35">
      <c r="A2969" t="s">
        <v>19</v>
      </c>
      <c r="B2969">
        <f>IF(COUNTIF($A$2:A2969, A2969) =1,1,0)</f>
        <v>0</v>
      </c>
      <c r="C2969">
        <v>2018</v>
      </c>
      <c r="D2969" s="10">
        <v>43101</v>
      </c>
      <c r="E2969" t="s">
        <v>34</v>
      </c>
      <c r="F2969" t="s">
        <v>35</v>
      </c>
      <c r="G2969">
        <f>IF(COUNTIF($F$2:F2969, F2969) =1,1,0)</f>
        <v>0</v>
      </c>
      <c r="H2969" s="1">
        <v>80</v>
      </c>
      <c r="I2969" s="2">
        <f t="shared" si="46"/>
        <v>80000000</v>
      </c>
      <c r="J2969" s="2">
        <v>147384</v>
      </c>
      <c r="K2969" t="s">
        <v>30</v>
      </c>
      <c r="L2969" t="s">
        <v>38</v>
      </c>
      <c r="M2969" t="s">
        <v>18</v>
      </c>
      <c r="N2969" s="2">
        <v>54</v>
      </c>
    </row>
    <row r="2970" spans="1:14" x14ac:dyDescent="0.35">
      <c r="A2970" t="s">
        <v>43</v>
      </c>
      <c r="B2970">
        <f>IF(COUNTIF($A$2:A2970, A2970) =1,1,0)</f>
        <v>0</v>
      </c>
      <c r="C2970">
        <v>2015</v>
      </c>
      <c r="D2970" s="10">
        <v>42005</v>
      </c>
      <c r="E2970" t="s">
        <v>16</v>
      </c>
      <c r="F2970" t="s">
        <v>36</v>
      </c>
      <c r="G2970">
        <f>IF(COUNTIF($F$2:F2970, F2970) =1,1,0)</f>
        <v>0</v>
      </c>
      <c r="H2970" s="1">
        <v>63.14</v>
      </c>
      <c r="I2970" s="2">
        <f t="shared" si="46"/>
        <v>63140000</v>
      </c>
      <c r="J2970" s="2">
        <v>545908</v>
      </c>
      <c r="K2970" t="s">
        <v>29</v>
      </c>
      <c r="L2970" t="s">
        <v>26</v>
      </c>
      <c r="M2970" t="s">
        <v>27</v>
      </c>
      <c r="N2970" s="2">
        <v>2</v>
      </c>
    </row>
    <row r="2971" spans="1:14" x14ac:dyDescent="0.35">
      <c r="A2971" t="s">
        <v>41</v>
      </c>
      <c r="B2971">
        <f>IF(COUNTIF($A$2:A2971, A2971) =1,1,0)</f>
        <v>0</v>
      </c>
      <c r="C2971">
        <v>2022</v>
      </c>
      <c r="D2971" s="10">
        <v>44562</v>
      </c>
      <c r="E2971" t="s">
        <v>34</v>
      </c>
      <c r="F2971" t="s">
        <v>21</v>
      </c>
      <c r="G2971">
        <f>IF(COUNTIF($F$2:F2971, F2971) =1,1,0)</f>
        <v>0</v>
      </c>
      <c r="H2971" s="1">
        <v>2.1</v>
      </c>
      <c r="I2971" s="2">
        <f t="shared" si="46"/>
        <v>2100000</v>
      </c>
      <c r="J2971" s="2">
        <v>354694</v>
      </c>
      <c r="K2971" t="s">
        <v>29</v>
      </c>
      <c r="L2971" t="s">
        <v>22</v>
      </c>
      <c r="M2971" t="s">
        <v>39</v>
      </c>
      <c r="N2971" s="2">
        <v>18</v>
      </c>
    </row>
    <row r="2972" spans="1:14" x14ac:dyDescent="0.35">
      <c r="A2972" t="s">
        <v>19</v>
      </c>
      <c r="B2972">
        <f>IF(COUNTIF($A$2:A2972, A2972) =1,1,0)</f>
        <v>0</v>
      </c>
      <c r="C2972">
        <v>2019</v>
      </c>
      <c r="D2972" s="10">
        <v>43466</v>
      </c>
      <c r="E2972" t="s">
        <v>32</v>
      </c>
      <c r="F2972" t="s">
        <v>36</v>
      </c>
      <c r="G2972">
        <f>IF(COUNTIF($F$2:F2972, F2972) =1,1,0)</f>
        <v>0</v>
      </c>
      <c r="H2972" s="1">
        <v>14.98</v>
      </c>
      <c r="I2972" s="2">
        <f t="shared" si="46"/>
        <v>14980000</v>
      </c>
      <c r="J2972" s="2">
        <v>849664</v>
      </c>
      <c r="K2972" t="s">
        <v>30</v>
      </c>
      <c r="L2972" t="s">
        <v>26</v>
      </c>
      <c r="M2972" t="s">
        <v>31</v>
      </c>
      <c r="N2972" s="2">
        <v>40</v>
      </c>
    </row>
    <row r="2973" spans="1:14" x14ac:dyDescent="0.35">
      <c r="A2973" t="s">
        <v>33</v>
      </c>
      <c r="B2973">
        <f>IF(COUNTIF($A$2:A2973, A2973) =1,1,0)</f>
        <v>0</v>
      </c>
      <c r="C2973">
        <v>2024</v>
      </c>
      <c r="D2973" s="10">
        <v>45292</v>
      </c>
      <c r="E2973" t="s">
        <v>34</v>
      </c>
      <c r="F2973" t="s">
        <v>35</v>
      </c>
      <c r="G2973">
        <f>IF(COUNTIF($F$2:F2973, F2973) =1,1,0)</f>
        <v>0</v>
      </c>
      <c r="H2973" s="1">
        <v>9.91</v>
      </c>
      <c r="I2973" s="2">
        <f t="shared" si="46"/>
        <v>9910000</v>
      </c>
      <c r="J2973" s="2">
        <v>248359</v>
      </c>
      <c r="K2973" t="s">
        <v>25</v>
      </c>
      <c r="L2973" t="s">
        <v>22</v>
      </c>
      <c r="M2973" t="s">
        <v>18</v>
      </c>
      <c r="N2973" s="2">
        <v>58</v>
      </c>
    </row>
    <row r="2974" spans="1:14" x14ac:dyDescent="0.35">
      <c r="A2974" t="s">
        <v>19</v>
      </c>
      <c r="B2974">
        <f>IF(COUNTIF($A$2:A2974, A2974) =1,1,0)</f>
        <v>0</v>
      </c>
      <c r="C2974">
        <v>2023</v>
      </c>
      <c r="D2974" s="10">
        <v>44927</v>
      </c>
      <c r="E2974" t="s">
        <v>20</v>
      </c>
      <c r="F2974" t="s">
        <v>17</v>
      </c>
      <c r="G2974">
        <f>IF(COUNTIF($F$2:F2974, F2974) =1,1,0)</f>
        <v>0</v>
      </c>
      <c r="H2974" s="1">
        <v>12.96</v>
      </c>
      <c r="I2974" s="2">
        <f t="shared" si="46"/>
        <v>12960000</v>
      </c>
      <c r="J2974" s="2">
        <v>254903</v>
      </c>
      <c r="K2974" t="s">
        <v>30</v>
      </c>
      <c r="L2974" t="s">
        <v>26</v>
      </c>
      <c r="M2974" t="s">
        <v>18</v>
      </c>
      <c r="N2974" s="2">
        <v>4</v>
      </c>
    </row>
    <row r="2975" spans="1:14" x14ac:dyDescent="0.35">
      <c r="A2975" t="s">
        <v>43</v>
      </c>
      <c r="B2975">
        <f>IF(COUNTIF($A$2:A2975, A2975) =1,1,0)</f>
        <v>0</v>
      </c>
      <c r="C2975">
        <v>2016</v>
      </c>
      <c r="D2975" s="10">
        <v>42370</v>
      </c>
      <c r="E2975" t="s">
        <v>20</v>
      </c>
      <c r="F2975" t="s">
        <v>12</v>
      </c>
      <c r="G2975">
        <f>IF(COUNTIF($F$2:F2975, F2975) =1,1,0)</f>
        <v>0</v>
      </c>
      <c r="H2975" s="1">
        <v>19.59</v>
      </c>
      <c r="I2975" s="2">
        <f t="shared" si="46"/>
        <v>19590000</v>
      </c>
      <c r="J2975" s="2">
        <v>647998</v>
      </c>
      <c r="K2975" t="s">
        <v>29</v>
      </c>
      <c r="L2975" t="s">
        <v>22</v>
      </c>
      <c r="M2975" t="s">
        <v>27</v>
      </c>
      <c r="N2975" s="2">
        <v>38</v>
      </c>
    </row>
    <row r="2976" spans="1:14" x14ac:dyDescent="0.35">
      <c r="A2976" t="s">
        <v>19</v>
      </c>
      <c r="B2976">
        <f>IF(COUNTIF($A$2:A2976, A2976) =1,1,0)</f>
        <v>0</v>
      </c>
      <c r="C2976">
        <v>2022</v>
      </c>
      <c r="D2976" s="10">
        <v>44562</v>
      </c>
      <c r="E2976" t="s">
        <v>11</v>
      </c>
      <c r="F2976" t="s">
        <v>21</v>
      </c>
      <c r="G2976">
        <f>IF(COUNTIF($F$2:F2976, F2976) =1,1,0)</f>
        <v>0</v>
      </c>
      <c r="H2976" s="1">
        <v>37.76</v>
      </c>
      <c r="I2976" s="2">
        <f t="shared" si="46"/>
        <v>37760000</v>
      </c>
      <c r="J2976" s="2">
        <v>800909</v>
      </c>
      <c r="K2976" t="s">
        <v>25</v>
      </c>
      <c r="L2976" t="s">
        <v>38</v>
      </c>
      <c r="M2976" t="s">
        <v>31</v>
      </c>
      <c r="N2976" s="2">
        <v>53</v>
      </c>
    </row>
    <row r="2977" spans="1:14" x14ac:dyDescent="0.35">
      <c r="A2977" t="s">
        <v>44</v>
      </c>
      <c r="B2977">
        <f>IF(COUNTIF($A$2:A2977, A2977) =1,1,0)</f>
        <v>0</v>
      </c>
      <c r="C2977">
        <v>2015</v>
      </c>
      <c r="D2977" s="10">
        <v>42005</v>
      </c>
      <c r="E2977" t="s">
        <v>20</v>
      </c>
      <c r="F2977" t="s">
        <v>24</v>
      </c>
      <c r="G2977">
        <f>IF(COUNTIF($F$2:F2977, F2977) =1,1,0)</f>
        <v>0</v>
      </c>
      <c r="H2977" s="1">
        <v>95.8</v>
      </c>
      <c r="I2977" s="2">
        <f t="shared" si="46"/>
        <v>95800000</v>
      </c>
      <c r="J2977" s="2">
        <v>23469</v>
      </c>
      <c r="K2977" t="s">
        <v>29</v>
      </c>
      <c r="L2977" t="s">
        <v>38</v>
      </c>
      <c r="M2977" t="s">
        <v>18</v>
      </c>
      <c r="N2977" s="2">
        <v>64</v>
      </c>
    </row>
    <row r="2978" spans="1:14" x14ac:dyDescent="0.35">
      <c r="A2978" t="s">
        <v>33</v>
      </c>
      <c r="B2978">
        <f>IF(COUNTIF($A$2:A2978, A2978) =1,1,0)</f>
        <v>0</v>
      </c>
      <c r="C2978">
        <v>2017</v>
      </c>
      <c r="D2978" s="10">
        <v>42736</v>
      </c>
      <c r="E2978" t="s">
        <v>11</v>
      </c>
      <c r="F2978" t="s">
        <v>37</v>
      </c>
      <c r="G2978">
        <f>IF(COUNTIF($F$2:F2978, F2978) =1,1,0)</f>
        <v>0</v>
      </c>
      <c r="H2978" s="1">
        <v>4.87</v>
      </c>
      <c r="I2978" s="2">
        <f t="shared" si="46"/>
        <v>4870000</v>
      </c>
      <c r="J2978" s="2">
        <v>388325</v>
      </c>
      <c r="K2978" t="s">
        <v>25</v>
      </c>
      <c r="L2978" t="s">
        <v>26</v>
      </c>
      <c r="M2978" t="s">
        <v>27</v>
      </c>
      <c r="N2978" s="2">
        <v>39</v>
      </c>
    </row>
    <row r="2979" spans="1:14" x14ac:dyDescent="0.35">
      <c r="A2979" t="s">
        <v>41</v>
      </c>
      <c r="B2979">
        <f>IF(COUNTIF($A$2:A2979, A2979) =1,1,0)</f>
        <v>0</v>
      </c>
      <c r="C2979">
        <v>2018</v>
      </c>
      <c r="D2979" s="10">
        <v>43101</v>
      </c>
      <c r="E2979" t="s">
        <v>32</v>
      </c>
      <c r="F2979" t="s">
        <v>17</v>
      </c>
      <c r="G2979">
        <f>IF(COUNTIF($F$2:F2979, F2979) =1,1,0)</f>
        <v>0</v>
      </c>
      <c r="H2979" s="1">
        <v>64.39</v>
      </c>
      <c r="I2979" s="2">
        <f t="shared" si="46"/>
        <v>64390000</v>
      </c>
      <c r="J2979" s="2">
        <v>359124</v>
      </c>
      <c r="K2979" t="s">
        <v>29</v>
      </c>
      <c r="L2979" t="s">
        <v>14</v>
      </c>
      <c r="M2979" t="s">
        <v>27</v>
      </c>
      <c r="N2979" s="2">
        <v>13</v>
      </c>
    </row>
    <row r="2980" spans="1:14" x14ac:dyDescent="0.35">
      <c r="A2980" t="s">
        <v>19</v>
      </c>
      <c r="B2980">
        <f>IF(COUNTIF($A$2:A2980, A2980) =1,1,0)</f>
        <v>0</v>
      </c>
      <c r="C2980">
        <v>2023</v>
      </c>
      <c r="D2980" s="10">
        <v>44927</v>
      </c>
      <c r="E2980" t="s">
        <v>42</v>
      </c>
      <c r="F2980" t="s">
        <v>37</v>
      </c>
      <c r="G2980">
        <f>IF(COUNTIF($F$2:F2980, F2980) =1,1,0)</f>
        <v>0</v>
      </c>
      <c r="H2980" s="1">
        <v>70.36</v>
      </c>
      <c r="I2980" s="2">
        <f t="shared" si="46"/>
        <v>70360000</v>
      </c>
      <c r="J2980" s="2">
        <v>992014</v>
      </c>
      <c r="K2980" t="s">
        <v>29</v>
      </c>
      <c r="L2980" t="s">
        <v>26</v>
      </c>
      <c r="M2980" t="s">
        <v>39</v>
      </c>
      <c r="N2980" s="2">
        <v>62</v>
      </c>
    </row>
    <row r="2981" spans="1:14" x14ac:dyDescent="0.35">
      <c r="A2981" t="s">
        <v>10</v>
      </c>
      <c r="B2981">
        <f>IF(COUNTIF($A$2:A2981, A2981) =1,1,0)</f>
        <v>0</v>
      </c>
      <c r="C2981">
        <v>2022</v>
      </c>
      <c r="D2981" s="10">
        <v>44562</v>
      </c>
      <c r="E2981" t="s">
        <v>42</v>
      </c>
      <c r="F2981" t="s">
        <v>12</v>
      </c>
      <c r="G2981">
        <f>IF(COUNTIF($F$2:F2981, F2981) =1,1,0)</f>
        <v>0</v>
      </c>
      <c r="H2981" s="1">
        <v>35.049999999999997</v>
      </c>
      <c r="I2981" s="2">
        <f t="shared" si="46"/>
        <v>35050000</v>
      </c>
      <c r="J2981" s="2">
        <v>596468</v>
      </c>
      <c r="K2981" t="s">
        <v>29</v>
      </c>
      <c r="L2981" t="s">
        <v>14</v>
      </c>
      <c r="M2981" t="s">
        <v>15</v>
      </c>
      <c r="N2981" s="2">
        <v>29</v>
      </c>
    </row>
    <row r="2982" spans="1:14" x14ac:dyDescent="0.35">
      <c r="A2982" t="s">
        <v>28</v>
      </c>
      <c r="B2982">
        <f>IF(COUNTIF($A$2:A2982, A2982) =1,1,0)</f>
        <v>0</v>
      </c>
      <c r="C2982">
        <v>2015</v>
      </c>
      <c r="D2982" s="10">
        <v>42005</v>
      </c>
      <c r="E2982" t="s">
        <v>16</v>
      </c>
      <c r="F2982" t="s">
        <v>37</v>
      </c>
      <c r="G2982">
        <f>IF(COUNTIF($F$2:F2982, F2982) =1,1,0)</f>
        <v>0</v>
      </c>
      <c r="H2982" s="1">
        <v>58.91</v>
      </c>
      <c r="I2982" s="2">
        <f t="shared" si="46"/>
        <v>58910000</v>
      </c>
      <c r="J2982" s="2">
        <v>801948</v>
      </c>
      <c r="K2982" t="s">
        <v>29</v>
      </c>
      <c r="L2982" t="s">
        <v>38</v>
      </c>
      <c r="M2982" t="s">
        <v>15</v>
      </c>
      <c r="N2982" s="2">
        <v>55</v>
      </c>
    </row>
    <row r="2983" spans="1:14" x14ac:dyDescent="0.35">
      <c r="A2983" t="s">
        <v>10</v>
      </c>
      <c r="B2983">
        <f>IF(COUNTIF($A$2:A2983, A2983) =1,1,0)</f>
        <v>0</v>
      </c>
      <c r="C2983">
        <v>2015</v>
      </c>
      <c r="D2983" s="10">
        <v>42005</v>
      </c>
      <c r="E2983" t="s">
        <v>34</v>
      </c>
      <c r="F2983" t="s">
        <v>37</v>
      </c>
      <c r="G2983">
        <f>IF(COUNTIF($F$2:F2983, F2983) =1,1,0)</f>
        <v>0</v>
      </c>
      <c r="H2983" s="1">
        <v>24.07</v>
      </c>
      <c r="I2983" s="2">
        <f t="shared" si="46"/>
        <v>24070000</v>
      </c>
      <c r="J2983" s="2">
        <v>950991</v>
      </c>
      <c r="K2983" t="s">
        <v>25</v>
      </c>
      <c r="L2983" t="s">
        <v>26</v>
      </c>
      <c r="M2983" t="s">
        <v>39</v>
      </c>
      <c r="N2983" s="2">
        <v>49</v>
      </c>
    </row>
    <row r="2984" spans="1:14" x14ac:dyDescent="0.35">
      <c r="A2984" t="s">
        <v>28</v>
      </c>
      <c r="B2984">
        <f>IF(COUNTIF($A$2:A2984, A2984) =1,1,0)</f>
        <v>0</v>
      </c>
      <c r="C2984">
        <v>2017</v>
      </c>
      <c r="D2984" s="10">
        <v>42736</v>
      </c>
      <c r="E2984" t="s">
        <v>20</v>
      </c>
      <c r="F2984" t="s">
        <v>37</v>
      </c>
      <c r="G2984">
        <f>IF(COUNTIF($F$2:F2984, F2984) =1,1,0)</f>
        <v>0</v>
      </c>
      <c r="H2984" s="1">
        <v>97.14</v>
      </c>
      <c r="I2984" s="2">
        <f t="shared" si="46"/>
        <v>97140000</v>
      </c>
      <c r="J2984" s="2">
        <v>875912</v>
      </c>
      <c r="K2984" t="s">
        <v>29</v>
      </c>
      <c r="L2984" t="s">
        <v>14</v>
      </c>
      <c r="M2984" t="s">
        <v>18</v>
      </c>
      <c r="N2984" s="2">
        <v>33</v>
      </c>
    </row>
    <row r="2985" spans="1:14" x14ac:dyDescent="0.35">
      <c r="A2985" t="s">
        <v>40</v>
      </c>
      <c r="B2985">
        <f>IF(COUNTIF($A$2:A2985, A2985) =1,1,0)</f>
        <v>0</v>
      </c>
      <c r="C2985">
        <v>2024</v>
      </c>
      <c r="D2985" s="10">
        <v>45292</v>
      </c>
      <c r="E2985" t="s">
        <v>32</v>
      </c>
      <c r="F2985" t="s">
        <v>24</v>
      </c>
      <c r="G2985">
        <f>IF(COUNTIF($F$2:F2985, F2985) =1,1,0)</f>
        <v>0</v>
      </c>
      <c r="H2985" s="1">
        <v>36.49</v>
      </c>
      <c r="I2985" s="2">
        <f t="shared" si="46"/>
        <v>36490000</v>
      </c>
      <c r="J2985" s="2">
        <v>35041</v>
      </c>
      <c r="K2985" t="s">
        <v>13</v>
      </c>
      <c r="L2985" t="s">
        <v>26</v>
      </c>
      <c r="M2985" t="s">
        <v>31</v>
      </c>
      <c r="N2985" s="2">
        <v>14</v>
      </c>
    </row>
    <row r="2986" spans="1:14" x14ac:dyDescent="0.35">
      <c r="A2986" t="s">
        <v>28</v>
      </c>
      <c r="B2986">
        <f>IF(COUNTIF($A$2:A2986, A2986) =1,1,0)</f>
        <v>0</v>
      </c>
      <c r="C2986">
        <v>2021</v>
      </c>
      <c r="D2986" s="10">
        <v>44197</v>
      </c>
      <c r="E2986" t="s">
        <v>42</v>
      </c>
      <c r="F2986" t="s">
        <v>17</v>
      </c>
      <c r="G2986">
        <f>IF(COUNTIF($F$2:F2986, F2986) =1,1,0)</f>
        <v>0</v>
      </c>
      <c r="H2986" s="1">
        <v>43.99</v>
      </c>
      <c r="I2986" s="2">
        <f t="shared" si="46"/>
        <v>43990000</v>
      </c>
      <c r="J2986" s="2">
        <v>431678</v>
      </c>
      <c r="K2986" t="s">
        <v>29</v>
      </c>
      <c r="L2986" t="s">
        <v>14</v>
      </c>
      <c r="M2986" t="s">
        <v>39</v>
      </c>
      <c r="N2986" s="2">
        <v>60</v>
      </c>
    </row>
    <row r="2987" spans="1:14" x14ac:dyDescent="0.35">
      <c r="A2987" t="s">
        <v>41</v>
      </c>
      <c r="B2987">
        <f>IF(COUNTIF($A$2:A2987, A2987) =1,1,0)</f>
        <v>0</v>
      </c>
      <c r="C2987">
        <v>2023</v>
      </c>
      <c r="D2987" s="10">
        <v>44927</v>
      </c>
      <c r="E2987" t="s">
        <v>34</v>
      </c>
      <c r="F2987" t="s">
        <v>24</v>
      </c>
      <c r="G2987">
        <f>IF(COUNTIF($F$2:F2987, F2987) =1,1,0)</f>
        <v>0</v>
      </c>
      <c r="H2987" s="1">
        <v>79.709999999999994</v>
      </c>
      <c r="I2987" s="2">
        <f t="shared" si="46"/>
        <v>79710000</v>
      </c>
      <c r="J2987" s="2">
        <v>358439</v>
      </c>
      <c r="K2987" t="s">
        <v>29</v>
      </c>
      <c r="L2987" t="s">
        <v>14</v>
      </c>
      <c r="M2987" t="s">
        <v>31</v>
      </c>
      <c r="N2987" s="2">
        <v>48</v>
      </c>
    </row>
    <row r="2988" spans="1:14" x14ac:dyDescent="0.35">
      <c r="A2988" t="s">
        <v>43</v>
      </c>
      <c r="B2988">
        <f>IF(COUNTIF($A$2:A2988, A2988) =1,1,0)</f>
        <v>0</v>
      </c>
      <c r="C2988">
        <v>2015</v>
      </c>
      <c r="D2988" s="10">
        <v>42005</v>
      </c>
      <c r="E2988" t="s">
        <v>42</v>
      </c>
      <c r="F2988" t="s">
        <v>37</v>
      </c>
      <c r="G2988">
        <f>IF(COUNTIF($F$2:F2988, F2988) =1,1,0)</f>
        <v>0</v>
      </c>
      <c r="H2988" s="1">
        <v>88.08</v>
      </c>
      <c r="I2988" s="2">
        <f t="shared" si="46"/>
        <v>88080000</v>
      </c>
      <c r="J2988" s="2">
        <v>905770</v>
      </c>
      <c r="K2988" t="s">
        <v>25</v>
      </c>
      <c r="L2988" t="s">
        <v>38</v>
      </c>
      <c r="M2988" t="s">
        <v>15</v>
      </c>
      <c r="N2988" s="2">
        <v>9</v>
      </c>
    </row>
    <row r="2989" spans="1:14" x14ac:dyDescent="0.35">
      <c r="A2989" t="s">
        <v>40</v>
      </c>
      <c r="B2989">
        <f>IF(COUNTIF($A$2:A2989, A2989) =1,1,0)</f>
        <v>0</v>
      </c>
      <c r="C2989">
        <v>2021</v>
      </c>
      <c r="D2989" s="10">
        <v>44197</v>
      </c>
      <c r="E2989" t="s">
        <v>16</v>
      </c>
      <c r="F2989" t="s">
        <v>37</v>
      </c>
      <c r="G2989">
        <f>IF(COUNTIF($F$2:F2989, F2989) =1,1,0)</f>
        <v>0</v>
      </c>
      <c r="H2989" s="1">
        <v>37.89</v>
      </c>
      <c r="I2989" s="2">
        <f t="shared" si="46"/>
        <v>37890000</v>
      </c>
      <c r="J2989" s="2">
        <v>843256</v>
      </c>
      <c r="K2989" t="s">
        <v>25</v>
      </c>
      <c r="L2989" t="s">
        <v>14</v>
      </c>
      <c r="M2989" t="s">
        <v>31</v>
      </c>
      <c r="N2989" s="2">
        <v>43</v>
      </c>
    </row>
    <row r="2990" spans="1:14" x14ac:dyDescent="0.35">
      <c r="A2990" t="s">
        <v>45</v>
      </c>
      <c r="B2990">
        <f>IF(COUNTIF($A$2:A2990, A2990) =1,1,0)</f>
        <v>0</v>
      </c>
      <c r="C2990">
        <v>2022</v>
      </c>
      <c r="D2990" s="10">
        <v>44562</v>
      </c>
      <c r="E2990" t="s">
        <v>34</v>
      </c>
      <c r="F2990" t="s">
        <v>21</v>
      </c>
      <c r="G2990">
        <f>IF(COUNTIF($F$2:F2990, F2990) =1,1,0)</f>
        <v>0</v>
      </c>
      <c r="H2990" s="1">
        <v>37.94</v>
      </c>
      <c r="I2990" s="2">
        <f t="shared" si="46"/>
        <v>37940000</v>
      </c>
      <c r="J2990" s="2">
        <v>691377</v>
      </c>
      <c r="K2990" t="s">
        <v>13</v>
      </c>
      <c r="L2990" t="s">
        <v>26</v>
      </c>
      <c r="M2990" t="s">
        <v>31</v>
      </c>
      <c r="N2990" s="2">
        <v>44</v>
      </c>
    </row>
    <row r="2991" spans="1:14" x14ac:dyDescent="0.35">
      <c r="A2991" t="s">
        <v>43</v>
      </c>
      <c r="B2991">
        <f>IF(COUNTIF($A$2:A2991, A2991) =1,1,0)</f>
        <v>0</v>
      </c>
      <c r="C2991">
        <v>2021</v>
      </c>
      <c r="D2991" s="10">
        <v>44197</v>
      </c>
      <c r="E2991" t="s">
        <v>16</v>
      </c>
      <c r="F2991" t="s">
        <v>12</v>
      </c>
      <c r="G2991">
        <f>IF(COUNTIF($F$2:F2991, F2991) =1,1,0)</f>
        <v>0</v>
      </c>
      <c r="H2991" s="1">
        <v>18.11</v>
      </c>
      <c r="I2991" s="2">
        <f t="shared" si="46"/>
        <v>18110000</v>
      </c>
      <c r="J2991" s="2">
        <v>849791</v>
      </c>
      <c r="K2991" t="s">
        <v>25</v>
      </c>
      <c r="L2991" t="s">
        <v>14</v>
      </c>
      <c r="M2991" t="s">
        <v>15</v>
      </c>
      <c r="N2991" s="2">
        <v>53</v>
      </c>
    </row>
    <row r="2992" spans="1:14" x14ac:dyDescent="0.35">
      <c r="A2992" t="s">
        <v>33</v>
      </c>
      <c r="B2992">
        <f>IF(COUNTIF($A$2:A2992, A2992) =1,1,0)</f>
        <v>0</v>
      </c>
      <c r="C2992">
        <v>2015</v>
      </c>
      <c r="D2992" s="10">
        <v>42005</v>
      </c>
      <c r="E2992" t="s">
        <v>11</v>
      </c>
      <c r="F2992" t="s">
        <v>24</v>
      </c>
      <c r="G2992">
        <f>IF(COUNTIF($F$2:F2992, F2992) =1,1,0)</f>
        <v>0</v>
      </c>
      <c r="H2992" s="1">
        <v>65.16</v>
      </c>
      <c r="I2992" s="2">
        <f t="shared" si="46"/>
        <v>65160000</v>
      </c>
      <c r="J2992" s="2">
        <v>998011</v>
      </c>
      <c r="K2992" t="s">
        <v>30</v>
      </c>
      <c r="L2992" t="s">
        <v>38</v>
      </c>
      <c r="M2992" t="s">
        <v>39</v>
      </c>
      <c r="N2992" s="2">
        <v>14</v>
      </c>
    </row>
    <row r="2993" spans="1:14" x14ac:dyDescent="0.35">
      <c r="A2993" t="s">
        <v>41</v>
      </c>
      <c r="B2993">
        <f>IF(COUNTIF($A$2:A2993, A2993) =1,1,0)</f>
        <v>0</v>
      </c>
      <c r="C2993">
        <v>2019</v>
      </c>
      <c r="D2993" s="10">
        <v>43466</v>
      </c>
      <c r="E2993" t="s">
        <v>16</v>
      </c>
      <c r="F2993" t="s">
        <v>36</v>
      </c>
      <c r="G2993">
        <f>IF(COUNTIF($F$2:F2993, F2993) =1,1,0)</f>
        <v>0</v>
      </c>
      <c r="H2993" s="1">
        <v>28.14</v>
      </c>
      <c r="I2993" s="2">
        <f t="shared" si="46"/>
        <v>28140000</v>
      </c>
      <c r="J2993" s="2">
        <v>594170</v>
      </c>
      <c r="K2993" t="s">
        <v>25</v>
      </c>
      <c r="L2993" t="s">
        <v>26</v>
      </c>
      <c r="M2993" t="s">
        <v>27</v>
      </c>
      <c r="N2993" s="2">
        <v>53</v>
      </c>
    </row>
    <row r="2994" spans="1:14" x14ac:dyDescent="0.35">
      <c r="A2994" t="s">
        <v>23</v>
      </c>
      <c r="B2994">
        <f>IF(COUNTIF($A$2:A2994, A2994) =1,1,0)</f>
        <v>0</v>
      </c>
      <c r="C2994">
        <v>2021</v>
      </c>
      <c r="D2994" s="10">
        <v>44197</v>
      </c>
      <c r="E2994" t="s">
        <v>42</v>
      </c>
      <c r="F2994" t="s">
        <v>36</v>
      </c>
      <c r="G2994">
        <f>IF(COUNTIF($F$2:F2994, F2994) =1,1,0)</f>
        <v>0</v>
      </c>
      <c r="H2994" s="1">
        <v>60.14</v>
      </c>
      <c r="I2994" s="2">
        <f t="shared" si="46"/>
        <v>60140000</v>
      </c>
      <c r="J2994" s="2">
        <v>191427</v>
      </c>
      <c r="K2994" t="s">
        <v>25</v>
      </c>
      <c r="L2994" t="s">
        <v>38</v>
      </c>
      <c r="M2994" t="s">
        <v>39</v>
      </c>
      <c r="N2994" s="2">
        <v>56</v>
      </c>
    </row>
    <row r="2995" spans="1:14" x14ac:dyDescent="0.35">
      <c r="A2995" t="s">
        <v>28</v>
      </c>
      <c r="B2995">
        <f>IF(COUNTIF($A$2:A2995, A2995) =1,1,0)</f>
        <v>0</v>
      </c>
      <c r="C2995">
        <v>2017</v>
      </c>
      <c r="D2995" s="10">
        <v>42736</v>
      </c>
      <c r="E2995" t="s">
        <v>34</v>
      </c>
      <c r="F2995" t="s">
        <v>12</v>
      </c>
      <c r="G2995">
        <f>IF(COUNTIF($F$2:F2995, F2995) =1,1,0)</f>
        <v>0</v>
      </c>
      <c r="H2995" s="1">
        <v>54.98</v>
      </c>
      <c r="I2995" s="2">
        <f t="shared" si="46"/>
        <v>54980000</v>
      </c>
      <c r="J2995" s="2">
        <v>786577</v>
      </c>
      <c r="K2995" t="s">
        <v>29</v>
      </c>
      <c r="L2995" t="s">
        <v>14</v>
      </c>
      <c r="M2995" t="s">
        <v>18</v>
      </c>
      <c r="N2995" s="2">
        <v>70</v>
      </c>
    </row>
    <row r="2996" spans="1:14" x14ac:dyDescent="0.35">
      <c r="A2996" t="s">
        <v>28</v>
      </c>
      <c r="B2996">
        <f>IF(COUNTIF($A$2:A2996, A2996) =1,1,0)</f>
        <v>0</v>
      </c>
      <c r="C2996">
        <v>2019</v>
      </c>
      <c r="D2996" s="10">
        <v>43466</v>
      </c>
      <c r="E2996" t="s">
        <v>16</v>
      </c>
      <c r="F2996" t="s">
        <v>35</v>
      </c>
      <c r="G2996">
        <f>IF(COUNTIF($F$2:F2996, F2996) =1,1,0)</f>
        <v>0</v>
      </c>
      <c r="H2996" s="1">
        <v>58.6</v>
      </c>
      <c r="I2996" s="2">
        <f t="shared" si="46"/>
        <v>58600000</v>
      </c>
      <c r="J2996" s="2">
        <v>76066</v>
      </c>
      <c r="K2996" t="s">
        <v>29</v>
      </c>
      <c r="L2996" t="s">
        <v>14</v>
      </c>
      <c r="M2996" t="s">
        <v>27</v>
      </c>
      <c r="N2996" s="2">
        <v>8</v>
      </c>
    </row>
    <row r="2997" spans="1:14" x14ac:dyDescent="0.35">
      <c r="A2997" t="s">
        <v>23</v>
      </c>
      <c r="B2997">
        <f>IF(COUNTIF($A$2:A2997, A2997) =1,1,0)</f>
        <v>0</v>
      </c>
      <c r="C2997">
        <v>2021</v>
      </c>
      <c r="D2997" s="10">
        <v>44197</v>
      </c>
      <c r="E2997" t="s">
        <v>16</v>
      </c>
      <c r="F2997" t="s">
        <v>35</v>
      </c>
      <c r="G2997">
        <f>IF(COUNTIF($F$2:F2997, F2997) =1,1,0)</f>
        <v>0</v>
      </c>
      <c r="H2997" s="1">
        <v>51.42</v>
      </c>
      <c r="I2997" s="2">
        <f t="shared" si="46"/>
        <v>51420000</v>
      </c>
      <c r="J2997" s="2">
        <v>190694</v>
      </c>
      <c r="K2997" t="s">
        <v>30</v>
      </c>
      <c r="L2997" t="s">
        <v>26</v>
      </c>
      <c r="M2997" t="s">
        <v>18</v>
      </c>
      <c r="N2997" s="2">
        <v>52</v>
      </c>
    </row>
    <row r="2998" spans="1:14" x14ac:dyDescent="0.35">
      <c r="A2998" t="s">
        <v>43</v>
      </c>
      <c r="B2998">
        <f>IF(COUNTIF($A$2:A2998, A2998) =1,1,0)</f>
        <v>0</v>
      </c>
      <c r="C2998">
        <v>2023</v>
      </c>
      <c r="D2998" s="10">
        <v>44927</v>
      </c>
      <c r="E2998" t="s">
        <v>34</v>
      </c>
      <c r="F2998" t="s">
        <v>24</v>
      </c>
      <c r="G2998">
        <f>IF(COUNTIF($F$2:F2998, F2998) =1,1,0)</f>
        <v>0</v>
      </c>
      <c r="H2998" s="1">
        <v>30.28</v>
      </c>
      <c r="I2998" s="2">
        <f t="shared" si="46"/>
        <v>30280000</v>
      </c>
      <c r="J2998" s="2">
        <v>892843</v>
      </c>
      <c r="K2998" t="s">
        <v>13</v>
      </c>
      <c r="L2998" t="s">
        <v>38</v>
      </c>
      <c r="M2998" t="s">
        <v>15</v>
      </c>
      <c r="N2998" s="2">
        <v>26</v>
      </c>
    </row>
    <row r="2999" spans="1:14" x14ac:dyDescent="0.35">
      <c r="A2999" t="s">
        <v>43</v>
      </c>
      <c r="B2999">
        <f>IF(COUNTIF($A$2:A2999, A2999) =1,1,0)</f>
        <v>0</v>
      </c>
      <c r="C2999">
        <v>2017</v>
      </c>
      <c r="D2999" s="10">
        <v>42736</v>
      </c>
      <c r="E2999" t="s">
        <v>34</v>
      </c>
      <c r="F2999" t="s">
        <v>21</v>
      </c>
      <c r="G2999">
        <f>IF(COUNTIF($F$2:F2999, F2999) =1,1,0)</f>
        <v>0</v>
      </c>
      <c r="H2999" s="1">
        <v>32.97</v>
      </c>
      <c r="I2999" s="2">
        <f t="shared" si="46"/>
        <v>32970000</v>
      </c>
      <c r="J2999" s="2">
        <v>734737</v>
      </c>
      <c r="K2999" t="s">
        <v>25</v>
      </c>
      <c r="L2999" t="s">
        <v>22</v>
      </c>
      <c r="M2999" t="s">
        <v>27</v>
      </c>
      <c r="N2999" s="2">
        <v>30</v>
      </c>
    </row>
    <row r="3000" spans="1:14" x14ac:dyDescent="0.35">
      <c r="A3000" t="s">
        <v>23</v>
      </c>
      <c r="B3000">
        <f>IF(COUNTIF($A$2:A3000, A3000) =1,1,0)</f>
        <v>0</v>
      </c>
      <c r="C3000">
        <v>2022</v>
      </c>
      <c r="D3000" s="10">
        <v>44562</v>
      </c>
      <c r="E3000" t="s">
        <v>34</v>
      </c>
      <c r="F3000" t="s">
        <v>21</v>
      </c>
      <c r="G3000">
        <f>IF(COUNTIF($F$2:F3000, F3000) =1,1,0)</f>
        <v>0</v>
      </c>
      <c r="H3000" s="1">
        <v>32.17</v>
      </c>
      <c r="I3000" s="2">
        <f t="shared" si="46"/>
        <v>32170000</v>
      </c>
      <c r="J3000" s="2">
        <v>379954</v>
      </c>
      <c r="K3000" t="s">
        <v>29</v>
      </c>
      <c r="L3000" t="s">
        <v>14</v>
      </c>
      <c r="M3000" t="s">
        <v>18</v>
      </c>
      <c r="N3000" s="2">
        <v>9</v>
      </c>
    </row>
    <row r="3001" spans="1:14" x14ac:dyDescent="0.35">
      <c r="A3001" t="s">
        <v>28</v>
      </c>
      <c r="B3001">
        <f>IF(COUNTIF($A$2:A3001, A3001) =1,1,0)</f>
        <v>0</v>
      </c>
      <c r="C3001">
        <v>2021</v>
      </c>
      <c r="D3001" s="10">
        <v>44197</v>
      </c>
      <c r="E3001" t="s">
        <v>34</v>
      </c>
      <c r="F3001" t="s">
        <v>17</v>
      </c>
      <c r="G3001">
        <f>IF(COUNTIF($F$2:F3001, F3001) =1,1,0)</f>
        <v>0</v>
      </c>
      <c r="H3001" s="1">
        <v>48.2</v>
      </c>
      <c r="I3001" s="2">
        <f t="shared" si="46"/>
        <v>48200000</v>
      </c>
      <c r="J3001" s="2">
        <v>480984</v>
      </c>
      <c r="K3001" t="s">
        <v>30</v>
      </c>
      <c r="L3001" t="s">
        <v>38</v>
      </c>
      <c r="M3001" t="s">
        <v>15</v>
      </c>
      <c r="N3001" s="2">
        <v>64</v>
      </c>
    </row>
  </sheetData>
  <autoFilter ref="A1:N3001" xr:uid="{03A017E2-3236-49A9-976B-F49A217CCA68}"/>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B591-98B4-4218-B957-8B4C17DD302A}">
  <dimension ref="B2:L67"/>
  <sheetViews>
    <sheetView tabSelected="1" topLeftCell="A7" zoomScale="60" zoomScaleNormal="60" workbookViewId="0">
      <selection activeCell="C20" sqref="C20"/>
    </sheetView>
  </sheetViews>
  <sheetFormatPr defaultRowHeight="14.5" x14ac:dyDescent="0.35"/>
  <cols>
    <col min="2" max="2" width="40.26953125" bestFit="1" customWidth="1"/>
    <col min="3" max="3" width="29.08984375" bestFit="1" customWidth="1"/>
    <col min="5" max="5" width="38.36328125" bestFit="1" customWidth="1"/>
    <col min="6" max="6" width="29.453125" bestFit="1" customWidth="1"/>
    <col min="7" max="7" width="8.453125" bestFit="1" customWidth="1"/>
    <col min="8" max="8" width="34.6328125" bestFit="1" customWidth="1"/>
    <col min="9" max="9" width="27.1796875" bestFit="1" customWidth="1"/>
    <col min="10" max="11" width="11.7265625" bestFit="1" customWidth="1"/>
    <col min="12" max="12" width="10.7265625" bestFit="1" customWidth="1"/>
  </cols>
  <sheetData>
    <row r="2" spans="2:12" x14ac:dyDescent="0.35">
      <c r="B2" s="13" t="s">
        <v>74</v>
      </c>
    </row>
    <row r="3" spans="2:12" x14ac:dyDescent="0.35">
      <c r="B3" t="s">
        <v>75</v>
      </c>
      <c r="E3" s="19" t="s">
        <v>82</v>
      </c>
    </row>
    <row r="4" spans="2:12" x14ac:dyDescent="0.35">
      <c r="B4" s="3" t="s">
        <v>49</v>
      </c>
      <c r="E4" s="3" t="s">
        <v>68</v>
      </c>
      <c r="F4" s="3" t="s">
        <v>64</v>
      </c>
    </row>
    <row r="5" spans="2:12" x14ac:dyDescent="0.35">
      <c r="B5">
        <v>3000</v>
      </c>
      <c r="E5" s="3" t="s">
        <v>47</v>
      </c>
      <c r="F5" t="s">
        <v>32</v>
      </c>
      <c r="G5" t="s">
        <v>42</v>
      </c>
      <c r="H5" t="s">
        <v>20</v>
      </c>
      <c r="I5" t="s">
        <v>11</v>
      </c>
      <c r="J5" t="s">
        <v>16</v>
      </c>
      <c r="K5" t="s">
        <v>34</v>
      </c>
      <c r="L5" t="s">
        <v>48</v>
      </c>
    </row>
    <row r="6" spans="2:12" x14ac:dyDescent="0.35">
      <c r="E6" s="4">
        <v>2015</v>
      </c>
      <c r="F6" s="7">
        <v>2760790000</v>
      </c>
      <c r="G6" s="7">
        <v>2474920000</v>
      </c>
      <c r="H6" s="7">
        <v>2254100000</v>
      </c>
      <c r="I6" s="7">
        <v>2437720000</v>
      </c>
      <c r="J6" s="7">
        <v>2452880000</v>
      </c>
      <c r="K6" s="7">
        <v>2129800000</v>
      </c>
      <c r="L6" s="7">
        <v>14510210000</v>
      </c>
    </row>
    <row r="7" spans="2:12" x14ac:dyDescent="0.35">
      <c r="B7" s="12" t="s">
        <v>76</v>
      </c>
      <c r="E7" s="4">
        <v>2016</v>
      </c>
      <c r="F7" s="7">
        <v>2808650000</v>
      </c>
      <c r="G7" s="7">
        <v>2335850000</v>
      </c>
      <c r="H7" s="7">
        <v>2117250000</v>
      </c>
      <c r="I7" s="7">
        <v>2650270000</v>
      </c>
      <c r="J7" s="7">
        <v>1967930000</v>
      </c>
      <c r="K7" s="7">
        <v>2067310000</v>
      </c>
      <c r="L7" s="7">
        <v>13947260000</v>
      </c>
    </row>
    <row r="8" spans="2:12" x14ac:dyDescent="0.35">
      <c r="B8" s="3" t="s">
        <v>50</v>
      </c>
      <c r="E8" s="4">
        <v>2017</v>
      </c>
      <c r="F8" s="7">
        <v>3078450000</v>
      </c>
      <c r="G8" s="7">
        <v>2141460000</v>
      </c>
      <c r="H8" s="7">
        <v>3085620000</v>
      </c>
      <c r="I8" s="7">
        <v>3319860000</v>
      </c>
      <c r="J8" s="7">
        <v>2380280000</v>
      </c>
      <c r="K8" s="7">
        <v>2256010000</v>
      </c>
      <c r="L8" s="7">
        <v>16261680000</v>
      </c>
    </row>
    <row r="9" spans="2:12" x14ac:dyDescent="0.35">
      <c r="B9">
        <v>10</v>
      </c>
      <c r="E9" s="4">
        <v>2018</v>
      </c>
      <c r="F9" s="7">
        <v>2677490000</v>
      </c>
      <c r="G9" s="7">
        <v>2632690000</v>
      </c>
      <c r="H9" s="7">
        <v>1886080000</v>
      </c>
      <c r="I9" s="7">
        <v>2498780000</v>
      </c>
      <c r="J9" s="7">
        <v>2178200000</v>
      </c>
      <c r="K9" s="7">
        <v>2847240000</v>
      </c>
      <c r="L9" s="7">
        <v>14720480000</v>
      </c>
    </row>
    <row r="10" spans="2:12" x14ac:dyDescent="0.35">
      <c r="E10" s="4">
        <v>2019</v>
      </c>
      <c r="F10" s="7">
        <v>2401690000</v>
      </c>
      <c r="G10" s="7">
        <v>1875000000</v>
      </c>
      <c r="H10" s="7">
        <v>2169420000</v>
      </c>
      <c r="I10" s="7">
        <v>2239090000</v>
      </c>
      <c r="J10" s="7">
        <v>1804280000</v>
      </c>
      <c r="K10" s="7">
        <v>2645210000</v>
      </c>
      <c r="L10" s="7">
        <v>13134690000</v>
      </c>
    </row>
    <row r="11" spans="2:12" x14ac:dyDescent="0.35">
      <c r="B11" s="12" t="s">
        <v>77</v>
      </c>
      <c r="E11" s="4">
        <v>2020</v>
      </c>
      <c r="F11" s="7">
        <v>2590920000</v>
      </c>
      <c r="G11" s="7">
        <v>1744500000</v>
      </c>
      <c r="H11" s="7">
        <v>2263320000</v>
      </c>
      <c r="I11" s="7">
        <v>2982970000</v>
      </c>
      <c r="J11" s="7">
        <v>3041550000</v>
      </c>
      <c r="K11" s="7">
        <v>3144690000</v>
      </c>
      <c r="L11" s="7">
        <v>15767950000</v>
      </c>
    </row>
    <row r="12" spans="2:12" x14ac:dyDescent="0.35">
      <c r="B12" s="3" t="s">
        <v>68</v>
      </c>
      <c r="E12" s="4">
        <v>2021</v>
      </c>
      <c r="F12" s="7">
        <v>2712070000</v>
      </c>
      <c r="G12" s="7">
        <v>2841650000</v>
      </c>
      <c r="H12" s="7">
        <v>2461940000</v>
      </c>
      <c r="I12" s="7">
        <v>2217020000</v>
      </c>
      <c r="J12" s="7">
        <v>2578240000</v>
      </c>
      <c r="K12" s="7">
        <v>3062490000</v>
      </c>
      <c r="L12" s="7">
        <v>15873410000</v>
      </c>
    </row>
    <row r="13" spans="2:12" x14ac:dyDescent="0.35">
      <c r="B13" s="7">
        <v>151478910000</v>
      </c>
      <c r="E13" s="4">
        <v>2022</v>
      </c>
      <c r="F13" s="7">
        <v>2701600000</v>
      </c>
      <c r="G13" s="7">
        <v>2835980000</v>
      </c>
      <c r="H13" s="7">
        <v>2295480000</v>
      </c>
      <c r="I13" s="7">
        <v>3053930000</v>
      </c>
      <c r="J13" s="7">
        <v>2882500000</v>
      </c>
      <c r="K13" s="7">
        <v>2101370000</v>
      </c>
      <c r="L13" s="7">
        <v>15870860000</v>
      </c>
    </row>
    <row r="14" spans="2:12" x14ac:dyDescent="0.35">
      <c r="E14" s="4">
        <v>2023</v>
      </c>
      <c r="F14" s="7">
        <v>3068100000</v>
      </c>
      <c r="G14" s="7">
        <v>2679920000</v>
      </c>
      <c r="H14" s="7">
        <v>2581290000</v>
      </c>
      <c r="I14" s="7">
        <v>2084890000</v>
      </c>
      <c r="J14" s="7">
        <v>2446560000</v>
      </c>
      <c r="K14" s="7">
        <v>3097320000</v>
      </c>
      <c r="L14" s="7">
        <v>15958080000</v>
      </c>
    </row>
    <row r="15" spans="2:12" x14ac:dyDescent="0.35">
      <c r="B15" s="12" t="s">
        <v>78</v>
      </c>
      <c r="E15" s="4">
        <v>2024</v>
      </c>
      <c r="F15" s="7">
        <v>2831160000</v>
      </c>
      <c r="G15" s="7">
        <v>2405980000</v>
      </c>
      <c r="H15" s="7">
        <v>2436370000</v>
      </c>
      <c r="I15" s="7">
        <v>3208760000</v>
      </c>
      <c r="J15" s="7">
        <v>2746900000</v>
      </c>
      <c r="K15" s="7">
        <v>1805120000</v>
      </c>
      <c r="L15" s="7">
        <v>15434290000</v>
      </c>
    </row>
    <row r="16" spans="2:12" x14ac:dyDescent="0.35">
      <c r="B16" s="3" t="s">
        <v>54</v>
      </c>
      <c r="E16" s="4" t="s">
        <v>48</v>
      </c>
      <c r="F16" s="7">
        <v>27630920000</v>
      </c>
      <c r="G16" s="7">
        <v>23967950000</v>
      </c>
      <c r="H16" s="7">
        <v>23550870000</v>
      </c>
      <c r="I16" s="7">
        <v>26693290000</v>
      </c>
      <c r="J16" s="7">
        <v>24479320000</v>
      </c>
      <c r="K16" s="7">
        <v>25156560000</v>
      </c>
      <c r="L16" s="7">
        <v>151478910000</v>
      </c>
    </row>
    <row r="17" spans="2:12" x14ac:dyDescent="0.35">
      <c r="B17" s="7">
        <v>1514052409</v>
      </c>
    </row>
    <row r="18" spans="2:12" x14ac:dyDescent="0.35">
      <c r="E18" s="19" t="s">
        <v>83</v>
      </c>
    </row>
    <row r="19" spans="2:12" x14ac:dyDescent="0.35">
      <c r="B19" s="12" t="s">
        <v>79</v>
      </c>
      <c r="E19" s="3" t="s">
        <v>54</v>
      </c>
      <c r="F19" s="3" t="s">
        <v>64</v>
      </c>
    </row>
    <row r="20" spans="2:12" x14ac:dyDescent="0.35">
      <c r="B20" s="3" t="s">
        <v>72</v>
      </c>
      <c r="E20" s="3" t="s">
        <v>47</v>
      </c>
      <c r="F20" t="s">
        <v>32</v>
      </c>
      <c r="G20" t="s">
        <v>42</v>
      </c>
      <c r="H20" t="s">
        <v>20</v>
      </c>
      <c r="I20" t="s">
        <v>11</v>
      </c>
      <c r="J20" t="s">
        <v>16</v>
      </c>
      <c r="K20" t="s">
        <v>34</v>
      </c>
      <c r="L20" t="s">
        <v>48</v>
      </c>
    </row>
    <row r="21" spans="2:12" x14ac:dyDescent="0.35">
      <c r="B21" s="2">
        <v>36.475999999999999</v>
      </c>
      <c r="E21" s="4">
        <v>2015</v>
      </c>
      <c r="F21" s="8">
        <v>22686100</v>
      </c>
      <c r="G21" s="8">
        <v>28319764</v>
      </c>
      <c r="H21" s="8">
        <v>22084068</v>
      </c>
      <c r="I21" s="8">
        <v>21407050</v>
      </c>
      <c r="J21" s="8">
        <v>26011900</v>
      </c>
      <c r="K21" s="8">
        <v>20784288</v>
      </c>
      <c r="L21" s="8">
        <v>141293170</v>
      </c>
    </row>
    <row r="22" spans="2:12" x14ac:dyDescent="0.35">
      <c r="E22" s="4">
        <v>2016</v>
      </c>
      <c r="F22" s="8">
        <v>27338073</v>
      </c>
      <c r="G22" s="8">
        <v>20022744</v>
      </c>
      <c r="H22" s="8">
        <v>23595002</v>
      </c>
      <c r="I22" s="8">
        <v>27135087</v>
      </c>
      <c r="J22" s="8">
        <v>23144057</v>
      </c>
      <c r="K22" s="8">
        <v>22799621</v>
      </c>
      <c r="L22" s="8">
        <v>144034584</v>
      </c>
    </row>
    <row r="23" spans="2:12" x14ac:dyDescent="0.35">
      <c r="B23" s="14" t="s">
        <v>80</v>
      </c>
      <c r="E23" s="4">
        <v>2017</v>
      </c>
      <c r="F23" s="8">
        <v>26841235</v>
      </c>
      <c r="G23" s="8">
        <v>25523328</v>
      </c>
      <c r="H23" s="8">
        <v>31115494</v>
      </c>
      <c r="I23" s="8">
        <v>32509538</v>
      </c>
      <c r="J23" s="8">
        <v>21325231</v>
      </c>
      <c r="K23" s="8">
        <v>24493054</v>
      </c>
      <c r="L23" s="8">
        <v>161807880</v>
      </c>
    </row>
    <row r="24" spans="2:12" x14ac:dyDescent="0.35">
      <c r="B24" s="3" t="s">
        <v>47</v>
      </c>
      <c r="C24" t="s">
        <v>54</v>
      </c>
      <c r="E24" s="4">
        <v>2018</v>
      </c>
      <c r="F24" s="8">
        <v>31692174</v>
      </c>
      <c r="G24" s="8">
        <v>25230329</v>
      </c>
      <c r="H24" s="8">
        <v>17792244</v>
      </c>
      <c r="I24" s="8">
        <v>25973329</v>
      </c>
      <c r="J24" s="8">
        <v>23438517</v>
      </c>
      <c r="K24" s="8">
        <v>27648361</v>
      </c>
      <c r="L24" s="8">
        <v>151774954</v>
      </c>
    </row>
    <row r="25" spans="2:12" x14ac:dyDescent="0.35">
      <c r="B25" s="4" t="s">
        <v>32</v>
      </c>
      <c r="C25" s="5">
        <v>265201265</v>
      </c>
      <c r="E25" s="4">
        <v>2019</v>
      </c>
      <c r="F25" s="8">
        <v>22915348</v>
      </c>
      <c r="G25" s="8">
        <v>21981047</v>
      </c>
      <c r="H25" s="8">
        <v>23156394</v>
      </c>
      <c r="I25" s="8">
        <v>23168932</v>
      </c>
      <c r="J25" s="8">
        <v>15710481</v>
      </c>
      <c r="K25" s="8">
        <v>23280726</v>
      </c>
      <c r="L25" s="8">
        <v>130212928</v>
      </c>
    </row>
    <row r="26" spans="2:12" x14ac:dyDescent="0.35">
      <c r="B26" s="4" t="s">
        <v>42</v>
      </c>
      <c r="C26" s="5">
        <v>246758413</v>
      </c>
      <c r="E26" s="4">
        <v>2020</v>
      </c>
      <c r="F26" s="8">
        <v>30897785</v>
      </c>
      <c r="G26" s="8">
        <v>17637556</v>
      </c>
      <c r="H26" s="8">
        <v>23864643</v>
      </c>
      <c r="I26" s="8">
        <v>31973427</v>
      </c>
      <c r="J26" s="8">
        <v>27433240</v>
      </c>
      <c r="K26" s="8">
        <v>27230110</v>
      </c>
      <c r="L26" s="8">
        <v>159036761</v>
      </c>
    </row>
    <row r="27" spans="2:12" x14ac:dyDescent="0.35">
      <c r="B27" s="4" t="s">
        <v>20</v>
      </c>
      <c r="C27" s="5">
        <v>238709523</v>
      </c>
      <c r="E27" s="4">
        <v>2021</v>
      </c>
      <c r="F27" s="8">
        <v>23340503</v>
      </c>
      <c r="G27" s="8">
        <v>24900827</v>
      </c>
      <c r="H27" s="8">
        <v>25077900</v>
      </c>
      <c r="I27" s="8">
        <v>20374156</v>
      </c>
      <c r="J27" s="8">
        <v>29855726</v>
      </c>
      <c r="K27" s="8">
        <v>31692887</v>
      </c>
      <c r="L27" s="8">
        <v>155241999</v>
      </c>
    </row>
    <row r="28" spans="2:12" x14ac:dyDescent="0.35">
      <c r="B28" s="4" t="s">
        <v>11</v>
      </c>
      <c r="C28" s="5">
        <v>257717975</v>
      </c>
      <c r="E28" s="4">
        <v>2022</v>
      </c>
      <c r="F28" s="8">
        <v>25963023</v>
      </c>
      <c r="G28" s="8">
        <v>33575910</v>
      </c>
      <c r="H28" s="8">
        <v>22224025</v>
      </c>
      <c r="I28" s="8">
        <v>27121256</v>
      </c>
      <c r="J28" s="8">
        <v>28657261</v>
      </c>
      <c r="K28" s="8">
        <v>25721685</v>
      </c>
      <c r="L28" s="8">
        <v>163263160</v>
      </c>
    </row>
    <row r="29" spans="2:12" x14ac:dyDescent="0.35">
      <c r="B29" s="4" t="s">
        <v>16</v>
      </c>
      <c r="C29" s="5">
        <v>247892907</v>
      </c>
      <c r="E29" s="4">
        <v>2023</v>
      </c>
      <c r="F29" s="8">
        <v>28079583</v>
      </c>
      <c r="G29" s="8">
        <v>25235223</v>
      </c>
      <c r="H29" s="8">
        <v>25176513</v>
      </c>
      <c r="I29" s="8">
        <v>18200481</v>
      </c>
      <c r="J29" s="8">
        <v>25074435</v>
      </c>
      <c r="K29" s="8">
        <v>32539421</v>
      </c>
      <c r="L29" s="8">
        <v>154305656</v>
      </c>
    </row>
    <row r="30" spans="2:12" x14ac:dyDescent="0.35">
      <c r="B30" s="4" t="s">
        <v>34</v>
      </c>
      <c r="C30" s="5">
        <v>257772326</v>
      </c>
      <c r="E30" s="4">
        <v>2024</v>
      </c>
      <c r="F30" s="8">
        <v>25447441</v>
      </c>
      <c r="G30" s="8">
        <v>24331685</v>
      </c>
      <c r="H30" s="8">
        <v>24623240</v>
      </c>
      <c r="I30" s="8">
        <v>29854719</v>
      </c>
      <c r="J30" s="8">
        <v>27242059</v>
      </c>
      <c r="K30" s="8">
        <v>21582173</v>
      </c>
      <c r="L30" s="8">
        <v>153081317</v>
      </c>
    </row>
    <row r="31" spans="2:12" x14ac:dyDescent="0.35">
      <c r="B31" s="4" t="s">
        <v>48</v>
      </c>
      <c r="C31" s="5">
        <v>1514052409</v>
      </c>
      <c r="E31" s="4" t="s">
        <v>48</v>
      </c>
      <c r="F31" s="8">
        <v>265201265</v>
      </c>
      <c r="G31" s="8">
        <v>246758413</v>
      </c>
      <c r="H31" s="8">
        <v>238709523</v>
      </c>
      <c r="I31" s="8">
        <v>257717975</v>
      </c>
      <c r="J31" s="8">
        <v>247892907</v>
      </c>
      <c r="K31" s="8">
        <v>257772326</v>
      </c>
      <c r="L31" s="8">
        <v>1514052409</v>
      </c>
    </row>
    <row r="33" spans="2:6" x14ac:dyDescent="0.35">
      <c r="B33" s="15" t="s">
        <v>81</v>
      </c>
      <c r="E33" s="16" t="s">
        <v>84</v>
      </c>
    </row>
    <row r="34" spans="2:6" x14ac:dyDescent="0.35">
      <c r="B34" s="3" t="s">
        <v>47</v>
      </c>
      <c r="C34" t="s">
        <v>68</v>
      </c>
      <c r="E34" s="3" t="s">
        <v>47</v>
      </c>
      <c r="F34" t="s">
        <v>54</v>
      </c>
    </row>
    <row r="35" spans="2:6" x14ac:dyDescent="0.35">
      <c r="B35" s="4" t="s">
        <v>10</v>
      </c>
      <c r="C35" s="7">
        <v>13714470000</v>
      </c>
      <c r="E35" s="4" t="s">
        <v>10</v>
      </c>
      <c r="F35" s="8">
        <v>139580938</v>
      </c>
    </row>
    <row r="36" spans="2:6" x14ac:dyDescent="0.35">
      <c r="B36" s="4" t="s">
        <v>19</v>
      </c>
      <c r="C36" s="7">
        <v>14566120000</v>
      </c>
      <c r="E36" s="4" t="s">
        <v>45</v>
      </c>
      <c r="F36" s="8">
        <v>144200870</v>
      </c>
    </row>
    <row r="37" spans="2:6" x14ac:dyDescent="0.35">
      <c r="B37" s="4" t="s">
        <v>41</v>
      </c>
      <c r="C37" s="7">
        <v>14734730000</v>
      </c>
      <c r="E37" s="4" t="s">
        <v>28</v>
      </c>
      <c r="F37" s="8">
        <v>147675358</v>
      </c>
    </row>
    <row r="38" spans="2:6" x14ac:dyDescent="0.35">
      <c r="B38" s="4" t="s">
        <v>45</v>
      </c>
      <c r="C38" s="7">
        <v>14812120000</v>
      </c>
      <c r="E38" s="4" t="s">
        <v>44</v>
      </c>
      <c r="F38" s="8">
        <v>148711814</v>
      </c>
    </row>
    <row r="39" spans="2:6" x14ac:dyDescent="0.35">
      <c r="B39" s="4" t="s">
        <v>33</v>
      </c>
      <c r="C39" s="7">
        <v>14972280000</v>
      </c>
      <c r="E39" s="4" t="s">
        <v>19</v>
      </c>
      <c r="F39" s="8">
        <v>149178659</v>
      </c>
    </row>
    <row r="40" spans="2:6" x14ac:dyDescent="0.35">
      <c r="B40" s="4" t="s">
        <v>44</v>
      </c>
      <c r="C40" s="7">
        <v>15197340000</v>
      </c>
      <c r="E40" s="4" t="s">
        <v>40</v>
      </c>
      <c r="F40" s="8">
        <v>150011830</v>
      </c>
    </row>
    <row r="41" spans="2:6" x14ac:dyDescent="0.35">
      <c r="B41" s="4" t="s">
        <v>40</v>
      </c>
      <c r="C41" s="7">
        <v>15403000000</v>
      </c>
      <c r="E41" s="4" t="s">
        <v>41</v>
      </c>
      <c r="F41" s="8">
        <v>152191835</v>
      </c>
    </row>
    <row r="42" spans="2:6" x14ac:dyDescent="0.35">
      <c r="B42" s="4" t="s">
        <v>43</v>
      </c>
      <c r="C42" s="7">
        <v>15782620000</v>
      </c>
      <c r="E42" s="4" t="s">
        <v>33</v>
      </c>
      <c r="F42" s="8">
        <v>156229142</v>
      </c>
    </row>
    <row r="43" spans="2:6" x14ac:dyDescent="0.35">
      <c r="B43" s="4" t="s">
        <v>28</v>
      </c>
      <c r="C43" s="7">
        <v>15793240000</v>
      </c>
      <c r="E43" s="4" t="s">
        <v>23</v>
      </c>
      <c r="F43" s="8">
        <v>157464983</v>
      </c>
    </row>
    <row r="44" spans="2:6" x14ac:dyDescent="0.35">
      <c r="B44" s="4" t="s">
        <v>23</v>
      </c>
      <c r="C44" s="7">
        <v>16502990000</v>
      </c>
      <c r="E44" s="4" t="s">
        <v>43</v>
      </c>
      <c r="F44" s="8">
        <v>168806980</v>
      </c>
    </row>
    <row r="45" spans="2:6" x14ac:dyDescent="0.35">
      <c r="B45" s="4" t="s">
        <v>48</v>
      </c>
      <c r="C45" s="7">
        <v>151478910000</v>
      </c>
      <c r="E45" s="4" t="s">
        <v>48</v>
      </c>
      <c r="F45" s="7">
        <v>1514052409</v>
      </c>
    </row>
    <row r="48" spans="2:6" x14ac:dyDescent="0.35">
      <c r="B48" s="17" t="s">
        <v>85</v>
      </c>
      <c r="E48" s="17" t="s">
        <v>86</v>
      </c>
    </row>
    <row r="49" spans="2:9" x14ac:dyDescent="0.35">
      <c r="B49" s="3" t="s">
        <v>47</v>
      </c>
      <c r="C49" t="s">
        <v>68</v>
      </c>
      <c r="E49" s="3" t="s">
        <v>47</v>
      </c>
      <c r="F49" t="s">
        <v>54</v>
      </c>
    </row>
    <row r="50" spans="2:9" x14ac:dyDescent="0.35">
      <c r="B50" s="4" t="s">
        <v>12</v>
      </c>
      <c r="C50" s="7">
        <v>20071430000</v>
      </c>
      <c r="E50" s="4" t="s">
        <v>24</v>
      </c>
      <c r="F50" s="8">
        <v>199567110</v>
      </c>
    </row>
    <row r="51" spans="2:9" x14ac:dyDescent="0.35">
      <c r="B51" s="4" t="s">
        <v>24</v>
      </c>
      <c r="C51" s="7">
        <v>20459090000</v>
      </c>
      <c r="E51" s="4" t="s">
        <v>35</v>
      </c>
      <c r="F51" s="8">
        <v>201239030</v>
      </c>
    </row>
    <row r="52" spans="2:9" x14ac:dyDescent="0.35">
      <c r="B52" s="4" t="s">
        <v>37</v>
      </c>
      <c r="C52" s="7">
        <v>21041290000</v>
      </c>
      <c r="E52" s="4" t="s">
        <v>17</v>
      </c>
      <c r="F52" s="8">
        <v>206776386</v>
      </c>
    </row>
    <row r="53" spans="2:9" x14ac:dyDescent="0.35">
      <c r="B53" s="4" t="s">
        <v>17</v>
      </c>
      <c r="C53" s="7">
        <v>21119550000</v>
      </c>
      <c r="E53" s="4" t="s">
        <v>12</v>
      </c>
      <c r="F53" s="8">
        <v>215004732</v>
      </c>
    </row>
    <row r="54" spans="2:9" x14ac:dyDescent="0.35">
      <c r="B54" s="4" t="s">
        <v>35</v>
      </c>
      <c r="C54" s="7">
        <v>21205330000</v>
      </c>
      <c r="E54" s="4" t="s">
        <v>37</v>
      </c>
      <c r="F54" s="8">
        <v>216271916</v>
      </c>
    </row>
    <row r="55" spans="2:9" x14ac:dyDescent="0.35">
      <c r="B55" s="4" t="s">
        <v>36</v>
      </c>
      <c r="C55" s="7">
        <v>22772390000</v>
      </c>
      <c r="E55" s="4" t="s">
        <v>36</v>
      </c>
      <c r="F55" s="8">
        <v>225098406</v>
      </c>
    </row>
    <row r="56" spans="2:9" x14ac:dyDescent="0.35">
      <c r="B56" s="4" t="s">
        <v>21</v>
      </c>
      <c r="C56" s="7">
        <v>24809830000</v>
      </c>
      <c r="E56" s="4" t="s">
        <v>21</v>
      </c>
      <c r="F56" s="8">
        <v>250094829</v>
      </c>
    </row>
    <row r="57" spans="2:9" x14ac:dyDescent="0.35">
      <c r="B57" s="4" t="s">
        <v>48</v>
      </c>
      <c r="C57" s="7">
        <v>151478910000</v>
      </c>
      <c r="E57" s="4" t="s">
        <v>48</v>
      </c>
      <c r="F57" s="7">
        <v>1514052409</v>
      </c>
    </row>
    <row r="60" spans="2:9" x14ac:dyDescent="0.35">
      <c r="B60" s="18" t="s">
        <v>87</v>
      </c>
      <c r="E60" s="18" t="s">
        <v>88</v>
      </c>
      <c r="H60" s="18" t="s">
        <v>89</v>
      </c>
    </row>
    <row r="61" spans="2:9" x14ac:dyDescent="0.35">
      <c r="B61" s="3" t="s">
        <v>47</v>
      </c>
      <c r="C61" t="s">
        <v>68</v>
      </c>
      <c r="E61" s="3" t="s">
        <v>47</v>
      </c>
      <c r="F61" t="s">
        <v>68</v>
      </c>
      <c r="H61" s="3" t="s">
        <v>47</v>
      </c>
      <c r="I61" t="s">
        <v>68</v>
      </c>
    </row>
    <row r="62" spans="2:9" x14ac:dyDescent="0.35">
      <c r="B62" s="4" t="s">
        <v>13</v>
      </c>
      <c r="C62" s="7">
        <v>35497570000</v>
      </c>
      <c r="E62" s="4" t="s">
        <v>27</v>
      </c>
      <c r="F62" s="7">
        <v>29360770000</v>
      </c>
      <c r="H62" s="4" t="s">
        <v>26</v>
      </c>
      <c r="I62" s="7">
        <v>38026540000</v>
      </c>
    </row>
    <row r="63" spans="2:9" x14ac:dyDescent="0.35">
      <c r="B63" s="4" t="s">
        <v>29</v>
      </c>
      <c r="C63" s="7">
        <v>36673510000</v>
      </c>
      <c r="E63" s="4" t="s">
        <v>31</v>
      </c>
      <c r="F63" s="7">
        <v>32466870000</v>
      </c>
      <c r="H63" s="4" t="s">
        <v>14</v>
      </c>
      <c r="I63" s="7">
        <v>37024430000</v>
      </c>
    </row>
    <row r="64" spans="2:9" x14ac:dyDescent="0.35">
      <c r="B64" s="4" t="s">
        <v>25</v>
      </c>
      <c r="C64" s="7">
        <v>40497220000</v>
      </c>
      <c r="E64" s="4" t="s">
        <v>39</v>
      </c>
      <c r="F64" s="7">
        <v>29836920000</v>
      </c>
      <c r="H64" s="4" t="s">
        <v>22</v>
      </c>
      <c r="I64" s="7">
        <v>36879400000</v>
      </c>
    </row>
    <row r="65" spans="2:9" x14ac:dyDescent="0.35">
      <c r="B65" s="4" t="s">
        <v>30</v>
      </c>
      <c r="C65" s="7">
        <v>38810610000</v>
      </c>
      <c r="E65" s="4" t="s">
        <v>18</v>
      </c>
      <c r="F65" s="7">
        <v>29086030000</v>
      </c>
      <c r="H65" s="4" t="s">
        <v>38</v>
      </c>
      <c r="I65" s="7">
        <v>39548540000</v>
      </c>
    </row>
    <row r="66" spans="2:9" x14ac:dyDescent="0.35">
      <c r="B66" s="4" t="s">
        <v>48</v>
      </c>
      <c r="C66" s="7">
        <v>151478910000</v>
      </c>
      <c r="E66" s="4" t="s">
        <v>15</v>
      </c>
      <c r="F66" s="7">
        <v>30728320000</v>
      </c>
      <c r="H66" s="4" t="s">
        <v>48</v>
      </c>
      <c r="I66" s="7">
        <v>151478910000</v>
      </c>
    </row>
    <row r="67" spans="2:9" x14ac:dyDescent="0.35">
      <c r="E67" s="4" t="s">
        <v>48</v>
      </c>
      <c r="F67" s="7">
        <v>151478910000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B172C-938F-4FF5-A460-6A245C863F1F}">
  <dimension ref="A3:H112"/>
  <sheetViews>
    <sheetView topLeftCell="A17" zoomScale="80" zoomScaleNormal="80" workbookViewId="0">
      <selection activeCell="AD22" sqref="AD22"/>
    </sheetView>
  </sheetViews>
  <sheetFormatPr defaultRowHeight="14.5" x14ac:dyDescent="0.35"/>
  <cols>
    <col min="1" max="1" width="21.54296875" bestFit="1" customWidth="1"/>
    <col min="2" max="2" width="16.453125" bestFit="1" customWidth="1"/>
    <col min="3" max="3" width="8.54296875" bestFit="1" customWidth="1"/>
    <col min="4" max="4" width="17.7265625" bestFit="1" customWidth="1"/>
    <col min="5" max="5" width="8.26953125" bestFit="1" customWidth="1"/>
    <col min="6" max="6" width="12.1796875" bestFit="1" customWidth="1"/>
    <col min="7" max="7" width="12.36328125" bestFit="1" customWidth="1"/>
    <col min="8" max="8" width="11" bestFit="1" customWidth="1"/>
    <col min="9" max="11" width="6.7265625" bestFit="1" customWidth="1"/>
    <col min="12" max="12" width="11" bestFit="1" customWidth="1"/>
  </cols>
  <sheetData>
    <row r="3" spans="1:4" x14ac:dyDescent="0.35">
      <c r="A3" t="s">
        <v>51</v>
      </c>
      <c r="C3" t="s">
        <v>66</v>
      </c>
    </row>
    <row r="4" spans="1:4" x14ac:dyDescent="0.35">
      <c r="A4" t="s">
        <v>50</v>
      </c>
      <c r="C4" t="s">
        <v>49</v>
      </c>
    </row>
    <row r="5" spans="1:4" x14ac:dyDescent="0.35">
      <c r="A5">
        <v>10</v>
      </c>
      <c r="B5">
        <f>GETPIVOTDATA("Distinct Country",$A$4)</f>
        <v>10</v>
      </c>
      <c r="C5">
        <v>3000</v>
      </c>
      <c r="D5">
        <f>GETPIVOTDATA("Country",$C$4)</f>
        <v>3000</v>
      </c>
    </row>
    <row r="7" spans="1:4" x14ac:dyDescent="0.35">
      <c r="A7" t="s">
        <v>73</v>
      </c>
    </row>
    <row r="8" spans="1:4" x14ac:dyDescent="0.35">
      <c r="A8" t="s">
        <v>72</v>
      </c>
      <c r="C8" t="s">
        <v>72</v>
      </c>
    </row>
    <row r="9" spans="1:4" x14ac:dyDescent="0.35">
      <c r="A9" s="2">
        <v>36.475999999999999</v>
      </c>
      <c r="B9" s="2">
        <f>GETPIVOTDATA("Incident Resolution Time (in Hours)",$A$8)</f>
        <v>36.475999999999999</v>
      </c>
      <c r="C9" s="2">
        <v>36.475999999999999</v>
      </c>
      <c r="D9" s="2">
        <f>GETPIVOTDATA("Incident Resolution Time (in Hours)",$C$8)</f>
        <v>36.475999999999999</v>
      </c>
    </row>
    <row r="11" spans="1:4" x14ac:dyDescent="0.35">
      <c r="A11" t="s">
        <v>53</v>
      </c>
    </row>
    <row r="12" spans="1:4" x14ac:dyDescent="0.35">
      <c r="A12" t="s">
        <v>68</v>
      </c>
    </row>
    <row r="13" spans="1:4" x14ac:dyDescent="0.35">
      <c r="A13" s="7">
        <v>151478910000</v>
      </c>
      <c r="B13" s="20">
        <f>GETPIVOTDATA("Financial Loss (Actual $)",$A$12)</f>
        <v>151478910000</v>
      </c>
    </row>
    <row r="15" spans="1:4" x14ac:dyDescent="0.35">
      <c r="A15" t="s">
        <v>55</v>
      </c>
    </row>
    <row r="16" spans="1:4" x14ac:dyDescent="0.35">
      <c r="A16" t="s">
        <v>54</v>
      </c>
    </row>
    <row r="17" spans="1:5" x14ac:dyDescent="0.35">
      <c r="A17" s="7">
        <v>1514052409</v>
      </c>
      <c r="B17" s="7">
        <f>GETPIVOTDATA("Number of Affected Users",$A$16)</f>
        <v>1514052409</v>
      </c>
    </row>
    <row r="19" spans="1:5" x14ac:dyDescent="0.35">
      <c r="A19" t="s">
        <v>56</v>
      </c>
      <c r="D19" t="s">
        <v>57</v>
      </c>
    </row>
    <row r="20" spans="1:5" x14ac:dyDescent="0.35">
      <c r="A20" s="3" t="s">
        <v>47</v>
      </c>
      <c r="B20" t="s">
        <v>68</v>
      </c>
      <c r="D20" s="3" t="s">
        <v>47</v>
      </c>
      <c r="E20" t="s">
        <v>54</v>
      </c>
    </row>
    <row r="21" spans="1:5" x14ac:dyDescent="0.35">
      <c r="A21" s="4" t="s">
        <v>10</v>
      </c>
      <c r="B21" s="20">
        <v>13714470000</v>
      </c>
      <c r="D21" s="4" t="s">
        <v>10</v>
      </c>
      <c r="E21" s="8">
        <v>139580938</v>
      </c>
    </row>
    <row r="22" spans="1:5" x14ac:dyDescent="0.35">
      <c r="A22" s="4" t="s">
        <v>19</v>
      </c>
      <c r="B22" s="20">
        <v>14566120000</v>
      </c>
      <c r="D22" s="4" t="s">
        <v>45</v>
      </c>
      <c r="E22" s="8">
        <v>144200870</v>
      </c>
    </row>
    <row r="23" spans="1:5" x14ac:dyDescent="0.35">
      <c r="A23" s="4" t="s">
        <v>41</v>
      </c>
      <c r="B23" s="20">
        <v>14734730000</v>
      </c>
      <c r="D23" s="4" t="s">
        <v>28</v>
      </c>
      <c r="E23" s="8">
        <v>147675358</v>
      </c>
    </row>
    <row r="24" spans="1:5" x14ac:dyDescent="0.35">
      <c r="A24" s="4" t="s">
        <v>45</v>
      </c>
      <c r="B24" s="20">
        <v>14812120000</v>
      </c>
      <c r="D24" s="4" t="s">
        <v>44</v>
      </c>
      <c r="E24" s="8">
        <v>148711814</v>
      </c>
    </row>
    <row r="25" spans="1:5" x14ac:dyDescent="0.35">
      <c r="A25" s="4" t="s">
        <v>33</v>
      </c>
      <c r="B25" s="20">
        <v>14972280000</v>
      </c>
      <c r="D25" s="4" t="s">
        <v>19</v>
      </c>
      <c r="E25" s="8">
        <v>149178659</v>
      </c>
    </row>
    <row r="26" spans="1:5" x14ac:dyDescent="0.35">
      <c r="A26" s="4" t="s">
        <v>44</v>
      </c>
      <c r="B26" s="20">
        <v>15197340000</v>
      </c>
      <c r="D26" s="4" t="s">
        <v>40</v>
      </c>
      <c r="E26" s="8">
        <v>150011830</v>
      </c>
    </row>
    <row r="27" spans="1:5" x14ac:dyDescent="0.35">
      <c r="A27" s="4" t="s">
        <v>40</v>
      </c>
      <c r="B27" s="20">
        <v>15403000000</v>
      </c>
      <c r="D27" s="4" t="s">
        <v>41</v>
      </c>
      <c r="E27" s="8">
        <v>152191835</v>
      </c>
    </row>
    <row r="28" spans="1:5" x14ac:dyDescent="0.35">
      <c r="A28" s="4" t="s">
        <v>43</v>
      </c>
      <c r="B28" s="20">
        <v>15782620000</v>
      </c>
      <c r="D28" s="4" t="s">
        <v>33</v>
      </c>
      <c r="E28" s="8">
        <v>156229142</v>
      </c>
    </row>
    <row r="29" spans="1:5" x14ac:dyDescent="0.35">
      <c r="A29" s="4" t="s">
        <v>28</v>
      </c>
      <c r="B29" s="20">
        <v>15793240000</v>
      </c>
      <c r="D29" s="4" t="s">
        <v>23</v>
      </c>
      <c r="E29" s="8">
        <v>157464983</v>
      </c>
    </row>
    <row r="30" spans="1:5" x14ac:dyDescent="0.35">
      <c r="A30" s="4" t="s">
        <v>23</v>
      </c>
      <c r="B30" s="20">
        <v>16502990000</v>
      </c>
      <c r="D30" s="4" t="s">
        <v>43</v>
      </c>
      <c r="E30" s="8">
        <v>168806980</v>
      </c>
    </row>
    <row r="31" spans="1:5" x14ac:dyDescent="0.35">
      <c r="A31" s="4" t="s">
        <v>48</v>
      </c>
      <c r="B31" s="20">
        <v>151478910000</v>
      </c>
      <c r="D31" s="4" t="s">
        <v>48</v>
      </c>
      <c r="E31" s="7">
        <v>1514052409</v>
      </c>
    </row>
    <row r="33" spans="1:5" x14ac:dyDescent="0.35">
      <c r="A33" s="4" t="s">
        <v>58</v>
      </c>
      <c r="D33" s="4" t="s">
        <v>59</v>
      </c>
    </row>
    <row r="34" spans="1:5" x14ac:dyDescent="0.35">
      <c r="A34" s="3" t="s">
        <v>47</v>
      </c>
      <c r="B34" t="s">
        <v>68</v>
      </c>
      <c r="D34" s="3" t="s">
        <v>47</v>
      </c>
      <c r="E34" t="s">
        <v>54</v>
      </c>
    </row>
    <row r="35" spans="1:5" x14ac:dyDescent="0.35">
      <c r="A35" s="4" t="s">
        <v>12</v>
      </c>
      <c r="B35" s="20">
        <v>20071430000</v>
      </c>
      <c r="D35" s="4" t="s">
        <v>24</v>
      </c>
      <c r="E35" s="8">
        <v>199567110</v>
      </c>
    </row>
    <row r="36" spans="1:5" x14ac:dyDescent="0.35">
      <c r="A36" s="4" t="s">
        <v>24</v>
      </c>
      <c r="B36" s="20">
        <v>20459090000</v>
      </c>
      <c r="D36" s="4" t="s">
        <v>35</v>
      </c>
      <c r="E36" s="8">
        <v>201239030</v>
      </c>
    </row>
    <row r="37" spans="1:5" x14ac:dyDescent="0.35">
      <c r="A37" s="4" t="s">
        <v>37</v>
      </c>
      <c r="B37" s="20">
        <v>21041290000</v>
      </c>
      <c r="D37" s="4" t="s">
        <v>17</v>
      </c>
      <c r="E37" s="8">
        <v>206776386</v>
      </c>
    </row>
    <row r="38" spans="1:5" x14ac:dyDescent="0.35">
      <c r="A38" s="4" t="s">
        <v>17</v>
      </c>
      <c r="B38" s="20">
        <v>21119550000</v>
      </c>
      <c r="D38" s="4" t="s">
        <v>12</v>
      </c>
      <c r="E38" s="8">
        <v>215004732</v>
      </c>
    </row>
    <row r="39" spans="1:5" x14ac:dyDescent="0.35">
      <c r="A39" s="4" t="s">
        <v>35</v>
      </c>
      <c r="B39" s="20">
        <v>21205330000</v>
      </c>
      <c r="D39" s="4" t="s">
        <v>37</v>
      </c>
      <c r="E39" s="8">
        <v>216271916</v>
      </c>
    </row>
    <row r="40" spans="1:5" x14ac:dyDescent="0.35">
      <c r="A40" s="4" t="s">
        <v>36</v>
      </c>
      <c r="B40" s="20">
        <v>22772390000</v>
      </c>
      <c r="D40" s="4" t="s">
        <v>36</v>
      </c>
      <c r="E40" s="8">
        <v>225098406</v>
      </c>
    </row>
    <row r="41" spans="1:5" x14ac:dyDescent="0.35">
      <c r="A41" s="4" t="s">
        <v>21</v>
      </c>
      <c r="B41" s="20">
        <v>24809830000</v>
      </c>
      <c r="D41" s="4" t="s">
        <v>21</v>
      </c>
      <c r="E41" s="8">
        <v>250094829</v>
      </c>
    </row>
    <row r="42" spans="1:5" x14ac:dyDescent="0.35">
      <c r="A42" s="4" t="s">
        <v>48</v>
      </c>
      <c r="B42" s="20">
        <v>151478910000</v>
      </c>
      <c r="D42" s="4" t="s">
        <v>48</v>
      </c>
      <c r="E42" s="7">
        <v>1514052409</v>
      </c>
    </row>
    <row r="44" spans="1:5" x14ac:dyDescent="0.35">
      <c r="A44" s="4" t="s">
        <v>69</v>
      </c>
      <c r="D44" s="4"/>
    </row>
    <row r="45" spans="1:5" x14ac:dyDescent="0.35">
      <c r="A45" s="3" t="s">
        <v>47</v>
      </c>
      <c r="B45" t="s">
        <v>68</v>
      </c>
    </row>
    <row r="46" spans="1:5" x14ac:dyDescent="0.35">
      <c r="A46" s="4" t="s">
        <v>13</v>
      </c>
      <c r="B46" s="20">
        <v>35497570000</v>
      </c>
    </row>
    <row r="47" spans="1:5" x14ac:dyDescent="0.35">
      <c r="A47" s="4" t="s">
        <v>29</v>
      </c>
      <c r="B47" s="20">
        <v>36673510000</v>
      </c>
    </row>
    <row r="48" spans="1:5" x14ac:dyDescent="0.35">
      <c r="A48" s="4" t="s">
        <v>25</v>
      </c>
      <c r="B48" s="20">
        <v>40497220000</v>
      </c>
    </row>
    <row r="49" spans="1:2" x14ac:dyDescent="0.35">
      <c r="A49" s="4" t="s">
        <v>30</v>
      </c>
      <c r="B49" s="20">
        <v>38810610000</v>
      </c>
    </row>
    <row r="50" spans="1:2" x14ac:dyDescent="0.35">
      <c r="A50" s="4" t="s">
        <v>48</v>
      </c>
      <c r="B50" s="20">
        <v>151478910000</v>
      </c>
    </row>
    <row r="52" spans="1:2" x14ac:dyDescent="0.35">
      <c r="A52" s="4" t="s">
        <v>70</v>
      </c>
    </row>
    <row r="53" spans="1:2" x14ac:dyDescent="0.35">
      <c r="A53" s="3" t="s">
        <v>47</v>
      </c>
      <c r="B53" t="s">
        <v>68</v>
      </c>
    </row>
    <row r="54" spans="1:2" x14ac:dyDescent="0.35">
      <c r="A54" s="4" t="s">
        <v>27</v>
      </c>
      <c r="B54" s="20">
        <v>29360770000</v>
      </c>
    </row>
    <row r="55" spans="1:2" x14ac:dyDescent="0.35">
      <c r="A55" s="4" t="s">
        <v>31</v>
      </c>
      <c r="B55" s="20">
        <v>32466870000</v>
      </c>
    </row>
    <row r="56" spans="1:2" x14ac:dyDescent="0.35">
      <c r="A56" s="4" t="s">
        <v>39</v>
      </c>
      <c r="B56" s="20">
        <v>29836920000</v>
      </c>
    </row>
    <row r="57" spans="1:2" x14ac:dyDescent="0.35">
      <c r="A57" s="4" t="s">
        <v>18</v>
      </c>
      <c r="B57" s="20">
        <v>29086030000</v>
      </c>
    </row>
    <row r="58" spans="1:2" x14ac:dyDescent="0.35">
      <c r="A58" s="4" t="s">
        <v>15</v>
      </c>
      <c r="B58" s="20">
        <v>30728320000</v>
      </c>
    </row>
    <row r="59" spans="1:2" x14ac:dyDescent="0.35">
      <c r="A59" s="4" t="s">
        <v>48</v>
      </c>
      <c r="B59" s="20">
        <v>151478910000</v>
      </c>
    </row>
    <row r="61" spans="1:2" x14ac:dyDescent="0.35">
      <c r="A61" s="4" t="s">
        <v>7</v>
      </c>
    </row>
    <row r="62" spans="1:2" x14ac:dyDescent="0.35">
      <c r="A62" s="3" t="s">
        <v>47</v>
      </c>
      <c r="B62" t="s">
        <v>68</v>
      </c>
    </row>
    <row r="63" spans="1:2" x14ac:dyDescent="0.35">
      <c r="A63" s="4" t="s">
        <v>26</v>
      </c>
      <c r="B63" s="20">
        <v>38026540000</v>
      </c>
    </row>
    <row r="64" spans="1:2" x14ac:dyDescent="0.35">
      <c r="A64" s="4" t="s">
        <v>14</v>
      </c>
      <c r="B64" s="20">
        <v>37024430000</v>
      </c>
    </row>
    <row r="65" spans="1:2" x14ac:dyDescent="0.35">
      <c r="A65" s="4" t="s">
        <v>22</v>
      </c>
      <c r="B65" s="20">
        <v>36879400000</v>
      </c>
    </row>
    <row r="66" spans="1:2" x14ac:dyDescent="0.35">
      <c r="A66" s="4" t="s">
        <v>38</v>
      </c>
      <c r="B66" s="20">
        <v>39548540000</v>
      </c>
    </row>
    <row r="67" spans="1:2" x14ac:dyDescent="0.35">
      <c r="A67" s="4" t="s">
        <v>48</v>
      </c>
      <c r="B67" s="20">
        <v>151478910000</v>
      </c>
    </row>
    <row r="84" spans="1:8" x14ac:dyDescent="0.35">
      <c r="A84" t="s">
        <v>65</v>
      </c>
    </row>
    <row r="85" spans="1:8" x14ac:dyDescent="0.35">
      <c r="A85" s="3" t="s">
        <v>68</v>
      </c>
      <c r="B85" s="3" t="s">
        <v>64</v>
      </c>
    </row>
    <row r="86" spans="1:8" x14ac:dyDescent="0.35">
      <c r="A86" s="3" t="s">
        <v>47</v>
      </c>
      <c r="B86" t="s">
        <v>32</v>
      </c>
      <c r="C86" t="s">
        <v>42</v>
      </c>
      <c r="D86" t="s">
        <v>20</v>
      </c>
      <c r="E86" t="s">
        <v>11</v>
      </c>
      <c r="F86" t="s">
        <v>16</v>
      </c>
      <c r="G86" t="s">
        <v>34</v>
      </c>
      <c r="H86" t="s">
        <v>48</v>
      </c>
    </row>
    <row r="87" spans="1:8" x14ac:dyDescent="0.35">
      <c r="A87" s="4">
        <v>2015</v>
      </c>
      <c r="B87" s="20">
        <v>2760790000</v>
      </c>
      <c r="C87" s="20">
        <v>2474920000</v>
      </c>
      <c r="D87" s="20">
        <v>2254100000</v>
      </c>
      <c r="E87" s="20">
        <v>2437720000</v>
      </c>
      <c r="F87" s="20">
        <v>2452880000</v>
      </c>
      <c r="G87" s="20">
        <v>2129800000</v>
      </c>
      <c r="H87" s="20">
        <v>14510210000</v>
      </c>
    </row>
    <row r="88" spans="1:8" x14ac:dyDescent="0.35">
      <c r="A88" s="4">
        <v>2016</v>
      </c>
      <c r="B88" s="20">
        <v>2808650000</v>
      </c>
      <c r="C88" s="20">
        <v>2335850000</v>
      </c>
      <c r="D88" s="20">
        <v>2117250000</v>
      </c>
      <c r="E88" s="20">
        <v>2650270000</v>
      </c>
      <c r="F88" s="20">
        <v>1967930000</v>
      </c>
      <c r="G88" s="20">
        <v>2067310000</v>
      </c>
      <c r="H88" s="20">
        <v>13947260000</v>
      </c>
    </row>
    <row r="89" spans="1:8" x14ac:dyDescent="0.35">
      <c r="A89" s="4">
        <v>2017</v>
      </c>
      <c r="B89" s="20">
        <v>3078450000</v>
      </c>
      <c r="C89" s="20">
        <v>2141460000</v>
      </c>
      <c r="D89" s="20">
        <v>3085620000</v>
      </c>
      <c r="E89" s="20">
        <v>3319860000</v>
      </c>
      <c r="F89" s="20">
        <v>2380280000</v>
      </c>
      <c r="G89" s="20">
        <v>2256010000</v>
      </c>
      <c r="H89" s="20">
        <v>16261680000</v>
      </c>
    </row>
    <row r="90" spans="1:8" x14ac:dyDescent="0.35">
      <c r="A90" s="4">
        <v>2018</v>
      </c>
      <c r="B90" s="20">
        <v>2677490000</v>
      </c>
      <c r="C90" s="20">
        <v>2632690000</v>
      </c>
      <c r="D90" s="20">
        <v>1886080000</v>
      </c>
      <c r="E90" s="20">
        <v>2498780000</v>
      </c>
      <c r="F90" s="20">
        <v>2178200000</v>
      </c>
      <c r="G90" s="20">
        <v>2847240000</v>
      </c>
      <c r="H90" s="20">
        <v>14720480000</v>
      </c>
    </row>
    <row r="91" spans="1:8" x14ac:dyDescent="0.35">
      <c r="A91" s="4">
        <v>2019</v>
      </c>
      <c r="B91" s="20">
        <v>2401690000</v>
      </c>
      <c r="C91" s="20">
        <v>1875000000</v>
      </c>
      <c r="D91" s="20">
        <v>2169420000</v>
      </c>
      <c r="E91" s="20">
        <v>2239090000</v>
      </c>
      <c r="F91" s="20">
        <v>1804280000</v>
      </c>
      <c r="G91" s="20">
        <v>2645210000</v>
      </c>
      <c r="H91" s="20">
        <v>13134690000</v>
      </c>
    </row>
    <row r="92" spans="1:8" x14ac:dyDescent="0.35">
      <c r="A92" s="4">
        <v>2020</v>
      </c>
      <c r="B92" s="20">
        <v>2590920000</v>
      </c>
      <c r="C92" s="20">
        <v>1744500000</v>
      </c>
      <c r="D92" s="20">
        <v>2263320000</v>
      </c>
      <c r="E92" s="20">
        <v>2982970000</v>
      </c>
      <c r="F92" s="20">
        <v>3041550000</v>
      </c>
      <c r="G92" s="20">
        <v>3144690000</v>
      </c>
      <c r="H92" s="20">
        <v>15767950000</v>
      </c>
    </row>
    <row r="93" spans="1:8" x14ac:dyDescent="0.35">
      <c r="A93" s="4">
        <v>2021</v>
      </c>
      <c r="B93" s="20">
        <v>2712070000</v>
      </c>
      <c r="C93" s="20">
        <v>2841650000</v>
      </c>
      <c r="D93" s="20">
        <v>2461940000</v>
      </c>
      <c r="E93" s="20">
        <v>2217020000</v>
      </c>
      <c r="F93" s="20">
        <v>2578240000</v>
      </c>
      <c r="G93" s="20">
        <v>3062490000</v>
      </c>
      <c r="H93" s="20">
        <v>15873410000</v>
      </c>
    </row>
    <row r="94" spans="1:8" x14ac:dyDescent="0.35">
      <c r="A94" s="4">
        <v>2022</v>
      </c>
      <c r="B94" s="20">
        <v>2701600000</v>
      </c>
      <c r="C94" s="20">
        <v>2835980000</v>
      </c>
      <c r="D94" s="20">
        <v>2295480000</v>
      </c>
      <c r="E94" s="20">
        <v>3053930000</v>
      </c>
      <c r="F94" s="20">
        <v>2882500000</v>
      </c>
      <c r="G94" s="20">
        <v>2101370000</v>
      </c>
      <c r="H94" s="20">
        <v>15870860000</v>
      </c>
    </row>
    <row r="95" spans="1:8" x14ac:dyDescent="0.35">
      <c r="A95" s="4">
        <v>2023</v>
      </c>
      <c r="B95" s="20">
        <v>3068100000</v>
      </c>
      <c r="C95" s="20">
        <v>2679920000</v>
      </c>
      <c r="D95" s="20">
        <v>2581290000</v>
      </c>
      <c r="E95" s="20">
        <v>2084890000</v>
      </c>
      <c r="F95" s="20">
        <v>2446560000</v>
      </c>
      <c r="G95" s="20">
        <v>3097320000</v>
      </c>
      <c r="H95" s="20">
        <v>15958080000</v>
      </c>
    </row>
    <row r="96" spans="1:8" x14ac:dyDescent="0.35">
      <c r="A96" s="4">
        <v>2024</v>
      </c>
      <c r="B96" s="20">
        <v>2831160000</v>
      </c>
      <c r="C96" s="20">
        <v>2405980000</v>
      </c>
      <c r="D96" s="20">
        <v>2436370000</v>
      </c>
      <c r="E96" s="20">
        <v>3208760000</v>
      </c>
      <c r="F96" s="20">
        <v>2746900000</v>
      </c>
      <c r="G96" s="20">
        <v>1805120000</v>
      </c>
      <c r="H96" s="20">
        <v>15434290000</v>
      </c>
    </row>
    <row r="97" spans="1:8" x14ac:dyDescent="0.35">
      <c r="A97" s="4" t="s">
        <v>48</v>
      </c>
      <c r="B97" s="20">
        <v>27630920000</v>
      </c>
      <c r="C97" s="20">
        <v>23967950000</v>
      </c>
      <c r="D97" s="20">
        <v>23550870000</v>
      </c>
      <c r="E97" s="20">
        <v>26693290000</v>
      </c>
      <c r="F97" s="20">
        <v>24479320000</v>
      </c>
      <c r="G97" s="20">
        <v>25156560000</v>
      </c>
      <c r="H97" s="20">
        <v>151478910000</v>
      </c>
    </row>
    <row r="100" spans="1:8" x14ac:dyDescent="0.35">
      <c r="A100" s="3" t="s">
        <v>54</v>
      </c>
      <c r="B100" s="3" t="s">
        <v>64</v>
      </c>
    </row>
    <row r="101" spans="1:8" x14ac:dyDescent="0.35">
      <c r="A101" s="3" t="s">
        <v>47</v>
      </c>
      <c r="B101" t="s">
        <v>32</v>
      </c>
      <c r="C101" t="s">
        <v>42</v>
      </c>
      <c r="D101" t="s">
        <v>20</v>
      </c>
      <c r="E101" t="s">
        <v>11</v>
      </c>
      <c r="F101" t="s">
        <v>16</v>
      </c>
      <c r="G101" t="s">
        <v>34</v>
      </c>
      <c r="H101" t="s">
        <v>48</v>
      </c>
    </row>
    <row r="102" spans="1:8" x14ac:dyDescent="0.35">
      <c r="A102" s="4">
        <v>2015</v>
      </c>
      <c r="B102" s="8">
        <v>22686100</v>
      </c>
      <c r="C102" s="8">
        <v>28319764</v>
      </c>
      <c r="D102" s="8">
        <v>22084068</v>
      </c>
      <c r="E102" s="8">
        <v>21407050</v>
      </c>
      <c r="F102" s="8">
        <v>26011900</v>
      </c>
      <c r="G102" s="8">
        <v>20784288</v>
      </c>
      <c r="H102" s="8">
        <v>141293170</v>
      </c>
    </row>
    <row r="103" spans="1:8" x14ac:dyDescent="0.35">
      <c r="A103" s="4">
        <v>2016</v>
      </c>
      <c r="B103" s="8">
        <v>27338073</v>
      </c>
      <c r="C103" s="8">
        <v>20022744</v>
      </c>
      <c r="D103" s="8">
        <v>23595002</v>
      </c>
      <c r="E103" s="8">
        <v>27135087</v>
      </c>
      <c r="F103" s="8">
        <v>23144057</v>
      </c>
      <c r="G103" s="8">
        <v>22799621</v>
      </c>
      <c r="H103" s="8">
        <v>144034584</v>
      </c>
    </row>
    <row r="104" spans="1:8" x14ac:dyDescent="0.35">
      <c r="A104" s="4">
        <v>2017</v>
      </c>
      <c r="B104" s="8">
        <v>26841235</v>
      </c>
      <c r="C104" s="8">
        <v>25523328</v>
      </c>
      <c r="D104" s="8">
        <v>31115494</v>
      </c>
      <c r="E104" s="8">
        <v>32509538</v>
      </c>
      <c r="F104" s="8">
        <v>21325231</v>
      </c>
      <c r="G104" s="8">
        <v>24493054</v>
      </c>
      <c r="H104" s="8">
        <v>161807880</v>
      </c>
    </row>
    <row r="105" spans="1:8" x14ac:dyDescent="0.35">
      <c r="A105" s="4">
        <v>2018</v>
      </c>
      <c r="B105" s="8">
        <v>31692174</v>
      </c>
      <c r="C105" s="8">
        <v>25230329</v>
      </c>
      <c r="D105" s="8">
        <v>17792244</v>
      </c>
      <c r="E105" s="8">
        <v>25973329</v>
      </c>
      <c r="F105" s="8">
        <v>23438517</v>
      </c>
      <c r="G105" s="8">
        <v>27648361</v>
      </c>
      <c r="H105" s="8">
        <v>151774954</v>
      </c>
    </row>
    <row r="106" spans="1:8" x14ac:dyDescent="0.35">
      <c r="A106" s="4">
        <v>2019</v>
      </c>
      <c r="B106" s="8">
        <v>22915348</v>
      </c>
      <c r="C106" s="8">
        <v>21981047</v>
      </c>
      <c r="D106" s="8">
        <v>23156394</v>
      </c>
      <c r="E106" s="8">
        <v>23168932</v>
      </c>
      <c r="F106" s="8">
        <v>15710481</v>
      </c>
      <c r="G106" s="8">
        <v>23280726</v>
      </c>
      <c r="H106" s="8">
        <v>130212928</v>
      </c>
    </row>
    <row r="107" spans="1:8" x14ac:dyDescent="0.35">
      <c r="A107" s="4">
        <v>2020</v>
      </c>
      <c r="B107" s="8">
        <v>30897785</v>
      </c>
      <c r="C107" s="8">
        <v>17637556</v>
      </c>
      <c r="D107" s="8">
        <v>23864643</v>
      </c>
      <c r="E107" s="8">
        <v>31973427</v>
      </c>
      <c r="F107" s="8">
        <v>27433240</v>
      </c>
      <c r="G107" s="8">
        <v>27230110</v>
      </c>
      <c r="H107" s="8">
        <v>159036761</v>
      </c>
    </row>
    <row r="108" spans="1:8" x14ac:dyDescent="0.35">
      <c r="A108" s="4">
        <v>2021</v>
      </c>
      <c r="B108" s="8">
        <v>23340503</v>
      </c>
      <c r="C108" s="8">
        <v>24900827</v>
      </c>
      <c r="D108" s="8">
        <v>25077900</v>
      </c>
      <c r="E108" s="8">
        <v>20374156</v>
      </c>
      <c r="F108" s="8">
        <v>29855726</v>
      </c>
      <c r="G108" s="8">
        <v>31692887</v>
      </c>
      <c r="H108" s="8">
        <v>155241999</v>
      </c>
    </row>
    <row r="109" spans="1:8" x14ac:dyDescent="0.35">
      <c r="A109" s="4">
        <v>2022</v>
      </c>
      <c r="B109" s="8">
        <v>25963023</v>
      </c>
      <c r="C109" s="8">
        <v>33575910</v>
      </c>
      <c r="D109" s="8">
        <v>22224025</v>
      </c>
      <c r="E109" s="8">
        <v>27121256</v>
      </c>
      <c r="F109" s="8">
        <v>28657261</v>
      </c>
      <c r="G109" s="8">
        <v>25721685</v>
      </c>
      <c r="H109" s="8">
        <v>163263160</v>
      </c>
    </row>
    <row r="110" spans="1:8" x14ac:dyDescent="0.35">
      <c r="A110" s="4">
        <v>2023</v>
      </c>
      <c r="B110" s="8">
        <v>28079583</v>
      </c>
      <c r="C110" s="8">
        <v>25235223</v>
      </c>
      <c r="D110" s="8">
        <v>25176513</v>
      </c>
      <c r="E110" s="8">
        <v>18200481</v>
      </c>
      <c r="F110" s="8">
        <v>25074435</v>
      </c>
      <c r="G110" s="8">
        <v>32539421</v>
      </c>
      <c r="H110" s="8">
        <v>154305656</v>
      </c>
    </row>
    <row r="111" spans="1:8" x14ac:dyDescent="0.35">
      <c r="A111" s="4">
        <v>2024</v>
      </c>
      <c r="B111" s="8">
        <v>25447441</v>
      </c>
      <c r="C111" s="8">
        <v>24331685</v>
      </c>
      <c r="D111" s="8">
        <v>24623240</v>
      </c>
      <c r="E111" s="8">
        <v>29854719</v>
      </c>
      <c r="F111" s="8">
        <v>27242059</v>
      </c>
      <c r="G111" s="8">
        <v>21582173</v>
      </c>
      <c r="H111" s="8">
        <v>153081317</v>
      </c>
    </row>
    <row r="112" spans="1:8" x14ac:dyDescent="0.35">
      <c r="A112" s="4" t="s">
        <v>48</v>
      </c>
      <c r="B112" s="8">
        <v>265201265</v>
      </c>
      <c r="C112" s="8">
        <v>246758413</v>
      </c>
      <c r="D112" s="8">
        <v>238709523</v>
      </c>
      <c r="E112" s="8">
        <v>257717975</v>
      </c>
      <c r="F112" s="8">
        <v>247892907</v>
      </c>
      <c r="G112" s="8">
        <v>257772326</v>
      </c>
      <c r="H112" s="8">
        <v>1514052409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C2D80-9105-40D5-9E22-C4C3BEE74E0A}">
  <dimension ref="A2:N41"/>
  <sheetViews>
    <sheetView zoomScale="90" zoomScaleNormal="90" workbookViewId="0">
      <selection activeCell="A34" sqref="A34:B41"/>
    </sheetView>
  </sheetViews>
  <sheetFormatPr defaultRowHeight="14.5" x14ac:dyDescent="0.35"/>
  <cols>
    <col min="1" max="1" width="17.08984375" bestFit="1" customWidth="1"/>
    <col min="2" max="2" width="15.6328125" bestFit="1" customWidth="1"/>
    <col min="5" max="5" width="12.54296875" bestFit="1" customWidth="1"/>
    <col min="6" max="6" width="11.81640625" bestFit="1" customWidth="1"/>
    <col min="8" max="8" width="11.81640625" bestFit="1" customWidth="1"/>
    <col min="9" max="9" width="12.54296875" bestFit="1" customWidth="1"/>
    <col min="12" max="12" width="16.7265625" bestFit="1" customWidth="1"/>
    <col min="13" max="13" width="12.54296875" bestFit="1" customWidth="1"/>
  </cols>
  <sheetData>
    <row r="2" spans="1:14" x14ac:dyDescent="0.35">
      <c r="A2" t="s">
        <v>60</v>
      </c>
    </row>
    <row r="3" spans="1:14" x14ac:dyDescent="0.35">
      <c r="A3" s="3" t="s">
        <v>47</v>
      </c>
      <c r="B3" t="s">
        <v>54</v>
      </c>
      <c r="D3" t="s">
        <v>62</v>
      </c>
      <c r="H3" t="s">
        <v>42</v>
      </c>
      <c r="L3" t="s">
        <v>63</v>
      </c>
    </row>
    <row r="4" spans="1:14" x14ac:dyDescent="0.35">
      <c r="A4" s="4" t="s">
        <v>32</v>
      </c>
      <c r="B4" s="5">
        <v>265201265</v>
      </c>
      <c r="D4" t="s">
        <v>62</v>
      </c>
      <c r="E4" s="8">
        <f>GETPIVOTDATA("Number of Affected Users",$A$3,"Attack Type","DDoS")</f>
        <v>265201265</v>
      </c>
      <c r="F4" s="11">
        <f>E4/($E$4+$E$5)</f>
        <v>0.17515989765186524</v>
      </c>
      <c r="H4" t="s">
        <v>42</v>
      </c>
      <c r="I4" s="8">
        <f>GETPIVOTDATA("Number of Affected Users",$A$3,"Attack Type","Malware")</f>
        <v>246758413</v>
      </c>
      <c r="J4" s="11">
        <f>I4/($I$4+$I$5)</f>
        <v>0.16297877902587188</v>
      </c>
      <c r="L4" t="s">
        <v>20</v>
      </c>
      <c r="M4" s="8">
        <f>GETPIVOTDATA("Number of Affected Users",$A$3,"Attack Type","Man-in-the-Middle")</f>
        <v>238709523</v>
      </c>
      <c r="N4" s="11">
        <f>M4/($M$4+$M$5)</f>
        <v>0.15766265525620918</v>
      </c>
    </row>
    <row r="5" spans="1:14" x14ac:dyDescent="0.35">
      <c r="A5" s="4" t="s">
        <v>42</v>
      </c>
      <c r="B5" s="5">
        <v>246758413</v>
      </c>
      <c r="D5" t="s">
        <v>61</v>
      </c>
      <c r="E5" s="5">
        <f>SUM(B5:B9)</f>
        <v>1248851144</v>
      </c>
      <c r="F5" s="6">
        <f>E5/($E$4+$E$5)</f>
        <v>0.82484010234813476</v>
      </c>
      <c r="H5" t="s">
        <v>61</v>
      </c>
      <c r="I5" s="5">
        <f>GETPIVOTDATA("Number of Affected Users",$A$3,"Attack Type","DDoS")+GETPIVOTDATA("Number of Affected Users",$A$3,"Attack Type","Man-in-the-Middle")+GETPIVOTDATA("Number of Affected Users",$A$3,"Attack Type","Phishing")+GETPIVOTDATA("Number of Affected Users",$A$3,"Attack Type","Ransomware")+GETPIVOTDATA("Number of Affected Users",$A$3,"Attack Type","SQL Injection")</f>
        <v>1267293996</v>
      </c>
      <c r="J5" s="6">
        <f>I5/($I$4+$I$5)</f>
        <v>0.83702122097412812</v>
      </c>
      <c r="L5" t="s">
        <v>61</v>
      </c>
      <c r="M5" s="5">
        <f>GETPIVOTDATA("Number of Affected Users",$A$3,"Attack Type","DDoS")+GETPIVOTDATA("Number of Affected Users",$A$3,"Attack Type","Malware")+GETPIVOTDATA("Number of Affected Users",$A$3,"Attack Type","Phishing")+GETPIVOTDATA("Number of Affected Users",$A$3,"Attack Type","Ransomware")+GETPIVOTDATA("Number of Affected Users",$A$3,"Attack Type","SQL Injection")</f>
        <v>1275342886</v>
      </c>
      <c r="N5" s="6">
        <f>M5/($M$4+$M$5)</f>
        <v>0.84233734474379085</v>
      </c>
    </row>
    <row r="6" spans="1:14" x14ac:dyDescent="0.35">
      <c r="A6" s="4" t="s">
        <v>20</v>
      </c>
      <c r="B6" s="5">
        <v>238709523</v>
      </c>
    </row>
    <row r="7" spans="1:14" x14ac:dyDescent="0.35">
      <c r="A7" s="4" t="s">
        <v>11</v>
      </c>
      <c r="B7" s="5">
        <v>257717975</v>
      </c>
    </row>
    <row r="8" spans="1:14" x14ac:dyDescent="0.35">
      <c r="A8" s="4" t="s">
        <v>16</v>
      </c>
      <c r="B8" s="5">
        <v>247892907</v>
      </c>
    </row>
    <row r="9" spans="1:14" x14ac:dyDescent="0.35">
      <c r="A9" s="4" t="s">
        <v>34</v>
      </c>
      <c r="B9" s="5">
        <v>257772326</v>
      </c>
    </row>
    <row r="10" spans="1:14" x14ac:dyDescent="0.35">
      <c r="A10" s="4" t="s">
        <v>48</v>
      </c>
      <c r="B10" s="5">
        <v>1514052409</v>
      </c>
      <c r="D10" t="s">
        <v>11</v>
      </c>
      <c r="H10" t="s">
        <v>16</v>
      </c>
      <c r="L10" t="s">
        <v>34</v>
      </c>
    </row>
    <row r="11" spans="1:14" x14ac:dyDescent="0.35">
      <c r="D11" t="s">
        <v>11</v>
      </c>
      <c r="E11" s="8">
        <f>GETPIVOTDATA("Number of Affected Users",$A$3,"Attack Type","Phishing")</f>
        <v>257717975</v>
      </c>
      <c r="F11" s="11">
        <f>E11/($E$11+$E$12)</f>
        <v>0.1702173408714546</v>
      </c>
      <c r="H11" t="s">
        <v>16</v>
      </c>
      <c r="I11" s="8">
        <f>GETPIVOTDATA("Number of Affected Users",$A$3,"Attack Type","Ransomware")</f>
        <v>247892907</v>
      </c>
      <c r="J11" s="11">
        <f>I11/($I$11+$I$12)</f>
        <v>0.16372808862259139</v>
      </c>
      <c r="L11" t="s">
        <v>34</v>
      </c>
      <c r="M11" s="8">
        <f>GETPIVOTDATA("Number of Affected Users",$A$3,"Attack Type","SQL Injection")</f>
        <v>257772326</v>
      </c>
      <c r="N11" s="11">
        <f>M11/($M$11+$M$12)</f>
        <v>0.17025323857200772</v>
      </c>
    </row>
    <row r="12" spans="1:14" x14ac:dyDescent="0.35">
      <c r="A12" s="4" t="s">
        <v>2</v>
      </c>
      <c r="B12" t="s">
        <v>55</v>
      </c>
      <c r="D12" t="s">
        <v>61</v>
      </c>
      <c r="E12" s="5">
        <f>GETPIVOTDATA("Number of Affected Users",$A$3,"Attack Type","DDoS")+GETPIVOTDATA("Number of Affected Users",$A$3,"Attack Type","Malware")+GETPIVOTDATA("Number of Affected Users",$A$3,"Attack Type","Man-in-the-Middle")+GETPIVOTDATA("Number of Affected Users",$A$3,"Attack Type","Ransomware")+GETPIVOTDATA("Number of Affected Users",$A$3,"Attack Type","SQL Injection")</f>
        <v>1256334434</v>
      </c>
      <c r="F12" s="6">
        <f>E12/($E$11+$E$12)</f>
        <v>0.82978265912854543</v>
      </c>
      <c r="H12" t="s">
        <v>61</v>
      </c>
      <c r="I12" s="5">
        <f>GETPIVOTDATA("Number of Affected Users",$A$3,"Attack Type","DDoS")+GETPIVOTDATA("Number of Affected Users",$A$3,"Attack Type","Malware")+GETPIVOTDATA("Number of Affected Users",$A$3,"Attack Type","Man-in-the-Middle")+GETPIVOTDATA("Number of Affected Users",$A$3,"Attack Type","Phishing")+GETPIVOTDATA("Number of Affected Users",$A$3,"Attack Type","SQL Injection")</f>
        <v>1266159502</v>
      </c>
      <c r="J12" s="6">
        <f>I12/($I$11+$I$12)</f>
        <v>0.83627191137740864</v>
      </c>
      <c r="L12" t="s">
        <v>61</v>
      </c>
      <c r="M12" s="5">
        <f>SUM(B4:B8)</f>
        <v>1256280083</v>
      </c>
      <c r="N12" s="6">
        <f>M12/($M$11+$M$12)</f>
        <v>0.82974676142799231</v>
      </c>
    </row>
    <row r="13" spans="1:14" x14ac:dyDescent="0.35">
      <c r="A13" t="str">
        <f t="shared" ref="A13:A18" si="0">A4</f>
        <v>DDoS</v>
      </c>
      <c r="B13">
        <f>GETPIVOTDATA("Number of Affected Users",$A$3,"Attack Type","DDoS")</f>
        <v>265201265</v>
      </c>
    </row>
    <row r="14" spans="1:14" x14ac:dyDescent="0.35">
      <c r="A14" t="str">
        <f t="shared" si="0"/>
        <v>Malware</v>
      </c>
      <c r="B14">
        <f>GETPIVOTDATA("Number of Affected Users",$A$3,"Attack Type","Malware")</f>
        <v>246758413</v>
      </c>
    </row>
    <row r="15" spans="1:14" x14ac:dyDescent="0.35">
      <c r="A15" t="str">
        <f t="shared" si="0"/>
        <v>Man-in-the-Middle</v>
      </c>
      <c r="B15">
        <f>GETPIVOTDATA("Number of Affected Users",$A$3,"Attack Type","Man-in-the-Middle")</f>
        <v>238709523</v>
      </c>
    </row>
    <row r="16" spans="1:14" x14ac:dyDescent="0.35">
      <c r="A16" t="str">
        <f t="shared" si="0"/>
        <v>Phishing</v>
      </c>
      <c r="B16">
        <f>GETPIVOTDATA("Number of Affected Users",$A$3,"Attack Type","Phishing")</f>
        <v>257717975</v>
      </c>
    </row>
    <row r="17" spans="1:2" x14ac:dyDescent="0.35">
      <c r="A17" t="str">
        <f t="shared" si="0"/>
        <v>Ransomware</v>
      </c>
      <c r="B17">
        <f>GETPIVOTDATA("Number of Affected Users",$A$3,"Attack Type","Ransomware")</f>
        <v>247892907</v>
      </c>
    </row>
    <row r="18" spans="1:2" x14ac:dyDescent="0.35">
      <c r="A18" t="str">
        <f t="shared" si="0"/>
        <v>SQL Injection</v>
      </c>
      <c r="B18">
        <f>GETPIVOTDATA("Number of Affected Users",$A$3,"Attack Type","SQL Injection")</f>
        <v>257772326</v>
      </c>
    </row>
    <row r="22" spans="1:2" x14ac:dyDescent="0.35">
      <c r="A22" s="3" t="s">
        <v>47</v>
      </c>
      <c r="B22" t="s">
        <v>68</v>
      </c>
    </row>
    <row r="23" spans="1:2" x14ac:dyDescent="0.35">
      <c r="A23" s="4" t="s">
        <v>20</v>
      </c>
      <c r="B23" s="5">
        <v>23550870000</v>
      </c>
    </row>
    <row r="24" spans="1:2" x14ac:dyDescent="0.35">
      <c r="A24" s="4" t="s">
        <v>42</v>
      </c>
      <c r="B24" s="5">
        <v>23967950000</v>
      </c>
    </row>
    <row r="25" spans="1:2" x14ac:dyDescent="0.35">
      <c r="A25" s="4" t="s">
        <v>16</v>
      </c>
      <c r="B25" s="5">
        <v>24479320000</v>
      </c>
    </row>
    <row r="26" spans="1:2" x14ac:dyDescent="0.35">
      <c r="A26" s="4" t="s">
        <v>34</v>
      </c>
      <c r="B26" s="5">
        <v>25156560000</v>
      </c>
    </row>
    <row r="27" spans="1:2" x14ac:dyDescent="0.35">
      <c r="A27" s="4" t="s">
        <v>11</v>
      </c>
      <c r="B27" s="5">
        <v>26693290000</v>
      </c>
    </row>
    <row r="28" spans="1:2" x14ac:dyDescent="0.35">
      <c r="A28" s="4" t="s">
        <v>32</v>
      </c>
      <c r="B28" s="5">
        <v>27630920000</v>
      </c>
    </row>
    <row r="29" spans="1:2" x14ac:dyDescent="0.35">
      <c r="A29" s="4" t="s">
        <v>48</v>
      </c>
      <c r="B29" s="5">
        <v>151478910000</v>
      </c>
    </row>
    <row r="34" spans="1:2" x14ac:dyDescent="0.35">
      <c r="A34" s="3" t="s">
        <v>47</v>
      </c>
      <c r="B34" t="s">
        <v>49</v>
      </c>
    </row>
    <row r="35" spans="1:2" x14ac:dyDescent="0.35">
      <c r="A35" s="4" t="s">
        <v>32</v>
      </c>
      <c r="B35" s="5">
        <v>531</v>
      </c>
    </row>
    <row r="36" spans="1:2" x14ac:dyDescent="0.35">
      <c r="A36" s="4" t="s">
        <v>11</v>
      </c>
      <c r="B36" s="5">
        <v>529</v>
      </c>
    </row>
    <row r="37" spans="1:2" x14ac:dyDescent="0.35">
      <c r="A37" s="4" t="s">
        <v>34</v>
      </c>
      <c r="B37" s="5">
        <v>503</v>
      </c>
    </row>
    <row r="38" spans="1:2" x14ac:dyDescent="0.35">
      <c r="A38" s="4" t="s">
        <v>16</v>
      </c>
      <c r="B38" s="5">
        <v>493</v>
      </c>
    </row>
    <row r="39" spans="1:2" x14ac:dyDescent="0.35">
      <c r="A39" s="4" t="s">
        <v>42</v>
      </c>
      <c r="B39" s="5">
        <v>485</v>
      </c>
    </row>
    <row r="40" spans="1:2" x14ac:dyDescent="0.35">
      <c r="A40" s="4" t="s">
        <v>20</v>
      </c>
      <c r="B40" s="5">
        <v>459</v>
      </c>
    </row>
    <row r="41" spans="1:2" x14ac:dyDescent="0.35">
      <c r="A41" s="4" t="s">
        <v>48</v>
      </c>
      <c r="B41" s="5">
        <v>3000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Global_Cybersecurity_Threats_20</vt:lpstr>
      <vt:lpstr>Dashboard</vt:lpstr>
      <vt:lpstr>Global_Cybersecurity_Threat (2)</vt:lpstr>
      <vt:lpstr>Data Analysis Sheet</vt:lpstr>
      <vt:lpstr>KPIs</vt:lpstr>
      <vt:lpstr>Attack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Ugwulebo-Hillary</dc:creator>
  <cp:lastModifiedBy>Sandra Ugwulebo-Hillary</cp:lastModifiedBy>
  <dcterms:created xsi:type="dcterms:W3CDTF">2025-03-25T15:57:18Z</dcterms:created>
  <dcterms:modified xsi:type="dcterms:W3CDTF">2025-05-18T16:38:53Z</dcterms:modified>
</cp:coreProperties>
</file>