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tables_figures/final_tables_figures/"/>
    </mc:Choice>
  </mc:AlternateContent>
  <xr:revisionPtr revIDLastSave="1194" documentId="8_{F2CF8D58-C965-49FA-B673-1C494D076C46}" xr6:coauthVersionLast="47" xr6:coauthVersionMax="47" xr10:uidLastSave="{9BD3488F-FF21-4820-932E-73BB41FF6CA9}"/>
  <bookViews>
    <workbookView xWindow="-110" yWindow="-110" windowWidth="19420" windowHeight="10660" activeTab="1" xr2:uid="{0BA4557E-E60D-4DC8-8833-FFFA2208CF63}"/>
  </bookViews>
  <sheets>
    <sheet name="Table1" sheetId="1" r:id="rId1"/>
    <sheet name="Table 2" sheetId="8" r:id="rId2"/>
    <sheet name="Table S1" sheetId="3" r:id="rId3"/>
    <sheet name="Table S2" sheetId="2" r:id="rId4"/>
    <sheet name="Table S3" sheetId="6" r:id="rId5"/>
    <sheet name="Table S4" sheetId="5" r:id="rId6"/>
    <sheet name="Table S5" sheetId="4" r:id="rId7"/>
    <sheet name="Table S6" sheetId="7" r:id="rId8"/>
  </sheets>
  <externalReferences>
    <externalReference r:id="rId9"/>
  </externalReferences>
  <definedNames>
    <definedName name="_xlnm._FilterDatabase" localSheetId="0" hidden="1">Table1!$A$1:$I$12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8" i="2"/>
  <c r="D6" i="2"/>
  <c r="D7" i="2"/>
  <c r="D5" i="2"/>
  <c r="D3" i="2"/>
  <c r="D4" i="2"/>
  <c r="D2" i="2"/>
  <c r="G8" i="1"/>
  <c r="C11" i="1"/>
  <c r="C3" i="1"/>
  <c r="H12" i="1"/>
  <c r="H10" i="1"/>
  <c r="H9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<sst xmlns="http://schemas.openxmlformats.org/spreadsheetml/2006/main" count="327" uniqueCount="134">
  <si>
    <t>Lake</t>
  </si>
  <si>
    <t>Area (ha)</t>
  </si>
  <si>
    <t>Thermocline depth (m)</t>
  </si>
  <si>
    <t>Fish</t>
  </si>
  <si>
    <t>L239</t>
  </si>
  <si>
    <t>L375</t>
  </si>
  <si>
    <t>L373</t>
  </si>
  <si>
    <t>L470</t>
  </si>
  <si>
    <t>L114</t>
  </si>
  <si>
    <t>L442</t>
  </si>
  <si>
    <t>L626</t>
  </si>
  <si>
    <t>L377</t>
  </si>
  <si>
    <t>L224</t>
  </si>
  <si>
    <t>L222</t>
  </si>
  <si>
    <t>L378</t>
  </si>
  <si>
    <t>pH</t>
  </si>
  <si>
    <t>3.93</t>
  </si>
  <si>
    <t>5.8</t>
  </si>
  <si>
    <t>407</t>
  </si>
  <si>
    <t>3.23</t>
  </si>
  <si>
    <t>n/a</t>
  </si>
  <si>
    <r>
      <t>Z</t>
    </r>
    <r>
      <rPr>
        <vertAlign val="subscript"/>
        <sz val="12"/>
        <color theme="1"/>
        <rFont val="Times New Roman"/>
        <family val="1"/>
      </rPr>
      <t xml:space="preserve">mean </t>
    </r>
    <r>
      <rPr>
        <sz val="12"/>
        <color theme="1"/>
        <rFont val="Times New Roman"/>
        <family val="1"/>
      </rPr>
      <t>(m)</t>
    </r>
  </si>
  <si>
    <r>
      <t>Z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Times New Roman"/>
        <family val="1"/>
      </rPr>
      <t xml:space="preserve"> (m)</t>
    </r>
  </si>
  <si>
    <r>
      <t>K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(m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</si>
  <si>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Conductivity (µS cm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</si>
  <si>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TDP (µg P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</si>
  <si>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TDN (µg N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</si>
  <si>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Model</t>
  </si>
  <si>
    <t>df</t>
  </si>
  <si>
    <t>AIC</t>
  </si>
  <si>
    <t>n</t>
  </si>
  <si>
    <t>p</t>
  </si>
  <si>
    <t>∆AIC</t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</si>
  <si>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</si>
  <si>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</si>
  <si>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</si>
  <si>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</si>
  <si>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</si>
  <si>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</si>
  <si>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</si>
  <si>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</si>
  <si>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</si>
  <si>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t>response</t>
  </si>
  <si>
    <t>estimate</t>
  </si>
  <si>
    <t>low</t>
  </si>
  <si>
    <t>high</t>
  </si>
  <si>
    <t>med</t>
  </si>
  <si>
    <t>null value</t>
  </si>
  <si>
    <t>conf low</t>
  </si>
  <si>
    <t>conf high</t>
  </si>
  <si>
    <t>p adj</t>
  </si>
  <si>
    <t>Mass-normalized C3 excr</t>
  </si>
  <si>
    <t>Mass-normalized SUVA excr</t>
  </si>
  <si>
    <t>Mass-normalized C5 excr</t>
  </si>
  <si>
    <t>Mass-normalized FI excr</t>
  </si>
  <si>
    <t>Mass-normalized C4 excr</t>
  </si>
  <si>
    <t>Mass-normalized C2 excr</t>
  </si>
  <si>
    <t>Mass-normalized BA excr</t>
  </si>
  <si>
    <t>Mass-normalized C1 excr</t>
  </si>
  <si>
    <t>Mass-normalized C7 excr</t>
  </si>
  <si>
    <t>Mass-normalized HIX excr</t>
  </si>
  <si>
    <t>Mass-normalized SR excr</t>
  </si>
  <si>
    <t>group 1</t>
  </si>
  <si>
    <t>group 2</t>
  </si>
  <si>
    <t>&lt;0.001</t>
  </si>
  <si>
    <t>statistic</t>
  </si>
  <si>
    <t>null model</t>
  </si>
  <si>
    <t>mean (± SD)</t>
  </si>
  <si>
    <t>min</t>
  </si>
  <si>
    <t>max</t>
  </si>
  <si>
    <t>Mass-normalized N excretion (µg N/g/h)</t>
  </si>
  <si>
    <t>Mass-normalized P excretion (µg P/g/h)</t>
  </si>
  <si>
    <t>Mass-normalized N:P excretion</t>
  </si>
  <si>
    <t>Individual dry mass (g)</t>
  </si>
  <si>
    <t>Mass-normalized DOC excretion (mg C/g/h)</t>
  </si>
  <si>
    <t>Mass-normalized DOC:N excretion (molar)</t>
  </si>
  <si>
    <t>Mass-normalized DOC:P excretion (molar)</t>
  </si>
  <si>
    <t>94.07 ± 56.02</t>
  </si>
  <si>
    <t>36.58 ± 32.57</t>
  </si>
  <si>
    <t>9.73 ± 12.12</t>
  </si>
  <si>
    <t>0.83 ± 3.76</t>
  </si>
  <si>
    <t>0.01 ± 0.08</t>
  </si>
  <si>
    <t>0.06 ± 0.16</t>
  </si>
  <si>
    <t>6.734 ± 14.03</t>
  </si>
  <si>
    <t>CV</t>
  </si>
  <si>
    <t>Response variable</t>
  </si>
  <si>
    <t>Mass-normalized N excretion</t>
  </si>
  <si>
    <t>Mass-normalized P excretion</t>
  </si>
  <si>
    <t>edf</t>
  </si>
  <si>
    <t>ref. df</t>
  </si>
  <si>
    <t>Intercept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</si>
  <si>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adj.</t>
    </r>
  </si>
  <si>
    <t>Deviance explained (%)</t>
  </si>
  <si>
    <r>
      <t>estimated degrees of freedom (edf), reference degrees of freedom (ref. df), 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adjusted (R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adj.)</t>
    </r>
  </si>
  <si>
    <t>Predictor</t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</si>
  <si>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:carnivores</t>
    </r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</si>
  <si>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:omnivores</t>
    </r>
  </si>
  <si>
    <t>standard deviation (SD), minimum (min), maximum (max), sample size (n), coefficient of variation (CV)</t>
  </si>
  <si>
    <t>WRT (yr)</t>
  </si>
  <si>
    <r>
      <t>Chl-a (µg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</si>
  <si>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DOC (mg C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</si>
  <si>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DOC level</t>
  </si>
  <si>
    <t>-</t>
  </si>
  <si>
    <t>Turnover time (year)</t>
  </si>
  <si>
    <t xml:space="preserve">N </t>
  </si>
  <si>
    <t>P</t>
  </si>
  <si>
    <t>C</t>
  </si>
  <si>
    <t>C2</t>
  </si>
  <si>
    <t>C5</t>
  </si>
  <si>
    <t>C7</t>
  </si>
  <si>
    <t>C4</t>
  </si>
  <si>
    <t>medium</t>
  </si>
  <si>
    <r>
      <t xml:space="preserve">LH, LT, NP, WS, </t>
    </r>
    <r>
      <rPr>
        <b/>
        <sz val="12"/>
        <color theme="1"/>
        <rFont val="Times New Roman"/>
        <family val="1"/>
      </rPr>
      <t>YP</t>
    </r>
    <r>
      <rPr>
        <sz val="12"/>
        <color theme="1"/>
        <rFont val="Times New Roman"/>
        <family val="1"/>
      </rPr>
      <t>, SS</t>
    </r>
  </si>
  <si>
    <r>
      <t xml:space="preserve">LT, NRD, FD,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>, SS</t>
    </r>
  </si>
  <si>
    <r>
      <t xml:space="preserve">LT, WS, </t>
    </r>
    <r>
      <rPr>
        <b/>
        <sz val="12"/>
        <color theme="1"/>
        <rFont val="Times New Roman"/>
        <family val="1"/>
      </rPr>
      <t>YP</t>
    </r>
    <r>
      <rPr>
        <sz val="12"/>
        <color theme="1"/>
        <rFont val="Times New Roman"/>
        <family val="1"/>
      </rPr>
      <t xml:space="preserve">, SS,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>, LC, FD</t>
    </r>
  </si>
  <si>
    <r>
      <t>SUVA</t>
    </r>
    <r>
      <rPr>
        <vertAlign val="subscript"/>
        <sz val="12"/>
        <color theme="1"/>
        <rFont val="Times New Roman"/>
        <family val="1"/>
      </rPr>
      <t xml:space="preserve">254 </t>
    </r>
    <r>
      <rPr>
        <sz val="12"/>
        <color theme="1"/>
        <rFont val="Times New Roman"/>
        <family val="1"/>
      </rPr>
      <t>(L mg-1 C m-1)</t>
    </r>
  </si>
  <si>
    <t>FI (unitless)</t>
  </si>
  <si>
    <t>C2 (RU)</t>
  </si>
  <si>
    <t>C5 (RU)</t>
  </si>
  <si>
    <t>C7 (RU)</t>
  </si>
  <si>
    <r>
      <t xml:space="preserve">NP, BnS, </t>
    </r>
    <r>
      <rPr>
        <b/>
        <sz val="12"/>
        <color theme="1"/>
        <rFont val="Times New Roman"/>
        <family val="1"/>
      </rPr>
      <t>YP</t>
    </r>
  </si>
  <si>
    <r>
      <t xml:space="preserve">LT, LC, BnS, StS,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 xml:space="preserve">, B, BS, </t>
    </r>
    <r>
      <rPr>
        <b/>
        <sz val="12"/>
        <color theme="1"/>
        <rFont val="Times New Roman"/>
        <family val="1"/>
      </rPr>
      <t>YP</t>
    </r>
    <r>
      <rPr>
        <sz val="12"/>
        <color theme="1"/>
        <rFont val="Times New Roman"/>
        <family val="1"/>
      </rPr>
      <t>, SS</t>
    </r>
  </si>
  <si>
    <r>
      <t xml:space="preserve">LT, NRD, BnS,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>, BS, SS</t>
    </r>
  </si>
  <si>
    <r>
      <t xml:space="preserve">NRD,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>, NPD, WS, ID</t>
    </r>
  </si>
  <si>
    <r>
      <t xml:space="preserve">NRD, FD,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>, PD, BS</t>
    </r>
  </si>
  <si>
    <r>
      <t xml:space="preserve">LT, LC,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</si>
  <si>
    <r>
      <t xml:space="preserve">LT, NRD, FD, </t>
    </r>
    <r>
      <rPr>
        <b/>
        <sz val="12"/>
        <color theme="1"/>
        <rFont val="Times New Roman"/>
        <family val="1"/>
      </rPr>
      <t>FhM,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>, SS</t>
    </r>
  </si>
  <si>
    <r>
      <t xml:space="preserve">LH, LT, LC, BnS, StS,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 xml:space="preserve">, LgD,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 xml:space="preserve">, B, BS, </t>
    </r>
    <r>
      <rPr>
        <b/>
        <sz val="12"/>
        <color theme="1"/>
        <rFont val="Times New Roman"/>
        <family val="1"/>
      </rPr>
      <t>YP</t>
    </r>
  </si>
  <si>
    <r>
      <t>Fish species abbreviations as follows: LT, Lake trout (</t>
    </r>
    <r>
      <rPr>
        <i/>
        <sz val="12"/>
        <color rgb="FF000000"/>
        <rFont val="Times New Roman"/>
        <family val="1"/>
      </rPr>
      <t>Salvelinus namaycush</t>
    </r>
    <r>
      <rPr>
        <sz val="12"/>
        <color rgb="FF000000"/>
        <rFont val="Times New Roman"/>
        <family val="1"/>
      </rPr>
      <t>); NP, Northern pike (</t>
    </r>
    <r>
      <rPr>
        <i/>
        <sz val="12"/>
        <color rgb="FF000000"/>
        <rFont val="Times New Roman"/>
        <family val="1"/>
      </rPr>
      <t>Esox lucius</t>
    </r>
    <r>
      <rPr>
        <sz val="12"/>
        <color rgb="FF000000"/>
        <rFont val="Times New Roman"/>
        <family val="1"/>
      </rPr>
      <t xml:space="preserve">); </t>
    </r>
  </si>
  <si>
    <t xml:space="preserve">B, Burbot (Lota lota); WS, White sucker (Catostomus commersoni); SS, Slimy sculpin (Cottus cognatus); BS, Brook stickleback (Culaea inconstans); </t>
  </si>
  <si>
    <t xml:space="preserve">NRD, Northern redbelly dace (Chrosomus eos);  FD, Finescale dace (Chrosomus neogaeus); ID, Iowa darter (Etheostoma exile);  </t>
  </si>
  <si>
    <t xml:space="preserve">NPD, Northern pearl dace (Margariscus nachtriebi); BnS, Blacknose shiner (Notripis heterolepis);  StS, Spottail shiner (Notropis hudsonius); </t>
  </si>
  <si>
    <t>YP, Yellow perch (Perca flaescens); FhM, Fathead minnow (Pimephales promelas);  LgD, Longnose dace (Rhinichthys cataractae);</t>
  </si>
  <si>
    <t>LC, Lake chub (Couesius plumbeus); LH, Lake herring (Coregonus artedi)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</si>
</sst>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11" fontId="5" fillId="0" borderId="0" xfId="0" applyNumberFormat="1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6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0" xfId="0" quotePrefix="1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wrapText="1"/>
    </xf>
    <xf numFmtId="49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/>
    <xf numFmtId="49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0" fontId="9" fillId="0" borderId="0" xfId="0" applyFont="1"/>
    <xf numFmtId="2" fontId="1" fillId="0" borderId="0" xfId="0" applyNumberFormat="1" applyFont="1"/>
    <xf numFmtId="2" fontId="1" fillId="0" borderId="1" xfId="0" applyNumberFormat="1" applyFont="1" applyBorder="1"/>
    <xf numFmtId="0" fontId="5" fillId="0" borderId="1" xfId="0" applyFont="1" applyBorder="1"/>
    <xf numFmtId="0" fontId="10" fillId="0" borderId="0" xfId="0" applyFont="1" applyAlignment="1">
      <alignment vertical="center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952537182852144E-2"/>
                  <c:y val="8.2421988918051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2'!$B$2:$B$12</c:f>
              <c:numCache>
                <c:formatCode>General</c:formatCode>
                <c:ptCount val="11"/>
                <c:pt idx="0" formatCode="0.00">
                  <c:v>6.335</c:v>
                </c:pt>
                <c:pt idx="1">
                  <c:v>10.039999999999999</c:v>
                </c:pt>
                <c:pt idx="2" formatCode="0.00">
                  <c:v>3.4620000000000002</c:v>
                </c:pt>
                <c:pt idx="3" formatCode="0.00">
                  <c:v>7.1559999999999997</c:v>
                </c:pt>
                <c:pt idx="4" formatCode="0.00">
                  <c:v>3.9550000000000001</c:v>
                </c:pt>
                <c:pt idx="5" formatCode="0.00">
                  <c:v>5.6909999999999998</c:v>
                </c:pt>
                <c:pt idx="6" formatCode="0.00">
                  <c:v>5.26</c:v>
                </c:pt>
                <c:pt idx="7" formatCode="0.00">
                  <c:v>7.2439999999999998</c:v>
                </c:pt>
                <c:pt idx="8" formatCode="0.00">
                  <c:v>6.8129999999999997</c:v>
                </c:pt>
                <c:pt idx="9" formatCode="0.00">
                  <c:v>10.91</c:v>
                </c:pt>
                <c:pt idx="10" formatCode="0.00">
                  <c:v>5.0579999999999998</c:v>
                </c:pt>
              </c:numCache>
            </c:numRef>
          </c:xVal>
          <c:yVal>
            <c:numRef>
              <c:f>'Table 2'!$M$2:$M$12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C-4E1E-B8E7-EDD94E3A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64400"/>
        <c:axId val="851066800"/>
      </c:scatterChart>
      <c:valAx>
        <c:axId val="8510644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66800"/>
        <c:crosses val="autoZero"/>
        <c:crossBetween val="midCat"/>
      </c:valAx>
      <c:valAx>
        <c:axId val="85106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0</xdr:row>
      <xdr:rowOff>247650</xdr:rowOff>
    </xdr:from>
    <xdr:to>
      <xdr:col>12</xdr:col>
      <xdr:colOff>212725</xdr:colOff>
      <xdr:row>5</xdr:row>
      <xdr:rowOff>355600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F9024-C5BF-91F9-01AB-718E390B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C4D6-4894-4E08-BEFA-8BF0F75F7B5F}">
  <dimension ref="A1:I13"/>
  <sheetViews>
    <sheetView topLeftCell="A2" workbookViewId="0">
      <selection sqref="A1:I12"/>
    </sheetView>
  </sheetViews>
  <sheetFormatPr defaultRowHeight="14.5" x14ac:dyDescent="0.35"/>
  <cols>
    <col min="2" max="2" width="7.81640625" customWidth="1"/>
    <col min="3" max="3" width="7.453125" customWidth="1"/>
    <col min="4" max="5" width="6.1796875" customWidth="1"/>
    <col min="6" max="6" width="7.36328125" customWidth="1"/>
    <col min="7" max="7" width="13.6328125" customWidth="1"/>
    <col min="8" max="8" width="13.90625" customWidth="1"/>
    <col min="9" max="9" width="8" customWidth="1"/>
  </cols>
  <sheetData>
    <row r="1" spans="1:9" ht="38" x14ac:dyDescent="0.35">
      <c r="A1" s="1" t="s">
        <v>0</v>
      </c>
      <c r="B1" s="1" t="s">
        <v>1</v>
      </c>
      <c r="C1" s="1" t="s">
        <v>21</v>
      </c>
      <c r="D1" s="1" t="s">
        <v>22</v>
      </c>
      <c r="E1" s="1" t="s">
        <v>98</v>
      </c>
      <c r="F1" s="1" t="s">
        <v>23</v>
      </c>
      <c r="G1" s="1" t="s">
        <v>2</v>
      </c>
      <c r="H1" s="1" t="s">
        <v>24</v>
      </c>
      <c r="I1" s="1" t="s">
        <v>15</v>
      </c>
    </row>
    <row r="2" spans="1:9" ht="20" customHeight="1" x14ac:dyDescent="0.35">
      <c r="A2" s="2" t="s">
        <v>8</v>
      </c>
      <c r="B2" s="3">
        <v>12.0243</v>
      </c>
      <c r="C2" s="3">
        <v>1.5</v>
      </c>
      <c r="D2" s="3">
        <v>4.26</v>
      </c>
      <c r="E2" s="3">
        <v>1.24</v>
      </c>
      <c r="F2" s="3">
        <v>0.80700000000000005</v>
      </c>
      <c r="G2" s="5">
        <v>3.38</v>
      </c>
      <c r="H2" s="3">
        <f>AVERAGE('[1]2022_RBR_Conductivity'!$D$16:$D$31)</f>
        <v>11.084375</v>
      </c>
      <c r="I2" s="3">
        <v>6.08</v>
      </c>
    </row>
    <row r="3" spans="1:9" ht="20" customHeight="1" x14ac:dyDescent="0.35">
      <c r="A3" s="2" t="s">
        <v>13</v>
      </c>
      <c r="B3" s="3">
        <v>16.39</v>
      </c>
      <c r="C3" s="3">
        <f>60/16.39</f>
        <v>3.6607687614399023</v>
      </c>
      <c r="D3" s="3">
        <v>6.3</v>
      </c>
      <c r="E3" s="3">
        <v>1.1599999999999999</v>
      </c>
      <c r="F3" s="3">
        <v>1.296</v>
      </c>
      <c r="G3" s="5">
        <v>2.25</v>
      </c>
      <c r="H3" s="3">
        <v>21.88</v>
      </c>
      <c r="I3" s="3">
        <v>6.6</v>
      </c>
    </row>
    <row r="4" spans="1:9" ht="20" customHeight="1" x14ac:dyDescent="0.35">
      <c r="A4" s="2" t="s">
        <v>12</v>
      </c>
      <c r="B4" s="3">
        <v>26.158000000000001</v>
      </c>
      <c r="C4" s="3">
        <v>11.72</v>
      </c>
      <c r="D4" s="3">
        <v>27.29</v>
      </c>
      <c r="E4" s="3">
        <v>13.42</v>
      </c>
      <c r="F4" s="3">
        <v>0.433</v>
      </c>
      <c r="G4" s="5">
        <v>4.38</v>
      </c>
      <c r="H4" s="3">
        <f>AVERAGE('[1]2022_RBR_Conductivity'!$D$195:$D$233)</f>
        <v>12.023589743589747</v>
      </c>
      <c r="I4" s="3">
        <v>5.85</v>
      </c>
    </row>
    <row r="5" spans="1:9" ht="20" customHeight="1" x14ac:dyDescent="0.35">
      <c r="A5" s="2" t="s">
        <v>4</v>
      </c>
      <c r="B5" s="3">
        <v>54.137</v>
      </c>
      <c r="C5" s="3">
        <v>11.4</v>
      </c>
      <c r="D5" s="3">
        <v>31.46</v>
      </c>
      <c r="E5" s="3">
        <v>6.65</v>
      </c>
      <c r="F5" s="3">
        <v>0.82599999999999996</v>
      </c>
      <c r="G5" s="5">
        <v>4.38</v>
      </c>
      <c r="H5" s="3">
        <f>AVERAGE('[1]2022_RBR_Conductivity'!$D$603:$D$644)</f>
        <v>17.215476190476188</v>
      </c>
      <c r="I5" s="3">
        <v>6.61</v>
      </c>
    </row>
    <row r="6" spans="1:9" ht="20" customHeight="1" x14ac:dyDescent="0.35">
      <c r="A6" s="2" t="s">
        <v>6</v>
      </c>
      <c r="B6" s="3">
        <v>27.382000000000001</v>
      </c>
      <c r="C6" s="3">
        <v>11.35</v>
      </c>
      <c r="D6" s="3">
        <v>21.23</v>
      </c>
      <c r="E6" s="3">
        <v>16.03</v>
      </c>
      <c r="F6" s="3">
        <v>0.45300000000000001</v>
      </c>
      <c r="G6" s="5">
        <v>3.63</v>
      </c>
      <c r="H6" s="3">
        <f>AVERAGE('[1]2022_RBR_Conductivity'!$D$1116:$D$1145)</f>
        <v>18.313333333333333</v>
      </c>
      <c r="I6" s="3">
        <v>6.05</v>
      </c>
    </row>
    <row r="7" spans="1:9" ht="20" customHeight="1" x14ac:dyDescent="0.35">
      <c r="A7" s="2" t="s">
        <v>5</v>
      </c>
      <c r="B7" s="3">
        <v>23.068999999999999</v>
      </c>
      <c r="C7" s="3">
        <v>11.57</v>
      </c>
      <c r="D7" s="3">
        <v>25.89</v>
      </c>
      <c r="E7" s="3">
        <v>5.13</v>
      </c>
      <c r="F7" s="3">
        <v>0.52900000000000003</v>
      </c>
      <c r="G7" s="5">
        <v>3.63</v>
      </c>
      <c r="H7" s="3">
        <f>AVERAGE('[1]2022_RBR_Conductivity'!$D$1475:$D$1514)</f>
        <v>30.526000000000003</v>
      </c>
      <c r="I7" s="3">
        <v>6.07</v>
      </c>
    </row>
    <row r="8" spans="1:9" ht="20" customHeight="1" x14ac:dyDescent="0.35">
      <c r="A8" s="2" t="s">
        <v>11</v>
      </c>
      <c r="B8" s="3">
        <v>28.236999999999998</v>
      </c>
      <c r="C8" s="3">
        <v>9.2100000000000009</v>
      </c>
      <c r="D8" s="3">
        <v>18.149999999999999</v>
      </c>
      <c r="E8" s="3">
        <v>0.43</v>
      </c>
      <c r="F8" s="3">
        <v>0.55500000000000005</v>
      </c>
      <c r="G8" s="3">
        <f>AVERAGE(6.38, 5.63)</f>
        <v>6.0049999999999999</v>
      </c>
      <c r="H8" s="3">
        <v>17.57</v>
      </c>
      <c r="I8" s="3">
        <v>6.49</v>
      </c>
    </row>
    <row r="9" spans="1:9" ht="20" customHeight="1" x14ac:dyDescent="0.35">
      <c r="A9" s="2" t="s">
        <v>14</v>
      </c>
      <c r="B9" s="3">
        <v>25.158000000000001</v>
      </c>
      <c r="C9" s="3">
        <v>7.94</v>
      </c>
      <c r="D9" s="3">
        <v>16.62</v>
      </c>
      <c r="E9" s="3">
        <v>6.22</v>
      </c>
      <c r="F9" s="3">
        <v>0.65500000000000003</v>
      </c>
      <c r="G9" s="5">
        <v>3.38</v>
      </c>
      <c r="H9" s="3">
        <f>AVERAGE('[1]2022_RBR_Conductivity'!$D$1753:$D$1784)</f>
        <v>14.975000000000001</v>
      </c>
      <c r="I9" s="3">
        <v>5.91</v>
      </c>
    </row>
    <row r="10" spans="1:9" ht="20" customHeight="1" x14ac:dyDescent="0.35">
      <c r="A10" s="2" t="s">
        <v>9</v>
      </c>
      <c r="B10" s="3">
        <v>15.436999999999999</v>
      </c>
      <c r="C10" s="3">
        <v>8.76</v>
      </c>
      <c r="D10" s="3">
        <v>17.93</v>
      </c>
      <c r="E10" s="3">
        <v>3.51</v>
      </c>
      <c r="F10" s="3">
        <v>0.64300000000000002</v>
      </c>
      <c r="G10" s="5">
        <v>2.88</v>
      </c>
      <c r="H10" s="3">
        <f>AVERAGE('[1]2022_RBR_Conductivity'!$D$2042:$D$2070)</f>
        <v>15.971379310344831</v>
      </c>
      <c r="I10" s="3">
        <v>6.49</v>
      </c>
    </row>
    <row r="11" spans="1:9" ht="20" customHeight="1" x14ac:dyDescent="0.35">
      <c r="A11" s="2" t="s">
        <v>7</v>
      </c>
      <c r="B11" s="3">
        <v>4.24</v>
      </c>
      <c r="C11" s="3">
        <f>3.33/4.24</f>
        <v>0.785377358490566</v>
      </c>
      <c r="D11" s="3">
        <v>1.7</v>
      </c>
      <c r="E11" s="3">
        <v>0.1</v>
      </c>
      <c r="F11" s="3">
        <v>0.84</v>
      </c>
      <c r="G11" s="5" t="s">
        <v>20</v>
      </c>
      <c r="H11" s="3">
        <v>12.4</v>
      </c>
      <c r="I11" s="3">
        <v>7.21</v>
      </c>
    </row>
    <row r="12" spans="1:9" ht="20" customHeight="1" x14ac:dyDescent="0.35">
      <c r="A12" s="6" t="s">
        <v>10</v>
      </c>
      <c r="B12" s="7">
        <v>26.132999999999999</v>
      </c>
      <c r="C12" s="7">
        <v>7.27</v>
      </c>
      <c r="D12" s="7">
        <v>13.11</v>
      </c>
      <c r="E12" s="7">
        <v>2.09</v>
      </c>
      <c r="F12" s="7">
        <v>0.503</v>
      </c>
      <c r="G12" s="8">
        <v>3.13</v>
      </c>
      <c r="H12" s="7">
        <f>AVERAGE('[1]2022_RBR_Conductivity'!$D$2331:$D$2364)</f>
        <v>14.551764705882354</v>
      </c>
      <c r="I12" s="7">
        <v>6.51</v>
      </c>
    </row>
    <row r="13" spans="1:9" ht="15.5" x14ac:dyDescent="0.35">
      <c r="A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D021-8F4C-4E71-986C-08A9033EF321}">
  <dimension ref="A1:M18"/>
  <sheetViews>
    <sheetView tabSelected="1" workbookViewId="0">
      <selection activeCell="M13" sqref="M13"/>
    </sheetView>
  </sheetViews>
  <sheetFormatPr defaultRowHeight="14.5" x14ac:dyDescent="0.35"/>
  <cols>
    <col min="3" max="7" width="9.36328125" bestFit="1" customWidth="1"/>
    <col min="9" max="9" width="11.26953125" customWidth="1"/>
    <col min="11" max="11" width="12" customWidth="1"/>
  </cols>
  <sheetData>
    <row r="1" spans="1:13" ht="52.5" x14ac:dyDescent="0.35">
      <c r="A1" s="1" t="s">
        <v>0</v>
      </c>
      <c r="B1" s="1" t="s">
        <v>100</v>
      </c>
      <c r="C1" s="38" t="s">
        <v>115</v>
      </c>
      <c r="D1" s="6" t="s">
        <v>116</v>
      </c>
      <c r="E1" s="6" t="s">
        <v>117</v>
      </c>
      <c r="F1" s="6" t="s">
        <v>118</v>
      </c>
      <c r="G1" s="6" t="s">
        <v>119</v>
      </c>
      <c r="H1" s="1" t="s">
        <v>26</v>
      </c>
      <c r="I1" s="1" t="s">
        <v>25</v>
      </c>
      <c r="J1" s="1" t="s">
        <v>99</v>
      </c>
      <c r="K1" s="1" t="s">
        <v>3</v>
      </c>
    </row>
    <row r="2" spans="1:13" ht="46.5" x14ac:dyDescent="0.35">
      <c r="A2" s="2" t="s">
        <v>8</v>
      </c>
      <c r="B2" s="4">
        <v>6.335</v>
      </c>
      <c r="C2" s="49">
        <v>2.5188978660000001</v>
      </c>
      <c r="D2" s="49">
        <v>1.259755832</v>
      </c>
      <c r="E2" s="49">
        <v>0.73122500000000001</v>
      </c>
      <c r="F2" s="49">
        <v>0.14449489400000001</v>
      </c>
      <c r="G2" s="49">
        <v>0.27149173799999998</v>
      </c>
      <c r="H2" s="5">
        <v>283</v>
      </c>
      <c r="I2" s="5">
        <v>2.7</v>
      </c>
      <c r="J2" s="5">
        <v>3.79</v>
      </c>
      <c r="K2" s="36" t="s">
        <v>124</v>
      </c>
      <c r="M2" s="5">
        <v>5</v>
      </c>
    </row>
    <row r="3" spans="1:13" ht="31" x14ac:dyDescent="0.35">
      <c r="A3" s="2" t="s">
        <v>13</v>
      </c>
      <c r="B3" s="5">
        <v>10.039999999999999</v>
      </c>
      <c r="C3" s="49">
        <v>3.8440824120000001</v>
      </c>
      <c r="D3" s="49">
        <v>1.284469147</v>
      </c>
      <c r="E3" s="49">
        <v>1.4567019729999999</v>
      </c>
      <c r="F3" s="49">
        <v>0.29113379499999997</v>
      </c>
      <c r="G3" s="49">
        <v>0.21290036500000001</v>
      </c>
      <c r="H3" s="5">
        <v>349</v>
      </c>
      <c r="I3" s="5" t="s">
        <v>17</v>
      </c>
      <c r="J3" s="5" t="s">
        <v>16</v>
      </c>
      <c r="K3" s="36" t="s">
        <v>120</v>
      </c>
      <c r="M3">
        <v>3</v>
      </c>
    </row>
    <row r="4" spans="1:13" ht="46.5" x14ac:dyDescent="0.35">
      <c r="A4" s="2" t="s">
        <v>12</v>
      </c>
      <c r="B4" s="3">
        <v>3.4620000000000002</v>
      </c>
      <c r="C4" s="49">
        <v>1.913706441</v>
      </c>
      <c r="D4" s="49">
        <v>1.2597043109999999</v>
      </c>
      <c r="E4" s="49">
        <v>0.17739898100000001</v>
      </c>
      <c r="F4" s="49">
        <v>2.9624553000000001E-2</v>
      </c>
      <c r="G4" s="49">
        <v>0.15317287199999999</v>
      </c>
      <c r="H4" s="5">
        <v>184</v>
      </c>
      <c r="I4" s="5">
        <v>1.4</v>
      </c>
      <c r="J4" s="5">
        <v>1.17</v>
      </c>
      <c r="K4" s="36" t="s">
        <v>125</v>
      </c>
      <c r="M4" s="5">
        <v>5</v>
      </c>
    </row>
    <row r="5" spans="1:13" ht="31" x14ac:dyDescent="0.35">
      <c r="A5" s="2" t="s">
        <v>4</v>
      </c>
      <c r="B5" s="3">
        <v>7.1559999999999997</v>
      </c>
      <c r="C5" s="49">
        <v>3.2496000939999998</v>
      </c>
      <c r="D5" s="49">
        <v>1.2246417000000001</v>
      </c>
      <c r="E5" s="49">
        <v>1.204860883</v>
      </c>
      <c r="F5" s="49">
        <v>0.13577767499999999</v>
      </c>
      <c r="G5" s="49">
        <v>0.21650597999999999</v>
      </c>
      <c r="H5" s="5">
        <v>290</v>
      </c>
      <c r="I5" s="5">
        <v>5.4</v>
      </c>
      <c r="J5" s="5">
        <v>2.96</v>
      </c>
      <c r="K5" s="36" t="s">
        <v>112</v>
      </c>
      <c r="M5" s="5">
        <v>6</v>
      </c>
    </row>
    <row r="6" spans="1:13" ht="46.5" x14ac:dyDescent="0.35">
      <c r="A6" s="2" t="s">
        <v>6</v>
      </c>
      <c r="B6" s="3">
        <v>3.9550000000000001</v>
      </c>
      <c r="C6" s="49">
        <v>1.794215745</v>
      </c>
      <c r="D6" s="49">
        <v>1.3143496750000001</v>
      </c>
      <c r="E6" s="49">
        <v>0.19550811500000001</v>
      </c>
      <c r="F6" s="49">
        <v>3.1498613000000002E-2</v>
      </c>
      <c r="G6" s="49">
        <v>0.24493693999999999</v>
      </c>
      <c r="H6" s="5">
        <v>217</v>
      </c>
      <c r="I6" s="5">
        <v>1.8</v>
      </c>
      <c r="J6" s="5">
        <v>1.1499999999999999</v>
      </c>
      <c r="K6" s="36" t="s">
        <v>113</v>
      </c>
      <c r="M6" s="5">
        <v>6</v>
      </c>
    </row>
    <row r="7" spans="1:13" ht="62" x14ac:dyDescent="0.35">
      <c r="A7" s="2" t="s">
        <v>5</v>
      </c>
      <c r="B7" s="3">
        <v>5.6909999999999998</v>
      </c>
      <c r="C7" s="49">
        <v>2.8426304889999998</v>
      </c>
      <c r="D7" s="49">
        <v>1.297982357</v>
      </c>
      <c r="E7" s="49">
        <v>0.62823688499999997</v>
      </c>
      <c r="F7" s="49">
        <v>0.111312536</v>
      </c>
      <c r="G7" s="49">
        <v>0.18143414799999999</v>
      </c>
      <c r="H7" s="5">
        <v>205</v>
      </c>
      <c r="I7" s="5">
        <v>4.5</v>
      </c>
      <c r="J7" s="5">
        <v>0.87</v>
      </c>
      <c r="K7" s="36" t="s">
        <v>126</v>
      </c>
      <c r="M7" s="5">
        <v>7</v>
      </c>
    </row>
    <row r="8" spans="1:13" ht="77.5" x14ac:dyDescent="0.35">
      <c r="A8" s="2" t="s">
        <v>11</v>
      </c>
      <c r="B8" s="3">
        <v>5.26</v>
      </c>
      <c r="C8" s="49">
        <v>2.6780350589999999</v>
      </c>
      <c r="D8" s="49">
        <v>1.2056830009999999</v>
      </c>
      <c r="E8" s="49">
        <v>0.52473931600000001</v>
      </c>
      <c r="F8" s="49">
        <v>8.8962947000000001E-2</v>
      </c>
      <c r="G8" s="49">
        <v>0.14514497700000001</v>
      </c>
      <c r="H8" s="5">
        <v>234</v>
      </c>
      <c r="I8" s="5">
        <v>3.5</v>
      </c>
      <c r="J8" s="5">
        <v>1.3</v>
      </c>
      <c r="K8" s="36" t="s">
        <v>127</v>
      </c>
      <c r="M8" s="5">
        <v>12</v>
      </c>
    </row>
    <row r="9" spans="1:13" ht="77.5" x14ac:dyDescent="0.35">
      <c r="A9" s="2" t="s">
        <v>14</v>
      </c>
      <c r="B9" s="3">
        <v>7.2439999999999998</v>
      </c>
      <c r="C9" s="49">
        <v>3.0539264519999998</v>
      </c>
      <c r="D9" s="49">
        <v>1.25686728</v>
      </c>
      <c r="E9" s="49">
        <v>0.80109618100000002</v>
      </c>
      <c r="F9" s="49">
        <v>0.143091253</v>
      </c>
      <c r="G9" s="49">
        <v>0.219020838</v>
      </c>
      <c r="H9" s="5">
        <v>256</v>
      </c>
      <c r="I9" s="5">
        <v>3.8</v>
      </c>
      <c r="J9" s="5">
        <v>2.0099999999999998</v>
      </c>
      <c r="K9" s="36" t="s">
        <v>121</v>
      </c>
      <c r="M9" s="5">
        <v>10</v>
      </c>
    </row>
    <row r="10" spans="1:13" ht="62" x14ac:dyDescent="0.35">
      <c r="A10" s="2" t="s">
        <v>9</v>
      </c>
      <c r="B10" s="3">
        <v>6.8129999999999997</v>
      </c>
      <c r="C10" s="49">
        <v>2.802097689</v>
      </c>
      <c r="D10" s="49">
        <v>1.271869846</v>
      </c>
      <c r="E10" s="49">
        <v>0.71991412600000004</v>
      </c>
      <c r="F10" s="49">
        <v>0.131122293</v>
      </c>
      <c r="G10" s="49">
        <v>0.2181767</v>
      </c>
      <c r="H10" s="5">
        <v>258</v>
      </c>
      <c r="I10" s="5">
        <v>0.7</v>
      </c>
      <c r="J10" s="5">
        <v>1.45</v>
      </c>
      <c r="K10" s="36" t="s">
        <v>122</v>
      </c>
      <c r="M10" s="5">
        <v>8</v>
      </c>
    </row>
    <row r="11" spans="1:13" ht="46.5" x14ac:dyDescent="0.35">
      <c r="A11" s="2" t="s">
        <v>7</v>
      </c>
      <c r="B11" s="3">
        <v>10.91</v>
      </c>
      <c r="C11" s="49">
        <v>3.8313944470000001</v>
      </c>
      <c r="D11" s="49">
        <v>1.266508312</v>
      </c>
      <c r="E11" s="49">
        <v>1.542485337</v>
      </c>
      <c r="F11" s="49">
        <v>0.46597889100000001</v>
      </c>
      <c r="G11" s="49">
        <v>0.20833141199999999</v>
      </c>
      <c r="H11" s="5" t="s">
        <v>18</v>
      </c>
      <c r="I11" s="5">
        <v>5.6</v>
      </c>
      <c r="J11" s="5" t="s">
        <v>19</v>
      </c>
      <c r="K11" s="36" t="s">
        <v>123</v>
      </c>
      <c r="M11" s="5">
        <v>5</v>
      </c>
    </row>
    <row r="12" spans="1:13" ht="62" x14ac:dyDescent="0.35">
      <c r="A12" s="6" t="s">
        <v>10</v>
      </c>
      <c r="B12" s="7">
        <v>5.0579999999999998</v>
      </c>
      <c r="C12" s="50">
        <v>2.100406328</v>
      </c>
      <c r="D12" s="50">
        <v>1.1924919970000001</v>
      </c>
      <c r="E12" s="50">
        <v>0.36610933299999998</v>
      </c>
      <c r="F12" s="50">
        <v>5.7670434999999999E-2</v>
      </c>
      <c r="G12" s="50">
        <v>0.14365261700000001</v>
      </c>
      <c r="H12" s="8">
        <v>296</v>
      </c>
      <c r="I12" s="8">
        <v>4.7</v>
      </c>
      <c r="J12" s="8">
        <v>1.37</v>
      </c>
      <c r="K12" s="38" t="s">
        <v>114</v>
      </c>
      <c r="M12" s="5">
        <v>7</v>
      </c>
    </row>
    <row r="13" spans="1:13" ht="15.5" x14ac:dyDescent="0.35">
      <c r="A13" s="52" t="s">
        <v>128</v>
      </c>
    </row>
    <row r="14" spans="1:13" x14ac:dyDescent="0.35">
      <c r="A14" s="48" t="s">
        <v>129</v>
      </c>
    </row>
    <row r="15" spans="1:13" x14ac:dyDescent="0.35">
      <c r="A15" s="48" t="s">
        <v>130</v>
      </c>
    </row>
    <row r="16" spans="1:13" x14ac:dyDescent="0.35">
      <c r="A16" s="48" t="s">
        <v>131</v>
      </c>
    </row>
    <row r="17" spans="1:1" x14ac:dyDescent="0.35">
      <c r="A17" s="48" t="s">
        <v>132</v>
      </c>
    </row>
    <row r="18" spans="1:1" x14ac:dyDescent="0.35">
      <c r="A18" s="48" t="s">
        <v>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6B11-718E-4AE7-9179-87FD14790215}">
  <dimension ref="A1:I9"/>
  <sheetViews>
    <sheetView workbookViewId="0">
      <selection sqref="A1:F9"/>
    </sheetView>
  </sheetViews>
  <sheetFormatPr defaultRowHeight="14.5" x14ac:dyDescent="0.35"/>
  <cols>
    <col min="1" max="1" width="15.54296875" customWidth="1"/>
    <col min="5" max="5" width="9.36328125" bestFit="1" customWidth="1"/>
    <col min="7" max="7" width="9.36328125" bestFit="1" customWidth="1"/>
  </cols>
  <sheetData>
    <row r="1" spans="1:9" ht="20" customHeight="1" x14ac:dyDescent="0.35">
      <c r="A1" s="35" t="s">
        <v>42</v>
      </c>
      <c r="B1" s="10" t="s">
        <v>30</v>
      </c>
      <c r="C1" s="10" t="s">
        <v>67</v>
      </c>
      <c r="D1" s="10" t="s">
        <v>68</v>
      </c>
      <c r="E1" s="10" t="s">
        <v>69</v>
      </c>
      <c r="F1" s="10" t="s">
        <v>84</v>
      </c>
    </row>
    <row r="2" spans="1:9" ht="20" customHeight="1" x14ac:dyDescent="0.35">
      <c r="A2" s="26" t="s">
        <v>70</v>
      </c>
      <c r="B2" s="17">
        <v>353</v>
      </c>
      <c r="C2" s="29" t="s">
        <v>77</v>
      </c>
      <c r="D2" s="29">
        <v>4.2620392137853598</v>
      </c>
      <c r="E2" s="29">
        <v>352.56527253677598</v>
      </c>
      <c r="F2" s="30">
        <v>0.59551488293251775</v>
      </c>
      <c r="G2" s="15"/>
      <c r="H2" s="14"/>
      <c r="I2" s="14"/>
    </row>
    <row r="3" spans="1:9" ht="20" customHeight="1" x14ac:dyDescent="0.35">
      <c r="A3" s="27" t="s">
        <v>71</v>
      </c>
      <c r="B3" s="17">
        <v>353</v>
      </c>
      <c r="C3" s="29" t="s">
        <v>78</v>
      </c>
      <c r="D3" s="29">
        <v>1.8475515119346599</v>
      </c>
      <c r="E3" s="29">
        <v>277.889460280744</v>
      </c>
      <c r="F3" s="30">
        <v>0.89028944637014551</v>
      </c>
      <c r="G3" s="15"/>
      <c r="H3" s="14"/>
      <c r="I3" s="14"/>
    </row>
    <row r="4" spans="1:9" ht="20" customHeight="1" x14ac:dyDescent="0.35">
      <c r="A4" s="27" t="s">
        <v>72</v>
      </c>
      <c r="B4" s="17">
        <v>353</v>
      </c>
      <c r="C4" s="29" t="s">
        <v>79</v>
      </c>
      <c r="D4" s="29">
        <v>0.18802276820660199</v>
      </c>
      <c r="E4" s="29">
        <v>133.637304682814</v>
      </c>
      <c r="F4" s="30">
        <v>1.2454107763584301</v>
      </c>
      <c r="G4" s="16"/>
      <c r="I4" s="14"/>
    </row>
    <row r="5" spans="1:9" ht="20" customHeight="1" x14ac:dyDescent="0.35">
      <c r="A5" s="27" t="s">
        <v>74</v>
      </c>
      <c r="B5" s="17">
        <v>77</v>
      </c>
      <c r="C5" s="31" t="s">
        <v>80</v>
      </c>
      <c r="D5" s="31">
        <v>0</v>
      </c>
      <c r="E5" s="29">
        <v>32.569603752361502</v>
      </c>
      <c r="F5" s="30">
        <v>4.517437545870262</v>
      </c>
      <c r="G5" s="15"/>
      <c r="H5" s="14"/>
    </row>
    <row r="6" spans="1:9" ht="20" customHeight="1" x14ac:dyDescent="0.35">
      <c r="A6" s="27" t="s">
        <v>75</v>
      </c>
      <c r="B6" s="17">
        <v>77</v>
      </c>
      <c r="C6" s="31" t="s">
        <v>81</v>
      </c>
      <c r="D6" s="31">
        <v>0</v>
      </c>
      <c r="E6" s="29">
        <v>0.71689651161644896</v>
      </c>
      <c r="F6" s="30">
        <v>6.2271751379969018</v>
      </c>
      <c r="G6" s="16"/>
    </row>
    <row r="7" spans="1:9" ht="20" customHeight="1" x14ac:dyDescent="0.35">
      <c r="A7" s="27" t="s">
        <v>76</v>
      </c>
      <c r="B7" s="17">
        <v>77</v>
      </c>
      <c r="C7" s="31" t="s">
        <v>82</v>
      </c>
      <c r="D7" s="31">
        <v>0</v>
      </c>
      <c r="E7" s="29">
        <v>1.1515346814690299</v>
      </c>
      <c r="F7" s="30">
        <v>2.50109746018421</v>
      </c>
      <c r="G7" s="15"/>
      <c r="H7" s="14"/>
    </row>
    <row r="8" spans="1:9" ht="20" customHeight="1" x14ac:dyDescent="0.35">
      <c r="A8" s="28" t="s">
        <v>73</v>
      </c>
      <c r="B8" s="18">
        <v>353</v>
      </c>
      <c r="C8" s="32" t="s">
        <v>83</v>
      </c>
      <c r="D8" s="33">
        <v>0.17249999999999999</v>
      </c>
      <c r="E8" s="33">
        <v>104</v>
      </c>
      <c r="F8" s="34">
        <v>2.0824385081391821</v>
      </c>
      <c r="G8" s="15"/>
      <c r="H8" s="14"/>
      <c r="I8" s="14"/>
    </row>
    <row r="9" spans="1:9" ht="15.5" x14ac:dyDescent="0.35">
      <c r="A9" s="2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22E-1C41-4607-9C02-82045FD0625E}">
  <dimension ref="A1:D14"/>
  <sheetViews>
    <sheetView workbookViewId="0">
      <selection sqref="A1:D10"/>
    </sheetView>
  </sheetViews>
  <sheetFormatPr defaultRowHeight="14.5" x14ac:dyDescent="0.35"/>
  <cols>
    <col min="1" max="1" width="30.6328125" customWidth="1"/>
  </cols>
  <sheetData>
    <row r="1" spans="1:4" ht="15.5" x14ac:dyDescent="0.35">
      <c r="A1" s="10" t="s">
        <v>27</v>
      </c>
      <c r="B1" s="10" t="s">
        <v>28</v>
      </c>
      <c r="C1" s="10" t="s">
        <v>29</v>
      </c>
      <c r="D1" s="11" t="s">
        <v>32</v>
      </c>
    </row>
    <row r="2" spans="1:4" ht="46.5" x14ac:dyDescent="0.35">
      <c r="A2" s="36" t="s">
        <v>33</v>
      </c>
      <c r="B2" s="2">
        <v>12</v>
      </c>
      <c r="C2" s="2">
        <v>3697</v>
      </c>
      <c r="D2" s="5">
        <f>C2-MIN($C$3:$C$4)</f>
        <v>36</v>
      </c>
    </row>
    <row r="3" spans="1:4" ht="31" x14ac:dyDescent="0.35">
      <c r="A3" s="36" t="s">
        <v>34</v>
      </c>
      <c r="B3" s="2">
        <v>14</v>
      </c>
      <c r="C3" s="2">
        <v>3661</v>
      </c>
      <c r="D3" s="5">
        <f t="shared" ref="D3:D4" si="0">C3-MIN($C$3:$C$4)</f>
        <v>0</v>
      </c>
    </row>
    <row r="4" spans="1:4" ht="31" x14ac:dyDescent="0.35">
      <c r="A4" s="36" t="s">
        <v>35</v>
      </c>
      <c r="B4" s="2">
        <v>4</v>
      </c>
      <c r="C4" s="2">
        <v>3778</v>
      </c>
      <c r="D4" s="5">
        <f t="shared" si="0"/>
        <v>117</v>
      </c>
    </row>
    <row r="5" spans="1:4" ht="46.5" x14ac:dyDescent="0.35">
      <c r="A5" s="36" t="s">
        <v>36</v>
      </c>
      <c r="B5" s="2">
        <v>9</v>
      </c>
      <c r="C5" s="2">
        <v>3172</v>
      </c>
      <c r="D5" s="5">
        <f>C5-MIN($C$5:$C$7)</f>
        <v>103</v>
      </c>
    </row>
    <row r="6" spans="1:4" ht="31" x14ac:dyDescent="0.35">
      <c r="A6" s="36" t="s">
        <v>38</v>
      </c>
      <c r="B6" s="2">
        <v>14</v>
      </c>
      <c r="C6" s="2">
        <v>3069</v>
      </c>
      <c r="D6" s="5">
        <f t="shared" ref="D6:D7" si="1">C6-MIN($C$5:$C$7)</f>
        <v>0</v>
      </c>
    </row>
    <row r="7" spans="1:4" ht="31" x14ac:dyDescent="0.35">
      <c r="A7" s="36" t="s">
        <v>37</v>
      </c>
      <c r="B7" s="2">
        <v>3</v>
      </c>
      <c r="C7" s="2">
        <v>3175</v>
      </c>
      <c r="D7" s="5">
        <f t="shared" si="1"/>
        <v>106</v>
      </c>
    </row>
    <row r="8" spans="1:4" ht="46.5" x14ac:dyDescent="0.35">
      <c r="A8" s="36" t="s">
        <v>39</v>
      </c>
      <c r="B8" s="2">
        <v>9</v>
      </c>
      <c r="C8" s="2">
        <v>355</v>
      </c>
      <c r="D8" s="5">
        <f>C8-MIN($C$8:$C$10)</f>
        <v>64</v>
      </c>
    </row>
    <row r="9" spans="1:4" ht="31" x14ac:dyDescent="0.35">
      <c r="A9" s="36" t="s">
        <v>40</v>
      </c>
      <c r="B9" s="2">
        <v>12</v>
      </c>
      <c r="C9" s="2">
        <v>291</v>
      </c>
      <c r="D9" s="5">
        <f t="shared" ref="D9:D10" si="2">C9-MIN($C$8:$C$10)</f>
        <v>0</v>
      </c>
    </row>
    <row r="10" spans="1:4" ht="31" x14ac:dyDescent="0.35">
      <c r="A10" s="38" t="s">
        <v>41</v>
      </c>
      <c r="B10" s="6">
        <v>3</v>
      </c>
      <c r="C10" s="6">
        <v>399</v>
      </c>
      <c r="D10" s="8">
        <f t="shared" si="2"/>
        <v>108</v>
      </c>
    </row>
    <row r="11" spans="1:4" ht="20" customHeight="1" x14ac:dyDescent="0.35">
      <c r="A11" s="2"/>
      <c r="B11" s="2"/>
      <c r="C11" s="2"/>
      <c r="D11" s="5"/>
    </row>
    <row r="12" spans="1:4" ht="20" customHeight="1" x14ac:dyDescent="0.35">
      <c r="A12" s="2"/>
      <c r="B12" s="2"/>
      <c r="C12" s="2"/>
      <c r="D12" s="5"/>
    </row>
    <row r="13" spans="1:4" ht="20" customHeight="1" x14ac:dyDescent="0.35">
      <c r="A13" s="2"/>
      <c r="B13" s="2"/>
      <c r="C13" s="2"/>
      <c r="D13" s="5"/>
    </row>
    <row r="14" spans="1:4" ht="20" customHeight="1" x14ac:dyDescent="0.35">
      <c r="A14" s="6"/>
      <c r="B14" s="6"/>
      <c r="C14" s="6"/>
      <c r="D1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F64B-CDC3-48DA-AA7A-E7DEEA8E7B85}">
  <dimension ref="A1:D15"/>
  <sheetViews>
    <sheetView workbookViewId="0">
      <selection activeCell="C4" sqref="C4"/>
    </sheetView>
  </sheetViews>
  <sheetFormatPr defaultRowHeight="14.5" x14ac:dyDescent="0.35"/>
  <cols>
    <col min="1" max="1" width="23.1796875" customWidth="1"/>
  </cols>
  <sheetData>
    <row r="1" spans="1:4" ht="15" x14ac:dyDescent="0.35">
      <c r="A1" s="19" t="s">
        <v>94</v>
      </c>
      <c r="B1" s="53" t="s">
        <v>85</v>
      </c>
      <c r="C1" s="53"/>
      <c r="D1" s="53"/>
    </row>
    <row r="2" spans="1:4" ht="75" x14ac:dyDescent="0.35">
      <c r="A2" s="20"/>
      <c r="B2" s="21" t="s">
        <v>86</v>
      </c>
      <c r="C2" s="21" t="s">
        <v>87</v>
      </c>
      <c r="D2" s="21" t="s">
        <v>72</v>
      </c>
    </row>
    <row r="3" spans="1:4" ht="20" customHeight="1" x14ac:dyDescent="0.35">
      <c r="A3" s="22" t="s">
        <v>95</v>
      </c>
      <c r="B3" s="17"/>
      <c r="C3" s="17"/>
      <c r="D3" s="17"/>
    </row>
    <row r="4" spans="1:4" ht="20" customHeight="1" x14ac:dyDescent="0.35">
      <c r="A4" s="23" t="s">
        <v>88</v>
      </c>
      <c r="B4" s="17">
        <v>3.823</v>
      </c>
      <c r="C4" s="17">
        <v>2.7989999999999999</v>
      </c>
      <c r="D4" s="17">
        <v>3.722</v>
      </c>
    </row>
    <row r="5" spans="1:4" ht="20" customHeight="1" x14ac:dyDescent="0.35">
      <c r="A5" s="23" t="s">
        <v>89</v>
      </c>
      <c r="B5" s="17">
        <v>4.2060000000000004</v>
      </c>
      <c r="C5" s="17">
        <v>3.06</v>
      </c>
      <c r="D5" s="17">
        <v>3.9249999999999998</v>
      </c>
    </row>
    <row r="6" spans="1:4" ht="20" customHeight="1" x14ac:dyDescent="0.35">
      <c r="A6" s="23" t="s">
        <v>31</v>
      </c>
      <c r="B6" s="37" t="s">
        <v>64</v>
      </c>
      <c r="C6" s="37">
        <v>0.03</v>
      </c>
      <c r="D6" s="37" t="s">
        <v>64</v>
      </c>
    </row>
    <row r="7" spans="1:4" ht="20" customHeight="1" x14ac:dyDescent="0.35">
      <c r="A7" s="22" t="s">
        <v>96</v>
      </c>
      <c r="C7" s="17"/>
      <c r="D7" s="17"/>
    </row>
    <row r="8" spans="1:4" ht="20" customHeight="1" x14ac:dyDescent="0.35">
      <c r="A8" s="23" t="s">
        <v>88</v>
      </c>
      <c r="B8" s="17">
        <v>3.66</v>
      </c>
      <c r="C8" s="17">
        <v>1</v>
      </c>
      <c r="D8" s="17">
        <v>2.528</v>
      </c>
    </row>
    <row r="9" spans="1:4" ht="20" customHeight="1" x14ac:dyDescent="0.35">
      <c r="A9" s="23" t="s">
        <v>89</v>
      </c>
      <c r="B9" s="17">
        <v>4</v>
      </c>
      <c r="C9" s="17">
        <v>1</v>
      </c>
      <c r="D9" s="17">
        <v>2.86</v>
      </c>
    </row>
    <row r="10" spans="1:4" ht="20" customHeight="1" x14ac:dyDescent="0.35">
      <c r="A10" s="23" t="s">
        <v>31</v>
      </c>
      <c r="B10" s="37" t="s">
        <v>64</v>
      </c>
      <c r="C10" s="17">
        <v>0.84</v>
      </c>
      <c r="D10" s="37" t="s">
        <v>64</v>
      </c>
    </row>
    <row r="11" spans="1:4" ht="20" customHeight="1" x14ac:dyDescent="0.35">
      <c r="A11" s="2" t="s">
        <v>90</v>
      </c>
      <c r="B11" s="17">
        <v>4.4800000000000004</v>
      </c>
      <c r="C11" s="17">
        <v>3.6</v>
      </c>
      <c r="D11" s="17">
        <v>0.73</v>
      </c>
    </row>
    <row r="12" spans="1:4" ht="20" customHeight="1" x14ac:dyDescent="0.35">
      <c r="A12" s="2" t="s">
        <v>91</v>
      </c>
      <c r="B12" s="17">
        <v>0.21</v>
      </c>
      <c r="C12" s="17">
        <v>0.01</v>
      </c>
      <c r="D12" s="17">
        <v>0.15</v>
      </c>
    </row>
    <row r="13" spans="1:4" ht="20" customHeight="1" x14ac:dyDescent="0.35">
      <c r="A13" s="25" t="s">
        <v>92</v>
      </c>
      <c r="B13" s="18">
        <v>22.9</v>
      </c>
      <c r="C13" s="18">
        <v>2.8</v>
      </c>
      <c r="D13" s="18">
        <v>16.2</v>
      </c>
    </row>
    <row r="14" spans="1:4" ht="18.5" x14ac:dyDescent="0.35">
      <c r="A14" s="24" t="s">
        <v>93</v>
      </c>
    </row>
    <row r="15" spans="1:4" ht="15.5" x14ac:dyDescent="0.35">
      <c r="A15" s="24"/>
    </row>
  </sheetData>
  <mergeCells count="1">
    <mergeCell ref="B1:D1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7D9E-1D72-47A2-A573-6B5699B9C522}">
  <dimension ref="A1:G12"/>
  <sheetViews>
    <sheetView workbookViewId="0">
      <selection activeCell="I2" sqref="I2"/>
    </sheetView>
  </sheetViews>
  <sheetFormatPr defaultRowHeight="14.5" x14ac:dyDescent="0.35"/>
  <cols>
    <col min="1" max="1" width="19.08984375" customWidth="1"/>
    <col min="2" max="2" width="8.81640625" bestFit="1" customWidth="1"/>
    <col min="4" max="6" width="8.81640625" bestFit="1" customWidth="1"/>
    <col min="7" max="7" width="10.08984375" bestFit="1" customWidth="1"/>
  </cols>
  <sheetData>
    <row r="1" spans="1:7" ht="20" customHeight="1" x14ac:dyDescent="0.35">
      <c r="A1" s="9" t="s">
        <v>42</v>
      </c>
      <c r="B1" s="9" t="s">
        <v>62</v>
      </c>
      <c r="C1" s="9" t="s">
        <v>63</v>
      </c>
      <c r="D1" s="9" t="s">
        <v>30</v>
      </c>
      <c r="E1" s="9" t="s">
        <v>65</v>
      </c>
      <c r="F1" s="9" t="s">
        <v>28</v>
      </c>
      <c r="G1" s="9" t="s">
        <v>31</v>
      </c>
    </row>
    <row r="2" spans="1:7" ht="20" customHeight="1" x14ac:dyDescent="0.35">
      <c r="A2" s="2" t="s">
        <v>56</v>
      </c>
      <c r="B2" s="2">
        <v>1</v>
      </c>
      <c r="C2" s="2" t="s">
        <v>66</v>
      </c>
      <c r="D2" s="2">
        <v>57</v>
      </c>
      <c r="E2" s="49">
        <v>8.5750940338108705</v>
      </c>
      <c r="F2" s="2">
        <v>56</v>
      </c>
      <c r="G2" s="13">
        <v>4.4200000000000001E-12</v>
      </c>
    </row>
    <row r="3" spans="1:7" ht="20" customHeight="1" x14ac:dyDescent="0.35">
      <c r="A3" s="2" t="s">
        <v>55</v>
      </c>
      <c r="B3" s="2">
        <v>1</v>
      </c>
      <c r="C3" s="2" t="s">
        <v>66</v>
      </c>
      <c r="D3" s="2">
        <v>65</v>
      </c>
      <c r="E3" s="49">
        <v>7.6276750054811302</v>
      </c>
      <c r="F3" s="2">
        <v>64</v>
      </c>
      <c r="G3" s="13">
        <v>7.3099999999999998E-11</v>
      </c>
    </row>
    <row r="4" spans="1:7" ht="20" customHeight="1" x14ac:dyDescent="0.35">
      <c r="A4" s="2" t="s">
        <v>54</v>
      </c>
      <c r="B4" s="2">
        <v>1</v>
      </c>
      <c r="C4" s="2" t="s">
        <v>66</v>
      </c>
      <c r="D4" s="2">
        <v>58</v>
      </c>
      <c r="E4" s="49">
        <v>7.5317065962948604</v>
      </c>
      <c r="F4" s="2">
        <v>57</v>
      </c>
      <c r="G4" s="13">
        <v>2.0700000000000001E-10</v>
      </c>
    </row>
    <row r="5" spans="1:7" ht="20" customHeight="1" x14ac:dyDescent="0.35">
      <c r="A5" s="2" t="s">
        <v>53</v>
      </c>
      <c r="B5" s="2">
        <v>1</v>
      </c>
      <c r="C5" s="2" t="s">
        <v>66</v>
      </c>
      <c r="D5" s="2">
        <v>53</v>
      </c>
      <c r="E5" s="49">
        <v>7.5281357802584203</v>
      </c>
      <c r="F5" s="2">
        <v>52</v>
      </c>
      <c r="G5" s="13">
        <v>3.5600000000000001E-10</v>
      </c>
    </row>
    <row r="6" spans="1:7" ht="20" customHeight="1" x14ac:dyDescent="0.35">
      <c r="A6" s="2" t="s">
        <v>59</v>
      </c>
      <c r="B6" s="2">
        <v>1</v>
      </c>
      <c r="C6" s="2" t="s">
        <v>66</v>
      </c>
      <c r="D6" s="2">
        <v>51</v>
      </c>
      <c r="E6" s="49">
        <v>7.0371757052109398</v>
      </c>
      <c r="F6" s="2">
        <v>50</v>
      </c>
      <c r="G6" s="12">
        <v>2.6200000000000001E-9</v>
      </c>
    </row>
    <row r="7" spans="1:7" ht="20" customHeight="1" x14ac:dyDescent="0.35">
      <c r="A7" s="2" t="s">
        <v>60</v>
      </c>
      <c r="B7" s="2">
        <v>1</v>
      </c>
      <c r="C7" s="2" t="s">
        <v>66</v>
      </c>
      <c r="D7" s="2">
        <v>54</v>
      </c>
      <c r="E7" s="49">
        <v>6.6373909974604999</v>
      </c>
      <c r="F7" s="2">
        <v>53</v>
      </c>
      <c r="G7" s="12">
        <v>8.6399999999999999E-9</v>
      </c>
    </row>
    <row r="8" spans="1:7" ht="20" customHeight="1" x14ac:dyDescent="0.35">
      <c r="A8" s="2" t="s">
        <v>52</v>
      </c>
      <c r="B8" s="2">
        <v>1</v>
      </c>
      <c r="C8" s="2" t="s">
        <v>66</v>
      </c>
      <c r="D8" s="2">
        <v>68</v>
      </c>
      <c r="E8" s="49">
        <v>5.5046890701200999</v>
      </c>
      <c r="F8" s="2">
        <v>67</v>
      </c>
      <c r="G8" s="12">
        <v>3.15E-7</v>
      </c>
    </row>
    <row r="9" spans="1:7" ht="20" customHeight="1" x14ac:dyDescent="0.35">
      <c r="A9" s="2" t="s">
        <v>58</v>
      </c>
      <c r="B9" s="2">
        <v>1</v>
      </c>
      <c r="C9" s="2" t="s">
        <v>66</v>
      </c>
      <c r="D9" s="2">
        <v>24</v>
      </c>
      <c r="E9" s="49">
        <v>6.7666243483050197</v>
      </c>
      <c r="F9" s="2">
        <v>23</v>
      </c>
      <c r="G9" s="12">
        <v>3.34E-7</v>
      </c>
    </row>
    <row r="10" spans="1:7" ht="20" customHeight="1" x14ac:dyDescent="0.35">
      <c r="A10" s="2" t="s">
        <v>61</v>
      </c>
      <c r="B10" s="2">
        <v>1</v>
      </c>
      <c r="C10" s="2" t="s">
        <v>66</v>
      </c>
      <c r="D10" s="2">
        <v>31</v>
      </c>
      <c r="E10" s="49">
        <v>5.7454015295673599</v>
      </c>
      <c r="F10" s="2">
        <v>30</v>
      </c>
      <c r="G10" s="12">
        <v>1.42E-6</v>
      </c>
    </row>
    <row r="11" spans="1:7" ht="20" customHeight="1" x14ac:dyDescent="0.35">
      <c r="A11" s="2" t="s">
        <v>57</v>
      </c>
      <c r="B11" s="2">
        <v>1</v>
      </c>
      <c r="C11" s="2" t="s">
        <v>66</v>
      </c>
      <c r="D11" s="2">
        <v>21</v>
      </c>
      <c r="E11" s="49">
        <v>4.3823779823996798</v>
      </c>
      <c r="F11" s="2">
        <v>20</v>
      </c>
      <c r="G11" s="12">
        <v>1.44E-4</v>
      </c>
    </row>
    <row r="12" spans="1:7" ht="20" customHeight="1" x14ac:dyDescent="0.35">
      <c r="A12" s="6" t="s">
        <v>51</v>
      </c>
      <c r="B12" s="6">
        <v>1</v>
      </c>
      <c r="C12" s="6" t="s">
        <v>66</v>
      </c>
      <c r="D12" s="6">
        <v>35</v>
      </c>
      <c r="E12" s="50">
        <v>2.9622916436154201</v>
      </c>
      <c r="F12" s="6">
        <v>34</v>
      </c>
      <c r="G12" s="51">
        <v>2.7699999999999999E-3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17F3-BA40-46B4-BCE1-E4A263638908}">
  <dimension ref="A1:H34"/>
  <sheetViews>
    <sheetView workbookViewId="0">
      <selection sqref="A1:H34"/>
    </sheetView>
  </sheetViews>
  <sheetFormatPr defaultRowHeight="14.5" x14ac:dyDescent="0.35"/>
  <cols>
    <col min="1" max="1" width="21.453125" customWidth="1"/>
    <col min="8" max="8" width="12.453125" customWidth="1"/>
  </cols>
  <sheetData>
    <row r="1" spans="1:8" ht="20" customHeight="1" x14ac:dyDescent="0.35">
      <c r="A1" s="9" t="s">
        <v>42</v>
      </c>
      <c r="B1" s="9" t="s">
        <v>62</v>
      </c>
      <c r="C1" s="9" t="s">
        <v>63</v>
      </c>
      <c r="D1" s="9" t="s">
        <v>47</v>
      </c>
      <c r="E1" s="9" t="s">
        <v>43</v>
      </c>
      <c r="F1" s="9" t="s">
        <v>48</v>
      </c>
      <c r="G1" s="9" t="s">
        <v>49</v>
      </c>
      <c r="H1" s="9" t="s">
        <v>50</v>
      </c>
    </row>
    <row r="2" spans="1:8" ht="20" customHeight="1" x14ac:dyDescent="0.35">
      <c r="A2" s="2" t="s">
        <v>53</v>
      </c>
      <c r="B2" s="2" t="s">
        <v>44</v>
      </c>
      <c r="C2" s="2" t="s">
        <v>46</v>
      </c>
      <c r="D2" s="2">
        <v>0</v>
      </c>
      <c r="E2" s="2">
        <v>-1.6590512267559401</v>
      </c>
      <c r="F2" s="2">
        <v>-2.1169966698863298</v>
      </c>
      <c r="G2" s="2">
        <v>-1.2011057836255601</v>
      </c>
      <c r="H2" s="12">
        <v>1.54E-11</v>
      </c>
    </row>
    <row r="3" spans="1:8" ht="20" customHeight="1" x14ac:dyDescent="0.35">
      <c r="A3" s="2" t="s">
        <v>56</v>
      </c>
      <c r="B3" s="2" t="s">
        <v>44</v>
      </c>
      <c r="C3" s="2" t="s">
        <v>46</v>
      </c>
      <c r="D3" s="2">
        <v>0</v>
      </c>
      <c r="E3" s="2">
        <v>-0.98455793193682895</v>
      </c>
      <c r="F3" s="2">
        <v>-1.3360520903387001</v>
      </c>
      <c r="G3" s="2">
        <v>-0.63306377353495402</v>
      </c>
      <c r="H3" s="12">
        <v>2.0199999999999999E-8</v>
      </c>
    </row>
    <row r="4" spans="1:8" ht="20" customHeight="1" x14ac:dyDescent="0.35">
      <c r="A4" s="2" t="s">
        <v>53</v>
      </c>
      <c r="B4" s="2" t="s">
        <v>44</v>
      </c>
      <c r="C4" s="2" t="s">
        <v>45</v>
      </c>
      <c r="D4" s="2">
        <v>0</v>
      </c>
      <c r="E4" s="2">
        <v>-0.89666683243939804</v>
      </c>
      <c r="F4" s="2">
        <v>-1.27129609033104</v>
      </c>
      <c r="G4" s="2">
        <v>-0.52203757454775102</v>
      </c>
      <c r="H4" s="12">
        <v>8.2600000000000001E-7</v>
      </c>
    </row>
    <row r="5" spans="1:8" ht="20" customHeight="1" x14ac:dyDescent="0.35">
      <c r="A5" s="2" t="s">
        <v>54</v>
      </c>
      <c r="B5" s="2" t="s">
        <v>44</v>
      </c>
      <c r="C5" s="2" t="s">
        <v>45</v>
      </c>
      <c r="D5" s="2">
        <v>0</v>
      </c>
      <c r="E5" s="2">
        <v>-0.91228335731575105</v>
      </c>
      <c r="F5" s="2">
        <v>-1.3006476181239399</v>
      </c>
      <c r="G5" s="2">
        <v>-0.52391909650755797</v>
      </c>
      <c r="H5" s="12">
        <v>2.17E-6</v>
      </c>
    </row>
    <row r="6" spans="1:8" ht="20" customHeight="1" x14ac:dyDescent="0.35">
      <c r="A6" s="2" t="s">
        <v>55</v>
      </c>
      <c r="B6" s="2" t="s">
        <v>44</v>
      </c>
      <c r="C6" s="2" t="s">
        <v>46</v>
      </c>
      <c r="D6" s="2">
        <v>0</v>
      </c>
      <c r="E6" s="2">
        <v>-0.72146897563760803</v>
      </c>
      <c r="F6" s="2">
        <v>-1.0820965839430601</v>
      </c>
      <c r="G6" s="2">
        <v>-0.360841367332152</v>
      </c>
      <c r="H6" s="12">
        <v>3.54E-5</v>
      </c>
    </row>
    <row r="7" spans="1:8" ht="20" customHeight="1" x14ac:dyDescent="0.35">
      <c r="A7" s="2" t="s">
        <v>56</v>
      </c>
      <c r="B7" s="2" t="s">
        <v>44</v>
      </c>
      <c r="C7" s="2" t="s">
        <v>45</v>
      </c>
      <c r="D7" s="2">
        <v>0</v>
      </c>
      <c r="E7" s="2">
        <v>-0.75830885010726601</v>
      </c>
      <c r="F7" s="2">
        <v>-1.16510073114817</v>
      </c>
      <c r="G7" s="2">
        <v>-0.35151696906635899</v>
      </c>
      <c r="H7" s="13">
        <v>9.87E-5</v>
      </c>
    </row>
    <row r="8" spans="1:8" ht="20" customHeight="1" x14ac:dyDescent="0.35">
      <c r="A8" s="2" t="s">
        <v>55</v>
      </c>
      <c r="B8" s="2" t="s">
        <v>44</v>
      </c>
      <c r="C8" s="2" t="s">
        <v>45</v>
      </c>
      <c r="D8" s="2">
        <v>0</v>
      </c>
      <c r="E8" s="2">
        <v>-0.54585099019537697</v>
      </c>
      <c r="F8" s="2">
        <v>-0.85311035275009905</v>
      </c>
      <c r="G8" s="2">
        <v>-0.238591627640655</v>
      </c>
      <c r="H8" s="13">
        <v>2.23E-4</v>
      </c>
    </row>
    <row r="9" spans="1:8" ht="20" customHeight="1" x14ac:dyDescent="0.35">
      <c r="A9" s="2" t="s">
        <v>54</v>
      </c>
      <c r="B9" s="2" t="s">
        <v>44</v>
      </c>
      <c r="C9" s="2" t="s">
        <v>46</v>
      </c>
      <c r="D9" s="2">
        <v>0</v>
      </c>
      <c r="E9" s="2">
        <v>-1.1393898097203099</v>
      </c>
      <c r="F9" s="2">
        <v>-1.9033922393060201</v>
      </c>
      <c r="G9" s="2">
        <v>-0.37538738013459499</v>
      </c>
      <c r="H9" s="13">
        <v>2.0799999999999998E-3</v>
      </c>
    </row>
    <row r="10" spans="1:8" ht="20" customHeight="1" x14ac:dyDescent="0.35">
      <c r="A10" s="2" t="s">
        <v>53</v>
      </c>
      <c r="B10" s="2" t="s">
        <v>46</v>
      </c>
      <c r="C10" s="2" t="s">
        <v>45</v>
      </c>
      <c r="D10" s="2">
        <v>0</v>
      </c>
      <c r="E10" s="2">
        <v>0.76238439431655003</v>
      </c>
      <c r="F10" s="2">
        <v>0.23563227798311401</v>
      </c>
      <c r="G10" s="2">
        <v>1.2891365106499799</v>
      </c>
      <c r="H10" s="13">
        <v>2.64E-3</v>
      </c>
    </row>
    <row r="11" spans="1:8" ht="20" customHeight="1" x14ac:dyDescent="0.35">
      <c r="A11" s="2" t="s">
        <v>51</v>
      </c>
      <c r="B11" s="2" t="s">
        <v>46</v>
      </c>
      <c r="C11" s="2" t="s">
        <v>45</v>
      </c>
      <c r="D11" s="2">
        <v>0</v>
      </c>
      <c r="E11" s="2">
        <v>0.64694053709849897</v>
      </c>
      <c r="F11" s="2">
        <v>2.7206315654136701E-2</v>
      </c>
      <c r="G11" s="2">
        <v>1.2666747585428599</v>
      </c>
      <c r="H11" s="13">
        <v>0.04</v>
      </c>
    </row>
    <row r="12" spans="1:8" ht="20" customHeight="1" x14ac:dyDescent="0.35">
      <c r="A12" s="2" t="s">
        <v>52</v>
      </c>
      <c r="B12" s="2" t="s">
        <v>44</v>
      </c>
      <c r="C12" s="2" t="s">
        <v>45</v>
      </c>
      <c r="D12" s="2">
        <v>0</v>
      </c>
      <c r="E12" s="2">
        <v>-0.55238469834548798</v>
      </c>
      <c r="F12" s="2">
        <v>-1.08742339651919</v>
      </c>
      <c r="G12" s="2">
        <v>-1.7346000171776701E-2</v>
      </c>
      <c r="H12" s="13">
        <v>4.1599999999999998E-2</v>
      </c>
    </row>
    <row r="13" spans="1:8" ht="20" customHeight="1" x14ac:dyDescent="0.35">
      <c r="A13" s="2" t="s">
        <v>51</v>
      </c>
      <c r="B13" s="2" t="s">
        <v>44</v>
      </c>
      <c r="C13" s="2" t="s">
        <v>45</v>
      </c>
      <c r="D13" s="2">
        <v>0</v>
      </c>
      <c r="E13" s="2">
        <v>0.79339295958529599</v>
      </c>
      <c r="F13" s="2">
        <v>2.6971437722720201E-2</v>
      </c>
      <c r="G13" s="2">
        <v>1.55981448144787</v>
      </c>
      <c r="H13" s="13">
        <v>4.1799999999999997E-2</v>
      </c>
    </row>
    <row r="14" spans="1:8" ht="20" customHeight="1" x14ac:dyDescent="0.35">
      <c r="A14" s="2" t="s">
        <v>61</v>
      </c>
      <c r="B14" s="2" t="s">
        <v>44</v>
      </c>
      <c r="C14" s="2" t="s">
        <v>45</v>
      </c>
      <c r="D14" s="2">
        <v>0</v>
      </c>
      <c r="E14" s="2">
        <v>-0.51769456582464202</v>
      </c>
      <c r="F14" s="2">
        <v>-1.07103886014147</v>
      </c>
      <c r="G14" s="2">
        <v>3.5649728492193E-2</v>
      </c>
      <c r="H14" s="2">
        <v>7.0099999999999996E-2</v>
      </c>
    </row>
    <row r="15" spans="1:8" ht="20" customHeight="1" x14ac:dyDescent="0.35">
      <c r="A15" s="2" t="s">
        <v>58</v>
      </c>
      <c r="B15" s="2" t="s">
        <v>46</v>
      </c>
      <c r="C15" s="2" t="s">
        <v>45</v>
      </c>
      <c r="D15" s="2">
        <v>0</v>
      </c>
      <c r="E15" s="2">
        <v>0.55070916692623895</v>
      </c>
      <c r="F15" s="2">
        <v>-0.117846082450248</v>
      </c>
      <c r="G15" s="2">
        <v>1.21926441630272</v>
      </c>
      <c r="H15" s="2">
        <v>0.125</v>
      </c>
    </row>
    <row r="16" spans="1:8" ht="20" customHeight="1" x14ac:dyDescent="0.35">
      <c r="A16" s="2" t="s">
        <v>58</v>
      </c>
      <c r="B16" s="2" t="s">
        <v>44</v>
      </c>
      <c r="C16" s="2" t="s">
        <v>46</v>
      </c>
      <c r="D16" s="2">
        <v>0</v>
      </c>
      <c r="E16" s="2">
        <v>-0.47838145262370002</v>
      </c>
      <c r="F16" s="2">
        <v>-1.0612144066648399</v>
      </c>
      <c r="G16" s="2">
        <v>0.10445150141744799</v>
      </c>
      <c r="H16" s="2">
        <v>0.127</v>
      </c>
    </row>
    <row r="17" spans="1:8" ht="20" customHeight="1" x14ac:dyDescent="0.35">
      <c r="A17" s="2" t="s">
        <v>60</v>
      </c>
      <c r="B17" s="2" t="s">
        <v>46</v>
      </c>
      <c r="C17" s="2" t="s">
        <v>45</v>
      </c>
      <c r="D17" s="2">
        <v>0</v>
      </c>
      <c r="E17" s="2">
        <v>1.1874998528359599</v>
      </c>
      <c r="F17" s="2">
        <v>-0.42968755730743102</v>
      </c>
      <c r="G17" s="2">
        <v>2.80468726297936</v>
      </c>
      <c r="H17" s="2">
        <v>0.184</v>
      </c>
    </row>
    <row r="18" spans="1:8" ht="20" customHeight="1" x14ac:dyDescent="0.35">
      <c r="A18" s="2" t="s">
        <v>52</v>
      </c>
      <c r="B18" s="2" t="s">
        <v>46</v>
      </c>
      <c r="C18" s="2" t="s">
        <v>45</v>
      </c>
      <c r="D18" s="2">
        <v>0</v>
      </c>
      <c r="E18" s="2">
        <v>-0.36648302538823602</v>
      </c>
      <c r="F18" s="2">
        <v>-0.93925731951573299</v>
      </c>
      <c r="G18" s="2">
        <v>0.20629126873925899</v>
      </c>
      <c r="H18" s="2">
        <v>0.28000000000000003</v>
      </c>
    </row>
    <row r="19" spans="1:8" ht="20" customHeight="1" x14ac:dyDescent="0.35">
      <c r="A19" s="2" t="s">
        <v>60</v>
      </c>
      <c r="B19" s="2" t="s">
        <v>44</v>
      </c>
      <c r="C19" s="2" t="s">
        <v>46</v>
      </c>
      <c r="D19" s="2">
        <v>0</v>
      </c>
      <c r="E19" s="2">
        <v>-0.88997265156887395</v>
      </c>
      <c r="F19" s="2">
        <v>-2.3047169277489901</v>
      </c>
      <c r="G19" s="2">
        <v>0.52477162461124904</v>
      </c>
      <c r="H19" s="2">
        <v>0.28399999999999997</v>
      </c>
    </row>
    <row r="20" spans="1:8" ht="20" customHeight="1" x14ac:dyDescent="0.35">
      <c r="A20" s="2" t="s">
        <v>52</v>
      </c>
      <c r="B20" s="2" t="s">
        <v>44</v>
      </c>
      <c r="C20" s="2" t="s">
        <v>46</v>
      </c>
      <c r="D20" s="2">
        <v>0</v>
      </c>
      <c r="E20" s="2">
        <v>-0.18590167295725099</v>
      </c>
      <c r="F20" s="2">
        <v>-0.49627389856786203</v>
      </c>
      <c r="G20" s="2">
        <v>0.12447055265336</v>
      </c>
      <c r="H20" s="2">
        <v>0.32600000000000001</v>
      </c>
    </row>
    <row r="21" spans="1:8" ht="20" customHeight="1" x14ac:dyDescent="0.35">
      <c r="A21" s="2" t="s">
        <v>59</v>
      </c>
      <c r="B21" s="2" t="s">
        <v>44</v>
      </c>
      <c r="C21" s="2" t="s">
        <v>46</v>
      </c>
      <c r="D21" s="2">
        <v>0</v>
      </c>
      <c r="E21" s="2">
        <v>0.26827429782064199</v>
      </c>
      <c r="F21" s="2">
        <v>-0.216357240622781</v>
      </c>
      <c r="G21" s="2">
        <v>0.75290583626406704</v>
      </c>
      <c r="H21" s="2">
        <v>0.38200000000000001</v>
      </c>
    </row>
    <row r="22" spans="1:8" ht="20" customHeight="1" x14ac:dyDescent="0.35">
      <c r="A22" s="2" t="s">
        <v>61</v>
      </c>
      <c r="B22" s="2" t="s">
        <v>46</v>
      </c>
      <c r="C22" s="2" t="s">
        <v>45</v>
      </c>
      <c r="D22" s="2">
        <v>0</v>
      </c>
      <c r="E22" s="2">
        <v>-0.35582375836874203</v>
      </c>
      <c r="F22" s="2">
        <v>-1.03803242163867</v>
      </c>
      <c r="G22" s="2">
        <v>0.32638490490119498</v>
      </c>
      <c r="H22" s="2">
        <v>0.41199999999999998</v>
      </c>
    </row>
    <row r="23" spans="1:8" ht="20" customHeight="1" x14ac:dyDescent="0.35">
      <c r="A23" s="2" t="s">
        <v>56</v>
      </c>
      <c r="B23" s="2" t="s">
        <v>46</v>
      </c>
      <c r="C23" s="2" t="s">
        <v>45</v>
      </c>
      <c r="D23" s="2">
        <v>0</v>
      </c>
      <c r="E23" s="2">
        <v>0.22624908182956199</v>
      </c>
      <c r="F23" s="2">
        <v>-0.25398336292595902</v>
      </c>
      <c r="G23" s="2">
        <v>0.70648152658508401</v>
      </c>
      <c r="H23" s="2">
        <v>0.498</v>
      </c>
    </row>
    <row r="24" spans="1:8" ht="20" customHeight="1" x14ac:dyDescent="0.35">
      <c r="A24" s="2" t="s">
        <v>55</v>
      </c>
      <c r="B24" s="2" t="s">
        <v>46</v>
      </c>
      <c r="C24" s="2" t="s">
        <v>45</v>
      </c>
      <c r="D24" s="2">
        <v>0</v>
      </c>
      <c r="E24" s="2">
        <v>0.17561798544223001</v>
      </c>
      <c r="F24" s="2">
        <v>-0.246542860649512</v>
      </c>
      <c r="G24" s="2">
        <v>0.59777883153397204</v>
      </c>
      <c r="H24" s="2">
        <v>0.57799999999999996</v>
      </c>
    </row>
    <row r="25" spans="1:8" ht="20" customHeight="1" x14ac:dyDescent="0.35">
      <c r="A25" s="2" t="s">
        <v>59</v>
      </c>
      <c r="B25" s="2" t="s">
        <v>44</v>
      </c>
      <c r="C25" s="2" t="s">
        <v>45</v>
      </c>
      <c r="D25" s="2">
        <v>0</v>
      </c>
      <c r="E25" s="2">
        <v>0.193090290954187</v>
      </c>
      <c r="F25" s="2">
        <v>-0.33266749469552898</v>
      </c>
      <c r="G25" s="2">
        <v>0.71884807660390404</v>
      </c>
      <c r="H25" s="2">
        <v>0.65100000000000002</v>
      </c>
    </row>
    <row r="26" spans="1:8" ht="20" customHeight="1" x14ac:dyDescent="0.35">
      <c r="A26" s="2" t="s">
        <v>60</v>
      </c>
      <c r="B26" s="2" t="s">
        <v>44</v>
      </c>
      <c r="C26" s="2" t="s">
        <v>45</v>
      </c>
      <c r="D26" s="2">
        <v>0</v>
      </c>
      <c r="E26" s="2">
        <v>0.29752720126709198</v>
      </c>
      <c r="F26" s="2">
        <v>-0.64090798641138802</v>
      </c>
      <c r="G26" s="2">
        <v>1.23596238894557</v>
      </c>
      <c r="H26" s="2">
        <v>0.71799999999999997</v>
      </c>
    </row>
    <row r="27" spans="1:8" ht="20" customHeight="1" x14ac:dyDescent="0.35">
      <c r="A27" s="2" t="s">
        <v>61</v>
      </c>
      <c r="B27" s="2" t="s">
        <v>44</v>
      </c>
      <c r="C27" s="2" t="s">
        <v>46</v>
      </c>
      <c r="D27" s="2">
        <v>0</v>
      </c>
      <c r="E27" s="2">
        <v>-0.16187080745589999</v>
      </c>
      <c r="F27" s="2">
        <v>-0.71521510177273495</v>
      </c>
      <c r="G27" s="2">
        <v>0.39147348686093503</v>
      </c>
      <c r="H27" s="2">
        <v>0.752</v>
      </c>
    </row>
    <row r="28" spans="1:8" ht="20" customHeight="1" x14ac:dyDescent="0.35">
      <c r="A28" s="2" t="s">
        <v>54</v>
      </c>
      <c r="B28" s="2" t="s">
        <v>46</v>
      </c>
      <c r="C28" s="2" t="s">
        <v>45</v>
      </c>
      <c r="D28" s="2">
        <v>0</v>
      </c>
      <c r="E28" s="2">
        <v>0.22710645240455901</v>
      </c>
      <c r="F28" s="2">
        <v>-0.59765343011862404</v>
      </c>
      <c r="G28" s="2">
        <v>1.05186633492774</v>
      </c>
      <c r="H28" s="2">
        <v>0.78400000000000003</v>
      </c>
    </row>
    <row r="29" spans="1:8" ht="20" customHeight="1" x14ac:dyDescent="0.35">
      <c r="A29" s="2" t="s">
        <v>51</v>
      </c>
      <c r="B29" s="2" t="s">
        <v>44</v>
      </c>
      <c r="C29" s="2" t="s">
        <v>46</v>
      </c>
      <c r="D29" s="2">
        <v>0</v>
      </c>
      <c r="E29" s="2">
        <v>0.14645242248679699</v>
      </c>
      <c r="F29" s="2">
        <v>-0.63456891642443303</v>
      </c>
      <c r="G29" s="2">
        <v>0.92747376139802695</v>
      </c>
      <c r="H29" s="2">
        <v>0.88200000000000001</v>
      </c>
    </row>
    <row r="30" spans="1:8" ht="20" customHeight="1" x14ac:dyDescent="0.35">
      <c r="A30" s="2" t="s">
        <v>57</v>
      </c>
      <c r="B30" s="2" t="s">
        <v>44</v>
      </c>
      <c r="C30" s="2" t="s">
        <v>45</v>
      </c>
      <c r="D30" s="2">
        <v>0</v>
      </c>
      <c r="E30" s="2">
        <v>8.0867076383627196E-2</v>
      </c>
      <c r="F30" s="2">
        <v>-0.42099404707835097</v>
      </c>
      <c r="G30" s="2">
        <v>0.58272819984560498</v>
      </c>
      <c r="H30" s="2">
        <v>0.91300000000000003</v>
      </c>
    </row>
    <row r="31" spans="1:8" ht="20" customHeight="1" x14ac:dyDescent="0.35">
      <c r="A31" s="2" t="s">
        <v>57</v>
      </c>
      <c r="B31" s="2" t="s">
        <v>44</v>
      </c>
      <c r="C31" s="2" t="s">
        <v>46</v>
      </c>
      <c r="D31" s="2">
        <v>0</v>
      </c>
      <c r="E31" s="2">
        <v>6.8383524513509805E-2</v>
      </c>
      <c r="F31" s="2">
        <v>-0.45397009406882699</v>
      </c>
      <c r="G31" s="2">
        <v>0.59073714309584702</v>
      </c>
      <c r="H31" s="2">
        <v>0.94099999999999995</v>
      </c>
    </row>
    <row r="32" spans="1:8" ht="20" customHeight="1" x14ac:dyDescent="0.35">
      <c r="A32" s="2" t="s">
        <v>59</v>
      </c>
      <c r="B32" s="2" t="s">
        <v>46</v>
      </c>
      <c r="C32" s="2" t="s">
        <v>45</v>
      </c>
      <c r="D32" s="2">
        <v>0</v>
      </c>
      <c r="E32" s="2">
        <v>-7.5184006866455502E-2</v>
      </c>
      <c r="F32" s="2">
        <v>-0.633441481853938</v>
      </c>
      <c r="G32" s="2">
        <v>0.48307346812102703</v>
      </c>
      <c r="H32" s="2">
        <v>0.94299999999999995</v>
      </c>
    </row>
    <row r="33" spans="1:8" ht="20" customHeight="1" x14ac:dyDescent="0.35">
      <c r="A33" s="2" t="s">
        <v>58</v>
      </c>
      <c r="B33" s="2" t="s">
        <v>44</v>
      </c>
      <c r="C33" s="2" t="s">
        <v>45</v>
      </c>
      <c r="D33" s="2">
        <v>0</v>
      </c>
      <c r="E33" s="2">
        <v>7.2327714302538898E-2</v>
      </c>
      <c r="F33" s="2">
        <v>-0.51050523973860995</v>
      </c>
      <c r="G33" s="2">
        <v>0.65516066834368702</v>
      </c>
      <c r="H33" s="2">
        <v>0.95199999999999996</v>
      </c>
    </row>
    <row r="34" spans="1:8" ht="20" customHeight="1" x14ac:dyDescent="0.35">
      <c r="A34" s="6" t="s">
        <v>57</v>
      </c>
      <c r="B34" s="6" t="s">
        <v>46</v>
      </c>
      <c r="C34" s="6" t="s">
        <v>45</v>
      </c>
      <c r="D34" s="6">
        <v>0</v>
      </c>
      <c r="E34" s="6">
        <v>1.2483551870117401E-2</v>
      </c>
      <c r="F34" s="6">
        <v>-0.42214093021975402</v>
      </c>
      <c r="G34" s="6">
        <v>0.44710803395998899</v>
      </c>
      <c r="H34" s="6">
        <v>0.997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08A5-29FF-44CD-B26B-942799845A00}">
  <dimension ref="A1:I13"/>
  <sheetViews>
    <sheetView workbookViewId="0">
      <selection sqref="A1:I13"/>
    </sheetView>
  </sheetViews>
  <sheetFormatPr defaultRowHeight="14.5" x14ac:dyDescent="0.35"/>
  <cols>
    <col min="3" max="3" width="10.36328125" bestFit="1" customWidth="1"/>
    <col min="4" max="4" width="9.36328125" bestFit="1" customWidth="1"/>
    <col min="5" max="5" width="11.36328125" bestFit="1" customWidth="1"/>
    <col min="6" max="6" width="10.36328125" bestFit="1" customWidth="1"/>
    <col min="7" max="9" width="9.36328125" bestFit="1" customWidth="1"/>
  </cols>
  <sheetData>
    <row r="1" spans="1:9" ht="15.5" x14ac:dyDescent="0.35">
      <c r="A1" s="42"/>
      <c r="B1" s="42"/>
      <c r="C1" s="54" t="s">
        <v>103</v>
      </c>
      <c r="D1" s="54"/>
      <c r="E1" s="54"/>
      <c r="F1" s="54"/>
      <c r="G1" s="54"/>
      <c r="H1" s="54"/>
      <c r="I1" s="54"/>
    </row>
    <row r="2" spans="1:9" ht="20" customHeight="1" x14ac:dyDescent="0.35">
      <c r="A2" s="45" t="s">
        <v>0</v>
      </c>
      <c r="B2" s="41" t="s">
        <v>101</v>
      </c>
      <c r="C2" s="41" t="s">
        <v>104</v>
      </c>
      <c r="D2" s="41" t="s">
        <v>105</v>
      </c>
      <c r="E2" s="41" t="s">
        <v>106</v>
      </c>
      <c r="F2" s="41" t="s">
        <v>107</v>
      </c>
      <c r="G2" s="41" t="s">
        <v>110</v>
      </c>
      <c r="H2" s="41" t="s">
        <v>108</v>
      </c>
      <c r="I2" s="41" t="s">
        <v>109</v>
      </c>
    </row>
    <row r="3" spans="1:9" ht="20" customHeight="1" x14ac:dyDescent="0.35">
      <c r="A3" s="2" t="s">
        <v>8</v>
      </c>
      <c r="B3" s="39" t="s">
        <v>102</v>
      </c>
      <c r="C3" s="3">
        <v>27.330568912155499</v>
      </c>
      <c r="D3" s="3">
        <v>0.489440405580716</v>
      </c>
      <c r="E3" s="40" t="s">
        <v>102</v>
      </c>
      <c r="F3" s="40" t="s">
        <v>102</v>
      </c>
      <c r="G3" s="40" t="s">
        <v>102</v>
      </c>
      <c r="H3" s="40" t="s">
        <v>102</v>
      </c>
      <c r="I3" s="40" t="s">
        <v>102</v>
      </c>
    </row>
    <row r="4" spans="1:9" ht="20" customHeight="1" x14ac:dyDescent="0.35">
      <c r="A4" s="2" t="s">
        <v>13</v>
      </c>
      <c r="B4" s="46" t="s">
        <v>45</v>
      </c>
      <c r="C4" s="3">
        <v>1.5471894725465301</v>
      </c>
      <c r="D4" s="3">
        <v>5.2969156999436197E-2</v>
      </c>
      <c r="E4" s="3">
        <v>5.8294670290142498</v>
      </c>
      <c r="F4" s="3">
        <v>0.84579642656409504</v>
      </c>
      <c r="G4" s="3">
        <v>0.14346253967179601</v>
      </c>
      <c r="H4" s="3">
        <v>0.16903932858409301</v>
      </c>
      <c r="I4" s="3">
        <v>0.12361510540165301</v>
      </c>
    </row>
    <row r="5" spans="1:9" ht="20" customHeight="1" x14ac:dyDescent="0.35">
      <c r="A5" s="2" t="s">
        <v>12</v>
      </c>
      <c r="B5" s="46" t="s">
        <v>44</v>
      </c>
      <c r="C5" s="3">
        <v>6.5031957622780103</v>
      </c>
      <c r="D5" s="3">
        <v>0.245653998484374</v>
      </c>
      <c r="E5" s="3">
        <v>23.289326301704602</v>
      </c>
      <c r="F5" s="3">
        <v>1.1933861219234201</v>
      </c>
      <c r="G5" s="47">
        <v>0.15003046565873099</v>
      </c>
      <c r="H5" s="47">
        <v>0.199288238405298</v>
      </c>
      <c r="I5" s="47">
        <v>1.0304139215994299</v>
      </c>
    </row>
    <row r="6" spans="1:9" ht="20" customHeight="1" x14ac:dyDescent="0.35">
      <c r="A6" s="2" t="s">
        <v>4</v>
      </c>
      <c r="B6" s="46" t="s">
        <v>111</v>
      </c>
      <c r="C6" s="3">
        <v>2.6799754589995599</v>
      </c>
      <c r="D6" s="3">
        <v>0.44995193888153601</v>
      </c>
      <c r="E6" s="3">
        <v>146.13000735232799</v>
      </c>
      <c r="F6" s="3">
        <v>24.604014769609101</v>
      </c>
      <c r="G6" s="47">
        <v>3.8030301536233901</v>
      </c>
      <c r="H6" s="47">
        <v>2.7726652663543998</v>
      </c>
      <c r="I6" s="47">
        <v>4.4211878771971902</v>
      </c>
    </row>
    <row r="7" spans="1:9" ht="20" customHeight="1" x14ac:dyDescent="0.35">
      <c r="A7" s="2" t="s">
        <v>6</v>
      </c>
      <c r="B7" s="39" t="s">
        <v>102</v>
      </c>
      <c r="C7" s="3">
        <v>12.529017818742799</v>
      </c>
      <c r="D7" s="3">
        <v>0.21644905946687801</v>
      </c>
      <c r="E7" s="40" t="s">
        <v>102</v>
      </c>
      <c r="F7" s="40" t="s">
        <v>102</v>
      </c>
      <c r="G7" s="40" t="s">
        <v>102</v>
      </c>
      <c r="H7" s="40" t="s">
        <v>102</v>
      </c>
      <c r="I7" s="40" t="s">
        <v>102</v>
      </c>
    </row>
    <row r="8" spans="1:9" ht="20" customHeight="1" x14ac:dyDescent="0.35">
      <c r="A8" s="2" t="s">
        <v>5</v>
      </c>
      <c r="B8" s="39" t="s">
        <v>102</v>
      </c>
      <c r="C8" s="3">
        <v>20.008337061990201</v>
      </c>
      <c r="D8" s="3">
        <v>1.1078012944945601</v>
      </c>
      <c r="E8" s="40" t="s">
        <v>102</v>
      </c>
      <c r="F8" s="40" t="s">
        <v>102</v>
      </c>
      <c r="G8" s="40" t="s">
        <v>102</v>
      </c>
      <c r="H8" s="40" t="s">
        <v>102</v>
      </c>
      <c r="I8" s="40" t="s">
        <v>102</v>
      </c>
    </row>
    <row r="9" spans="1:9" ht="20" customHeight="1" x14ac:dyDescent="0.35">
      <c r="A9" s="2" t="s">
        <v>11</v>
      </c>
      <c r="B9" s="39" t="s">
        <v>102</v>
      </c>
      <c r="C9" s="3">
        <v>2.5194832031572298</v>
      </c>
      <c r="D9" s="3">
        <v>6.7848198143704699E-2</v>
      </c>
      <c r="E9" s="40" t="s">
        <v>102</v>
      </c>
      <c r="F9" s="40" t="s">
        <v>102</v>
      </c>
      <c r="G9" s="40" t="s">
        <v>102</v>
      </c>
      <c r="H9" s="40" t="s">
        <v>102</v>
      </c>
      <c r="I9" s="40" t="s">
        <v>102</v>
      </c>
    </row>
    <row r="10" spans="1:9" ht="15.5" x14ac:dyDescent="0.35">
      <c r="A10" s="2" t="s">
        <v>14</v>
      </c>
      <c r="B10" s="39" t="s">
        <v>102</v>
      </c>
      <c r="C10" s="3">
        <v>1.7357985383183401</v>
      </c>
      <c r="D10" s="3">
        <v>0.111496865218578</v>
      </c>
      <c r="E10" s="40" t="s">
        <v>102</v>
      </c>
      <c r="F10" s="40" t="s">
        <v>102</v>
      </c>
      <c r="G10" s="40" t="s">
        <v>102</v>
      </c>
      <c r="H10" s="40" t="s">
        <v>102</v>
      </c>
      <c r="I10" s="40" t="s">
        <v>102</v>
      </c>
    </row>
    <row r="11" spans="1:9" ht="15.5" x14ac:dyDescent="0.35">
      <c r="A11" s="2" t="s">
        <v>9</v>
      </c>
      <c r="B11" s="39" t="s">
        <v>102</v>
      </c>
      <c r="C11" s="3">
        <v>8.9410544110129493</v>
      </c>
      <c r="D11" s="3">
        <v>3.2475923989966599E-2</v>
      </c>
      <c r="E11" s="40" t="s">
        <v>102</v>
      </c>
      <c r="F11" s="40" t="s">
        <v>102</v>
      </c>
      <c r="G11" s="40" t="s">
        <v>102</v>
      </c>
      <c r="H11" s="40" t="s">
        <v>102</v>
      </c>
      <c r="I11" s="40" t="s">
        <v>102</v>
      </c>
    </row>
    <row r="12" spans="1:9" ht="15.5" x14ac:dyDescent="0.35">
      <c r="A12" s="2" t="s">
        <v>7</v>
      </c>
      <c r="B12" s="39" t="s">
        <v>102</v>
      </c>
      <c r="C12" s="3">
        <v>12.994924080443001</v>
      </c>
      <c r="D12" s="3">
        <v>0.69231273379018798</v>
      </c>
      <c r="E12" s="40" t="s">
        <v>102</v>
      </c>
      <c r="F12" s="40" t="s">
        <v>102</v>
      </c>
      <c r="G12" s="40" t="s">
        <v>102</v>
      </c>
      <c r="H12" s="40" t="s">
        <v>102</v>
      </c>
      <c r="I12" s="40" t="s">
        <v>102</v>
      </c>
    </row>
    <row r="13" spans="1:9" ht="15.5" x14ac:dyDescent="0.35">
      <c r="A13" s="6" t="s">
        <v>10</v>
      </c>
      <c r="B13" s="43" t="s">
        <v>102</v>
      </c>
      <c r="C13" s="7">
        <v>2.3007447015073699</v>
      </c>
      <c r="D13" s="7">
        <v>9.8601768533661302E-2</v>
      </c>
      <c r="E13" s="44" t="s">
        <v>102</v>
      </c>
      <c r="F13" s="44" t="s">
        <v>102</v>
      </c>
      <c r="G13" s="44" t="s">
        <v>102</v>
      </c>
      <c r="H13" s="44" t="s">
        <v>102</v>
      </c>
      <c r="I13" s="44" t="s">
        <v>102</v>
      </c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Table1</vt:lpstr>
      <vt:lpstr>Table 2</vt:lpstr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2023-08-23T11:07:57Z</dcterms:created>
  <dcterms:modified xsi:type="dcterms:W3CDTF">2025-04-07T17:27:01Z</dcterms:modified>
</cp:coreProperties>
</file>