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tables_figures/final_tables_figures/"/>
    </mc:Choice>
  </mc:AlternateContent>
  <xr:revisionPtr revIDLastSave="676" documentId="8_{F2CF8D58-C965-49FA-B673-1C494D076C46}" xr6:coauthVersionLast="47" xr6:coauthVersionMax="47" xr10:uidLastSave="{8E99B299-F949-4637-88F5-F05BED092AD9}"/>
  <bookViews>
    <workbookView xWindow="-110" yWindow="-110" windowWidth="19420" windowHeight="10300" activeTab="3" xr2:uid="{0BA4557E-E60D-4DC8-8833-FFFA2208CF63}"/>
  </bookViews>
  <sheets>
    <sheet name="Table1" sheetId="1" r:id="rId1"/>
    <sheet name="Table S1" sheetId="3" r:id="rId2"/>
    <sheet name="Table S2" sheetId="2" r:id="rId3"/>
    <sheet name="Table S3" sheetId="6" r:id="rId4"/>
    <sheet name="Table S4" sheetId="5" r:id="rId5"/>
    <sheet name="Table S5" sheetId="4" r:id="rId6"/>
  </sheets>
  <externalReferences>
    <externalReference r:id="rId7"/>
  </externalReferences>
  <definedNames>
    <definedName name="_xlnm._FilterDatabase" localSheetId="0" hidden="1">Table1!$A$1:$M$12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8" i="2"/>
  <c r="D6" i="2"/>
  <c r="D7" i="2"/>
  <c r="D5" i="2"/>
  <c r="D3" i="2"/>
  <c r="D4" i="2"/>
  <c r="D2" i="2"/>
  <c r="G8" i="1"/>
  <c r="C11" i="1"/>
  <c r="C3" i="1"/>
  <c r="H12" i="1"/>
  <c r="H10" i="1"/>
  <c r="H9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<sst xmlns="http://schemas.openxmlformats.org/spreadsheetml/2006/main" count="230" uniqueCount="109">
  <si>
    <t>Lake</t>
  </si>
  <si>
    <t>Area (ha)</t>
  </si>
  <si>
    <t>Thermocline depth (m)</t>
  </si>
  <si>
    <t>Fish</t>
  </si>
  <si>
    <t>L239</t>
  </si>
  <si>
    <t>L375</t>
  </si>
  <si>
    <t>L373</t>
  </si>
  <si>
    <t>L470</t>
  </si>
  <si>
    <t>L114</t>
  </si>
  <si>
    <t>L442</t>
  </si>
  <si>
    <t>L626</t>
  </si>
  <si>
    <t>L377</t>
  </si>
  <si>
    <t>L224</t>
  </si>
  <si>
    <t>L222</t>
  </si>
  <si>
    <t>L378</t>
  </si>
  <si>
    <t>pH</t>
  </si>
  <si>
    <t>3.93</t>
  </si>
  <si>
    <t>5.8</t>
  </si>
  <si>
    <t>407</t>
  </si>
  <si>
    <t>3.23</t>
  </si>
  <si>
    <t>n/a</t>
  </si>
  <si>
    <r>
      <t>Z</t>
    </r>
    <r>
      <rPr>
        <vertAlign val="subscript"/>
        <sz val="12"/>
        <color theme="1"/>
        <rFont val="Times New Roman"/>
        <family val="1"/>
      </rPr>
      <t xml:space="preserve">mean </t>
    </r>
    <r>
      <rPr>
        <sz val="12"/>
        <color theme="1"/>
        <rFont val="Times New Roman"/>
        <family val="1"/>
      </rPr>
      <t>(m)</t>
    </r>
  </si>
  <si>
    <r>
      <t>Z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Times New Roman"/>
        <family val="1"/>
      </rPr>
      <t xml:space="preserve"> (m)</t>
    </r>
  </si>
  <si>
    <r>
      <t>DOC (mg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</si>
  <si>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K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(m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</si>
  <si>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Conductivity (µS cm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</si>
  <si>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TDP (µg P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</si>
  <si>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TDN (µg N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</si>
  <si>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Epilimnetic chl-a (µg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</si>
  <si>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Model</t>
  </si>
  <si>
    <t>df</t>
  </si>
  <si>
    <t>AIC</t>
  </si>
  <si>
    <t>n</t>
  </si>
  <si>
    <t>p</t>
  </si>
  <si>
    <t>∆AIC</t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</si>
  <si>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</si>
  <si>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</si>
  <si>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</si>
  <si>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</si>
  <si>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</si>
  <si>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</si>
  <si>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</si>
  <si>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</si>
  <si>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</si>
  <si>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t>response</t>
  </si>
  <si>
    <t>estimate</t>
  </si>
  <si>
    <t>low</t>
  </si>
  <si>
    <t>high</t>
  </si>
  <si>
    <t>med</t>
  </si>
  <si>
    <t>null value</t>
  </si>
  <si>
    <t>conf low</t>
  </si>
  <si>
    <t>conf high</t>
  </si>
  <si>
    <t>p adj</t>
  </si>
  <si>
    <t>Mass-normalized C3 excr</t>
  </si>
  <si>
    <t>Mass-normalized SUVA excr</t>
  </si>
  <si>
    <t>Mass-normalized C5 excr</t>
  </si>
  <si>
    <t>Mass-normalized FI excr</t>
  </si>
  <si>
    <t>Mass-normalized C4 excr</t>
  </si>
  <si>
    <t>Mass-normalized C2 excr</t>
  </si>
  <si>
    <t>Mass-normalized BA excr</t>
  </si>
  <si>
    <t>Mass-normalized C1 excr</t>
  </si>
  <si>
    <t>Mass-normalized C7 excr</t>
  </si>
  <si>
    <t>Mass-normalized HIX excr</t>
  </si>
  <si>
    <t>Mass-normalized SR excr</t>
  </si>
  <si>
    <t>group 1</t>
  </si>
  <si>
    <t>group 2</t>
  </si>
  <si>
    <t>&lt;0.001</t>
  </si>
  <si>
    <t>statistic</t>
  </si>
  <si>
    <t>null model</t>
  </si>
  <si>
    <t>FM</t>
  </si>
  <si>
    <t>YP</t>
  </si>
  <si>
    <t>FM, WS, PD</t>
  </si>
  <si>
    <t>WS, PD</t>
  </si>
  <si>
    <t>FM, WS, PD, YP</t>
  </si>
  <si>
    <t>WS, PD, YP</t>
  </si>
  <si>
    <t>PD, YP</t>
  </si>
  <si>
    <t>FM, WS</t>
  </si>
  <si>
    <t>mean (± SD)</t>
  </si>
  <si>
    <t>min</t>
  </si>
  <si>
    <t>max</t>
  </si>
  <si>
    <t>Mass-normalized N excretion (µg N/g/h)</t>
  </si>
  <si>
    <t>Mass-normalized P excretion (µg P/g/h)</t>
  </si>
  <si>
    <t>Mass-normalized N:P excretion</t>
  </si>
  <si>
    <t>Individual dry mass (g)</t>
  </si>
  <si>
    <t>Mass-normalized DOC excretion (mg C/g/h)</t>
  </si>
  <si>
    <t>Mass-normalized DOC:N excretion (molar)</t>
  </si>
  <si>
    <t>Mass-normalized DOC:P excretion (molar)</t>
  </si>
  <si>
    <t>94.07 ± 56.02</t>
  </si>
  <si>
    <t>36.58 ± 32.57</t>
  </si>
  <si>
    <t>9.73 ± 12.12</t>
  </si>
  <si>
    <t>0.83 ± 3.76</t>
  </si>
  <si>
    <t>0.01 ± 0.08</t>
  </si>
  <si>
    <t>0.06 ± 0.16</t>
  </si>
  <si>
    <t>6.734 ± 14.03</t>
  </si>
  <si>
    <t>CV</t>
  </si>
  <si>
    <t>Response variable</t>
  </si>
  <si>
    <t>Mass-normalized N excretion</t>
  </si>
  <si>
    <t>Mass-normalized P excretion</t>
  </si>
  <si>
    <t>edf</t>
  </si>
  <si>
    <t>ref. df</t>
  </si>
  <si>
    <t>Intercept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</si>
  <si>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adj.</t>
    </r>
  </si>
  <si>
    <t>Deviance explained (%)</t>
  </si>
  <si>
    <r>
      <t>estimated degrees of freedom (edf), reference degrees of freedom (ref. df), 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adjusted (R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adj.)</t>
    </r>
  </si>
  <si>
    <t>&lt;0.01</t>
  </si>
  <si>
    <t>Predictor</t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</si>
  <si>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:carnivores</t>
    </r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</si>
  <si>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:omnivores</t>
    </r>
  </si>
  <si>
    <t>standard deviation (SD), minimum (min), maximum (max), sample size (n), coefficient of variation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</si>
</sst>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5" fillId="0" borderId="0" xfId="0" applyFont="1"/>
    <xf numFmtId="11" fontId="5" fillId="0" borderId="0" xfId="0" applyNumberFormat="1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top"/>
    </xf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6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0" xfId="0" quotePrefix="1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C4D6-4894-4E08-BEFA-8BF0F75F7B5F}">
  <dimension ref="A1:M12"/>
  <sheetViews>
    <sheetView workbookViewId="0">
      <selection sqref="A1:M12"/>
    </sheetView>
  </sheetViews>
  <sheetFormatPr defaultRowHeight="14.5" x14ac:dyDescent="0.35"/>
  <cols>
    <col min="2" max="2" width="7.81640625" customWidth="1"/>
    <col min="3" max="3" width="7.453125" customWidth="1"/>
    <col min="4" max="4" width="6.1796875" customWidth="1"/>
    <col min="6" max="6" width="7.36328125" customWidth="1"/>
    <col min="7" max="7" width="13.6328125" customWidth="1"/>
    <col min="8" max="8" width="13.90625" customWidth="1"/>
    <col min="9" max="9" width="8" customWidth="1"/>
    <col min="10" max="10" width="8.7265625" customWidth="1"/>
    <col min="11" max="11" width="9.08984375" customWidth="1"/>
    <col min="12" max="12" width="11.26953125" customWidth="1"/>
  </cols>
  <sheetData>
    <row r="1" spans="1:13" ht="52.5" x14ac:dyDescent="0.35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</v>
      </c>
      <c r="H1" s="1" t="s">
        <v>25</v>
      </c>
      <c r="I1" s="1" t="s">
        <v>15</v>
      </c>
      <c r="J1" s="1" t="s">
        <v>26</v>
      </c>
      <c r="K1" s="1" t="s">
        <v>27</v>
      </c>
      <c r="L1" s="1" t="s">
        <v>28</v>
      </c>
      <c r="M1" s="1" t="s">
        <v>3</v>
      </c>
    </row>
    <row r="2" spans="1:13" ht="15.5" x14ac:dyDescent="0.35">
      <c r="A2" s="2" t="s">
        <v>8</v>
      </c>
      <c r="B2" s="3">
        <v>12.0243</v>
      </c>
      <c r="C2" s="3">
        <v>1.5</v>
      </c>
      <c r="D2" s="3">
        <v>4.26</v>
      </c>
      <c r="E2" s="4">
        <v>6.335</v>
      </c>
      <c r="F2" s="5">
        <v>0.80700000000000005</v>
      </c>
      <c r="G2" s="5">
        <v>3.38</v>
      </c>
      <c r="H2" s="3">
        <f>AVERAGE('[1]2022_RBR_Conductivity'!$D$16:$D$31)</f>
        <v>11.084375</v>
      </c>
      <c r="I2" s="3">
        <v>6.08</v>
      </c>
      <c r="J2" s="5">
        <v>2.7</v>
      </c>
      <c r="K2" s="5">
        <v>283</v>
      </c>
      <c r="L2" s="5">
        <v>3.79</v>
      </c>
      <c r="M2" s="5" t="s">
        <v>69</v>
      </c>
    </row>
    <row r="3" spans="1:13" ht="15.5" x14ac:dyDescent="0.35">
      <c r="A3" s="2" t="s">
        <v>13</v>
      </c>
      <c r="B3" s="3">
        <v>16.39</v>
      </c>
      <c r="C3" s="3">
        <f>60/16.39</f>
        <v>3.6607687614399023</v>
      </c>
      <c r="D3" s="3">
        <v>6.3</v>
      </c>
      <c r="E3" s="5">
        <v>10.039999999999999</v>
      </c>
      <c r="F3" s="5">
        <v>1.296</v>
      </c>
      <c r="G3" s="5">
        <v>2.25</v>
      </c>
      <c r="H3" s="3">
        <v>21.88</v>
      </c>
      <c r="I3" s="3">
        <v>6.6</v>
      </c>
      <c r="J3" s="5" t="s">
        <v>17</v>
      </c>
      <c r="K3" s="5">
        <v>349</v>
      </c>
      <c r="L3" s="5" t="s">
        <v>16</v>
      </c>
      <c r="M3" s="5" t="s">
        <v>70</v>
      </c>
    </row>
    <row r="4" spans="1:13" ht="15.5" x14ac:dyDescent="0.35">
      <c r="A4" s="2" t="s">
        <v>12</v>
      </c>
      <c r="B4" s="3">
        <v>26.158000000000001</v>
      </c>
      <c r="C4" s="3">
        <v>11.72</v>
      </c>
      <c r="D4" s="3">
        <v>27.29</v>
      </c>
      <c r="E4" s="5">
        <v>3.4620000000000002</v>
      </c>
      <c r="F4" s="5">
        <v>0.433</v>
      </c>
      <c r="G4" s="5">
        <v>4.38</v>
      </c>
      <c r="H4" s="3">
        <f>AVERAGE('[1]2022_RBR_Conductivity'!$D$195:$D$233)</f>
        <v>12.023589743589747</v>
      </c>
      <c r="I4" s="3">
        <v>5.85</v>
      </c>
      <c r="J4" s="5">
        <v>1.4</v>
      </c>
      <c r="K4" s="5">
        <v>184</v>
      </c>
      <c r="L4" s="5">
        <v>1.17</v>
      </c>
      <c r="M4" s="5" t="s">
        <v>71</v>
      </c>
    </row>
    <row r="5" spans="1:13" ht="15.5" x14ac:dyDescent="0.35">
      <c r="A5" s="2" t="s">
        <v>4</v>
      </c>
      <c r="B5" s="3">
        <v>54.137</v>
      </c>
      <c r="C5" s="3">
        <v>11.4</v>
      </c>
      <c r="D5" s="3">
        <v>31.46</v>
      </c>
      <c r="E5" s="5">
        <v>7.1559999999999997</v>
      </c>
      <c r="F5" s="5">
        <v>0.82599999999999996</v>
      </c>
      <c r="G5" s="5">
        <v>4.38</v>
      </c>
      <c r="H5" s="3">
        <f>AVERAGE('[1]2022_RBR_Conductivity'!$D$603:$D$644)</f>
        <v>17.215476190476188</v>
      </c>
      <c r="I5" s="3">
        <v>6.61</v>
      </c>
      <c r="J5" s="5">
        <v>5.4</v>
      </c>
      <c r="K5" s="5">
        <v>290</v>
      </c>
      <c r="L5" s="5">
        <v>2.96</v>
      </c>
      <c r="M5" s="5" t="s">
        <v>70</v>
      </c>
    </row>
    <row r="6" spans="1:13" ht="15.5" x14ac:dyDescent="0.35">
      <c r="A6" s="2" t="s">
        <v>6</v>
      </c>
      <c r="B6" s="3">
        <v>27.382000000000001</v>
      </c>
      <c r="C6" s="3">
        <v>11.35</v>
      </c>
      <c r="D6" s="3">
        <v>21.23</v>
      </c>
      <c r="E6" s="5">
        <v>3.9550000000000001</v>
      </c>
      <c r="F6" s="5">
        <v>0.45300000000000001</v>
      </c>
      <c r="G6" s="5">
        <v>3.63</v>
      </c>
      <c r="H6" s="3">
        <f>AVERAGE('[1]2022_RBR_Conductivity'!$D$1116:$D$1145)</f>
        <v>18.313333333333333</v>
      </c>
      <c r="I6" s="3">
        <v>6.05</v>
      </c>
      <c r="J6" s="5">
        <v>1.8</v>
      </c>
      <c r="K6" s="5">
        <v>217</v>
      </c>
      <c r="L6" s="5">
        <v>1.1499999999999999</v>
      </c>
      <c r="M6" s="5" t="s">
        <v>72</v>
      </c>
    </row>
    <row r="7" spans="1:13" ht="15.5" x14ac:dyDescent="0.35">
      <c r="A7" s="2" t="s">
        <v>5</v>
      </c>
      <c r="B7" s="3">
        <v>23.068999999999999</v>
      </c>
      <c r="C7" s="3">
        <v>11.57</v>
      </c>
      <c r="D7" s="3">
        <v>25.89</v>
      </c>
      <c r="E7" s="5">
        <v>5.6909999999999998</v>
      </c>
      <c r="F7" s="5">
        <v>0.52900000000000003</v>
      </c>
      <c r="G7" s="5">
        <v>3.63</v>
      </c>
      <c r="H7" s="3">
        <f>AVERAGE('[1]2022_RBR_Conductivity'!$D$1475:$D$1514)</f>
        <v>30.526000000000003</v>
      </c>
      <c r="I7" s="3">
        <v>6.07</v>
      </c>
      <c r="J7" s="5">
        <v>4.5</v>
      </c>
      <c r="K7" s="5">
        <v>205</v>
      </c>
      <c r="L7" s="5">
        <v>0.87</v>
      </c>
      <c r="M7" s="5" t="s">
        <v>71</v>
      </c>
    </row>
    <row r="8" spans="1:13" ht="15.5" x14ac:dyDescent="0.35">
      <c r="A8" s="2" t="s">
        <v>11</v>
      </c>
      <c r="B8" s="3">
        <v>28.236999999999998</v>
      </c>
      <c r="C8" s="3">
        <v>9.2100000000000009</v>
      </c>
      <c r="D8" s="3">
        <v>18.149999999999999</v>
      </c>
      <c r="E8" s="5">
        <v>5.26</v>
      </c>
      <c r="F8" s="5">
        <v>0.55500000000000005</v>
      </c>
      <c r="G8" s="3">
        <f>AVERAGE(6.38, 5.63)</f>
        <v>6.0049999999999999</v>
      </c>
      <c r="H8" s="3">
        <v>17.57</v>
      </c>
      <c r="I8" s="3">
        <v>6.49</v>
      </c>
      <c r="J8" s="5">
        <v>3.5</v>
      </c>
      <c r="K8" s="5">
        <v>234</v>
      </c>
      <c r="L8" s="5">
        <v>1.3</v>
      </c>
      <c r="M8" s="5" t="s">
        <v>73</v>
      </c>
    </row>
    <row r="9" spans="1:13" ht="15.5" x14ac:dyDescent="0.35">
      <c r="A9" s="2" t="s">
        <v>14</v>
      </c>
      <c r="B9" s="3">
        <v>25.158000000000001</v>
      </c>
      <c r="C9" s="3">
        <v>7.94</v>
      </c>
      <c r="D9" s="3">
        <v>16.62</v>
      </c>
      <c r="E9" s="5">
        <v>7.2439999999999998</v>
      </c>
      <c r="F9" s="5">
        <v>0.65500000000000003</v>
      </c>
      <c r="G9" s="5">
        <v>3.38</v>
      </c>
      <c r="H9" s="3">
        <f>AVERAGE('[1]2022_RBR_Conductivity'!$D$1753:$D$1784)</f>
        <v>14.975000000000001</v>
      </c>
      <c r="I9" s="3">
        <v>5.91</v>
      </c>
      <c r="J9" s="5">
        <v>3.8</v>
      </c>
      <c r="K9" s="5">
        <v>256</v>
      </c>
      <c r="L9" s="5">
        <v>2.0099999999999998</v>
      </c>
      <c r="M9" s="5" t="s">
        <v>74</v>
      </c>
    </row>
    <row r="10" spans="1:13" ht="15.5" x14ac:dyDescent="0.35">
      <c r="A10" s="2" t="s">
        <v>9</v>
      </c>
      <c r="B10" s="3">
        <v>15.436999999999999</v>
      </c>
      <c r="C10" s="3">
        <v>8.76</v>
      </c>
      <c r="D10" s="3">
        <v>17.93</v>
      </c>
      <c r="E10" s="5">
        <v>6.8129999999999997</v>
      </c>
      <c r="F10" s="5">
        <v>0.64300000000000002</v>
      </c>
      <c r="G10" s="5">
        <v>2.88</v>
      </c>
      <c r="H10" s="3">
        <f>AVERAGE('[1]2022_RBR_Conductivity'!$D$2042:$D$2070)</f>
        <v>15.971379310344831</v>
      </c>
      <c r="I10" s="3">
        <v>6.49</v>
      </c>
      <c r="J10" s="5">
        <v>0.7</v>
      </c>
      <c r="K10" s="5">
        <v>258</v>
      </c>
      <c r="L10" s="5">
        <v>1.45</v>
      </c>
      <c r="M10" s="5" t="s">
        <v>76</v>
      </c>
    </row>
    <row r="11" spans="1:13" ht="15.5" x14ac:dyDescent="0.35">
      <c r="A11" s="2" t="s">
        <v>7</v>
      </c>
      <c r="B11" s="3">
        <v>4.24</v>
      </c>
      <c r="C11" s="3">
        <f>3.33/4.24</f>
        <v>0.785377358490566</v>
      </c>
      <c r="D11" s="3">
        <v>1.7</v>
      </c>
      <c r="E11" s="5">
        <v>10.91</v>
      </c>
      <c r="F11" s="6">
        <v>0.84</v>
      </c>
      <c r="G11" s="5" t="s">
        <v>20</v>
      </c>
      <c r="H11" s="3">
        <v>12.4</v>
      </c>
      <c r="I11" s="3">
        <v>7.21</v>
      </c>
      <c r="J11" s="5">
        <v>5.6</v>
      </c>
      <c r="K11" s="5" t="s">
        <v>18</v>
      </c>
      <c r="L11" s="5" t="s">
        <v>19</v>
      </c>
      <c r="M11" s="5" t="s">
        <v>69</v>
      </c>
    </row>
    <row r="12" spans="1:13" ht="15.5" x14ac:dyDescent="0.35">
      <c r="A12" s="7" t="s">
        <v>10</v>
      </c>
      <c r="B12" s="8">
        <v>26.132999999999999</v>
      </c>
      <c r="C12" s="8">
        <v>7.27</v>
      </c>
      <c r="D12" s="8">
        <v>13.11</v>
      </c>
      <c r="E12" s="9">
        <v>5.0579999999999998</v>
      </c>
      <c r="F12" s="9">
        <v>0.503</v>
      </c>
      <c r="G12" s="9">
        <v>3.13</v>
      </c>
      <c r="H12" s="8">
        <f>AVERAGE('[1]2022_RBR_Conductivity'!$D$2331:$D$2364)</f>
        <v>14.551764705882354</v>
      </c>
      <c r="I12" s="8">
        <v>6.51</v>
      </c>
      <c r="J12" s="9">
        <v>4.7</v>
      </c>
      <c r="K12" s="9">
        <v>296</v>
      </c>
      <c r="L12" s="9">
        <v>1.37</v>
      </c>
      <c r="M12" s="9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6B11-718E-4AE7-9179-87FD14790215}">
  <dimension ref="A1:I9"/>
  <sheetViews>
    <sheetView workbookViewId="0">
      <selection sqref="A1:F9"/>
    </sheetView>
  </sheetViews>
  <sheetFormatPr defaultRowHeight="14.5" x14ac:dyDescent="0.35"/>
  <cols>
    <col min="1" max="1" width="15.54296875" customWidth="1"/>
    <col min="5" max="5" width="9.36328125" bestFit="1" customWidth="1"/>
    <col min="7" max="7" width="9.36328125" bestFit="1" customWidth="1"/>
  </cols>
  <sheetData>
    <row r="1" spans="1:9" ht="20" customHeight="1" x14ac:dyDescent="0.35">
      <c r="A1" s="42" t="s">
        <v>44</v>
      </c>
      <c r="B1" s="11" t="s">
        <v>32</v>
      </c>
      <c r="C1" s="11" t="s">
        <v>77</v>
      </c>
      <c r="D1" s="11" t="s">
        <v>78</v>
      </c>
      <c r="E1" s="11" t="s">
        <v>79</v>
      </c>
      <c r="F1" s="43" t="s">
        <v>94</v>
      </c>
    </row>
    <row r="2" spans="1:9" ht="20" customHeight="1" x14ac:dyDescent="0.35">
      <c r="A2" s="32" t="s">
        <v>80</v>
      </c>
      <c r="B2" s="21">
        <v>353</v>
      </c>
      <c r="C2" s="36" t="s">
        <v>87</v>
      </c>
      <c r="D2" s="36">
        <v>4.2620392137853598</v>
      </c>
      <c r="E2" s="36">
        <v>352.56527253677598</v>
      </c>
      <c r="F2" s="37">
        <v>0.59551488293251775</v>
      </c>
      <c r="G2" s="19"/>
      <c r="H2" s="18"/>
      <c r="I2" s="18"/>
    </row>
    <row r="3" spans="1:9" ht="20" customHeight="1" x14ac:dyDescent="0.35">
      <c r="A3" s="33" t="s">
        <v>81</v>
      </c>
      <c r="B3" s="21">
        <v>353</v>
      </c>
      <c r="C3" s="36" t="s">
        <v>88</v>
      </c>
      <c r="D3" s="36">
        <v>1.8475515119346599</v>
      </c>
      <c r="E3" s="36">
        <v>277.889460280744</v>
      </c>
      <c r="F3" s="37">
        <v>0.89028944637014551</v>
      </c>
      <c r="G3" s="19"/>
      <c r="H3" s="18"/>
      <c r="I3" s="18"/>
    </row>
    <row r="4" spans="1:9" ht="20" customHeight="1" x14ac:dyDescent="0.35">
      <c r="A4" s="34" t="s">
        <v>82</v>
      </c>
      <c r="B4" s="22">
        <v>353</v>
      </c>
      <c r="C4" s="36" t="s">
        <v>89</v>
      </c>
      <c r="D4" s="36">
        <v>0.18802276820660199</v>
      </c>
      <c r="E4" s="36">
        <v>133.637304682814</v>
      </c>
      <c r="F4" s="37">
        <v>1.2454107763584301</v>
      </c>
      <c r="G4" s="20"/>
      <c r="I4" s="18"/>
    </row>
    <row r="5" spans="1:9" ht="20" customHeight="1" x14ac:dyDescent="0.35">
      <c r="A5" s="34" t="s">
        <v>84</v>
      </c>
      <c r="B5" s="21">
        <v>77</v>
      </c>
      <c r="C5" s="38" t="s">
        <v>90</v>
      </c>
      <c r="D5" s="38">
        <v>0</v>
      </c>
      <c r="E5" s="36">
        <v>32.569603752361502</v>
      </c>
      <c r="F5" s="37">
        <v>4.517437545870262</v>
      </c>
      <c r="G5" s="19"/>
      <c r="H5" s="18"/>
    </row>
    <row r="6" spans="1:9" ht="20" customHeight="1" x14ac:dyDescent="0.35">
      <c r="A6" s="33" t="s">
        <v>85</v>
      </c>
      <c r="B6" s="21">
        <v>77</v>
      </c>
      <c r="C6" s="38" t="s">
        <v>91</v>
      </c>
      <c r="D6" s="38">
        <v>0</v>
      </c>
      <c r="E6" s="36">
        <v>0.71689651161644896</v>
      </c>
      <c r="F6" s="37">
        <v>6.2271751379969018</v>
      </c>
      <c r="G6" s="20"/>
    </row>
    <row r="7" spans="1:9" ht="20" customHeight="1" x14ac:dyDescent="0.35">
      <c r="A7" s="33" t="s">
        <v>86</v>
      </c>
      <c r="B7" s="21">
        <v>77</v>
      </c>
      <c r="C7" s="38" t="s">
        <v>92</v>
      </c>
      <c r="D7" s="38">
        <v>0</v>
      </c>
      <c r="E7" s="36">
        <v>1.1515346814690299</v>
      </c>
      <c r="F7" s="37">
        <v>2.50109746018421</v>
      </c>
      <c r="G7" s="19"/>
      <c r="H7" s="18"/>
    </row>
    <row r="8" spans="1:9" ht="20" customHeight="1" x14ac:dyDescent="0.35">
      <c r="A8" s="35" t="s">
        <v>83</v>
      </c>
      <c r="B8" s="23">
        <v>353</v>
      </c>
      <c r="C8" s="39" t="s">
        <v>93</v>
      </c>
      <c r="D8" s="40">
        <v>0.17249999999999999</v>
      </c>
      <c r="E8" s="40">
        <v>104</v>
      </c>
      <c r="F8" s="41">
        <v>2.0824385081391821</v>
      </c>
      <c r="G8" s="19"/>
      <c r="H8" s="18"/>
      <c r="I8" s="18"/>
    </row>
    <row r="9" spans="1:9" ht="15.5" x14ac:dyDescent="0.35">
      <c r="A9" s="30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22E-1C41-4607-9C02-82045FD0625E}">
  <dimension ref="A1:D10"/>
  <sheetViews>
    <sheetView workbookViewId="0">
      <selection sqref="A1:D10"/>
    </sheetView>
  </sheetViews>
  <sheetFormatPr defaultRowHeight="14.5" x14ac:dyDescent="0.35"/>
  <cols>
    <col min="1" max="1" width="30.6328125" customWidth="1"/>
  </cols>
  <sheetData>
    <row r="1" spans="1:4" ht="15.5" x14ac:dyDescent="0.35">
      <c r="A1" s="11" t="s">
        <v>29</v>
      </c>
      <c r="B1" s="11" t="s">
        <v>30</v>
      </c>
      <c r="C1" s="11" t="s">
        <v>31</v>
      </c>
      <c r="D1" s="12" t="s">
        <v>34</v>
      </c>
    </row>
    <row r="2" spans="1:4" ht="46.5" x14ac:dyDescent="0.35">
      <c r="A2" s="13" t="s">
        <v>35</v>
      </c>
      <c r="B2" s="2">
        <v>12</v>
      </c>
      <c r="C2" s="2">
        <v>3673</v>
      </c>
      <c r="D2" s="5">
        <f>C2-MIN($C$3:$C$4)</f>
        <v>25</v>
      </c>
    </row>
    <row r="3" spans="1:4" ht="31" x14ac:dyDescent="0.35">
      <c r="A3" s="13" t="s">
        <v>36</v>
      </c>
      <c r="B3" s="2">
        <v>14</v>
      </c>
      <c r="C3" s="2">
        <v>3648</v>
      </c>
      <c r="D3" s="5">
        <f t="shared" ref="D3:D4" si="0">C3-MIN($C$3:$C$4)</f>
        <v>0</v>
      </c>
    </row>
    <row r="4" spans="1:4" ht="31" x14ac:dyDescent="0.35">
      <c r="A4" s="13" t="s">
        <v>37</v>
      </c>
      <c r="B4" s="2">
        <v>4</v>
      </c>
      <c r="C4" s="2">
        <v>3765</v>
      </c>
      <c r="D4" s="5">
        <f t="shared" si="0"/>
        <v>117</v>
      </c>
    </row>
    <row r="5" spans="1:4" ht="46.5" x14ac:dyDescent="0.35">
      <c r="A5" s="13" t="s">
        <v>38</v>
      </c>
      <c r="B5" s="2">
        <v>9</v>
      </c>
      <c r="C5" s="2">
        <v>3156</v>
      </c>
      <c r="D5" s="5">
        <f>C5-MIN($C$5:$C$7)</f>
        <v>89</v>
      </c>
    </row>
    <row r="6" spans="1:4" ht="31" x14ac:dyDescent="0.35">
      <c r="A6" s="13" t="s">
        <v>40</v>
      </c>
      <c r="B6" s="2">
        <v>14</v>
      </c>
      <c r="C6" s="2">
        <v>3067</v>
      </c>
      <c r="D6" s="5">
        <f t="shared" ref="D6:D7" si="1">C6-MIN($C$5:$C$7)</f>
        <v>0</v>
      </c>
    </row>
    <row r="7" spans="1:4" ht="31" x14ac:dyDescent="0.35">
      <c r="A7" s="13" t="s">
        <v>39</v>
      </c>
      <c r="B7" s="2">
        <v>3</v>
      </c>
      <c r="C7" s="2">
        <v>3174</v>
      </c>
      <c r="D7" s="5">
        <f t="shared" si="1"/>
        <v>107</v>
      </c>
    </row>
    <row r="8" spans="1:4" ht="46.5" x14ac:dyDescent="0.35">
      <c r="A8" s="13" t="s">
        <v>41</v>
      </c>
      <c r="B8" s="2">
        <v>9</v>
      </c>
      <c r="C8" s="2">
        <v>366</v>
      </c>
      <c r="D8" s="5">
        <f>C8-MIN($C$8:$C$10)</f>
        <v>73</v>
      </c>
    </row>
    <row r="9" spans="1:4" ht="31" x14ac:dyDescent="0.35">
      <c r="A9" s="13" t="s">
        <v>42</v>
      </c>
      <c r="B9" s="2">
        <v>12</v>
      </c>
      <c r="C9" s="2">
        <v>293</v>
      </c>
      <c r="D9" s="5">
        <f t="shared" ref="D9:D10" si="2">C9-MIN($C$8:$C$10)</f>
        <v>0</v>
      </c>
    </row>
    <row r="10" spans="1:4" ht="31" x14ac:dyDescent="0.35">
      <c r="A10" s="14" t="s">
        <v>43</v>
      </c>
      <c r="B10" s="7">
        <v>3</v>
      </c>
      <c r="C10" s="7">
        <v>401</v>
      </c>
      <c r="D10" s="9">
        <f t="shared" si="2"/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F64B-CDC3-48DA-AA7A-E7DEEA8E7B85}">
  <dimension ref="A1:D15"/>
  <sheetViews>
    <sheetView tabSelected="1" topLeftCell="A4" workbookViewId="0">
      <selection activeCell="G12" sqref="G12"/>
    </sheetView>
  </sheetViews>
  <sheetFormatPr defaultRowHeight="14.5" x14ac:dyDescent="0.35"/>
  <cols>
    <col min="1" max="1" width="23.1796875" customWidth="1"/>
  </cols>
  <sheetData>
    <row r="1" spans="1:4" ht="15" x14ac:dyDescent="0.35">
      <c r="A1" s="24" t="s">
        <v>105</v>
      </c>
      <c r="B1" s="25" t="s">
        <v>95</v>
      </c>
      <c r="C1" s="25"/>
      <c r="D1" s="25"/>
    </row>
    <row r="2" spans="1:4" ht="75" x14ac:dyDescent="0.35">
      <c r="A2" s="26"/>
      <c r="B2" s="27" t="s">
        <v>96</v>
      </c>
      <c r="C2" s="27" t="s">
        <v>97</v>
      </c>
      <c r="D2" s="27" t="s">
        <v>82</v>
      </c>
    </row>
    <row r="3" spans="1:4" ht="20" customHeight="1" x14ac:dyDescent="0.35">
      <c r="A3" s="28" t="s">
        <v>106</v>
      </c>
      <c r="B3" s="21"/>
      <c r="C3" s="21"/>
      <c r="D3" s="21"/>
    </row>
    <row r="4" spans="1:4" ht="20" customHeight="1" x14ac:dyDescent="0.35">
      <c r="A4" s="29" t="s">
        <v>98</v>
      </c>
      <c r="B4" s="21">
        <v>3.5840000000000001</v>
      </c>
      <c r="C4" s="5">
        <v>2.9260000000000002</v>
      </c>
      <c r="D4" s="21">
        <v>2.7589999999999999</v>
      </c>
    </row>
    <row r="5" spans="1:4" ht="20" customHeight="1" x14ac:dyDescent="0.35">
      <c r="A5" s="29" t="s">
        <v>99</v>
      </c>
      <c r="B5">
        <v>3.8780000000000001</v>
      </c>
      <c r="C5" s="21">
        <v>3.1829999999999998</v>
      </c>
      <c r="D5" s="21">
        <v>3.0179999999999998</v>
      </c>
    </row>
    <row r="6" spans="1:4" ht="20" customHeight="1" x14ac:dyDescent="0.35">
      <c r="A6" s="29" t="s">
        <v>33</v>
      </c>
      <c r="B6" s="21">
        <v>0.02</v>
      </c>
      <c r="C6" s="21" t="s">
        <v>104</v>
      </c>
      <c r="D6" s="21">
        <v>0.01</v>
      </c>
    </row>
    <row r="7" spans="1:4" ht="20" customHeight="1" x14ac:dyDescent="0.35">
      <c r="A7" s="28" t="s">
        <v>107</v>
      </c>
      <c r="C7" s="21"/>
      <c r="D7" s="21"/>
    </row>
    <row r="8" spans="1:4" ht="20" customHeight="1" x14ac:dyDescent="0.35">
      <c r="A8" s="29" t="s">
        <v>98</v>
      </c>
      <c r="B8" s="21">
        <v>3.6480000000000001</v>
      </c>
      <c r="C8" s="21">
        <v>2.23</v>
      </c>
      <c r="D8" s="21">
        <v>2.6739999999999999</v>
      </c>
    </row>
    <row r="9" spans="1:4" ht="20" customHeight="1" x14ac:dyDescent="0.35">
      <c r="A9" s="29" t="s">
        <v>99</v>
      </c>
      <c r="B9" s="21">
        <v>3.964</v>
      </c>
      <c r="C9" s="21">
        <v>2.5720000000000001</v>
      </c>
      <c r="D9" s="21">
        <v>2.9620000000000002</v>
      </c>
    </row>
    <row r="10" spans="1:4" ht="20" customHeight="1" x14ac:dyDescent="0.35">
      <c r="A10" s="29" t="s">
        <v>33</v>
      </c>
      <c r="B10" s="21" t="s">
        <v>66</v>
      </c>
      <c r="C10" s="21">
        <v>0.03</v>
      </c>
      <c r="D10" s="21" t="s">
        <v>66</v>
      </c>
    </row>
    <row r="11" spans="1:4" ht="20" customHeight="1" x14ac:dyDescent="0.35">
      <c r="A11" s="2" t="s">
        <v>100</v>
      </c>
      <c r="B11" s="21">
        <v>4.4960000000000004</v>
      </c>
      <c r="C11" s="21">
        <v>3.59</v>
      </c>
      <c r="D11" s="21">
        <v>0.77200000000000002</v>
      </c>
    </row>
    <row r="12" spans="1:4" ht="20" customHeight="1" x14ac:dyDescent="0.35">
      <c r="A12" s="2" t="s">
        <v>101</v>
      </c>
      <c r="B12" s="21">
        <v>0.24</v>
      </c>
      <c r="C12" s="21">
        <v>0.03</v>
      </c>
      <c r="D12" s="21">
        <v>0.12</v>
      </c>
    </row>
    <row r="13" spans="1:4" ht="20" customHeight="1" x14ac:dyDescent="0.35">
      <c r="A13" s="31" t="s">
        <v>102</v>
      </c>
      <c r="B13" s="23">
        <v>28</v>
      </c>
      <c r="C13" s="23">
        <v>7.49</v>
      </c>
      <c r="D13" s="23">
        <v>13.5</v>
      </c>
    </row>
    <row r="14" spans="1:4" ht="18.5" x14ac:dyDescent="0.35">
      <c r="A14" s="30" t="s">
        <v>103</v>
      </c>
    </row>
    <row r="15" spans="1:4" ht="15.5" x14ac:dyDescent="0.35">
      <c r="A15" s="30"/>
    </row>
  </sheetData>
  <mergeCells count="1">
    <mergeCell ref="B1:D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7D9E-1D72-47A2-A573-6B5699B9C522}">
  <dimension ref="A1:G12"/>
  <sheetViews>
    <sheetView workbookViewId="0">
      <selection sqref="A1:G12"/>
    </sheetView>
  </sheetViews>
  <sheetFormatPr defaultRowHeight="14.5" x14ac:dyDescent="0.35"/>
  <cols>
    <col min="1" max="1" width="19.08984375" customWidth="1"/>
    <col min="2" max="2" width="8.81640625" bestFit="1" customWidth="1"/>
    <col min="4" max="6" width="8.81640625" bestFit="1" customWidth="1"/>
    <col min="7" max="7" width="10.08984375" bestFit="1" customWidth="1"/>
  </cols>
  <sheetData>
    <row r="1" spans="1:7" ht="20" customHeight="1" x14ac:dyDescent="0.35">
      <c r="A1" s="10" t="s">
        <v>44</v>
      </c>
      <c r="B1" s="10" t="s">
        <v>64</v>
      </c>
      <c r="C1" s="10" t="s">
        <v>65</v>
      </c>
      <c r="D1" s="10" t="s">
        <v>32</v>
      </c>
      <c r="E1" s="10" t="s">
        <v>67</v>
      </c>
      <c r="F1" s="10" t="s">
        <v>30</v>
      </c>
      <c r="G1" s="10" t="s">
        <v>33</v>
      </c>
    </row>
    <row r="2" spans="1:7" ht="20" customHeight="1" x14ac:dyDescent="0.35">
      <c r="A2" s="2" t="s">
        <v>58</v>
      </c>
      <c r="B2" s="2">
        <v>1</v>
      </c>
      <c r="C2" s="2" t="s">
        <v>68</v>
      </c>
      <c r="D2" s="2">
        <v>77</v>
      </c>
      <c r="E2" s="2">
        <v>6.9189234649999998</v>
      </c>
      <c r="F2" s="2">
        <v>76</v>
      </c>
      <c r="G2" s="17">
        <v>6.2400000000000002E-10</v>
      </c>
    </row>
    <row r="3" spans="1:7" ht="20" customHeight="1" x14ac:dyDescent="0.35">
      <c r="A3" s="2" t="s">
        <v>57</v>
      </c>
      <c r="B3" s="2">
        <v>1</v>
      </c>
      <c r="C3" s="2" t="s">
        <v>68</v>
      </c>
      <c r="D3" s="2">
        <v>77</v>
      </c>
      <c r="E3" s="2">
        <v>6.0854249930000002</v>
      </c>
      <c r="F3" s="2">
        <v>76</v>
      </c>
      <c r="G3" s="17">
        <v>2.1900000000000001E-8</v>
      </c>
    </row>
    <row r="4" spans="1:7" ht="20" customHeight="1" x14ac:dyDescent="0.35">
      <c r="A4" s="2" t="s">
        <v>56</v>
      </c>
      <c r="B4" s="2">
        <v>1</v>
      </c>
      <c r="C4" s="2" t="s">
        <v>68</v>
      </c>
      <c r="D4" s="2">
        <v>77</v>
      </c>
      <c r="E4" s="2">
        <v>5.7573114350000001</v>
      </c>
      <c r="F4" s="2">
        <v>76</v>
      </c>
      <c r="G4" s="17">
        <v>8.5599999999999999E-8</v>
      </c>
    </row>
    <row r="5" spans="1:7" ht="20" customHeight="1" x14ac:dyDescent="0.35">
      <c r="A5" s="2" t="s">
        <v>55</v>
      </c>
      <c r="B5" s="2">
        <v>1</v>
      </c>
      <c r="C5" s="2" t="s">
        <v>68</v>
      </c>
      <c r="D5" s="2">
        <v>77</v>
      </c>
      <c r="E5" s="2">
        <v>5.3150029769999998</v>
      </c>
      <c r="F5" s="2">
        <v>76</v>
      </c>
      <c r="G5" s="17">
        <v>5.1600000000000001E-7</v>
      </c>
    </row>
    <row r="6" spans="1:7" ht="20" customHeight="1" x14ac:dyDescent="0.35">
      <c r="A6" s="2" t="s">
        <v>61</v>
      </c>
      <c r="B6" s="2">
        <v>1</v>
      </c>
      <c r="C6" s="2" t="s">
        <v>68</v>
      </c>
      <c r="D6" s="2">
        <v>77</v>
      </c>
      <c r="E6" s="2">
        <v>1.880580589</v>
      </c>
      <c r="F6" s="2">
        <v>76</v>
      </c>
      <c r="G6" s="16">
        <v>3.1899999999999998E-2</v>
      </c>
    </row>
    <row r="7" spans="1:7" ht="20" customHeight="1" x14ac:dyDescent="0.35">
      <c r="A7" s="2" t="s">
        <v>62</v>
      </c>
      <c r="B7" s="2">
        <v>1</v>
      </c>
      <c r="C7" s="2" t="s">
        <v>68</v>
      </c>
      <c r="D7" s="2">
        <v>77</v>
      </c>
      <c r="E7" s="2">
        <v>1.1857208669999999</v>
      </c>
      <c r="F7" s="2">
        <v>76</v>
      </c>
      <c r="G7" s="2">
        <v>0.12</v>
      </c>
    </row>
    <row r="8" spans="1:7" ht="20" customHeight="1" x14ac:dyDescent="0.35">
      <c r="A8" s="2" t="s">
        <v>54</v>
      </c>
      <c r="B8" s="2">
        <v>1</v>
      </c>
      <c r="C8" s="2" t="s">
        <v>68</v>
      </c>
      <c r="D8" s="2">
        <v>77</v>
      </c>
      <c r="E8" s="2">
        <v>0.485316162</v>
      </c>
      <c r="F8" s="2">
        <v>76</v>
      </c>
      <c r="G8" s="2">
        <v>0.314</v>
      </c>
    </row>
    <row r="9" spans="1:7" ht="20" customHeight="1" x14ac:dyDescent="0.35">
      <c r="A9" s="2" t="s">
        <v>60</v>
      </c>
      <c r="B9" s="2">
        <v>1</v>
      </c>
      <c r="C9" s="2" t="s">
        <v>68</v>
      </c>
      <c r="D9" s="2">
        <v>77</v>
      </c>
      <c r="E9" s="2">
        <v>-6.2599383999999994E-2</v>
      </c>
      <c r="F9" s="2">
        <v>76</v>
      </c>
      <c r="G9" s="2">
        <v>0.52500000000000002</v>
      </c>
    </row>
    <row r="10" spans="1:7" ht="20" customHeight="1" x14ac:dyDescent="0.35">
      <c r="A10" s="2" t="s">
        <v>63</v>
      </c>
      <c r="B10" s="2">
        <v>1</v>
      </c>
      <c r="C10" s="2" t="s">
        <v>68</v>
      </c>
      <c r="D10" s="2">
        <v>77</v>
      </c>
      <c r="E10" s="2">
        <v>-3.2760929079999999</v>
      </c>
      <c r="F10" s="2">
        <v>76</v>
      </c>
      <c r="G10" s="2">
        <v>0.999</v>
      </c>
    </row>
    <row r="11" spans="1:7" ht="20" customHeight="1" x14ac:dyDescent="0.35">
      <c r="A11" s="2" t="s">
        <v>59</v>
      </c>
      <c r="B11" s="2">
        <v>1</v>
      </c>
      <c r="C11" s="2" t="s">
        <v>68</v>
      </c>
      <c r="D11" s="2">
        <v>77</v>
      </c>
      <c r="E11" s="2">
        <v>-4.5582237729999999</v>
      </c>
      <c r="F11" s="2">
        <v>76</v>
      </c>
      <c r="G11" s="2">
        <v>1</v>
      </c>
    </row>
    <row r="12" spans="1:7" ht="20" customHeight="1" x14ac:dyDescent="0.35">
      <c r="A12" s="7" t="s">
        <v>53</v>
      </c>
      <c r="B12" s="7">
        <v>1</v>
      </c>
      <c r="C12" s="7" t="s">
        <v>68</v>
      </c>
      <c r="D12" s="7">
        <v>77</v>
      </c>
      <c r="E12" s="7">
        <v>-6.1089230160000003</v>
      </c>
      <c r="F12" s="7">
        <v>76</v>
      </c>
      <c r="G12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17F3-BA40-46B4-BCE1-E4A263638908}">
  <dimension ref="A1:H34"/>
  <sheetViews>
    <sheetView workbookViewId="0">
      <selection sqref="A1:H34"/>
    </sheetView>
  </sheetViews>
  <sheetFormatPr defaultRowHeight="14.5" x14ac:dyDescent="0.35"/>
  <cols>
    <col min="1" max="1" width="21.453125" customWidth="1"/>
    <col min="8" max="8" width="12.453125" customWidth="1"/>
  </cols>
  <sheetData>
    <row r="1" spans="1:8" ht="20" customHeight="1" x14ac:dyDescent="0.35">
      <c r="A1" s="10" t="s">
        <v>44</v>
      </c>
      <c r="B1" s="10" t="s">
        <v>64</v>
      </c>
      <c r="C1" s="10" t="s">
        <v>65</v>
      </c>
      <c r="D1" s="10" t="s">
        <v>49</v>
      </c>
      <c r="E1" s="10" t="s">
        <v>45</v>
      </c>
      <c r="F1" s="10" t="s">
        <v>50</v>
      </c>
      <c r="G1" s="10" t="s">
        <v>51</v>
      </c>
      <c r="H1" s="10" t="s">
        <v>52</v>
      </c>
    </row>
    <row r="2" spans="1:8" ht="20" customHeight="1" x14ac:dyDescent="0.35">
      <c r="A2" s="2" t="s">
        <v>55</v>
      </c>
      <c r="B2" s="2" t="s">
        <v>46</v>
      </c>
      <c r="C2" s="2" t="s">
        <v>48</v>
      </c>
      <c r="D2" s="2">
        <v>0</v>
      </c>
      <c r="E2" s="2">
        <v>-1.6590512267559401</v>
      </c>
      <c r="F2" s="2">
        <v>-2.1169966698863298</v>
      </c>
      <c r="G2" s="2">
        <v>-1.2011057836255601</v>
      </c>
      <c r="H2" s="16">
        <v>1.54E-11</v>
      </c>
    </row>
    <row r="3" spans="1:8" ht="20" customHeight="1" x14ac:dyDescent="0.35">
      <c r="A3" s="2" t="s">
        <v>58</v>
      </c>
      <c r="B3" s="2" t="s">
        <v>46</v>
      </c>
      <c r="C3" s="2" t="s">
        <v>48</v>
      </c>
      <c r="D3" s="2">
        <v>0</v>
      </c>
      <c r="E3" s="2">
        <v>-0.98455793193682895</v>
      </c>
      <c r="F3" s="2">
        <v>-1.3360520903387001</v>
      </c>
      <c r="G3" s="2">
        <v>-0.63306377353495402</v>
      </c>
      <c r="H3" s="16">
        <v>2.0199999999999999E-8</v>
      </c>
    </row>
    <row r="4" spans="1:8" ht="20" customHeight="1" x14ac:dyDescent="0.35">
      <c r="A4" s="2" t="s">
        <v>55</v>
      </c>
      <c r="B4" s="2" t="s">
        <v>46</v>
      </c>
      <c r="C4" s="2" t="s">
        <v>47</v>
      </c>
      <c r="D4" s="2">
        <v>0</v>
      </c>
      <c r="E4" s="2">
        <v>-0.89666683243939804</v>
      </c>
      <c r="F4" s="2">
        <v>-1.27129609033104</v>
      </c>
      <c r="G4" s="2">
        <v>-0.52203757454775102</v>
      </c>
      <c r="H4" s="16">
        <v>8.2600000000000001E-7</v>
      </c>
    </row>
    <row r="5" spans="1:8" ht="20" customHeight="1" x14ac:dyDescent="0.35">
      <c r="A5" s="2" t="s">
        <v>56</v>
      </c>
      <c r="B5" s="2" t="s">
        <v>46</v>
      </c>
      <c r="C5" s="2" t="s">
        <v>47</v>
      </c>
      <c r="D5" s="2">
        <v>0</v>
      </c>
      <c r="E5" s="2">
        <v>-0.91228335731575105</v>
      </c>
      <c r="F5" s="2">
        <v>-1.3006476181239399</v>
      </c>
      <c r="G5" s="2">
        <v>-0.52391909650755797</v>
      </c>
      <c r="H5" s="16">
        <v>2.17E-6</v>
      </c>
    </row>
    <row r="6" spans="1:8" ht="20" customHeight="1" x14ac:dyDescent="0.35">
      <c r="A6" s="2" t="s">
        <v>57</v>
      </c>
      <c r="B6" s="2" t="s">
        <v>46</v>
      </c>
      <c r="C6" s="2" t="s">
        <v>48</v>
      </c>
      <c r="D6" s="2">
        <v>0</v>
      </c>
      <c r="E6" s="2">
        <v>-0.72146897563760803</v>
      </c>
      <c r="F6" s="2">
        <v>-1.0820965839430601</v>
      </c>
      <c r="G6" s="2">
        <v>-0.360841367332152</v>
      </c>
      <c r="H6" s="16">
        <v>3.54E-5</v>
      </c>
    </row>
    <row r="7" spans="1:8" ht="20" customHeight="1" x14ac:dyDescent="0.35">
      <c r="A7" s="2" t="s">
        <v>58</v>
      </c>
      <c r="B7" s="2" t="s">
        <v>46</v>
      </c>
      <c r="C7" s="2" t="s">
        <v>47</v>
      </c>
      <c r="D7" s="2">
        <v>0</v>
      </c>
      <c r="E7" s="2">
        <v>-0.75830885010726601</v>
      </c>
      <c r="F7" s="2">
        <v>-1.16510073114817</v>
      </c>
      <c r="G7" s="2">
        <v>-0.35151696906635899</v>
      </c>
      <c r="H7" s="17">
        <v>9.87E-5</v>
      </c>
    </row>
    <row r="8" spans="1:8" ht="20" customHeight="1" x14ac:dyDescent="0.35">
      <c r="A8" s="2" t="s">
        <v>57</v>
      </c>
      <c r="B8" s="2" t="s">
        <v>46</v>
      </c>
      <c r="C8" s="2" t="s">
        <v>47</v>
      </c>
      <c r="D8" s="2">
        <v>0</v>
      </c>
      <c r="E8" s="2">
        <v>-0.54585099019537697</v>
      </c>
      <c r="F8" s="2">
        <v>-0.85311035275009905</v>
      </c>
      <c r="G8" s="2">
        <v>-0.238591627640655</v>
      </c>
      <c r="H8" s="17">
        <v>2.23E-4</v>
      </c>
    </row>
    <row r="9" spans="1:8" ht="20" customHeight="1" x14ac:dyDescent="0.35">
      <c r="A9" s="2" t="s">
        <v>56</v>
      </c>
      <c r="B9" s="2" t="s">
        <v>46</v>
      </c>
      <c r="C9" s="2" t="s">
        <v>48</v>
      </c>
      <c r="D9" s="2">
        <v>0</v>
      </c>
      <c r="E9" s="2">
        <v>-1.1393898097203099</v>
      </c>
      <c r="F9" s="2">
        <v>-1.9033922393060201</v>
      </c>
      <c r="G9" s="2">
        <v>-0.37538738013459499</v>
      </c>
      <c r="H9" s="17">
        <v>2.0799999999999998E-3</v>
      </c>
    </row>
    <row r="10" spans="1:8" ht="20" customHeight="1" x14ac:dyDescent="0.35">
      <c r="A10" s="2" t="s">
        <v>55</v>
      </c>
      <c r="B10" s="2" t="s">
        <v>48</v>
      </c>
      <c r="C10" s="2" t="s">
        <v>47</v>
      </c>
      <c r="D10" s="2">
        <v>0</v>
      </c>
      <c r="E10" s="2">
        <v>0.76238439431655003</v>
      </c>
      <c r="F10" s="2">
        <v>0.23563227798311401</v>
      </c>
      <c r="G10" s="2">
        <v>1.2891365106499799</v>
      </c>
      <c r="H10" s="17">
        <v>2.64E-3</v>
      </c>
    </row>
    <row r="11" spans="1:8" ht="20" customHeight="1" x14ac:dyDescent="0.35">
      <c r="A11" s="2" t="s">
        <v>53</v>
      </c>
      <c r="B11" s="2" t="s">
        <v>48</v>
      </c>
      <c r="C11" s="2" t="s">
        <v>47</v>
      </c>
      <c r="D11" s="2">
        <v>0</v>
      </c>
      <c r="E11" s="2">
        <v>0.64694053709849897</v>
      </c>
      <c r="F11" s="2">
        <v>2.7206315654136701E-2</v>
      </c>
      <c r="G11" s="2">
        <v>1.2666747585428599</v>
      </c>
      <c r="H11" s="17">
        <v>0.04</v>
      </c>
    </row>
    <row r="12" spans="1:8" ht="20" customHeight="1" x14ac:dyDescent="0.35">
      <c r="A12" s="2" t="s">
        <v>54</v>
      </c>
      <c r="B12" s="2" t="s">
        <v>46</v>
      </c>
      <c r="C12" s="2" t="s">
        <v>47</v>
      </c>
      <c r="D12" s="2">
        <v>0</v>
      </c>
      <c r="E12" s="2">
        <v>-0.55238469834548798</v>
      </c>
      <c r="F12" s="2">
        <v>-1.08742339651919</v>
      </c>
      <c r="G12" s="2">
        <v>-1.7346000171776701E-2</v>
      </c>
      <c r="H12" s="17">
        <v>4.1599999999999998E-2</v>
      </c>
    </row>
    <row r="13" spans="1:8" ht="20" customHeight="1" x14ac:dyDescent="0.35">
      <c r="A13" s="2" t="s">
        <v>53</v>
      </c>
      <c r="B13" s="2" t="s">
        <v>46</v>
      </c>
      <c r="C13" s="2" t="s">
        <v>47</v>
      </c>
      <c r="D13" s="2">
        <v>0</v>
      </c>
      <c r="E13" s="2">
        <v>0.79339295958529599</v>
      </c>
      <c r="F13" s="2">
        <v>2.6971437722720201E-2</v>
      </c>
      <c r="G13" s="2">
        <v>1.55981448144787</v>
      </c>
      <c r="H13" s="17">
        <v>4.1799999999999997E-2</v>
      </c>
    </row>
    <row r="14" spans="1:8" ht="20" customHeight="1" x14ac:dyDescent="0.35">
      <c r="A14" s="2" t="s">
        <v>63</v>
      </c>
      <c r="B14" s="2" t="s">
        <v>46</v>
      </c>
      <c r="C14" s="2" t="s">
        <v>47</v>
      </c>
      <c r="D14" s="2">
        <v>0</v>
      </c>
      <c r="E14" s="2">
        <v>-0.51769456582464202</v>
      </c>
      <c r="F14" s="2">
        <v>-1.07103886014147</v>
      </c>
      <c r="G14" s="2">
        <v>3.5649728492193E-2</v>
      </c>
      <c r="H14" s="2">
        <v>7.0099999999999996E-2</v>
      </c>
    </row>
    <row r="15" spans="1:8" ht="20" customHeight="1" x14ac:dyDescent="0.35">
      <c r="A15" s="2" t="s">
        <v>60</v>
      </c>
      <c r="B15" s="2" t="s">
        <v>48</v>
      </c>
      <c r="C15" s="2" t="s">
        <v>47</v>
      </c>
      <c r="D15" s="2">
        <v>0</v>
      </c>
      <c r="E15" s="2">
        <v>0.55070916692623895</v>
      </c>
      <c r="F15" s="2">
        <v>-0.117846082450248</v>
      </c>
      <c r="G15" s="2">
        <v>1.21926441630272</v>
      </c>
      <c r="H15" s="2">
        <v>0.125</v>
      </c>
    </row>
    <row r="16" spans="1:8" ht="20" customHeight="1" x14ac:dyDescent="0.35">
      <c r="A16" s="2" t="s">
        <v>60</v>
      </c>
      <c r="B16" s="2" t="s">
        <v>46</v>
      </c>
      <c r="C16" s="2" t="s">
        <v>48</v>
      </c>
      <c r="D16" s="2">
        <v>0</v>
      </c>
      <c r="E16" s="2">
        <v>-0.47838145262370002</v>
      </c>
      <c r="F16" s="2">
        <v>-1.0612144066648399</v>
      </c>
      <c r="G16" s="2">
        <v>0.10445150141744799</v>
      </c>
      <c r="H16" s="2">
        <v>0.127</v>
      </c>
    </row>
    <row r="17" spans="1:8" ht="20" customHeight="1" x14ac:dyDescent="0.35">
      <c r="A17" s="2" t="s">
        <v>62</v>
      </c>
      <c r="B17" s="2" t="s">
        <v>48</v>
      </c>
      <c r="C17" s="2" t="s">
        <v>47</v>
      </c>
      <c r="D17" s="2">
        <v>0</v>
      </c>
      <c r="E17" s="2">
        <v>1.1874998528359599</v>
      </c>
      <c r="F17" s="2">
        <v>-0.42968755730743102</v>
      </c>
      <c r="G17" s="2">
        <v>2.80468726297936</v>
      </c>
      <c r="H17" s="2">
        <v>0.184</v>
      </c>
    </row>
    <row r="18" spans="1:8" ht="20" customHeight="1" x14ac:dyDescent="0.35">
      <c r="A18" s="2" t="s">
        <v>54</v>
      </c>
      <c r="B18" s="2" t="s">
        <v>48</v>
      </c>
      <c r="C18" s="2" t="s">
        <v>47</v>
      </c>
      <c r="D18" s="2">
        <v>0</v>
      </c>
      <c r="E18" s="2">
        <v>-0.36648302538823602</v>
      </c>
      <c r="F18" s="2">
        <v>-0.93925731951573299</v>
      </c>
      <c r="G18" s="2">
        <v>0.20629126873925899</v>
      </c>
      <c r="H18" s="2">
        <v>0.28000000000000003</v>
      </c>
    </row>
    <row r="19" spans="1:8" ht="20" customHeight="1" x14ac:dyDescent="0.35">
      <c r="A19" s="2" t="s">
        <v>62</v>
      </c>
      <c r="B19" s="2" t="s">
        <v>46</v>
      </c>
      <c r="C19" s="2" t="s">
        <v>48</v>
      </c>
      <c r="D19" s="2">
        <v>0</v>
      </c>
      <c r="E19" s="2">
        <v>-0.88997265156887395</v>
      </c>
      <c r="F19" s="2">
        <v>-2.3047169277489901</v>
      </c>
      <c r="G19" s="2">
        <v>0.52477162461124904</v>
      </c>
      <c r="H19" s="2">
        <v>0.28399999999999997</v>
      </c>
    </row>
    <row r="20" spans="1:8" ht="20" customHeight="1" x14ac:dyDescent="0.35">
      <c r="A20" s="2" t="s">
        <v>54</v>
      </c>
      <c r="B20" s="2" t="s">
        <v>46</v>
      </c>
      <c r="C20" s="2" t="s">
        <v>48</v>
      </c>
      <c r="D20" s="2">
        <v>0</v>
      </c>
      <c r="E20" s="2">
        <v>-0.18590167295725099</v>
      </c>
      <c r="F20" s="2">
        <v>-0.49627389856786203</v>
      </c>
      <c r="G20" s="2">
        <v>0.12447055265336</v>
      </c>
      <c r="H20" s="2">
        <v>0.32600000000000001</v>
      </c>
    </row>
    <row r="21" spans="1:8" ht="20" customHeight="1" x14ac:dyDescent="0.35">
      <c r="A21" s="2" t="s">
        <v>61</v>
      </c>
      <c r="B21" s="2" t="s">
        <v>46</v>
      </c>
      <c r="C21" s="2" t="s">
        <v>48</v>
      </c>
      <c r="D21" s="2">
        <v>0</v>
      </c>
      <c r="E21" s="2">
        <v>0.26827429782064199</v>
      </c>
      <c r="F21" s="2">
        <v>-0.216357240622781</v>
      </c>
      <c r="G21" s="2">
        <v>0.75290583626406704</v>
      </c>
      <c r="H21" s="2">
        <v>0.38200000000000001</v>
      </c>
    </row>
    <row r="22" spans="1:8" ht="20" customHeight="1" x14ac:dyDescent="0.35">
      <c r="A22" s="2" t="s">
        <v>63</v>
      </c>
      <c r="B22" s="2" t="s">
        <v>48</v>
      </c>
      <c r="C22" s="2" t="s">
        <v>47</v>
      </c>
      <c r="D22" s="2">
        <v>0</v>
      </c>
      <c r="E22" s="2">
        <v>-0.35582375836874203</v>
      </c>
      <c r="F22" s="2">
        <v>-1.03803242163867</v>
      </c>
      <c r="G22" s="2">
        <v>0.32638490490119498</v>
      </c>
      <c r="H22" s="2">
        <v>0.41199999999999998</v>
      </c>
    </row>
    <row r="23" spans="1:8" ht="20" customHeight="1" x14ac:dyDescent="0.35">
      <c r="A23" s="2" t="s">
        <v>58</v>
      </c>
      <c r="B23" s="2" t="s">
        <v>48</v>
      </c>
      <c r="C23" s="2" t="s">
        <v>47</v>
      </c>
      <c r="D23" s="2">
        <v>0</v>
      </c>
      <c r="E23" s="2">
        <v>0.22624908182956199</v>
      </c>
      <c r="F23" s="2">
        <v>-0.25398336292595902</v>
      </c>
      <c r="G23" s="2">
        <v>0.70648152658508401</v>
      </c>
      <c r="H23" s="2">
        <v>0.498</v>
      </c>
    </row>
    <row r="24" spans="1:8" ht="20" customHeight="1" x14ac:dyDescent="0.35">
      <c r="A24" s="2" t="s">
        <v>57</v>
      </c>
      <c r="B24" s="2" t="s">
        <v>48</v>
      </c>
      <c r="C24" s="2" t="s">
        <v>47</v>
      </c>
      <c r="D24" s="2">
        <v>0</v>
      </c>
      <c r="E24" s="2">
        <v>0.17561798544223001</v>
      </c>
      <c r="F24" s="2">
        <v>-0.246542860649512</v>
      </c>
      <c r="G24" s="2">
        <v>0.59777883153397204</v>
      </c>
      <c r="H24" s="2">
        <v>0.57799999999999996</v>
      </c>
    </row>
    <row r="25" spans="1:8" ht="20" customHeight="1" x14ac:dyDescent="0.35">
      <c r="A25" s="2" t="s">
        <v>61</v>
      </c>
      <c r="B25" s="2" t="s">
        <v>46</v>
      </c>
      <c r="C25" s="2" t="s">
        <v>47</v>
      </c>
      <c r="D25" s="2">
        <v>0</v>
      </c>
      <c r="E25" s="2">
        <v>0.193090290954187</v>
      </c>
      <c r="F25" s="2">
        <v>-0.33266749469552898</v>
      </c>
      <c r="G25" s="2">
        <v>0.71884807660390404</v>
      </c>
      <c r="H25" s="2">
        <v>0.65100000000000002</v>
      </c>
    </row>
    <row r="26" spans="1:8" ht="20" customHeight="1" x14ac:dyDescent="0.35">
      <c r="A26" s="2" t="s">
        <v>62</v>
      </c>
      <c r="B26" s="2" t="s">
        <v>46</v>
      </c>
      <c r="C26" s="2" t="s">
        <v>47</v>
      </c>
      <c r="D26" s="2">
        <v>0</v>
      </c>
      <c r="E26" s="2">
        <v>0.29752720126709198</v>
      </c>
      <c r="F26" s="2">
        <v>-0.64090798641138802</v>
      </c>
      <c r="G26" s="2">
        <v>1.23596238894557</v>
      </c>
      <c r="H26" s="2">
        <v>0.71799999999999997</v>
      </c>
    </row>
    <row r="27" spans="1:8" ht="20" customHeight="1" x14ac:dyDescent="0.35">
      <c r="A27" s="2" t="s">
        <v>63</v>
      </c>
      <c r="B27" s="2" t="s">
        <v>46</v>
      </c>
      <c r="C27" s="2" t="s">
        <v>48</v>
      </c>
      <c r="D27" s="2">
        <v>0</v>
      </c>
      <c r="E27" s="2">
        <v>-0.16187080745589999</v>
      </c>
      <c r="F27" s="2">
        <v>-0.71521510177273495</v>
      </c>
      <c r="G27" s="2">
        <v>0.39147348686093503</v>
      </c>
      <c r="H27" s="2">
        <v>0.752</v>
      </c>
    </row>
    <row r="28" spans="1:8" ht="20" customHeight="1" x14ac:dyDescent="0.35">
      <c r="A28" s="2" t="s">
        <v>56</v>
      </c>
      <c r="B28" s="2" t="s">
        <v>48</v>
      </c>
      <c r="C28" s="2" t="s">
        <v>47</v>
      </c>
      <c r="D28" s="2">
        <v>0</v>
      </c>
      <c r="E28" s="2">
        <v>0.22710645240455901</v>
      </c>
      <c r="F28" s="2">
        <v>-0.59765343011862404</v>
      </c>
      <c r="G28" s="2">
        <v>1.05186633492774</v>
      </c>
      <c r="H28" s="2">
        <v>0.78400000000000003</v>
      </c>
    </row>
    <row r="29" spans="1:8" ht="20" customHeight="1" x14ac:dyDescent="0.35">
      <c r="A29" s="2" t="s">
        <v>53</v>
      </c>
      <c r="B29" s="2" t="s">
        <v>46</v>
      </c>
      <c r="C29" s="2" t="s">
        <v>48</v>
      </c>
      <c r="D29" s="2">
        <v>0</v>
      </c>
      <c r="E29" s="2">
        <v>0.14645242248679699</v>
      </c>
      <c r="F29" s="2">
        <v>-0.63456891642443303</v>
      </c>
      <c r="G29" s="2">
        <v>0.92747376139802695</v>
      </c>
      <c r="H29" s="2">
        <v>0.88200000000000001</v>
      </c>
    </row>
    <row r="30" spans="1:8" ht="20" customHeight="1" x14ac:dyDescent="0.35">
      <c r="A30" s="2" t="s">
        <v>59</v>
      </c>
      <c r="B30" s="2" t="s">
        <v>46</v>
      </c>
      <c r="C30" s="2" t="s">
        <v>47</v>
      </c>
      <c r="D30" s="2">
        <v>0</v>
      </c>
      <c r="E30" s="2">
        <v>8.0867076383627196E-2</v>
      </c>
      <c r="F30" s="2">
        <v>-0.42099404707835097</v>
      </c>
      <c r="G30" s="2">
        <v>0.58272819984560498</v>
      </c>
      <c r="H30" s="2">
        <v>0.91300000000000003</v>
      </c>
    </row>
    <row r="31" spans="1:8" ht="20" customHeight="1" x14ac:dyDescent="0.35">
      <c r="A31" s="2" t="s">
        <v>59</v>
      </c>
      <c r="B31" s="2" t="s">
        <v>46</v>
      </c>
      <c r="C31" s="2" t="s">
        <v>48</v>
      </c>
      <c r="D31" s="2">
        <v>0</v>
      </c>
      <c r="E31" s="2">
        <v>6.8383524513509805E-2</v>
      </c>
      <c r="F31" s="2">
        <v>-0.45397009406882699</v>
      </c>
      <c r="G31" s="2">
        <v>0.59073714309584702</v>
      </c>
      <c r="H31" s="2">
        <v>0.94099999999999995</v>
      </c>
    </row>
    <row r="32" spans="1:8" ht="20" customHeight="1" x14ac:dyDescent="0.35">
      <c r="A32" s="2" t="s">
        <v>61</v>
      </c>
      <c r="B32" s="2" t="s">
        <v>48</v>
      </c>
      <c r="C32" s="2" t="s">
        <v>47</v>
      </c>
      <c r="D32" s="2">
        <v>0</v>
      </c>
      <c r="E32" s="2">
        <v>-7.5184006866455502E-2</v>
      </c>
      <c r="F32" s="2">
        <v>-0.633441481853938</v>
      </c>
      <c r="G32" s="2">
        <v>0.48307346812102703</v>
      </c>
      <c r="H32" s="2">
        <v>0.94299999999999995</v>
      </c>
    </row>
    <row r="33" spans="1:8" ht="20" customHeight="1" x14ac:dyDescent="0.35">
      <c r="A33" s="15" t="s">
        <v>60</v>
      </c>
      <c r="B33" s="15" t="s">
        <v>46</v>
      </c>
      <c r="C33" s="15" t="s">
        <v>47</v>
      </c>
      <c r="D33" s="15">
        <v>0</v>
      </c>
      <c r="E33" s="15">
        <v>7.2327714302538898E-2</v>
      </c>
      <c r="F33" s="15">
        <v>-0.51050523973860995</v>
      </c>
      <c r="G33" s="15">
        <v>0.65516066834368702</v>
      </c>
      <c r="H33" s="15">
        <v>0.95199999999999996</v>
      </c>
    </row>
    <row r="34" spans="1:8" ht="20" customHeight="1" x14ac:dyDescent="0.35">
      <c r="A34" s="7" t="s">
        <v>59</v>
      </c>
      <c r="B34" s="7" t="s">
        <v>48</v>
      </c>
      <c r="C34" s="7" t="s">
        <v>47</v>
      </c>
      <c r="D34" s="7">
        <v>0</v>
      </c>
      <c r="E34" s="7">
        <v>1.2483551870117401E-2</v>
      </c>
      <c r="F34" s="7">
        <v>-0.42214093021975402</v>
      </c>
      <c r="G34" s="7">
        <v>0.44710803395998899</v>
      </c>
      <c r="H34" s="7">
        <v>0.997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2023-08-23T11:07:57Z</dcterms:created>
  <dcterms:modified xsi:type="dcterms:W3CDTF">2023-12-20T17:38:28Z</dcterms:modified>
</cp:coreProperties>
</file>