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EAF1EF14-AE67-4E1A-947F-060159D81D7A}" xr6:coauthVersionLast="46" xr6:coauthVersionMax="46" xr10:uidLastSave="{00000000-0000-0000-0000-000000000000}"/>
  <bookViews>
    <workbookView minimized="1" xWindow="8860" yWindow="4520" windowWidth="9600" windowHeight="4910" xr2:uid="{097E9588-E6E8-4050-963F-81EF450CE2DB}"/>
  </bookViews>
  <sheets>
    <sheet name="Fish excretion" sheetId="1" r:id="rId1"/>
    <sheet name="Primary production dem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23" i="1" s="1"/>
  <c r="C28" i="1" s="1"/>
  <c r="F3" i="1"/>
  <c r="D19" i="1"/>
  <c r="D25" i="1" s="1"/>
  <c r="D30" i="1" s="1"/>
  <c r="D17" i="1"/>
  <c r="D23" i="1" s="1"/>
  <c r="D28" i="1" s="1"/>
  <c r="C18" i="1"/>
  <c r="C24" i="1" s="1"/>
  <c r="C29" i="1" s="1"/>
  <c r="C19" i="1"/>
  <c r="C25" i="1" s="1"/>
  <c r="C30" i="1" s="1"/>
  <c r="D18" i="1"/>
  <c r="D24" i="1"/>
  <c r="D29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<sst xmlns="http://schemas.openxmlformats.org/spreadsheetml/2006/main" count="65" uniqueCount="37">
  <si>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</si>
  <si>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</si>
  <si>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</si>
  <si>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</si>
  <si>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</si>
  <si>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</si>
  <si>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</si>
  <si>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</si>
  <si>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</si>
  <si>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</si>
  <si>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</si>
  <si>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</si>
  <si>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</si>
  <si>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</si>
  <si>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</si>
  <si>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</si>
  <si>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</si>
  <si>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</si>
  <si>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</si>
  <si>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</si>
  <si>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</si>
  <si>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</si>
  <si>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</si>
  <si>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</si>
  <si>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</si>
  <si>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</si>
  <si>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</si>
  <si>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</si>
  <si>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</si>
  <si>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</si>
  <si>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r>
      <t xml:space="preserve">Log10 X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</si>
  <si>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Numbers estimated visually from Hayhurst et al. (2020)</t>
  </si>
  <si>
    <t xml:space="preserve"> </t>
  </si>
  <si>
    <t>invert/invert</t>
  </si>
  <si>
    <t>invert+fish/invert</t>
  </si>
  <si>
    <t>invert+fish/omni</t>
  </si>
  <si>
    <t>Solving for per capita P excretion using Narr &amp; Frost (2015) mass balance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</si>
</sst>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32</xdr:row>
      <xdr:rowOff>12700</xdr:rowOff>
    </xdr:from>
    <xdr:to>
      <xdr:col>1</xdr:col>
      <xdr:colOff>2463889</xdr:colOff>
      <xdr:row>34</xdr:row>
      <xdr:rowOff>57171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590550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32"/>
  <sheetViews>
    <sheetView tabSelected="1" topLeftCell="B1" workbookViewId="0">
      <selection activeCell="B1" sqref="B1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32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0.89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>0.6757+(0.5656*LOG10(I12))+(0.0194*I2)-0.4525+0.7504</f>
        <v>1.3135749877583627</v>
      </c>
      <c r="D17">
        <f>0.6757+(0.5656*LOG10(J12))+(0.0194*J2)+0.7504</f>
        <v>1.4153748689049044</v>
      </c>
      <c r="E17" t="s">
        <v>35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>0.6757+(0.5656*LOG10(I13))+(0.0194*I3)-0.4525+0.7504</f>
        <v>1.2933726094071798</v>
      </c>
      <c r="D18">
        <f>0.6757+(0.5656*LOG10(J13))+(0.0194*J3)-0.248+0.7504</f>
        <v>1.1867748689049045</v>
      </c>
      <c r="E18" t="s">
        <v>34</v>
      </c>
      <c r="H18">
        <v>2014</v>
      </c>
      <c r="I18">
        <v>14.84</v>
      </c>
      <c r="J18">
        <v>15.3</v>
      </c>
      <c r="L18">
        <v>2014</v>
      </c>
      <c r="M18">
        <f t="shared" ref="M18:M19" si="3">I18*24*(1/10^(6))</f>
        <v>3.5615999999999995E-4</v>
      </c>
      <c r="N18">
        <f t="shared" ref="N18:N19" si="4">J18*24*(1/10^(6))</f>
        <v>3.6720000000000004E-4</v>
      </c>
    </row>
    <row r="19" spans="1:14" x14ac:dyDescent="0.35">
      <c r="B19">
        <v>2015</v>
      </c>
      <c r="C19">
        <f>0.6757+(0.5656*LOG10(I14))+(0.0194*I4)-0.248+0.7504</f>
        <v>1.2352089256122945</v>
      </c>
      <c r="D19">
        <f>0.6757+(0.5656*LOG10(J14))+(0.0194*J4)-0.248+0.7504</f>
        <v>1.0532419099315518</v>
      </c>
      <c r="E19" t="s">
        <v>33</v>
      </c>
      <c r="H19">
        <v>2015</v>
      </c>
      <c r="I19">
        <v>15.07</v>
      </c>
      <c r="J19">
        <v>14.31</v>
      </c>
      <c r="L19">
        <v>2015</v>
      </c>
      <c r="M19">
        <f t="shared" si="3"/>
        <v>3.6167999999999997E-4</v>
      </c>
      <c r="N19">
        <f t="shared" si="4"/>
        <v>3.4343999999999998E-4</v>
      </c>
    </row>
    <row r="20" spans="1:14" x14ac:dyDescent="0.35">
      <c r="A20" t="s">
        <v>30</v>
      </c>
    </row>
    <row r="21" spans="1:14" x14ac:dyDescent="0.35">
      <c r="H21" s="2" t="s">
        <v>7</v>
      </c>
      <c r="I21" t="s">
        <v>0</v>
      </c>
      <c r="J21" t="s">
        <v>1</v>
      </c>
    </row>
    <row r="22" spans="1:14" x14ac:dyDescent="0.35">
      <c r="B22" s="2" t="s">
        <v>22</v>
      </c>
      <c r="C22" t="s">
        <v>0</v>
      </c>
      <c r="D22" t="s">
        <v>1</v>
      </c>
      <c r="H22">
        <v>2012</v>
      </c>
      <c r="I22">
        <v>16.02</v>
      </c>
      <c r="J22">
        <v>88.89</v>
      </c>
    </row>
    <row r="23" spans="1:14" x14ac:dyDescent="0.35">
      <c r="B23">
        <v>2012</v>
      </c>
      <c r="C23">
        <f t="shared" ref="C23:D25" si="5">10^C17</f>
        <v>20.586143119266385</v>
      </c>
      <c r="D23">
        <f t="shared" si="5"/>
        <v>26.024049054447858</v>
      </c>
      <c r="H23">
        <v>2014</v>
      </c>
      <c r="I23">
        <v>15.15</v>
      </c>
      <c r="J23">
        <v>57.54</v>
      </c>
    </row>
    <row r="24" spans="1:14" x14ac:dyDescent="0.35">
      <c r="B24">
        <v>2014</v>
      </c>
      <c r="C24">
        <f t="shared" si="5"/>
        <v>19.650454937989167</v>
      </c>
      <c r="D24">
        <f t="shared" si="5"/>
        <v>15.373574929434854</v>
      </c>
      <c r="H24">
        <v>2015</v>
      </c>
      <c r="I24">
        <v>57.59</v>
      </c>
      <c r="J24">
        <v>73.38</v>
      </c>
    </row>
    <row r="25" spans="1:14" x14ac:dyDescent="0.35">
      <c r="B25">
        <v>2015</v>
      </c>
      <c r="C25">
        <f t="shared" si="5"/>
        <v>17.187350184456029</v>
      </c>
      <c r="D25">
        <f t="shared" si="5"/>
        <v>11.30425406865114</v>
      </c>
    </row>
    <row r="27" spans="1:14" x14ac:dyDescent="0.35">
      <c r="B27" s="3" t="s">
        <v>23</v>
      </c>
      <c r="C27" t="s">
        <v>0</v>
      </c>
      <c r="D27" t="s">
        <v>1</v>
      </c>
    </row>
    <row r="28" spans="1:14" x14ac:dyDescent="0.35">
      <c r="B28">
        <v>2012</v>
      </c>
      <c r="C28">
        <f>C23*24*10^(-6)</f>
        <v>4.9406743486239322E-4</v>
      </c>
      <c r="D28">
        <f>D23*24*10^(-6)</f>
        <v>6.2457717730674857E-4</v>
      </c>
    </row>
    <row r="29" spans="1:14" x14ac:dyDescent="0.35">
      <c r="B29">
        <v>2014</v>
      </c>
      <c r="C29">
        <f t="shared" ref="C29:D29" si="6">C24*24*10^(-6)</f>
        <v>4.7161091851173999E-4</v>
      </c>
      <c r="D29">
        <f t="shared" si="6"/>
        <v>3.6896579830643649E-4</v>
      </c>
    </row>
    <row r="30" spans="1:14" x14ac:dyDescent="0.35">
      <c r="B30">
        <v>2015</v>
      </c>
      <c r="C30">
        <f t="shared" ref="C30:D30" si="7">C25*24*10^(-6)</f>
        <v>4.1249640442694467E-4</v>
      </c>
      <c r="D30">
        <f t="shared" si="7"/>
        <v>2.7130209764762736E-4</v>
      </c>
    </row>
    <row r="32" spans="1:14" x14ac:dyDescent="0.35">
      <c r="B32" t="s">
        <v>36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31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excretion</vt:lpstr>
      <vt:lpstr>Primary production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2021-04-09T15:06:10Z</dcterms:modified>
</cp:coreProperties>
</file>