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20760" windowHeight="11190" firstSheet="2" activeTab="2"/>
  </bookViews>
  <sheets>
    <sheet name="Sheet1" sheetId="1" r:id="rId1"/>
    <sheet name="raw" sheetId="2" r:id="rId2"/>
    <sheet name="sorted with figure" sheetId="6" r:id="rId3"/>
    <sheet name="Sheet2" sheetId="7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66" i="6" l="1"/>
  <c r="F65" i="6"/>
  <c r="F63" i="6"/>
  <c r="F61" i="6"/>
  <c r="F59" i="6"/>
  <c r="F57" i="6"/>
  <c r="F55" i="6"/>
  <c r="F78" i="6"/>
  <c r="F77" i="6"/>
  <c r="F51" i="6"/>
  <c r="F53" i="6"/>
  <c r="F67" i="6"/>
  <c r="F69" i="6"/>
  <c r="F71" i="6"/>
  <c r="F73" i="6"/>
  <c r="F75" i="6"/>
  <c r="F49" i="6"/>
  <c r="F47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2" i="6"/>
  <c r="H78" i="2" l="1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39" i="1" s="1"/>
  <c r="I40" i="1"/>
  <c r="J40" i="1" s="1"/>
  <c r="I41" i="1"/>
  <c r="I42" i="1"/>
  <c r="I43" i="1"/>
  <c r="I44" i="1"/>
  <c r="J44" i="1" s="1"/>
  <c r="I45" i="1"/>
  <c r="I46" i="1"/>
  <c r="I47" i="1"/>
  <c r="I48" i="1"/>
  <c r="J48" i="1" s="1"/>
  <c r="I49" i="1"/>
  <c r="I50" i="1"/>
  <c r="J50" i="1" s="1"/>
  <c r="I51" i="1"/>
  <c r="I52" i="1"/>
  <c r="J52" i="1" s="1"/>
  <c r="I53" i="1"/>
  <c r="I54" i="1"/>
  <c r="I55" i="1"/>
  <c r="J55" i="1" s="1"/>
  <c r="I56" i="1"/>
  <c r="I57" i="1"/>
  <c r="I58" i="1"/>
  <c r="J58" i="1" s="1"/>
  <c r="I59" i="1"/>
  <c r="J59" i="1" s="1"/>
  <c r="I60" i="1"/>
  <c r="J60" i="1" s="1"/>
  <c r="I61" i="1"/>
  <c r="I62" i="1"/>
  <c r="I63" i="1"/>
  <c r="I64" i="1"/>
  <c r="J64" i="1" s="1"/>
  <c r="I65" i="1"/>
  <c r="I66" i="1"/>
  <c r="I67" i="1"/>
  <c r="J67" i="1" s="1"/>
  <c r="I68" i="1"/>
  <c r="J68" i="1" s="1"/>
  <c r="I69" i="1"/>
  <c r="I70" i="1"/>
  <c r="I71" i="1"/>
  <c r="I72" i="1"/>
  <c r="J72" i="1" s="1"/>
  <c r="I73" i="1"/>
  <c r="I74" i="1"/>
  <c r="J74" i="1" s="1"/>
  <c r="I75" i="1"/>
  <c r="I76" i="1"/>
  <c r="J76" i="1" s="1"/>
  <c r="I77" i="1"/>
  <c r="I78" i="1"/>
  <c r="I79" i="1"/>
  <c r="J79" i="1" s="1"/>
  <c r="I80" i="1"/>
  <c r="J80" i="1" s="1"/>
  <c r="I81" i="1"/>
  <c r="I82" i="1"/>
  <c r="I83" i="1"/>
  <c r="J83" i="1" s="1"/>
  <c r="I84" i="1"/>
  <c r="J84" i="1" s="1"/>
  <c r="I85" i="1"/>
  <c r="I86" i="1"/>
  <c r="I87" i="1"/>
  <c r="J87" i="1" s="1"/>
  <c r="I88" i="1"/>
  <c r="J88" i="1" s="1"/>
  <c r="I89" i="1"/>
  <c r="I90" i="1"/>
  <c r="I91" i="1"/>
  <c r="J91" i="1" s="1"/>
  <c r="I92" i="1"/>
  <c r="J92" i="1" s="1"/>
  <c r="I93" i="1"/>
  <c r="I94" i="1"/>
  <c r="J75" i="1"/>
  <c r="J73" i="1"/>
  <c r="J70" i="1"/>
  <c r="J69" i="1"/>
  <c r="J66" i="1"/>
  <c r="J65" i="1"/>
  <c r="J62" i="1"/>
  <c r="J61" i="1"/>
  <c r="J57" i="1"/>
  <c r="J53" i="1"/>
  <c r="J51" i="1"/>
  <c r="J49" i="1"/>
  <c r="J46" i="1"/>
  <c r="J43" i="1"/>
  <c r="J41" i="1"/>
  <c r="J38" i="1"/>
  <c r="J18" i="1"/>
  <c r="J42" i="1"/>
  <c r="J45" i="1"/>
  <c r="J47" i="1"/>
  <c r="J54" i="1"/>
  <c r="J56" i="1"/>
  <c r="J63" i="1"/>
  <c r="J71" i="1"/>
  <c r="J77" i="1"/>
  <c r="J78" i="1"/>
  <c r="J81" i="1"/>
  <c r="J82" i="1"/>
  <c r="J85" i="1"/>
  <c r="J86" i="1"/>
  <c r="J89" i="1"/>
  <c r="J90" i="1"/>
  <c r="J93" i="1"/>
  <c r="J94" i="1"/>
  <c r="I18" i="1"/>
  <c r="F4" i="1"/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<sst xmlns="http://schemas.openxmlformats.org/spreadsheetml/2006/main" count="287" uniqueCount="29">
  <si>
    <t>X</t>
  </si>
  <si>
    <t>Y</t>
  </si>
  <si>
    <t>Chla ug/L</t>
  </si>
  <si>
    <t>FI</t>
  </si>
  <si>
    <t>Volume Filtered</t>
  </si>
  <si>
    <t>Volume Ethanol</t>
  </si>
  <si>
    <t>Concentration (from output)</t>
  </si>
  <si>
    <t>#</t>
  </si>
  <si>
    <t>Lake</t>
  </si>
  <si>
    <t>Location</t>
  </si>
  <si>
    <t>Date</t>
  </si>
  <si>
    <t>Epi</t>
  </si>
  <si>
    <t>Hypo</t>
  </si>
  <si>
    <t>Rep</t>
  </si>
  <si>
    <t>Meta</t>
  </si>
  <si>
    <t xml:space="preserve">Multiply by dilution </t>
  </si>
  <si>
    <t>5ml(output conc)=x(100mL)</t>
  </si>
  <si>
    <t>Actual ug/L</t>
  </si>
  <si>
    <t>Chl-a ug/L</t>
  </si>
  <si>
    <t>hypo</t>
  </si>
  <si>
    <t>epi</t>
  </si>
  <si>
    <t>meta</t>
  </si>
  <si>
    <t>Taken from other sheet</t>
  </si>
  <si>
    <t>221_epi</t>
  </si>
  <si>
    <t>222_epi</t>
  </si>
  <si>
    <t>221_meta</t>
  </si>
  <si>
    <t>222_meta</t>
  </si>
  <si>
    <t>221_hypo</t>
  </si>
  <si>
    <t>222_hypo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</si>
</sst>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color indexed="8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15" fontId="0" fillId="0" borderId="0" xfId="0" applyNumberFormat="1"/>
    <xf numFmtId="15" fontId="0" fillId="0" borderId="1" xfId="0" applyNumberFormat="1" applyBorder="1"/>
    <xf numFmtId="2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0" fillId="2" borderId="0" xfId="0" applyFill="1" applyBorder="1"/>
    <xf numFmtId="0" fontId="0" fillId="3" borderId="0" xfId="0" applyFill="1" applyBorder="1"/>
    <xf numFmtId="15" fontId="0" fillId="2" borderId="0" xfId="0" applyNumberFormat="1" applyFill="1" applyBorder="1"/>
    <xf numFmtId="15" fontId="0" fillId="3" borderId="0" xfId="0" applyNumberFormat="1" applyFill="1" applyBorder="1"/>
    <xf numFmtId="0" fontId="0" fillId="4" borderId="0" xfId="0" applyFill="1" applyBorder="1"/>
    <xf numFmtId="15" fontId="0" fillId="4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16" fontId="0" fillId="0" borderId="0" xfId="0" applyNumberFormat="1" applyBorder="1"/>
    <xf numFmtId="14" fontId="0" fillId="0" borderId="0" xfId="0" applyNumberFormat="1" applyBorder="1"/>
    <xf numFmtId="2" fontId="0" fillId="0" borderId="0" xfId="0" applyNumberFormat="1" applyBorder="1"/>
    <xf numFmtId="2" fontId="0" fillId="4" borderId="0" xfId="0" applyNumberFormat="1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15" fontId="0" fillId="0" borderId="0" xfId="0" applyNumberFormat="1" applyFill="1" applyBorder="1"/>
    <xf numFmtId="2" fontId="0" fillId="0" borderId="0" xfId="0" applyNumberFormat="1" applyFill="1" applyBorder="1"/>
    <xf numFmtId="164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3.9E-2</c:v>
                </c:pt>
                <c:pt idx="1">
                  <c:v>1.0429999999999999</c:v>
                </c:pt>
                <c:pt idx="2">
                  <c:v>0.23100000000000001</c:v>
                </c:pt>
                <c:pt idx="3">
                  <c:v>1.3140000000000001</c:v>
                </c:pt>
                <c:pt idx="4">
                  <c:v>4.2279999999999998</c:v>
                </c:pt>
                <c:pt idx="5">
                  <c:v>21.137</c:v>
                </c:pt>
                <c:pt idx="6">
                  <c:v>84.539000000000001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03880"/>
        <c:axId val="358605056"/>
      </c:scatterChart>
      <c:valAx>
        <c:axId val="35860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05056"/>
        <c:crosses val="autoZero"/>
        <c:crossBetween val="midCat"/>
      </c:valAx>
      <c:valAx>
        <c:axId val="35860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0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'sorted with figure'!$Q$17</c:f>
              <c:strCache>
                <c:ptCount val="1"/>
                <c:pt idx="0">
                  <c:v>221_epi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'sorted with figure'!$P$18:$P$25</c:f>
              <c:numCache>
                <c:formatCode>d\-mmm\-yy</c:formatCode>
                <c:ptCount val="8"/>
                <c:pt idx="0">
                  <c:v>41794</c:v>
                </c:pt>
                <c:pt idx="1">
                  <c:v>41807</c:v>
                </c:pt>
                <c:pt idx="2">
                  <c:v>41821</c:v>
                </c:pt>
                <c:pt idx="3">
                  <c:v>41835</c:v>
                </c:pt>
                <c:pt idx="4">
                  <c:v>41850</c:v>
                </c:pt>
                <c:pt idx="5">
                  <c:v>41862</c:v>
                </c:pt>
                <c:pt idx="6">
                  <c:v>41876</c:v>
                </c:pt>
                <c:pt idx="7" formatCode="[$-409]d\-mmm\-yy;@">
                  <c:v>41932</c:v>
                </c:pt>
              </c:numCache>
            </c:numRef>
          </c:xVal>
          <c:yVal>
            <c:numRef>
              <c:f>'sorted with figure'!$Q$18:$Q$25</c:f>
              <c:numCache>
                <c:formatCode>0.00</c:formatCode>
                <c:ptCount val="8"/>
                <c:pt idx="0">
                  <c:v>2.3370183758150569</c:v>
                </c:pt>
                <c:pt idx="1">
                  <c:v>5.1359217545939551</c:v>
                </c:pt>
                <c:pt idx="3">
                  <c:v>7.51159849832049</c:v>
                </c:pt>
                <c:pt idx="4">
                  <c:v>4.9902588421260621</c:v>
                </c:pt>
                <c:pt idx="5">
                  <c:v>5.9661529342027269</c:v>
                </c:pt>
                <c:pt idx="6">
                  <c:v>5.8551274451689395</c:v>
                </c:pt>
                <c:pt idx="7">
                  <c:v>12.839673353909465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'sorted with figure'!$R$17</c:f>
              <c:strCache>
                <c:ptCount val="1"/>
                <c:pt idx="0">
                  <c:v>222_epi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'sorted with figure'!$P$18:$P$25</c:f>
              <c:numCache>
                <c:formatCode>d\-mmm\-yy</c:formatCode>
                <c:ptCount val="8"/>
                <c:pt idx="0">
                  <c:v>41794</c:v>
                </c:pt>
                <c:pt idx="1">
                  <c:v>41807</c:v>
                </c:pt>
                <c:pt idx="2">
                  <c:v>41821</c:v>
                </c:pt>
                <c:pt idx="3">
                  <c:v>41835</c:v>
                </c:pt>
                <c:pt idx="4">
                  <c:v>41850</c:v>
                </c:pt>
                <c:pt idx="5">
                  <c:v>41862</c:v>
                </c:pt>
                <c:pt idx="6">
                  <c:v>41876</c:v>
                </c:pt>
                <c:pt idx="7" formatCode="[$-409]d\-mmm\-yy;@">
                  <c:v>41932</c:v>
                </c:pt>
              </c:numCache>
            </c:numRef>
          </c:xVal>
          <c:yVal>
            <c:numRef>
              <c:f>'sorted with figure'!$R$18:$R$25</c:f>
              <c:numCache>
                <c:formatCode>0.00</c:formatCode>
                <c:ptCount val="8"/>
                <c:pt idx="0">
                  <c:v>3.3937759336099584</c:v>
                </c:pt>
                <c:pt idx="1">
                  <c:v>2.4772821576763482</c:v>
                </c:pt>
                <c:pt idx="2">
                  <c:v>7.6558535862477788</c:v>
                </c:pt>
                <c:pt idx="3">
                  <c:v>6.7526229994072331</c:v>
                </c:pt>
                <c:pt idx="4">
                  <c:v>4.9137077652637826</c:v>
                </c:pt>
                <c:pt idx="5">
                  <c:v>5.0433758150563133</c:v>
                </c:pt>
                <c:pt idx="6">
                  <c:v>8.0592101363366933</c:v>
                </c:pt>
                <c:pt idx="7">
                  <c:v>10.382065480513194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'sorted with figure'!$S$17</c:f>
              <c:strCache>
                <c:ptCount val="1"/>
                <c:pt idx="0">
                  <c:v>221_meta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'sorted with figure'!$P$18:$P$25</c:f>
              <c:numCache>
                <c:formatCode>d\-mmm\-yy</c:formatCode>
                <c:ptCount val="8"/>
                <c:pt idx="0">
                  <c:v>41794</c:v>
                </c:pt>
                <c:pt idx="1">
                  <c:v>41807</c:v>
                </c:pt>
                <c:pt idx="2">
                  <c:v>41821</c:v>
                </c:pt>
                <c:pt idx="3">
                  <c:v>41835</c:v>
                </c:pt>
                <c:pt idx="4">
                  <c:v>41850</c:v>
                </c:pt>
                <c:pt idx="5">
                  <c:v>41862</c:v>
                </c:pt>
                <c:pt idx="6">
                  <c:v>41876</c:v>
                </c:pt>
                <c:pt idx="7" formatCode="[$-409]d\-mmm\-yy;@">
                  <c:v>41932</c:v>
                </c:pt>
              </c:numCache>
            </c:numRef>
          </c:xVal>
          <c:yVal>
            <c:numRef>
              <c:f>'sorted with figure'!$S$18:$S$25</c:f>
              <c:numCache>
                <c:formatCode>0.00</c:formatCode>
                <c:ptCount val="8"/>
                <c:pt idx="0">
                  <c:v>3.588203912270302</c:v>
                </c:pt>
                <c:pt idx="1">
                  <c:v>7.0480438648488448</c:v>
                </c:pt>
                <c:pt idx="2">
                  <c:v>9.1755977079628543</c:v>
                </c:pt>
                <c:pt idx="3">
                  <c:v>10.285655008891524</c:v>
                </c:pt>
                <c:pt idx="4">
                  <c:v>6.7693538826318918</c:v>
                </c:pt>
                <c:pt idx="5">
                  <c:v>11.01624184943687</c:v>
                </c:pt>
                <c:pt idx="6">
                  <c:v>14.501244813278012</c:v>
                </c:pt>
                <c:pt idx="7">
                  <c:v>10.958050411522635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'sorted with figure'!$T$17</c:f>
              <c:strCache>
                <c:ptCount val="1"/>
                <c:pt idx="0">
                  <c:v>222_meta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'sorted with figure'!$P$18:$P$25</c:f>
              <c:numCache>
                <c:formatCode>d\-mmm\-yy</c:formatCode>
                <c:ptCount val="8"/>
                <c:pt idx="0">
                  <c:v>41794</c:v>
                </c:pt>
                <c:pt idx="1">
                  <c:v>41807</c:v>
                </c:pt>
                <c:pt idx="2">
                  <c:v>41821</c:v>
                </c:pt>
                <c:pt idx="3">
                  <c:v>41835</c:v>
                </c:pt>
                <c:pt idx="4">
                  <c:v>41850</c:v>
                </c:pt>
                <c:pt idx="5">
                  <c:v>41862</c:v>
                </c:pt>
                <c:pt idx="6">
                  <c:v>41876</c:v>
                </c:pt>
                <c:pt idx="7" formatCode="[$-409]d\-mmm\-yy;@">
                  <c:v>41932</c:v>
                </c:pt>
              </c:numCache>
            </c:numRef>
          </c:xVal>
          <c:yVal>
            <c:numRef>
              <c:f>'sorted with figure'!$T$18:$T$25</c:f>
              <c:numCache>
                <c:formatCode>0.00</c:formatCode>
                <c:ptCount val="8"/>
                <c:pt idx="0">
                  <c:v>4.6749629519857745</c:v>
                </c:pt>
                <c:pt idx="1">
                  <c:v>2.0976882039122704</c:v>
                </c:pt>
                <c:pt idx="2">
                  <c:v>10.758402489626556</c:v>
                </c:pt>
                <c:pt idx="3">
                  <c:v>13.987581505631299</c:v>
                </c:pt>
                <c:pt idx="4">
                  <c:v>7.2897451096621229</c:v>
                </c:pt>
                <c:pt idx="5">
                  <c:v>5.6848992294013048</c:v>
                </c:pt>
                <c:pt idx="6">
                  <c:v>4.7499555423829287</c:v>
                </c:pt>
                <c:pt idx="7">
                  <c:v>12.498422496570644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'sorted with figure'!$U$17</c:f>
              <c:strCache>
                <c:ptCount val="1"/>
                <c:pt idx="0">
                  <c:v>221_hypo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'sorted with figure'!$P$18:$P$25</c:f>
              <c:numCache>
                <c:formatCode>d\-mmm\-yy</c:formatCode>
                <c:ptCount val="8"/>
                <c:pt idx="0">
                  <c:v>41794</c:v>
                </c:pt>
                <c:pt idx="1">
                  <c:v>41807</c:v>
                </c:pt>
                <c:pt idx="2">
                  <c:v>41821</c:v>
                </c:pt>
                <c:pt idx="3">
                  <c:v>41835</c:v>
                </c:pt>
                <c:pt idx="4">
                  <c:v>41850</c:v>
                </c:pt>
                <c:pt idx="5">
                  <c:v>41862</c:v>
                </c:pt>
                <c:pt idx="6">
                  <c:v>41876</c:v>
                </c:pt>
                <c:pt idx="7" formatCode="[$-409]d\-mmm\-yy;@">
                  <c:v>41932</c:v>
                </c:pt>
              </c:numCache>
            </c:numRef>
          </c:xVal>
          <c:yVal>
            <c:numRef>
              <c:f>'sorted with figure'!$U$18:$U$25</c:f>
              <c:numCache>
                <c:formatCode>0.00</c:formatCode>
                <c:ptCount val="8"/>
                <c:pt idx="0">
                  <c:v>12.674673977474807</c:v>
                </c:pt>
                <c:pt idx="1">
                  <c:v>6.2454653230586832</c:v>
                </c:pt>
                <c:pt idx="2">
                  <c:v>6.6087136929460595</c:v>
                </c:pt>
                <c:pt idx="3">
                  <c:v>26.811907231772381</c:v>
                </c:pt>
                <c:pt idx="4">
                  <c:v>27.121428571428574</c:v>
                </c:pt>
                <c:pt idx="5">
                  <c:v>52.02747480735033</c:v>
                </c:pt>
                <c:pt idx="6">
                  <c:v>37.881209247184401</c:v>
                </c:pt>
                <c:pt idx="7" formatCode="General">
                  <c:v>11.73454218106996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'sorted with figure'!$V$17</c:f>
              <c:strCache>
                <c:ptCount val="1"/>
                <c:pt idx="0">
                  <c:v>222_hypo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'sorted with figure'!$P$18:$P$25</c:f>
              <c:numCache>
                <c:formatCode>d\-mmm\-yy</c:formatCode>
                <c:ptCount val="8"/>
                <c:pt idx="0">
                  <c:v>41794</c:v>
                </c:pt>
                <c:pt idx="1">
                  <c:v>41807</c:v>
                </c:pt>
                <c:pt idx="2">
                  <c:v>41821</c:v>
                </c:pt>
                <c:pt idx="3">
                  <c:v>41835</c:v>
                </c:pt>
                <c:pt idx="4">
                  <c:v>41850</c:v>
                </c:pt>
                <c:pt idx="5">
                  <c:v>41862</c:v>
                </c:pt>
                <c:pt idx="6">
                  <c:v>41876</c:v>
                </c:pt>
                <c:pt idx="7" formatCode="[$-409]d\-mmm\-yy;@">
                  <c:v>41932</c:v>
                </c:pt>
              </c:numCache>
            </c:numRef>
          </c:xVal>
          <c:yVal>
            <c:numRef>
              <c:f>'sorted with figure'!$V$18:$V$25</c:f>
              <c:numCache>
                <c:formatCode>0.00</c:formatCode>
                <c:ptCount val="8"/>
                <c:pt idx="0">
                  <c:v>2.4036307053941908</c:v>
                </c:pt>
                <c:pt idx="1">
                  <c:v>2.212018375815056</c:v>
                </c:pt>
                <c:pt idx="2">
                  <c:v>2.5046235921754594</c:v>
                </c:pt>
                <c:pt idx="3">
                  <c:v>7.4283787788974518</c:v>
                </c:pt>
                <c:pt idx="4">
                  <c:v>2.9174471448330372</c:v>
                </c:pt>
                <c:pt idx="5">
                  <c:v>3.7362477771191465</c:v>
                </c:pt>
                <c:pt idx="6">
                  <c:v>6.3721991701244827</c:v>
                </c:pt>
                <c:pt idx="7" formatCode="General">
                  <c:v>9.2458504801097394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74408"/>
        <c:axId val="272481576"/>
      </c:scatterChart>
      <c:valAx>
        <c:axId val="27037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1576"/>
        <c:crosses val="autoZero"/>
        <c:crossBetween val="midCat"/>
      </c:valAx>
      <c:valAx>
        <c:axId val="272481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Chl-a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77340332458445"/>
          <c:y val="2.0252989209682128E-2"/>
          <c:w val="0.14780867822054175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0</xdr:row>
      <xdr:rowOff>52387</xdr:rowOff>
    </xdr:from>
    <xdr:to>
      <xdr:col>11</xdr:col>
      <xdr:colOff>276225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952500</xdr:colOff>
      <xdr:row>1</xdr:row>
      <xdr:rowOff>19050</xdr:rowOff>
    </xdr:from>
    <xdr:to>
      <xdr:col>22</xdr:col>
      <xdr:colOff>209550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348766</xdr:colOff>
      <xdr:row>16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6824" y="381000"/>
          <a:ext cx="4584589" cy="2755631"/>
        </a:xfrm>
        <a:prstGeom prst="rect">
          <a:avLst/>
        </a:prstGeom>
      </xdr:spPr>
    </xdr:pic>
    <xdr:clientData/>
  </xdr:twoCellAnchor>
  <xdr:twoCellAnchor>
    <xdr:from>
      <xdr:col>22</xdr:col>
      <xdr:colOff>526677</xdr:colOff>
      <xdr:row>17</xdr:row>
      <xdr:rowOff>78442</xdr:rowOff>
    </xdr:from>
    <xdr:to>
      <xdr:col>27</xdr:col>
      <xdr:colOff>112059</xdr:colOff>
      <xdr:row>26</xdr:row>
      <xdr:rowOff>67236</xdr:rowOff>
    </xdr:to>
    <xdr:sp macro="" textlink="">
      <xdr:nvSpPr>
        <xdr:cNvPr id="5" name="TextBox 4"/>
        <xdr:cNvSpPr txBox="1"/>
      </xdr:nvSpPr>
      <xdr:spPr>
        <a:xfrm>
          <a:off x="15363265" y="3316942"/>
          <a:ext cx="2610970" cy="1703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left chart</a:t>
          </a:r>
          <a:r>
            <a:rPr lang="en-US" sz="1100" baseline="0"/>
            <a:t> is 221/222 2014, the right is 221/222 2012, I found raw 2013 data that is very disorganized, but from the two graphs here, it looks like there is not much happening. 221 hypo has a spike, if it is removed, the axii are quite similar between the years.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/Downloads/whole%20lake_Chla_18jan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lake seston"/>
      <sheetName val="Sheet1"/>
      <sheetName val="whole lake BP"/>
      <sheetName val="Sheet3"/>
    </sheetNames>
    <sheetDataSet>
      <sheetData sheetId="0"/>
      <sheetData sheetId="1">
        <row r="7">
          <cell r="I7" t="str">
            <v>221_epi</v>
          </cell>
          <cell r="J7" t="str">
            <v>222_epi</v>
          </cell>
          <cell r="K7" t="str">
            <v>221_hypo</v>
          </cell>
          <cell r="L7" t="str">
            <v>222_hypo</v>
          </cell>
        </row>
        <row r="8">
          <cell r="H8">
            <v>41059</v>
          </cell>
          <cell r="I8">
            <v>3.7477158168408766</v>
          </cell>
          <cell r="J8">
            <v>3.1481508993473764</v>
          </cell>
          <cell r="K8">
            <v>7.854735501671354</v>
          </cell>
          <cell r="L8">
            <v>3.2229638669284237</v>
          </cell>
        </row>
        <row r="9">
          <cell r="H9">
            <v>41079</v>
          </cell>
          <cell r="I9">
            <v>3.3349657770467456</v>
          </cell>
          <cell r="J9">
            <v>3.4597166657823526</v>
          </cell>
        </row>
        <row r="10">
          <cell r="H10">
            <v>41099</v>
          </cell>
          <cell r="J10">
            <v>2.8291823632408342</v>
          </cell>
        </row>
        <row r="11">
          <cell r="H11">
            <v>41120</v>
          </cell>
          <cell r="I11">
            <v>3.4432058152491116</v>
          </cell>
          <cell r="J11">
            <v>4.1010028121186393</v>
          </cell>
        </row>
        <row r="12">
          <cell r="H12">
            <v>41135</v>
          </cell>
          <cell r="I12">
            <v>2.0806069931554094</v>
          </cell>
          <cell r="J12">
            <v>3.0863373481190646</v>
          </cell>
          <cell r="K12">
            <v>3.7307369873189367</v>
          </cell>
          <cell r="L12">
            <v>5.992677879768662</v>
          </cell>
        </row>
        <row r="13">
          <cell r="H13">
            <v>41199</v>
          </cell>
          <cell r="I13">
            <v>6.8889796784634161</v>
          </cell>
          <cell r="J13">
            <v>7.5718469782989333</v>
          </cell>
          <cell r="K13">
            <v>7.9030668010824003</v>
          </cell>
          <cell r="L13">
            <v>7.775327638350932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4"/>
  <sheetViews>
    <sheetView topLeftCell="A90" workbookViewId="0">
      <selection activeCell="J92" sqref="J92"/>
    </sheetView>
  </sheetViews>
  <sheetFormatPr defaultRowHeight="15" x14ac:dyDescent="0.25"/>
  <cols>
    <col min="5" max="5" width="12.7109375" bestFit="1" customWidth="1"/>
    <col min="6" max="6" width="15.5703125" bestFit="1" customWidth="1"/>
    <col min="7" max="7" width="15.28515625" bestFit="1" customWidth="1"/>
    <col min="8" max="8" width="11.7109375" customWidth="1"/>
    <col min="9" max="9" width="23.85546875" bestFit="1" customWidth="1"/>
    <col min="10" max="10" width="18.5703125" bestFit="1" customWidth="1"/>
    <col min="261" max="261" width="12.7109375" bestFit="1" customWidth="1"/>
    <col min="262" max="262" width="14.140625" bestFit="1" customWidth="1"/>
    <col min="263" max="263" width="14.28515625" bestFit="1" customWidth="1"/>
    <col min="264" max="264" width="11.7109375" customWidth="1"/>
    <col min="265" max="265" width="23.85546875" bestFit="1" customWidth="1"/>
    <col min="266" max="266" width="14.28515625" bestFit="1" customWidth="1"/>
    <col min="517" max="517" width="12.7109375" bestFit="1" customWidth="1"/>
    <col min="518" max="518" width="14.140625" bestFit="1" customWidth="1"/>
    <col min="519" max="519" width="14.28515625" bestFit="1" customWidth="1"/>
    <col min="520" max="520" width="11.7109375" customWidth="1"/>
    <col min="521" max="521" width="23.85546875" bestFit="1" customWidth="1"/>
    <col min="522" max="522" width="14.28515625" bestFit="1" customWidth="1"/>
    <col min="773" max="773" width="12.7109375" bestFit="1" customWidth="1"/>
    <col min="774" max="774" width="14.140625" bestFit="1" customWidth="1"/>
    <col min="775" max="775" width="14.28515625" bestFit="1" customWidth="1"/>
    <col min="776" max="776" width="11.7109375" customWidth="1"/>
    <col min="777" max="777" width="23.85546875" bestFit="1" customWidth="1"/>
    <col min="778" max="778" width="14.28515625" bestFit="1" customWidth="1"/>
    <col min="1029" max="1029" width="12.7109375" bestFit="1" customWidth="1"/>
    <col min="1030" max="1030" width="14.140625" bestFit="1" customWidth="1"/>
    <col min="1031" max="1031" width="14.28515625" bestFit="1" customWidth="1"/>
    <col min="1032" max="1032" width="11.7109375" customWidth="1"/>
    <col min="1033" max="1033" width="23.85546875" bestFit="1" customWidth="1"/>
    <col min="1034" max="1034" width="14.28515625" bestFit="1" customWidth="1"/>
    <col min="1285" max="1285" width="12.7109375" bestFit="1" customWidth="1"/>
    <col min="1286" max="1286" width="14.140625" bestFit="1" customWidth="1"/>
    <col min="1287" max="1287" width="14.28515625" bestFit="1" customWidth="1"/>
    <col min="1288" max="1288" width="11.7109375" customWidth="1"/>
    <col min="1289" max="1289" width="23.85546875" bestFit="1" customWidth="1"/>
    <col min="1290" max="1290" width="14.28515625" bestFit="1" customWidth="1"/>
    <col min="1541" max="1541" width="12.7109375" bestFit="1" customWidth="1"/>
    <col min="1542" max="1542" width="14.140625" bestFit="1" customWidth="1"/>
    <col min="1543" max="1543" width="14.28515625" bestFit="1" customWidth="1"/>
    <col min="1544" max="1544" width="11.7109375" customWidth="1"/>
    <col min="1545" max="1545" width="23.85546875" bestFit="1" customWidth="1"/>
    <col min="1546" max="1546" width="14.28515625" bestFit="1" customWidth="1"/>
    <col min="1797" max="1797" width="12.7109375" bestFit="1" customWidth="1"/>
    <col min="1798" max="1798" width="14.140625" bestFit="1" customWidth="1"/>
    <col min="1799" max="1799" width="14.28515625" bestFit="1" customWidth="1"/>
    <col min="1800" max="1800" width="11.7109375" customWidth="1"/>
    <col min="1801" max="1801" width="23.85546875" bestFit="1" customWidth="1"/>
    <col min="1802" max="1802" width="14.28515625" bestFit="1" customWidth="1"/>
    <col min="2053" max="2053" width="12.7109375" bestFit="1" customWidth="1"/>
    <col min="2054" max="2054" width="14.140625" bestFit="1" customWidth="1"/>
    <col min="2055" max="2055" width="14.28515625" bestFit="1" customWidth="1"/>
    <col min="2056" max="2056" width="11.7109375" customWidth="1"/>
    <col min="2057" max="2057" width="23.85546875" bestFit="1" customWidth="1"/>
    <col min="2058" max="2058" width="14.28515625" bestFit="1" customWidth="1"/>
    <col min="2309" max="2309" width="12.7109375" bestFit="1" customWidth="1"/>
    <col min="2310" max="2310" width="14.140625" bestFit="1" customWidth="1"/>
    <col min="2311" max="2311" width="14.28515625" bestFit="1" customWidth="1"/>
    <col min="2312" max="2312" width="11.7109375" customWidth="1"/>
    <col min="2313" max="2313" width="23.85546875" bestFit="1" customWidth="1"/>
    <col min="2314" max="2314" width="14.28515625" bestFit="1" customWidth="1"/>
    <col min="2565" max="2565" width="12.7109375" bestFit="1" customWidth="1"/>
    <col min="2566" max="2566" width="14.140625" bestFit="1" customWidth="1"/>
    <col min="2567" max="2567" width="14.28515625" bestFit="1" customWidth="1"/>
    <col min="2568" max="2568" width="11.7109375" customWidth="1"/>
    <col min="2569" max="2569" width="23.85546875" bestFit="1" customWidth="1"/>
    <col min="2570" max="2570" width="14.28515625" bestFit="1" customWidth="1"/>
    <col min="2821" max="2821" width="12.7109375" bestFit="1" customWidth="1"/>
    <col min="2822" max="2822" width="14.140625" bestFit="1" customWidth="1"/>
    <col min="2823" max="2823" width="14.28515625" bestFit="1" customWidth="1"/>
    <col min="2824" max="2824" width="11.7109375" customWidth="1"/>
    <col min="2825" max="2825" width="23.85546875" bestFit="1" customWidth="1"/>
    <col min="2826" max="2826" width="14.28515625" bestFit="1" customWidth="1"/>
    <col min="3077" max="3077" width="12.7109375" bestFit="1" customWidth="1"/>
    <col min="3078" max="3078" width="14.140625" bestFit="1" customWidth="1"/>
    <col min="3079" max="3079" width="14.28515625" bestFit="1" customWidth="1"/>
    <col min="3080" max="3080" width="11.7109375" customWidth="1"/>
    <col min="3081" max="3081" width="23.85546875" bestFit="1" customWidth="1"/>
    <col min="3082" max="3082" width="14.28515625" bestFit="1" customWidth="1"/>
    <col min="3333" max="3333" width="12.7109375" bestFit="1" customWidth="1"/>
    <col min="3334" max="3334" width="14.140625" bestFit="1" customWidth="1"/>
    <col min="3335" max="3335" width="14.28515625" bestFit="1" customWidth="1"/>
    <col min="3336" max="3336" width="11.7109375" customWidth="1"/>
    <col min="3337" max="3337" width="23.85546875" bestFit="1" customWidth="1"/>
    <col min="3338" max="3338" width="14.28515625" bestFit="1" customWidth="1"/>
    <col min="3589" max="3589" width="12.7109375" bestFit="1" customWidth="1"/>
    <col min="3590" max="3590" width="14.140625" bestFit="1" customWidth="1"/>
    <col min="3591" max="3591" width="14.28515625" bestFit="1" customWidth="1"/>
    <col min="3592" max="3592" width="11.7109375" customWidth="1"/>
    <col min="3593" max="3593" width="23.85546875" bestFit="1" customWidth="1"/>
    <col min="3594" max="3594" width="14.28515625" bestFit="1" customWidth="1"/>
    <col min="3845" max="3845" width="12.7109375" bestFit="1" customWidth="1"/>
    <col min="3846" max="3846" width="14.140625" bestFit="1" customWidth="1"/>
    <col min="3847" max="3847" width="14.28515625" bestFit="1" customWidth="1"/>
    <col min="3848" max="3848" width="11.7109375" customWidth="1"/>
    <col min="3849" max="3849" width="23.85546875" bestFit="1" customWidth="1"/>
    <col min="3850" max="3850" width="14.28515625" bestFit="1" customWidth="1"/>
    <col min="4101" max="4101" width="12.7109375" bestFit="1" customWidth="1"/>
    <col min="4102" max="4102" width="14.140625" bestFit="1" customWidth="1"/>
    <col min="4103" max="4103" width="14.28515625" bestFit="1" customWidth="1"/>
    <col min="4104" max="4104" width="11.7109375" customWidth="1"/>
    <col min="4105" max="4105" width="23.85546875" bestFit="1" customWidth="1"/>
    <col min="4106" max="4106" width="14.28515625" bestFit="1" customWidth="1"/>
    <col min="4357" max="4357" width="12.7109375" bestFit="1" customWidth="1"/>
    <col min="4358" max="4358" width="14.140625" bestFit="1" customWidth="1"/>
    <col min="4359" max="4359" width="14.28515625" bestFit="1" customWidth="1"/>
    <col min="4360" max="4360" width="11.7109375" customWidth="1"/>
    <col min="4361" max="4361" width="23.85546875" bestFit="1" customWidth="1"/>
    <col min="4362" max="4362" width="14.28515625" bestFit="1" customWidth="1"/>
    <col min="4613" max="4613" width="12.7109375" bestFit="1" customWidth="1"/>
    <col min="4614" max="4614" width="14.140625" bestFit="1" customWidth="1"/>
    <col min="4615" max="4615" width="14.28515625" bestFit="1" customWidth="1"/>
    <col min="4616" max="4616" width="11.7109375" customWidth="1"/>
    <col min="4617" max="4617" width="23.85546875" bestFit="1" customWidth="1"/>
    <col min="4618" max="4618" width="14.28515625" bestFit="1" customWidth="1"/>
    <col min="4869" max="4869" width="12.7109375" bestFit="1" customWidth="1"/>
    <col min="4870" max="4870" width="14.140625" bestFit="1" customWidth="1"/>
    <col min="4871" max="4871" width="14.28515625" bestFit="1" customWidth="1"/>
    <col min="4872" max="4872" width="11.7109375" customWidth="1"/>
    <col min="4873" max="4873" width="23.85546875" bestFit="1" customWidth="1"/>
    <col min="4874" max="4874" width="14.28515625" bestFit="1" customWidth="1"/>
    <col min="5125" max="5125" width="12.7109375" bestFit="1" customWidth="1"/>
    <col min="5126" max="5126" width="14.140625" bestFit="1" customWidth="1"/>
    <col min="5127" max="5127" width="14.28515625" bestFit="1" customWidth="1"/>
    <col min="5128" max="5128" width="11.7109375" customWidth="1"/>
    <col min="5129" max="5129" width="23.85546875" bestFit="1" customWidth="1"/>
    <col min="5130" max="5130" width="14.28515625" bestFit="1" customWidth="1"/>
    <col min="5381" max="5381" width="12.7109375" bestFit="1" customWidth="1"/>
    <col min="5382" max="5382" width="14.140625" bestFit="1" customWidth="1"/>
    <col min="5383" max="5383" width="14.28515625" bestFit="1" customWidth="1"/>
    <col min="5384" max="5384" width="11.7109375" customWidth="1"/>
    <col min="5385" max="5385" width="23.85546875" bestFit="1" customWidth="1"/>
    <col min="5386" max="5386" width="14.28515625" bestFit="1" customWidth="1"/>
    <col min="5637" max="5637" width="12.7109375" bestFit="1" customWidth="1"/>
    <col min="5638" max="5638" width="14.140625" bestFit="1" customWidth="1"/>
    <col min="5639" max="5639" width="14.28515625" bestFit="1" customWidth="1"/>
    <col min="5640" max="5640" width="11.7109375" customWidth="1"/>
    <col min="5641" max="5641" width="23.85546875" bestFit="1" customWidth="1"/>
    <col min="5642" max="5642" width="14.28515625" bestFit="1" customWidth="1"/>
    <col min="5893" max="5893" width="12.7109375" bestFit="1" customWidth="1"/>
    <col min="5894" max="5894" width="14.140625" bestFit="1" customWidth="1"/>
    <col min="5895" max="5895" width="14.28515625" bestFit="1" customWidth="1"/>
    <col min="5896" max="5896" width="11.7109375" customWidth="1"/>
    <col min="5897" max="5897" width="23.85546875" bestFit="1" customWidth="1"/>
    <col min="5898" max="5898" width="14.28515625" bestFit="1" customWidth="1"/>
    <col min="6149" max="6149" width="12.7109375" bestFit="1" customWidth="1"/>
    <col min="6150" max="6150" width="14.140625" bestFit="1" customWidth="1"/>
    <col min="6151" max="6151" width="14.28515625" bestFit="1" customWidth="1"/>
    <col min="6152" max="6152" width="11.7109375" customWidth="1"/>
    <col min="6153" max="6153" width="23.85546875" bestFit="1" customWidth="1"/>
    <col min="6154" max="6154" width="14.28515625" bestFit="1" customWidth="1"/>
    <col min="6405" max="6405" width="12.7109375" bestFit="1" customWidth="1"/>
    <col min="6406" max="6406" width="14.140625" bestFit="1" customWidth="1"/>
    <col min="6407" max="6407" width="14.28515625" bestFit="1" customWidth="1"/>
    <col min="6408" max="6408" width="11.7109375" customWidth="1"/>
    <col min="6409" max="6409" width="23.85546875" bestFit="1" customWidth="1"/>
    <col min="6410" max="6410" width="14.28515625" bestFit="1" customWidth="1"/>
    <col min="6661" max="6661" width="12.7109375" bestFit="1" customWidth="1"/>
    <col min="6662" max="6662" width="14.140625" bestFit="1" customWidth="1"/>
    <col min="6663" max="6663" width="14.28515625" bestFit="1" customWidth="1"/>
    <col min="6664" max="6664" width="11.7109375" customWidth="1"/>
    <col min="6665" max="6665" width="23.85546875" bestFit="1" customWidth="1"/>
    <col min="6666" max="6666" width="14.28515625" bestFit="1" customWidth="1"/>
    <col min="6917" max="6917" width="12.7109375" bestFit="1" customWidth="1"/>
    <col min="6918" max="6918" width="14.140625" bestFit="1" customWidth="1"/>
    <col min="6919" max="6919" width="14.28515625" bestFit="1" customWidth="1"/>
    <col min="6920" max="6920" width="11.7109375" customWidth="1"/>
    <col min="6921" max="6921" width="23.85546875" bestFit="1" customWidth="1"/>
    <col min="6922" max="6922" width="14.28515625" bestFit="1" customWidth="1"/>
    <col min="7173" max="7173" width="12.7109375" bestFit="1" customWidth="1"/>
    <col min="7174" max="7174" width="14.140625" bestFit="1" customWidth="1"/>
    <col min="7175" max="7175" width="14.28515625" bestFit="1" customWidth="1"/>
    <col min="7176" max="7176" width="11.7109375" customWidth="1"/>
    <col min="7177" max="7177" width="23.85546875" bestFit="1" customWidth="1"/>
    <col min="7178" max="7178" width="14.28515625" bestFit="1" customWidth="1"/>
    <col min="7429" max="7429" width="12.7109375" bestFit="1" customWidth="1"/>
    <col min="7430" max="7430" width="14.140625" bestFit="1" customWidth="1"/>
    <col min="7431" max="7431" width="14.28515625" bestFit="1" customWidth="1"/>
    <col min="7432" max="7432" width="11.7109375" customWidth="1"/>
    <col min="7433" max="7433" width="23.85546875" bestFit="1" customWidth="1"/>
    <col min="7434" max="7434" width="14.28515625" bestFit="1" customWidth="1"/>
    <col min="7685" max="7685" width="12.7109375" bestFit="1" customWidth="1"/>
    <col min="7686" max="7686" width="14.140625" bestFit="1" customWidth="1"/>
    <col min="7687" max="7687" width="14.28515625" bestFit="1" customWidth="1"/>
    <col min="7688" max="7688" width="11.7109375" customWidth="1"/>
    <col min="7689" max="7689" width="23.85546875" bestFit="1" customWidth="1"/>
    <col min="7690" max="7690" width="14.28515625" bestFit="1" customWidth="1"/>
    <col min="7941" max="7941" width="12.7109375" bestFit="1" customWidth="1"/>
    <col min="7942" max="7942" width="14.140625" bestFit="1" customWidth="1"/>
    <col min="7943" max="7943" width="14.28515625" bestFit="1" customWidth="1"/>
    <col min="7944" max="7944" width="11.7109375" customWidth="1"/>
    <col min="7945" max="7945" width="23.85546875" bestFit="1" customWidth="1"/>
    <col min="7946" max="7946" width="14.28515625" bestFit="1" customWidth="1"/>
    <col min="8197" max="8197" width="12.7109375" bestFit="1" customWidth="1"/>
    <col min="8198" max="8198" width="14.140625" bestFit="1" customWidth="1"/>
    <col min="8199" max="8199" width="14.28515625" bestFit="1" customWidth="1"/>
    <col min="8200" max="8200" width="11.7109375" customWidth="1"/>
    <col min="8201" max="8201" width="23.85546875" bestFit="1" customWidth="1"/>
    <col min="8202" max="8202" width="14.28515625" bestFit="1" customWidth="1"/>
    <col min="8453" max="8453" width="12.7109375" bestFit="1" customWidth="1"/>
    <col min="8454" max="8454" width="14.140625" bestFit="1" customWidth="1"/>
    <col min="8455" max="8455" width="14.28515625" bestFit="1" customWidth="1"/>
    <col min="8456" max="8456" width="11.7109375" customWidth="1"/>
    <col min="8457" max="8457" width="23.85546875" bestFit="1" customWidth="1"/>
    <col min="8458" max="8458" width="14.28515625" bestFit="1" customWidth="1"/>
    <col min="8709" max="8709" width="12.7109375" bestFit="1" customWidth="1"/>
    <col min="8710" max="8710" width="14.140625" bestFit="1" customWidth="1"/>
    <col min="8711" max="8711" width="14.28515625" bestFit="1" customWidth="1"/>
    <col min="8712" max="8712" width="11.7109375" customWidth="1"/>
    <col min="8713" max="8713" width="23.85546875" bestFit="1" customWidth="1"/>
    <col min="8714" max="8714" width="14.28515625" bestFit="1" customWidth="1"/>
    <col min="8965" max="8965" width="12.7109375" bestFit="1" customWidth="1"/>
    <col min="8966" max="8966" width="14.140625" bestFit="1" customWidth="1"/>
    <col min="8967" max="8967" width="14.28515625" bestFit="1" customWidth="1"/>
    <col min="8968" max="8968" width="11.7109375" customWidth="1"/>
    <col min="8969" max="8969" width="23.85546875" bestFit="1" customWidth="1"/>
    <col min="8970" max="8970" width="14.28515625" bestFit="1" customWidth="1"/>
    <col min="9221" max="9221" width="12.7109375" bestFit="1" customWidth="1"/>
    <col min="9222" max="9222" width="14.140625" bestFit="1" customWidth="1"/>
    <col min="9223" max="9223" width="14.28515625" bestFit="1" customWidth="1"/>
    <col min="9224" max="9224" width="11.7109375" customWidth="1"/>
    <col min="9225" max="9225" width="23.85546875" bestFit="1" customWidth="1"/>
    <col min="9226" max="9226" width="14.28515625" bestFit="1" customWidth="1"/>
    <col min="9477" max="9477" width="12.7109375" bestFit="1" customWidth="1"/>
    <col min="9478" max="9478" width="14.140625" bestFit="1" customWidth="1"/>
    <col min="9479" max="9479" width="14.28515625" bestFit="1" customWidth="1"/>
    <col min="9480" max="9480" width="11.7109375" customWidth="1"/>
    <col min="9481" max="9481" width="23.85546875" bestFit="1" customWidth="1"/>
    <col min="9482" max="9482" width="14.28515625" bestFit="1" customWidth="1"/>
    <col min="9733" max="9733" width="12.7109375" bestFit="1" customWidth="1"/>
    <col min="9734" max="9734" width="14.140625" bestFit="1" customWidth="1"/>
    <col min="9735" max="9735" width="14.28515625" bestFit="1" customWidth="1"/>
    <col min="9736" max="9736" width="11.7109375" customWidth="1"/>
    <col min="9737" max="9737" width="23.85546875" bestFit="1" customWidth="1"/>
    <col min="9738" max="9738" width="14.28515625" bestFit="1" customWidth="1"/>
    <col min="9989" max="9989" width="12.7109375" bestFit="1" customWidth="1"/>
    <col min="9990" max="9990" width="14.140625" bestFit="1" customWidth="1"/>
    <col min="9991" max="9991" width="14.28515625" bestFit="1" customWidth="1"/>
    <col min="9992" max="9992" width="11.7109375" customWidth="1"/>
    <col min="9993" max="9993" width="23.85546875" bestFit="1" customWidth="1"/>
    <col min="9994" max="9994" width="14.28515625" bestFit="1" customWidth="1"/>
    <col min="10245" max="10245" width="12.7109375" bestFit="1" customWidth="1"/>
    <col min="10246" max="10246" width="14.140625" bestFit="1" customWidth="1"/>
    <col min="10247" max="10247" width="14.28515625" bestFit="1" customWidth="1"/>
    <col min="10248" max="10248" width="11.7109375" customWidth="1"/>
    <col min="10249" max="10249" width="23.85546875" bestFit="1" customWidth="1"/>
    <col min="10250" max="10250" width="14.28515625" bestFit="1" customWidth="1"/>
    <col min="10501" max="10501" width="12.7109375" bestFit="1" customWidth="1"/>
    <col min="10502" max="10502" width="14.140625" bestFit="1" customWidth="1"/>
    <col min="10503" max="10503" width="14.28515625" bestFit="1" customWidth="1"/>
    <col min="10504" max="10504" width="11.7109375" customWidth="1"/>
    <col min="10505" max="10505" width="23.85546875" bestFit="1" customWidth="1"/>
    <col min="10506" max="10506" width="14.28515625" bestFit="1" customWidth="1"/>
    <col min="10757" max="10757" width="12.7109375" bestFit="1" customWidth="1"/>
    <col min="10758" max="10758" width="14.140625" bestFit="1" customWidth="1"/>
    <col min="10759" max="10759" width="14.28515625" bestFit="1" customWidth="1"/>
    <col min="10760" max="10760" width="11.7109375" customWidth="1"/>
    <col min="10761" max="10761" width="23.85546875" bestFit="1" customWidth="1"/>
    <col min="10762" max="10762" width="14.28515625" bestFit="1" customWidth="1"/>
    <col min="11013" max="11013" width="12.7109375" bestFit="1" customWidth="1"/>
    <col min="11014" max="11014" width="14.140625" bestFit="1" customWidth="1"/>
    <col min="11015" max="11015" width="14.28515625" bestFit="1" customWidth="1"/>
    <col min="11016" max="11016" width="11.7109375" customWidth="1"/>
    <col min="11017" max="11017" width="23.85546875" bestFit="1" customWidth="1"/>
    <col min="11018" max="11018" width="14.28515625" bestFit="1" customWidth="1"/>
    <col min="11269" max="11269" width="12.7109375" bestFit="1" customWidth="1"/>
    <col min="11270" max="11270" width="14.140625" bestFit="1" customWidth="1"/>
    <col min="11271" max="11271" width="14.28515625" bestFit="1" customWidth="1"/>
    <col min="11272" max="11272" width="11.7109375" customWidth="1"/>
    <col min="11273" max="11273" width="23.85546875" bestFit="1" customWidth="1"/>
    <col min="11274" max="11274" width="14.28515625" bestFit="1" customWidth="1"/>
    <col min="11525" max="11525" width="12.7109375" bestFit="1" customWidth="1"/>
    <col min="11526" max="11526" width="14.140625" bestFit="1" customWidth="1"/>
    <col min="11527" max="11527" width="14.28515625" bestFit="1" customWidth="1"/>
    <col min="11528" max="11528" width="11.7109375" customWidth="1"/>
    <col min="11529" max="11529" width="23.85546875" bestFit="1" customWidth="1"/>
    <col min="11530" max="11530" width="14.28515625" bestFit="1" customWidth="1"/>
    <col min="11781" max="11781" width="12.7109375" bestFit="1" customWidth="1"/>
    <col min="11782" max="11782" width="14.140625" bestFit="1" customWidth="1"/>
    <col min="11783" max="11783" width="14.28515625" bestFit="1" customWidth="1"/>
    <col min="11784" max="11784" width="11.7109375" customWidth="1"/>
    <col min="11785" max="11785" width="23.85546875" bestFit="1" customWidth="1"/>
    <col min="11786" max="11786" width="14.28515625" bestFit="1" customWidth="1"/>
    <col min="12037" max="12037" width="12.7109375" bestFit="1" customWidth="1"/>
    <col min="12038" max="12038" width="14.140625" bestFit="1" customWidth="1"/>
    <col min="12039" max="12039" width="14.28515625" bestFit="1" customWidth="1"/>
    <col min="12040" max="12040" width="11.7109375" customWidth="1"/>
    <col min="12041" max="12041" width="23.85546875" bestFit="1" customWidth="1"/>
    <col min="12042" max="12042" width="14.28515625" bestFit="1" customWidth="1"/>
    <col min="12293" max="12293" width="12.7109375" bestFit="1" customWidth="1"/>
    <col min="12294" max="12294" width="14.140625" bestFit="1" customWidth="1"/>
    <col min="12295" max="12295" width="14.28515625" bestFit="1" customWidth="1"/>
    <col min="12296" max="12296" width="11.7109375" customWidth="1"/>
    <col min="12297" max="12297" width="23.85546875" bestFit="1" customWidth="1"/>
    <col min="12298" max="12298" width="14.28515625" bestFit="1" customWidth="1"/>
    <col min="12549" max="12549" width="12.7109375" bestFit="1" customWidth="1"/>
    <col min="12550" max="12550" width="14.140625" bestFit="1" customWidth="1"/>
    <col min="12551" max="12551" width="14.28515625" bestFit="1" customWidth="1"/>
    <col min="12552" max="12552" width="11.7109375" customWidth="1"/>
    <col min="12553" max="12553" width="23.85546875" bestFit="1" customWidth="1"/>
    <col min="12554" max="12554" width="14.28515625" bestFit="1" customWidth="1"/>
    <col min="12805" max="12805" width="12.7109375" bestFit="1" customWidth="1"/>
    <col min="12806" max="12806" width="14.140625" bestFit="1" customWidth="1"/>
    <col min="12807" max="12807" width="14.28515625" bestFit="1" customWidth="1"/>
    <col min="12808" max="12808" width="11.7109375" customWidth="1"/>
    <col min="12809" max="12809" width="23.85546875" bestFit="1" customWidth="1"/>
    <col min="12810" max="12810" width="14.28515625" bestFit="1" customWidth="1"/>
    <col min="13061" max="13061" width="12.7109375" bestFit="1" customWidth="1"/>
    <col min="13062" max="13062" width="14.140625" bestFit="1" customWidth="1"/>
    <col min="13063" max="13063" width="14.28515625" bestFit="1" customWidth="1"/>
    <col min="13064" max="13064" width="11.7109375" customWidth="1"/>
    <col min="13065" max="13065" width="23.85546875" bestFit="1" customWidth="1"/>
    <col min="13066" max="13066" width="14.28515625" bestFit="1" customWidth="1"/>
    <col min="13317" max="13317" width="12.7109375" bestFit="1" customWidth="1"/>
    <col min="13318" max="13318" width="14.140625" bestFit="1" customWidth="1"/>
    <col min="13319" max="13319" width="14.28515625" bestFit="1" customWidth="1"/>
    <col min="13320" max="13320" width="11.7109375" customWidth="1"/>
    <col min="13321" max="13321" width="23.85546875" bestFit="1" customWidth="1"/>
    <col min="13322" max="13322" width="14.28515625" bestFit="1" customWidth="1"/>
    <col min="13573" max="13573" width="12.7109375" bestFit="1" customWidth="1"/>
    <col min="13574" max="13574" width="14.140625" bestFit="1" customWidth="1"/>
    <col min="13575" max="13575" width="14.28515625" bestFit="1" customWidth="1"/>
    <col min="13576" max="13576" width="11.7109375" customWidth="1"/>
    <col min="13577" max="13577" width="23.85546875" bestFit="1" customWidth="1"/>
    <col min="13578" max="13578" width="14.28515625" bestFit="1" customWidth="1"/>
    <col min="13829" max="13829" width="12.7109375" bestFit="1" customWidth="1"/>
    <col min="13830" max="13830" width="14.140625" bestFit="1" customWidth="1"/>
    <col min="13831" max="13831" width="14.28515625" bestFit="1" customWidth="1"/>
    <col min="13832" max="13832" width="11.7109375" customWidth="1"/>
    <col min="13833" max="13833" width="23.85546875" bestFit="1" customWidth="1"/>
    <col min="13834" max="13834" width="14.28515625" bestFit="1" customWidth="1"/>
    <col min="14085" max="14085" width="12.7109375" bestFit="1" customWidth="1"/>
    <col min="14086" max="14086" width="14.140625" bestFit="1" customWidth="1"/>
    <col min="14087" max="14087" width="14.28515625" bestFit="1" customWidth="1"/>
    <col min="14088" max="14088" width="11.7109375" customWidth="1"/>
    <col min="14089" max="14089" width="23.85546875" bestFit="1" customWidth="1"/>
    <col min="14090" max="14090" width="14.28515625" bestFit="1" customWidth="1"/>
    <col min="14341" max="14341" width="12.7109375" bestFit="1" customWidth="1"/>
    <col min="14342" max="14342" width="14.140625" bestFit="1" customWidth="1"/>
    <col min="14343" max="14343" width="14.28515625" bestFit="1" customWidth="1"/>
    <col min="14344" max="14344" width="11.7109375" customWidth="1"/>
    <col min="14345" max="14345" width="23.85546875" bestFit="1" customWidth="1"/>
    <col min="14346" max="14346" width="14.28515625" bestFit="1" customWidth="1"/>
    <col min="14597" max="14597" width="12.7109375" bestFit="1" customWidth="1"/>
    <col min="14598" max="14598" width="14.140625" bestFit="1" customWidth="1"/>
    <col min="14599" max="14599" width="14.28515625" bestFit="1" customWidth="1"/>
    <col min="14600" max="14600" width="11.7109375" customWidth="1"/>
    <col min="14601" max="14601" width="23.85546875" bestFit="1" customWidth="1"/>
    <col min="14602" max="14602" width="14.28515625" bestFit="1" customWidth="1"/>
    <col min="14853" max="14853" width="12.7109375" bestFit="1" customWidth="1"/>
    <col min="14854" max="14854" width="14.140625" bestFit="1" customWidth="1"/>
    <col min="14855" max="14855" width="14.28515625" bestFit="1" customWidth="1"/>
    <col min="14856" max="14856" width="11.7109375" customWidth="1"/>
    <col min="14857" max="14857" width="23.85546875" bestFit="1" customWidth="1"/>
    <col min="14858" max="14858" width="14.28515625" bestFit="1" customWidth="1"/>
    <col min="15109" max="15109" width="12.7109375" bestFit="1" customWidth="1"/>
    <col min="15110" max="15110" width="14.140625" bestFit="1" customWidth="1"/>
    <col min="15111" max="15111" width="14.28515625" bestFit="1" customWidth="1"/>
    <col min="15112" max="15112" width="11.7109375" customWidth="1"/>
    <col min="15113" max="15113" width="23.85546875" bestFit="1" customWidth="1"/>
    <col min="15114" max="15114" width="14.28515625" bestFit="1" customWidth="1"/>
    <col min="15365" max="15365" width="12.7109375" bestFit="1" customWidth="1"/>
    <col min="15366" max="15366" width="14.140625" bestFit="1" customWidth="1"/>
    <col min="15367" max="15367" width="14.28515625" bestFit="1" customWidth="1"/>
    <col min="15368" max="15368" width="11.7109375" customWidth="1"/>
    <col min="15369" max="15369" width="23.85546875" bestFit="1" customWidth="1"/>
    <col min="15370" max="15370" width="14.28515625" bestFit="1" customWidth="1"/>
    <col min="15621" max="15621" width="12.7109375" bestFit="1" customWidth="1"/>
    <col min="15622" max="15622" width="14.140625" bestFit="1" customWidth="1"/>
    <col min="15623" max="15623" width="14.28515625" bestFit="1" customWidth="1"/>
    <col min="15624" max="15624" width="11.7109375" customWidth="1"/>
    <col min="15625" max="15625" width="23.85546875" bestFit="1" customWidth="1"/>
    <col min="15626" max="15626" width="14.28515625" bestFit="1" customWidth="1"/>
    <col min="15877" max="15877" width="12.7109375" bestFit="1" customWidth="1"/>
    <col min="15878" max="15878" width="14.140625" bestFit="1" customWidth="1"/>
    <col min="15879" max="15879" width="14.28515625" bestFit="1" customWidth="1"/>
    <col min="15880" max="15880" width="11.7109375" customWidth="1"/>
    <col min="15881" max="15881" width="23.85546875" bestFit="1" customWidth="1"/>
    <col min="15882" max="15882" width="14.28515625" bestFit="1" customWidth="1"/>
    <col min="16133" max="16133" width="12.7109375" bestFit="1" customWidth="1"/>
    <col min="16134" max="16134" width="14.140625" bestFit="1" customWidth="1"/>
    <col min="16135" max="16135" width="14.28515625" bestFit="1" customWidth="1"/>
    <col min="16136" max="16136" width="11.7109375" customWidth="1"/>
    <col min="16137" max="16137" width="23.85546875" bestFit="1" customWidth="1"/>
    <col min="16138" max="16138" width="14.28515625" bestFit="1" customWidth="1"/>
  </cols>
  <sheetData>
    <row r="2" spans="5:10" x14ac:dyDescent="0.25">
      <c r="E2" t="s">
        <v>0</v>
      </c>
      <c r="F2" t="s">
        <v>1</v>
      </c>
    </row>
    <row r="3" spans="5:10" x14ac:dyDescent="0.25">
      <c r="E3" t="s">
        <v>2</v>
      </c>
      <c r="F3" t="s">
        <v>3</v>
      </c>
    </row>
    <row r="4" spans="5:10" x14ac:dyDescent="0.25">
      <c r="E4">
        <v>0</v>
      </c>
      <c r="F4">
        <f>AVERAGE(0.071,0.058,0.007,0.02)</f>
        <v>3.9E-2</v>
      </c>
    </row>
    <row r="5" spans="5:10" x14ac:dyDescent="0.25">
      <c r="E5">
        <v>0.5</v>
      </c>
      <c r="F5">
        <v>1.0429999999999999</v>
      </c>
    </row>
    <row r="6" spans="5:10" x14ac:dyDescent="0.25">
      <c r="E6">
        <v>1</v>
      </c>
      <c r="F6">
        <v>0.23100000000000001</v>
      </c>
    </row>
    <row r="7" spans="5:10" x14ac:dyDescent="0.25">
      <c r="E7">
        <v>10</v>
      </c>
      <c r="F7">
        <v>1.3140000000000001</v>
      </c>
    </row>
    <row r="8" spans="5:10" x14ac:dyDescent="0.25">
      <c r="E8">
        <v>20</v>
      </c>
      <c r="F8">
        <v>4.2279999999999998</v>
      </c>
    </row>
    <row r="9" spans="5:10" x14ac:dyDescent="0.25">
      <c r="E9">
        <v>100</v>
      </c>
      <c r="F9">
        <v>21.137</v>
      </c>
    </row>
    <row r="10" spans="5:10" x14ac:dyDescent="0.25">
      <c r="E10">
        <v>500</v>
      </c>
      <c r="F10">
        <v>84.539000000000001</v>
      </c>
    </row>
    <row r="11" spans="5:10" x14ac:dyDescent="0.25">
      <c r="E11">
        <v>1000</v>
      </c>
      <c r="F11">
        <v>191.059</v>
      </c>
    </row>
    <row r="16" spans="5:10" x14ac:dyDescent="0.25">
      <c r="J16" t="s">
        <v>16</v>
      </c>
    </row>
    <row r="17" spans="1:15" x14ac:dyDescent="0.25">
      <c r="A17" t="s">
        <v>7</v>
      </c>
      <c r="B17" t="s">
        <v>8</v>
      </c>
      <c r="C17" t="s">
        <v>9</v>
      </c>
      <c r="D17" t="s">
        <v>13</v>
      </c>
      <c r="E17" t="s">
        <v>10</v>
      </c>
      <c r="F17" t="s">
        <v>4</v>
      </c>
      <c r="G17" t="s">
        <v>5</v>
      </c>
      <c r="H17" t="s">
        <v>3</v>
      </c>
      <c r="I17" t="s">
        <v>6</v>
      </c>
      <c r="J17" t="s">
        <v>15</v>
      </c>
      <c r="O17" s="1"/>
    </row>
    <row r="18" spans="1:15" x14ac:dyDescent="0.25">
      <c r="A18">
        <v>1</v>
      </c>
      <c r="B18">
        <v>221</v>
      </c>
      <c r="C18" t="s">
        <v>11</v>
      </c>
      <c r="D18">
        <v>1</v>
      </c>
      <c r="E18" s="4">
        <v>41876</v>
      </c>
      <c r="F18">
        <v>100</v>
      </c>
      <c r="G18">
        <v>5</v>
      </c>
      <c r="H18">
        <v>19.498000000000001</v>
      </c>
      <c r="I18">
        <f>(H18-0.8593)/0.1687</f>
        <v>110.484291641968</v>
      </c>
      <c r="J18">
        <f>((I18*0.005)/0.1)</f>
        <v>5.5242145820983994</v>
      </c>
    </row>
    <row r="19" spans="1:15" x14ac:dyDescent="0.25">
      <c r="A19">
        <v>2</v>
      </c>
      <c r="B19">
        <v>221</v>
      </c>
      <c r="C19" t="s">
        <v>11</v>
      </c>
      <c r="D19">
        <v>2</v>
      </c>
      <c r="E19" s="4">
        <v>41876</v>
      </c>
      <c r="F19">
        <v>100</v>
      </c>
      <c r="G19">
        <v>5</v>
      </c>
      <c r="H19">
        <v>21.731000000000002</v>
      </c>
      <c r="I19">
        <f t="shared" ref="I19:I82" si="0">(H19-0.8593)/0.1687</f>
        <v>123.72080616478958</v>
      </c>
      <c r="J19">
        <f t="shared" ref="J19:J82" si="1">((I19*0.005)/0.1)</f>
        <v>6.1860403082394786</v>
      </c>
    </row>
    <row r="20" spans="1:15" x14ac:dyDescent="0.25">
      <c r="A20">
        <v>3</v>
      </c>
      <c r="B20">
        <v>221</v>
      </c>
      <c r="C20" t="s">
        <v>11</v>
      </c>
      <c r="D20">
        <v>1</v>
      </c>
      <c r="E20" s="4">
        <v>41807</v>
      </c>
      <c r="H20">
        <v>29.202000000000002</v>
      </c>
      <c r="I20">
        <f t="shared" si="0"/>
        <v>168.00652045050387</v>
      </c>
      <c r="J20">
        <f t="shared" si="1"/>
        <v>8.4003260225251939</v>
      </c>
    </row>
    <row r="21" spans="1:15" x14ac:dyDescent="0.25">
      <c r="A21">
        <v>4</v>
      </c>
      <c r="B21">
        <v>221</v>
      </c>
      <c r="C21" t="s">
        <v>11</v>
      </c>
      <c r="D21">
        <v>2</v>
      </c>
      <c r="E21" s="4">
        <v>41807</v>
      </c>
      <c r="H21">
        <v>41.831000000000003</v>
      </c>
      <c r="I21">
        <f t="shared" si="0"/>
        <v>242.86721991701251</v>
      </c>
      <c r="J21">
        <f t="shared" si="1"/>
        <v>12.143360995850625</v>
      </c>
    </row>
    <row r="22" spans="1:15" x14ac:dyDescent="0.25">
      <c r="A22" s="2">
        <v>5</v>
      </c>
      <c r="B22" s="2">
        <v>221</v>
      </c>
      <c r="C22" s="2" t="s">
        <v>12</v>
      </c>
      <c r="D22" s="2">
        <v>1</v>
      </c>
      <c r="E22" s="5">
        <v>41807</v>
      </c>
      <c r="F22" s="2"/>
      <c r="G22" s="2"/>
      <c r="H22" s="2">
        <v>21.29</v>
      </c>
      <c r="I22">
        <f t="shared" si="0"/>
        <v>121.10669828097214</v>
      </c>
      <c r="J22">
        <f t="shared" si="1"/>
        <v>6.0553349140486068</v>
      </c>
      <c r="K22" s="2"/>
      <c r="L22" s="2"/>
      <c r="M22" s="2"/>
      <c r="N22" s="2"/>
      <c r="O22" s="2"/>
    </row>
    <row r="23" spans="1:15" x14ac:dyDescent="0.25">
      <c r="A23">
        <v>6</v>
      </c>
      <c r="B23">
        <v>221</v>
      </c>
      <c r="C23" s="3" t="s">
        <v>12</v>
      </c>
      <c r="D23" s="3">
        <v>2</v>
      </c>
      <c r="E23" s="4">
        <v>41807</v>
      </c>
      <c r="H23" s="3">
        <v>22.573</v>
      </c>
      <c r="I23">
        <f t="shared" si="0"/>
        <v>128.71191464137522</v>
      </c>
      <c r="J23">
        <f t="shared" si="1"/>
        <v>6.4355957320687605</v>
      </c>
    </row>
    <row r="24" spans="1:15" x14ac:dyDescent="0.25">
      <c r="A24">
        <v>7</v>
      </c>
      <c r="B24">
        <v>221</v>
      </c>
      <c r="C24" s="3" t="s">
        <v>14</v>
      </c>
      <c r="D24" s="3">
        <v>1</v>
      </c>
      <c r="E24" s="4">
        <v>41850</v>
      </c>
      <c r="H24" s="3">
        <v>33.496000000000002</v>
      </c>
      <c r="I24">
        <f t="shared" si="0"/>
        <v>193.45998814463547</v>
      </c>
      <c r="J24">
        <f t="shared" si="1"/>
        <v>9.6729994072317727</v>
      </c>
    </row>
    <row r="25" spans="1:15" x14ac:dyDescent="0.25">
      <c r="A25">
        <v>8</v>
      </c>
      <c r="B25">
        <v>221</v>
      </c>
      <c r="C25" s="3" t="s">
        <v>14</v>
      </c>
      <c r="D25" s="3">
        <v>2</v>
      </c>
      <c r="E25" s="4">
        <v>41850</v>
      </c>
      <c r="H25" s="3">
        <v>36.741999999999997</v>
      </c>
      <c r="I25">
        <f t="shared" si="0"/>
        <v>212.70124481327801</v>
      </c>
      <c r="J25">
        <f t="shared" si="1"/>
        <v>10.635062240663901</v>
      </c>
    </row>
    <row r="26" spans="1:15" x14ac:dyDescent="0.25">
      <c r="A26">
        <v>9</v>
      </c>
      <c r="B26">
        <v>221</v>
      </c>
      <c r="C26" s="3" t="s">
        <v>11</v>
      </c>
      <c r="D26" s="3">
        <v>1</v>
      </c>
      <c r="E26" s="4">
        <v>41862</v>
      </c>
      <c r="H26" s="3">
        <v>31.494</v>
      </c>
      <c r="I26">
        <f t="shared" si="0"/>
        <v>181.592768227623</v>
      </c>
      <c r="J26">
        <f t="shared" si="1"/>
        <v>9.0796384113811488</v>
      </c>
    </row>
    <row r="27" spans="1:15" x14ac:dyDescent="0.25">
      <c r="A27" s="2">
        <v>10</v>
      </c>
      <c r="B27" s="2">
        <v>221</v>
      </c>
      <c r="C27" s="2" t="s">
        <v>11</v>
      </c>
      <c r="D27" s="2">
        <v>2</v>
      </c>
      <c r="E27" s="5">
        <v>41862</v>
      </c>
      <c r="F27" s="2"/>
      <c r="G27" s="2"/>
      <c r="H27" s="2">
        <v>30.614000000000001</v>
      </c>
      <c r="I27">
        <f t="shared" si="0"/>
        <v>176.37640782454062</v>
      </c>
      <c r="J27">
        <f t="shared" si="1"/>
        <v>8.81882039122703</v>
      </c>
      <c r="K27" s="2"/>
      <c r="L27" s="2"/>
      <c r="M27" s="2"/>
      <c r="N27" s="2"/>
      <c r="O27" s="2"/>
    </row>
    <row r="28" spans="1:15" x14ac:dyDescent="0.25">
      <c r="A28">
        <v>11</v>
      </c>
      <c r="B28">
        <v>221</v>
      </c>
      <c r="C28" s="3" t="s">
        <v>12</v>
      </c>
      <c r="D28" s="3">
        <v>1</v>
      </c>
      <c r="E28" s="4">
        <v>41821</v>
      </c>
      <c r="H28" s="3">
        <v>34.305999999999997</v>
      </c>
      <c r="I28">
        <f t="shared" si="0"/>
        <v>198.26141078838177</v>
      </c>
      <c r="J28">
        <f t="shared" si="1"/>
        <v>9.9130705394190883</v>
      </c>
    </row>
    <row r="29" spans="1:15" x14ac:dyDescent="0.25">
      <c r="A29">
        <v>12</v>
      </c>
      <c r="B29">
        <v>221</v>
      </c>
      <c r="C29" s="3" t="s">
        <v>11</v>
      </c>
      <c r="D29" s="3">
        <v>1</v>
      </c>
      <c r="E29" s="4">
        <v>41850</v>
      </c>
      <c r="H29" s="3">
        <v>25.384</v>
      </c>
      <c r="I29">
        <f t="shared" si="0"/>
        <v>145.37462951985773</v>
      </c>
      <c r="J29">
        <f t="shared" si="1"/>
        <v>7.2687314759928867</v>
      </c>
    </row>
    <row r="30" spans="1:15" x14ac:dyDescent="0.25">
      <c r="A30">
        <v>13</v>
      </c>
      <c r="B30">
        <v>221</v>
      </c>
      <c r="C30" s="3" t="s">
        <v>11</v>
      </c>
      <c r="D30" s="3">
        <v>2</v>
      </c>
      <c r="E30" s="4">
        <v>41850</v>
      </c>
      <c r="H30" s="3">
        <v>26.846</v>
      </c>
      <c r="I30">
        <f t="shared" si="0"/>
        <v>154.040901007706</v>
      </c>
      <c r="J30">
        <f t="shared" si="1"/>
        <v>7.7020450503852995</v>
      </c>
    </row>
    <row r="31" spans="1:15" x14ac:dyDescent="0.25">
      <c r="A31">
        <v>14</v>
      </c>
      <c r="B31">
        <v>221</v>
      </c>
      <c r="C31" s="3" t="s">
        <v>14</v>
      </c>
      <c r="D31" s="3">
        <v>1</v>
      </c>
      <c r="E31" s="4">
        <v>41807</v>
      </c>
      <c r="H31" s="3">
        <v>46.085999999999999</v>
      </c>
      <c r="I31">
        <f t="shared" si="0"/>
        <v>268.08950800237108</v>
      </c>
      <c r="J31">
        <f t="shared" si="1"/>
        <v>13.404475400118553</v>
      </c>
    </row>
    <row r="32" spans="1:15" x14ac:dyDescent="0.25">
      <c r="A32" s="2">
        <v>15</v>
      </c>
      <c r="B32" s="2">
        <v>221</v>
      </c>
      <c r="C32" s="2" t="s">
        <v>14</v>
      </c>
      <c r="D32" s="2">
        <v>2</v>
      </c>
      <c r="E32" s="5">
        <v>41807</v>
      </c>
      <c r="F32" s="2"/>
      <c r="G32" s="2"/>
      <c r="H32" s="2">
        <v>50.753</v>
      </c>
      <c r="I32">
        <f t="shared" si="0"/>
        <v>295.75400118553648</v>
      </c>
      <c r="J32">
        <f t="shared" si="1"/>
        <v>14.787700059276824</v>
      </c>
      <c r="K32" s="2"/>
      <c r="L32" s="2"/>
      <c r="M32" s="2"/>
      <c r="N32" s="2"/>
      <c r="O32" s="2"/>
    </row>
    <row r="33" spans="1:15" x14ac:dyDescent="0.25">
      <c r="A33">
        <v>16</v>
      </c>
      <c r="B33">
        <v>221</v>
      </c>
      <c r="C33" s="3" t="s">
        <v>11</v>
      </c>
      <c r="D33" s="3">
        <v>1</v>
      </c>
      <c r="E33" s="4">
        <v>41835</v>
      </c>
      <c r="H33" s="3">
        <v>37.884</v>
      </c>
      <c r="I33">
        <f t="shared" si="0"/>
        <v>219.47065797273268</v>
      </c>
      <c r="J33">
        <f t="shared" si="1"/>
        <v>10.973532898636634</v>
      </c>
    </row>
    <row r="34" spans="1:15" x14ac:dyDescent="0.25">
      <c r="A34">
        <v>17</v>
      </c>
      <c r="B34">
        <v>221</v>
      </c>
      <c r="C34" s="3" t="s">
        <v>11</v>
      </c>
      <c r="D34" s="3">
        <v>2</v>
      </c>
      <c r="E34" s="4">
        <v>41835</v>
      </c>
      <c r="H34" s="3">
        <v>39.866999999999997</v>
      </c>
      <c r="I34">
        <f t="shared" si="0"/>
        <v>231.22525192649675</v>
      </c>
      <c r="J34">
        <f t="shared" si="1"/>
        <v>11.561262596324836</v>
      </c>
    </row>
    <row r="35" spans="1:15" x14ac:dyDescent="0.25">
      <c r="A35">
        <v>18</v>
      </c>
      <c r="B35">
        <v>221</v>
      </c>
      <c r="C35" s="3" t="s">
        <v>11</v>
      </c>
      <c r="D35" s="3">
        <v>1</v>
      </c>
      <c r="E35" s="4">
        <v>41794</v>
      </c>
      <c r="H35" s="3">
        <v>17.423999999999999</v>
      </c>
      <c r="I35">
        <f t="shared" si="0"/>
        <v>98.190278601066979</v>
      </c>
      <c r="J35">
        <f t="shared" si="1"/>
        <v>4.9095139300533486</v>
      </c>
    </row>
    <row r="36" spans="1:15" x14ac:dyDescent="0.25">
      <c r="A36">
        <v>19</v>
      </c>
      <c r="B36">
        <v>221</v>
      </c>
      <c r="C36" s="3" t="s">
        <v>11</v>
      </c>
      <c r="D36" s="3">
        <v>2</v>
      </c>
      <c r="E36" s="4">
        <v>41794</v>
      </c>
      <c r="H36" s="3">
        <v>15.835000000000001</v>
      </c>
      <c r="I36">
        <f t="shared" si="0"/>
        <v>88.771191464137544</v>
      </c>
      <c r="J36">
        <f t="shared" si="1"/>
        <v>4.4385595732068772</v>
      </c>
    </row>
    <row r="37" spans="1:15" x14ac:dyDescent="0.25">
      <c r="A37" s="2">
        <v>20</v>
      </c>
      <c r="B37" s="2">
        <v>221</v>
      </c>
      <c r="C37" s="2" t="s">
        <v>12</v>
      </c>
      <c r="D37" s="2">
        <v>1</v>
      </c>
      <c r="E37" s="5">
        <v>41794</v>
      </c>
      <c r="F37" s="2"/>
      <c r="G37" s="2"/>
      <c r="H37" s="2">
        <v>86.278999999999996</v>
      </c>
      <c r="I37">
        <f t="shared" si="0"/>
        <v>506.3408417308832</v>
      </c>
      <c r="J37">
        <f t="shared" si="1"/>
        <v>25.317042086544159</v>
      </c>
      <c r="K37" s="2"/>
      <c r="L37" s="2"/>
      <c r="M37" s="2"/>
      <c r="N37" s="2"/>
      <c r="O37" s="2"/>
    </row>
    <row r="38" spans="1:15" x14ac:dyDescent="0.25">
      <c r="A38">
        <v>21</v>
      </c>
      <c r="B38">
        <v>221</v>
      </c>
      <c r="C38" s="3" t="s">
        <v>12</v>
      </c>
      <c r="D38" s="3">
        <v>2</v>
      </c>
      <c r="E38" s="4">
        <v>41794</v>
      </c>
      <c r="H38" s="3">
        <v>86.497</v>
      </c>
      <c r="I38">
        <f t="shared" si="0"/>
        <v>507.63307646710138</v>
      </c>
      <c r="J38">
        <f t="shared" si="1"/>
        <v>25.381653823355069</v>
      </c>
    </row>
    <row r="39" spans="1:15" x14ac:dyDescent="0.25">
      <c r="A39">
        <v>22</v>
      </c>
      <c r="B39">
        <v>221</v>
      </c>
      <c r="C39" s="3" t="s">
        <v>12</v>
      </c>
      <c r="D39" s="3">
        <v>1</v>
      </c>
      <c r="E39" s="4">
        <v>41876</v>
      </c>
      <c r="H39" s="3">
        <v>135.047</v>
      </c>
      <c r="I39">
        <f t="shared" si="0"/>
        <v>795.42205097806766</v>
      </c>
      <c r="J39">
        <f t="shared" si="1"/>
        <v>39.771102548903379</v>
      </c>
    </row>
    <row r="40" spans="1:15" x14ac:dyDescent="0.25">
      <c r="A40">
        <v>23</v>
      </c>
      <c r="B40">
        <v>221</v>
      </c>
      <c r="C40" s="3" t="s">
        <v>12</v>
      </c>
      <c r="D40" s="3">
        <v>2</v>
      </c>
      <c r="E40" s="4">
        <v>41876</v>
      </c>
      <c r="H40" s="3">
        <v>122.294</v>
      </c>
      <c r="I40">
        <f t="shared" si="0"/>
        <v>719.82631890930645</v>
      </c>
      <c r="J40">
        <f t="shared" si="1"/>
        <v>35.991315945465324</v>
      </c>
    </row>
    <row r="41" spans="1:15" x14ac:dyDescent="0.25">
      <c r="A41">
        <v>24</v>
      </c>
      <c r="B41">
        <v>221</v>
      </c>
      <c r="C41" s="3" t="s">
        <v>14</v>
      </c>
      <c r="D41" s="3">
        <v>1</v>
      </c>
      <c r="E41" s="4">
        <v>41876</v>
      </c>
      <c r="H41" s="3">
        <v>50.191000000000003</v>
      </c>
      <c r="I41">
        <f t="shared" si="0"/>
        <v>292.42264374629525</v>
      </c>
      <c r="J41">
        <f t="shared" si="1"/>
        <v>14.621132187314762</v>
      </c>
    </row>
    <row r="42" spans="1:15" x14ac:dyDescent="0.25">
      <c r="A42" s="2">
        <v>25</v>
      </c>
      <c r="B42" s="2">
        <v>221</v>
      </c>
      <c r="C42" s="2" t="s">
        <v>14</v>
      </c>
      <c r="D42" s="2">
        <v>2</v>
      </c>
      <c r="E42" s="4">
        <v>41876</v>
      </c>
      <c r="F42" s="2"/>
      <c r="G42" s="2"/>
      <c r="H42" s="2">
        <v>49.381999999999998</v>
      </c>
      <c r="I42">
        <f t="shared" si="0"/>
        <v>287.62714878482518</v>
      </c>
      <c r="J42">
        <f t="shared" si="1"/>
        <v>14.38135743924126</v>
      </c>
      <c r="K42" s="2"/>
      <c r="L42" s="2"/>
      <c r="M42" s="2"/>
      <c r="N42" s="2"/>
      <c r="O42" s="2"/>
    </row>
    <row r="43" spans="1:15" x14ac:dyDescent="0.25">
      <c r="A43">
        <v>26</v>
      </c>
      <c r="B43">
        <v>221</v>
      </c>
      <c r="C43" s="3" t="s">
        <v>14</v>
      </c>
      <c r="D43" s="3">
        <v>1</v>
      </c>
      <c r="E43" s="4">
        <v>41821</v>
      </c>
      <c r="H43" s="3">
        <v>48.603000000000002</v>
      </c>
      <c r="I43">
        <f t="shared" si="0"/>
        <v>283.00948429164202</v>
      </c>
      <c r="J43">
        <f t="shared" si="1"/>
        <v>14.150474214582101</v>
      </c>
    </row>
    <row r="44" spans="1:15" x14ac:dyDescent="0.25">
      <c r="A44">
        <v>27</v>
      </c>
      <c r="B44">
        <v>221</v>
      </c>
      <c r="C44" s="3" t="s">
        <v>14</v>
      </c>
      <c r="D44" s="3">
        <v>2</v>
      </c>
      <c r="E44" s="4">
        <v>41821</v>
      </c>
      <c r="H44" s="3">
        <v>45.991</v>
      </c>
      <c r="I44">
        <f t="shared" si="0"/>
        <v>267.52637818612925</v>
      </c>
      <c r="J44">
        <f t="shared" si="1"/>
        <v>13.376318909306463</v>
      </c>
    </row>
    <row r="45" spans="1:15" x14ac:dyDescent="0.25">
      <c r="A45">
        <v>28</v>
      </c>
      <c r="B45">
        <v>221</v>
      </c>
      <c r="C45" s="3" t="s">
        <v>14</v>
      </c>
      <c r="D45" s="3">
        <v>1</v>
      </c>
      <c r="E45" s="4">
        <v>41835</v>
      </c>
      <c r="H45" s="3">
        <v>53.814</v>
      </c>
      <c r="I45">
        <f t="shared" si="0"/>
        <v>313.89863663307648</v>
      </c>
      <c r="J45">
        <f t="shared" si="1"/>
        <v>15.694931831653824</v>
      </c>
    </row>
    <row r="46" spans="1:15" x14ac:dyDescent="0.25">
      <c r="A46">
        <v>29</v>
      </c>
      <c r="B46">
        <v>221</v>
      </c>
      <c r="C46" s="3" t="s">
        <v>14</v>
      </c>
      <c r="D46" s="3">
        <v>2</v>
      </c>
      <c r="E46" s="4">
        <v>41835</v>
      </c>
      <c r="H46" s="3">
        <v>52.015999999999998</v>
      </c>
      <c r="I46">
        <f t="shared" si="0"/>
        <v>303.24066390041497</v>
      </c>
      <c r="J46">
        <f t="shared" si="1"/>
        <v>15.162033195020749</v>
      </c>
    </row>
    <row r="47" spans="1:15" x14ac:dyDescent="0.25">
      <c r="A47" s="2">
        <v>30</v>
      </c>
      <c r="B47" s="2">
        <v>221</v>
      </c>
      <c r="C47" s="2" t="s">
        <v>14</v>
      </c>
      <c r="D47" s="2">
        <v>1</v>
      </c>
      <c r="E47" s="5">
        <v>41794</v>
      </c>
      <c r="F47" s="2"/>
      <c r="G47" s="2"/>
      <c r="H47" s="2">
        <v>27.25</v>
      </c>
      <c r="I47">
        <f t="shared" si="0"/>
        <v>156.43568464730291</v>
      </c>
      <c r="J47">
        <f t="shared" si="1"/>
        <v>7.821784232365145</v>
      </c>
      <c r="K47" s="2"/>
      <c r="L47" s="2"/>
      <c r="M47" s="2"/>
      <c r="N47" s="2"/>
      <c r="O47" s="2"/>
    </row>
    <row r="48" spans="1:15" x14ac:dyDescent="0.25">
      <c r="A48">
        <v>31</v>
      </c>
      <c r="B48">
        <v>221</v>
      </c>
      <c r="C48" s="3" t="s">
        <v>14</v>
      </c>
      <c r="D48" s="3">
        <v>2</v>
      </c>
      <c r="E48" s="4">
        <v>41794</v>
      </c>
      <c r="H48" s="3">
        <v>22.895</v>
      </c>
      <c r="I48">
        <f t="shared" si="0"/>
        <v>130.62062833432128</v>
      </c>
      <c r="J48">
        <f t="shared" si="1"/>
        <v>6.5310314167160639</v>
      </c>
    </row>
    <row r="49" spans="1:15" x14ac:dyDescent="0.25">
      <c r="A49">
        <v>32</v>
      </c>
      <c r="B49">
        <v>221</v>
      </c>
      <c r="C49" s="3" t="s">
        <v>12</v>
      </c>
      <c r="D49" s="3">
        <v>1</v>
      </c>
      <c r="E49" s="4">
        <v>41850</v>
      </c>
      <c r="H49" s="3">
        <v>87.89</v>
      </c>
      <c r="I49">
        <f t="shared" si="0"/>
        <v>515.89033787788981</v>
      </c>
      <c r="J49">
        <f t="shared" si="1"/>
        <v>25.794516893894492</v>
      </c>
    </row>
    <row r="50" spans="1:15" x14ac:dyDescent="0.25">
      <c r="A50">
        <v>33</v>
      </c>
      <c r="B50">
        <v>221</v>
      </c>
      <c r="C50" s="3" t="s">
        <v>12</v>
      </c>
      <c r="D50" s="3">
        <v>2</v>
      </c>
      <c r="E50" s="4">
        <v>41850</v>
      </c>
      <c r="H50" s="3">
        <v>96.843999999999994</v>
      </c>
      <c r="I50">
        <f t="shared" si="0"/>
        <v>568.96680497925308</v>
      </c>
      <c r="J50">
        <f t="shared" si="1"/>
        <v>28.448340248962655</v>
      </c>
    </row>
    <row r="51" spans="1:15" x14ac:dyDescent="0.25">
      <c r="A51">
        <v>34</v>
      </c>
      <c r="B51">
        <v>221</v>
      </c>
      <c r="C51" s="3" t="s">
        <v>12</v>
      </c>
      <c r="D51" s="3">
        <v>1</v>
      </c>
      <c r="E51" s="4">
        <v>41835</v>
      </c>
      <c r="H51" s="3">
        <v>80.549000000000007</v>
      </c>
      <c r="I51">
        <f t="shared" si="0"/>
        <v>472.37522228808541</v>
      </c>
      <c r="J51">
        <f t="shared" si="1"/>
        <v>23.618761114404272</v>
      </c>
    </row>
    <row r="52" spans="1:15" x14ac:dyDescent="0.25">
      <c r="A52" s="2">
        <v>35</v>
      </c>
      <c r="B52" s="2">
        <v>221</v>
      </c>
      <c r="C52" s="2" t="s">
        <v>12</v>
      </c>
      <c r="D52" s="2">
        <v>2</v>
      </c>
      <c r="E52" s="5">
        <v>41835</v>
      </c>
      <c r="F52" s="2"/>
      <c r="G52" s="2"/>
      <c r="H52" s="2">
        <v>65.911000000000001</v>
      </c>
      <c r="I52">
        <f t="shared" si="0"/>
        <v>385.60580912863071</v>
      </c>
      <c r="J52">
        <f t="shared" si="1"/>
        <v>19.280290456431537</v>
      </c>
      <c r="K52" s="2"/>
      <c r="L52" s="2"/>
      <c r="M52" s="2"/>
      <c r="N52" s="2"/>
      <c r="O52" s="2"/>
    </row>
    <row r="53" spans="1:15" x14ac:dyDescent="0.25">
      <c r="A53">
        <v>36</v>
      </c>
      <c r="B53">
        <v>221</v>
      </c>
      <c r="C53" s="3" t="s">
        <v>14</v>
      </c>
      <c r="D53" s="3">
        <v>1</v>
      </c>
      <c r="E53" s="4">
        <v>41862</v>
      </c>
      <c r="H53" s="3">
        <v>52.45</v>
      </c>
      <c r="I53">
        <f t="shared" si="0"/>
        <v>305.81327800829882</v>
      </c>
      <c r="J53">
        <f t="shared" si="1"/>
        <v>15.290663900414941</v>
      </c>
    </row>
    <row r="54" spans="1:15" x14ac:dyDescent="0.25">
      <c r="A54">
        <v>37</v>
      </c>
      <c r="B54">
        <v>221</v>
      </c>
      <c r="C54" s="3" t="s">
        <v>14</v>
      </c>
      <c r="D54" s="3">
        <v>2</v>
      </c>
      <c r="E54" s="4">
        <v>41862</v>
      </c>
      <c r="H54" s="3">
        <v>60.774999999999999</v>
      </c>
      <c r="I54">
        <f t="shared" si="0"/>
        <v>355.16123295791351</v>
      </c>
      <c r="J54">
        <f t="shared" si="1"/>
        <v>17.758061647895673</v>
      </c>
    </row>
    <row r="55" spans="1:15" x14ac:dyDescent="0.25">
      <c r="A55">
        <v>38</v>
      </c>
      <c r="B55">
        <v>221</v>
      </c>
      <c r="C55" s="3" t="s">
        <v>12</v>
      </c>
      <c r="D55" s="3">
        <v>1</v>
      </c>
      <c r="E55" s="4">
        <v>41862</v>
      </c>
      <c r="H55" s="3">
        <v>175.9</v>
      </c>
      <c r="I55">
        <f t="shared" si="0"/>
        <v>1037.5856550088918</v>
      </c>
      <c r="J55">
        <f t="shared" si="1"/>
        <v>51.879282750444581</v>
      </c>
    </row>
    <row r="56" spans="1:15" x14ac:dyDescent="0.25">
      <c r="A56">
        <v>39</v>
      </c>
      <c r="B56">
        <v>221</v>
      </c>
      <c r="C56" s="3" t="s">
        <v>12</v>
      </c>
      <c r="D56" s="3">
        <v>2</v>
      </c>
      <c r="E56" s="4">
        <v>41862</v>
      </c>
      <c r="H56" s="3">
        <v>176.9</v>
      </c>
      <c r="I56">
        <f t="shared" si="0"/>
        <v>1043.5133372851217</v>
      </c>
      <c r="J56">
        <f t="shared" si="1"/>
        <v>52.17566686425608</v>
      </c>
    </row>
    <row r="57" spans="1:15" x14ac:dyDescent="0.25">
      <c r="A57" s="2">
        <v>40</v>
      </c>
      <c r="B57" s="2">
        <v>222</v>
      </c>
      <c r="C57" s="2" t="s">
        <v>11</v>
      </c>
      <c r="D57" s="2">
        <v>1</v>
      </c>
      <c r="E57" s="5">
        <v>41793</v>
      </c>
      <c r="F57" s="2"/>
      <c r="G57" s="2"/>
      <c r="H57" s="3">
        <v>25.08</v>
      </c>
      <c r="I57">
        <f t="shared" si="0"/>
        <v>143.57261410788382</v>
      </c>
      <c r="J57">
        <f t="shared" si="1"/>
        <v>7.1786307053941911</v>
      </c>
      <c r="K57" s="2"/>
      <c r="L57" s="2"/>
      <c r="M57" s="2"/>
      <c r="N57" s="2"/>
      <c r="O57" s="2"/>
    </row>
    <row r="58" spans="1:15" x14ac:dyDescent="0.25">
      <c r="A58">
        <v>41</v>
      </c>
      <c r="B58">
        <v>222</v>
      </c>
      <c r="C58" s="3" t="s">
        <v>11</v>
      </c>
      <c r="D58" s="3">
        <v>2</v>
      </c>
      <c r="E58" s="4">
        <v>41793</v>
      </c>
      <c r="H58" s="2">
        <v>22.440999999999999</v>
      </c>
      <c r="I58">
        <f t="shared" si="0"/>
        <v>127.92946058091286</v>
      </c>
      <c r="J58">
        <f t="shared" si="1"/>
        <v>6.3964730290456426</v>
      </c>
    </row>
    <row r="59" spans="1:15" x14ac:dyDescent="0.25">
      <c r="A59">
        <v>42</v>
      </c>
      <c r="B59">
        <v>222</v>
      </c>
      <c r="C59" s="3" t="s">
        <v>14</v>
      </c>
      <c r="D59" s="3">
        <v>1</v>
      </c>
      <c r="E59" s="4">
        <v>41807</v>
      </c>
      <c r="H59" s="3">
        <v>9.1039999999999992</v>
      </c>
      <c r="I59">
        <f t="shared" si="0"/>
        <v>48.871962062833433</v>
      </c>
      <c r="J59">
        <f t="shared" si="1"/>
        <v>2.4435981031416718</v>
      </c>
    </row>
    <row r="60" spans="1:15" x14ac:dyDescent="0.25">
      <c r="A60">
        <v>43</v>
      </c>
      <c r="B60">
        <v>222</v>
      </c>
      <c r="C60" s="3" t="s">
        <v>14</v>
      </c>
      <c r="D60" s="3">
        <v>2</v>
      </c>
      <c r="E60" s="4">
        <v>41807</v>
      </c>
      <c r="H60" s="3">
        <v>9.2889999999999997</v>
      </c>
      <c r="I60">
        <f t="shared" si="0"/>
        <v>49.968583283935985</v>
      </c>
      <c r="J60">
        <f t="shared" si="1"/>
        <v>2.4984291641967991</v>
      </c>
    </row>
    <row r="61" spans="1:15" x14ac:dyDescent="0.25">
      <c r="A61">
        <v>44</v>
      </c>
      <c r="B61">
        <v>222</v>
      </c>
      <c r="C61" s="3" t="s">
        <v>12</v>
      </c>
      <c r="D61" s="3">
        <v>1</v>
      </c>
      <c r="E61" s="4">
        <v>41851</v>
      </c>
      <c r="H61" s="3">
        <v>15.535</v>
      </c>
      <c r="I61">
        <f t="shared" si="0"/>
        <v>86.992886781268538</v>
      </c>
      <c r="J61">
        <f t="shared" si="1"/>
        <v>4.3496443390634267</v>
      </c>
    </row>
    <row r="62" spans="1:15" x14ac:dyDescent="0.25">
      <c r="A62" s="2">
        <v>45</v>
      </c>
      <c r="B62" s="2">
        <v>222</v>
      </c>
      <c r="C62" s="2" t="s">
        <v>12</v>
      </c>
      <c r="D62" s="2">
        <v>2</v>
      </c>
      <c r="E62" s="5">
        <v>41851</v>
      </c>
      <c r="F62" s="2"/>
      <c r="G62" s="2"/>
      <c r="H62" s="3">
        <v>15.714</v>
      </c>
      <c r="I62">
        <f t="shared" si="0"/>
        <v>88.053941908713711</v>
      </c>
      <c r="J62">
        <f t="shared" si="1"/>
        <v>4.4026970954356859</v>
      </c>
      <c r="K62" s="2"/>
      <c r="L62" s="2"/>
      <c r="M62" s="2"/>
      <c r="N62" s="2"/>
      <c r="O62" s="2"/>
    </row>
    <row r="63" spans="1:15" x14ac:dyDescent="0.25">
      <c r="A63">
        <v>46</v>
      </c>
      <c r="B63">
        <v>222</v>
      </c>
      <c r="C63" s="3" t="s">
        <v>12</v>
      </c>
      <c r="D63" s="3">
        <v>1</v>
      </c>
      <c r="E63" s="4">
        <v>41821</v>
      </c>
      <c r="H63" s="2">
        <v>17.602</v>
      </c>
      <c r="I63">
        <f t="shared" si="0"/>
        <v>99.245406046235928</v>
      </c>
      <c r="J63">
        <f t="shared" si="1"/>
        <v>4.9622703023117962</v>
      </c>
    </row>
    <row r="64" spans="1:15" x14ac:dyDescent="0.25">
      <c r="A64">
        <v>47</v>
      </c>
      <c r="B64">
        <v>222</v>
      </c>
      <c r="C64" s="3" t="s">
        <v>12</v>
      </c>
      <c r="D64" s="3">
        <v>2</v>
      </c>
      <c r="E64" s="4">
        <v>41821</v>
      </c>
      <c r="H64" s="3">
        <v>17.919</v>
      </c>
      <c r="I64">
        <f t="shared" si="0"/>
        <v>101.12448132780084</v>
      </c>
      <c r="J64">
        <f t="shared" si="1"/>
        <v>5.0562240663900413</v>
      </c>
    </row>
    <row r="65" spans="1:15" x14ac:dyDescent="0.25">
      <c r="A65">
        <v>48</v>
      </c>
      <c r="B65">
        <v>222</v>
      </c>
      <c r="C65" s="3" t="s">
        <v>14</v>
      </c>
      <c r="D65" s="3">
        <v>1</v>
      </c>
      <c r="E65" s="4">
        <v>41821</v>
      </c>
      <c r="H65" s="3">
        <v>137.625</v>
      </c>
      <c r="I65">
        <f t="shared" si="0"/>
        <v>810.70361588618857</v>
      </c>
      <c r="J65">
        <f t="shared" si="1"/>
        <v>40.535180794309426</v>
      </c>
    </row>
    <row r="66" spans="1:15" x14ac:dyDescent="0.25">
      <c r="A66">
        <v>49</v>
      </c>
      <c r="B66">
        <v>222</v>
      </c>
      <c r="C66" s="3" t="s">
        <v>14</v>
      </c>
      <c r="D66" s="3">
        <v>2</v>
      </c>
      <c r="E66" s="4">
        <v>41821</v>
      </c>
      <c r="H66" s="3">
        <v>130.447</v>
      </c>
      <c r="I66">
        <f t="shared" si="0"/>
        <v>768.15471250740973</v>
      </c>
      <c r="J66">
        <f t="shared" si="1"/>
        <v>38.407735625370485</v>
      </c>
    </row>
    <row r="67" spans="1:15" x14ac:dyDescent="0.25">
      <c r="A67" s="2">
        <v>50</v>
      </c>
      <c r="B67" s="2">
        <v>222</v>
      </c>
      <c r="C67" s="2" t="s">
        <v>12</v>
      </c>
      <c r="D67" s="2">
        <v>1</v>
      </c>
      <c r="E67" s="5">
        <v>41807</v>
      </c>
      <c r="F67" s="2"/>
      <c r="G67" s="2"/>
      <c r="H67" s="3">
        <v>16.423999999999999</v>
      </c>
      <c r="I67">
        <f t="shared" si="0"/>
        <v>92.262596324836991</v>
      </c>
      <c r="J67">
        <f t="shared" si="1"/>
        <v>4.6131298162418499</v>
      </c>
      <c r="K67" s="2"/>
      <c r="L67" s="2"/>
      <c r="M67" s="2"/>
      <c r="N67" s="2"/>
      <c r="O67" s="2"/>
    </row>
    <row r="68" spans="1:15" x14ac:dyDescent="0.25">
      <c r="A68">
        <v>51</v>
      </c>
      <c r="B68">
        <v>222</v>
      </c>
      <c r="C68" s="3" t="s">
        <v>12</v>
      </c>
      <c r="D68" s="3">
        <v>2</v>
      </c>
      <c r="E68" s="4">
        <v>41807</v>
      </c>
      <c r="H68" s="2">
        <v>15.148</v>
      </c>
      <c r="I68">
        <f t="shared" si="0"/>
        <v>84.698873740367517</v>
      </c>
      <c r="J68">
        <f t="shared" si="1"/>
        <v>4.2349436870183759</v>
      </c>
    </row>
    <row r="69" spans="1:15" x14ac:dyDescent="0.25">
      <c r="A69">
        <v>52</v>
      </c>
      <c r="B69">
        <v>222</v>
      </c>
      <c r="C69" s="3" t="s">
        <v>12</v>
      </c>
      <c r="D69" s="3">
        <v>1</v>
      </c>
      <c r="E69" s="4">
        <v>41793</v>
      </c>
      <c r="H69" s="3">
        <v>15.269</v>
      </c>
      <c r="I69">
        <f t="shared" si="0"/>
        <v>85.416123295791351</v>
      </c>
      <c r="J69">
        <f t="shared" si="1"/>
        <v>4.2708061647895672</v>
      </c>
    </row>
    <row r="70" spans="1:15" x14ac:dyDescent="0.25">
      <c r="A70">
        <v>53</v>
      </c>
      <c r="B70">
        <v>222</v>
      </c>
      <c r="C70" s="3" t="s">
        <v>12</v>
      </c>
      <c r="D70" s="3">
        <v>2</v>
      </c>
      <c r="E70" s="4">
        <v>41793</v>
      </c>
      <c r="H70" s="3">
        <v>18.888999999999999</v>
      </c>
      <c r="I70">
        <f t="shared" si="0"/>
        <v>106.87433313574392</v>
      </c>
      <c r="J70">
        <f t="shared" si="1"/>
        <v>5.3437166567871959</v>
      </c>
    </row>
    <row r="71" spans="1:15" x14ac:dyDescent="0.25">
      <c r="A71">
        <v>54</v>
      </c>
      <c r="B71">
        <v>222</v>
      </c>
      <c r="C71" s="3" t="s">
        <v>12</v>
      </c>
      <c r="D71" s="3">
        <v>1</v>
      </c>
      <c r="E71" s="4">
        <v>41863</v>
      </c>
      <c r="H71" s="3">
        <v>27.117999999999999</v>
      </c>
      <c r="I71">
        <f t="shared" si="0"/>
        <v>155.65323058684055</v>
      </c>
      <c r="J71">
        <f t="shared" si="1"/>
        <v>7.7826615293420272</v>
      </c>
    </row>
    <row r="72" spans="1:15" x14ac:dyDescent="0.25">
      <c r="A72" s="2">
        <v>55</v>
      </c>
      <c r="B72" s="2">
        <v>222</v>
      </c>
      <c r="C72" s="2" t="s">
        <v>12</v>
      </c>
      <c r="D72" s="2">
        <v>2</v>
      </c>
      <c r="E72" s="5">
        <v>41863</v>
      </c>
      <c r="F72" s="2"/>
      <c r="G72" s="2"/>
      <c r="H72" s="3">
        <v>25.024999999999999</v>
      </c>
      <c r="I72">
        <f t="shared" si="0"/>
        <v>143.24659158269117</v>
      </c>
      <c r="J72">
        <f t="shared" si="1"/>
        <v>7.1623295791345587</v>
      </c>
      <c r="K72" s="2"/>
      <c r="L72" s="2"/>
      <c r="M72" s="2"/>
      <c r="N72" s="2"/>
      <c r="O72" s="2"/>
    </row>
    <row r="73" spans="1:15" x14ac:dyDescent="0.25">
      <c r="A73">
        <v>56</v>
      </c>
      <c r="B73">
        <v>222</v>
      </c>
      <c r="C73" s="3" t="s">
        <v>11</v>
      </c>
      <c r="D73" s="3">
        <v>1</v>
      </c>
      <c r="E73" s="4">
        <v>41851</v>
      </c>
      <c r="H73" s="2">
        <v>34.523000000000003</v>
      </c>
      <c r="I73">
        <f t="shared" si="0"/>
        <v>199.54771784232369</v>
      </c>
      <c r="J73">
        <f t="shared" si="1"/>
        <v>9.9773858921161853</v>
      </c>
    </row>
    <row r="74" spans="1:15" x14ac:dyDescent="0.25">
      <c r="A74">
        <v>57</v>
      </c>
      <c r="B74">
        <v>222</v>
      </c>
      <c r="C74" s="3" t="s">
        <v>11</v>
      </c>
      <c r="D74" s="3">
        <v>2</v>
      </c>
      <c r="E74" s="4">
        <v>41851</v>
      </c>
      <c r="H74" s="3">
        <v>33.511000000000003</v>
      </c>
      <c r="I74">
        <f t="shared" si="0"/>
        <v>193.54890337877893</v>
      </c>
      <c r="J74">
        <f t="shared" si="1"/>
        <v>9.6774451689389451</v>
      </c>
    </row>
    <row r="75" spans="1:15" x14ac:dyDescent="0.25">
      <c r="A75">
        <v>58</v>
      </c>
      <c r="B75">
        <v>222</v>
      </c>
      <c r="C75" s="3" t="s">
        <v>12</v>
      </c>
      <c r="D75" s="3">
        <v>1</v>
      </c>
      <c r="E75" s="4">
        <v>41835</v>
      </c>
      <c r="H75" s="3">
        <v>51.198</v>
      </c>
      <c r="I75">
        <f t="shared" si="0"/>
        <v>298.39181979845881</v>
      </c>
      <c r="J75">
        <f t="shared" si="1"/>
        <v>14.919590989922941</v>
      </c>
    </row>
    <row r="76" spans="1:15" x14ac:dyDescent="0.25">
      <c r="A76">
        <v>59</v>
      </c>
      <c r="B76">
        <v>222</v>
      </c>
      <c r="C76" s="3" t="s">
        <v>12</v>
      </c>
      <c r="D76" s="3">
        <v>2</v>
      </c>
      <c r="E76" s="4">
        <v>41835</v>
      </c>
      <c r="H76" s="3">
        <v>50.774000000000001</v>
      </c>
      <c r="I76">
        <f t="shared" si="0"/>
        <v>295.8784825133373</v>
      </c>
      <c r="J76">
        <f t="shared" si="1"/>
        <v>14.793924125666866</v>
      </c>
    </row>
    <row r="77" spans="1:15" x14ac:dyDescent="0.25">
      <c r="A77" s="2">
        <v>60</v>
      </c>
      <c r="B77" s="2">
        <v>222</v>
      </c>
      <c r="C77" s="2" t="s">
        <v>11</v>
      </c>
      <c r="D77" s="2">
        <v>1</v>
      </c>
      <c r="E77" s="5">
        <v>41863</v>
      </c>
      <c r="F77" s="2"/>
      <c r="G77" s="2"/>
      <c r="H77" s="2">
        <v>33.256999999999998</v>
      </c>
      <c r="I77">
        <f t="shared" si="0"/>
        <v>192.0432720806165</v>
      </c>
      <c r="J77">
        <f t="shared" si="1"/>
        <v>9.6021636040308245</v>
      </c>
      <c r="K77" s="2"/>
      <c r="L77" s="2"/>
      <c r="M77" s="2"/>
      <c r="N77" s="2"/>
      <c r="O77" s="2"/>
    </row>
    <row r="78" spans="1:15" x14ac:dyDescent="0.25">
      <c r="A78">
        <v>61</v>
      </c>
      <c r="B78">
        <v>222</v>
      </c>
      <c r="C78" s="3" t="s">
        <v>11</v>
      </c>
      <c r="D78" s="3">
        <v>2</v>
      </c>
      <c r="E78" s="4">
        <v>41863</v>
      </c>
      <c r="H78" s="3">
        <v>33.523000000000003</v>
      </c>
      <c r="I78">
        <f t="shared" si="0"/>
        <v>193.62003556609369</v>
      </c>
      <c r="J78">
        <f t="shared" si="1"/>
        <v>9.6810017783046831</v>
      </c>
    </row>
    <row r="79" spans="1:15" x14ac:dyDescent="0.25">
      <c r="A79">
        <v>62</v>
      </c>
      <c r="B79">
        <v>222</v>
      </c>
      <c r="C79" s="3" t="s">
        <v>14</v>
      </c>
      <c r="D79" s="3">
        <v>1</v>
      </c>
      <c r="E79" s="4">
        <v>41851</v>
      </c>
      <c r="H79" s="3">
        <v>38.479999999999997</v>
      </c>
      <c r="I79">
        <f t="shared" si="0"/>
        <v>223.00355660936575</v>
      </c>
      <c r="J79">
        <f t="shared" si="1"/>
        <v>11.150177830468287</v>
      </c>
    </row>
    <row r="80" spans="1:15" x14ac:dyDescent="0.25">
      <c r="A80">
        <v>63</v>
      </c>
      <c r="B80">
        <v>222</v>
      </c>
      <c r="C80" s="3" t="s">
        <v>11</v>
      </c>
      <c r="D80" s="3">
        <v>2</v>
      </c>
      <c r="E80" s="4">
        <v>41851</v>
      </c>
      <c r="H80" s="3">
        <v>36.527000000000001</v>
      </c>
      <c r="I80">
        <f t="shared" si="0"/>
        <v>211.42679312388859</v>
      </c>
      <c r="J80">
        <f t="shared" si="1"/>
        <v>10.571339656194429</v>
      </c>
    </row>
    <row r="81" spans="1:15" x14ac:dyDescent="0.25">
      <c r="A81">
        <v>64</v>
      </c>
      <c r="B81">
        <v>222</v>
      </c>
      <c r="C81" s="3" t="s">
        <v>11</v>
      </c>
      <c r="D81" s="3">
        <v>1</v>
      </c>
      <c r="E81" s="4">
        <v>41807</v>
      </c>
      <c r="H81" s="3">
        <v>17.553999999999998</v>
      </c>
      <c r="I81">
        <f t="shared" si="0"/>
        <v>98.960877296976875</v>
      </c>
      <c r="J81">
        <f t="shared" si="1"/>
        <v>4.9480438648488434</v>
      </c>
    </row>
    <row r="82" spans="1:15" x14ac:dyDescent="0.25">
      <c r="A82" s="2">
        <v>65</v>
      </c>
      <c r="B82" s="2">
        <v>222</v>
      </c>
      <c r="C82" s="2" t="s">
        <v>11</v>
      </c>
      <c r="D82" s="2">
        <v>2</v>
      </c>
      <c r="E82" s="5">
        <v>41807</v>
      </c>
      <c r="F82" s="2"/>
      <c r="G82" s="2"/>
      <c r="H82" s="2">
        <v>17.597999999999999</v>
      </c>
      <c r="I82">
        <f t="shared" si="0"/>
        <v>99.221695317130994</v>
      </c>
      <c r="J82">
        <f t="shared" si="1"/>
        <v>4.9610847658565493</v>
      </c>
      <c r="K82" s="2"/>
      <c r="L82" s="2"/>
      <c r="M82" s="2"/>
      <c r="N82" s="2"/>
      <c r="O82" s="2"/>
    </row>
    <row r="83" spans="1:15" x14ac:dyDescent="0.25">
      <c r="A83">
        <v>66</v>
      </c>
      <c r="B83">
        <v>222</v>
      </c>
      <c r="C83" s="3" t="s">
        <v>11</v>
      </c>
      <c r="D83" s="3">
        <v>1</v>
      </c>
      <c r="E83" s="4">
        <v>41876</v>
      </c>
      <c r="H83" s="3">
        <v>38.911000000000001</v>
      </c>
      <c r="I83">
        <f t="shared" ref="I83:I94" si="2">(H83-0.8593)/0.1687</f>
        <v>225.5583876704209</v>
      </c>
      <c r="J83">
        <f t="shared" ref="J83:J94" si="3">((I83*0.005)/0.1)</f>
        <v>11.277919383521043</v>
      </c>
    </row>
    <row r="84" spans="1:15" x14ac:dyDescent="0.25">
      <c r="A84">
        <v>67</v>
      </c>
      <c r="B84">
        <v>222</v>
      </c>
      <c r="C84" s="3" t="s">
        <v>14</v>
      </c>
      <c r="D84" s="3">
        <v>1</v>
      </c>
      <c r="E84" s="4">
        <v>41793</v>
      </c>
      <c r="H84" s="3">
        <v>20.952999999999999</v>
      </c>
      <c r="I84">
        <f t="shared" si="2"/>
        <v>119.10906935388263</v>
      </c>
      <c r="J84">
        <f t="shared" si="3"/>
        <v>5.9554534676941318</v>
      </c>
    </row>
    <row r="85" spans="1:15" x14ac:dyDescent="0.25">
      <c r="A85">
        <v>68</v>
      </c>
      <c r="B85">
        <v>222</v>
      </c>
      <c r="C85" s="3" t="s">
        <v>14</v>
      </c>
      <c r="D85" s="3">
        <v>2</v>
      </c>
      <c r="E85" s="4">
        <v>41793</v>
      </c>
      <c r="H85" s="3">
        <v>20.925000000000001</v>
      </c>
      <c r="I85">
        <f t="shared" si="2"/>
        <v>118.94309425014819</v>
      </c>
      <c r="J85">
        <f t="shared" si="3"/>
        <v>5.9471547125074098</v>
      </c>
    </row>
    <row r="86" spans="1:15" x14ac:dyDescent="0.25">
      <c r="A86">
        <v>69</v>
      </c>
      <c r="B86">
        <v>222</v>
      </c>
      <c r="C86" s="3" t="s">
        <v>14</v>
      </c>
      <c r="D86" s="3">
        <v>1</v>
      </c>
      <c r="E86" s="4">
        <v>41835</v>
      </c>
      <c r="H86" s="3">
        <v>60.048000000000002</v>
      </c>
      <c r="I86">
        <f t="shared" si="2"/>
        <v>350.85180794309429</v>
      </c>
      <c r="J86">
        <f t="shared" si="3"/>
        <v>17.542590397154711</v>
      </c>
    </row>
    <row r="87" spans="1:15" x14ac:dyDescent="0.25">
      <c r="A87" s="2">
        <v>70</v>
      </c>
      <c r="B87" s="2">
        <v>222</v>
      </c>
      <c r="C87" s="2" t="s">
        <v>14</v>
      </c>
      <c r="D87" s="2">
        <v>2</v>
      </c>
      <c r="E87" s="5">
        <v>41835</v>
      </c>
      <c r="F87" s="2"/>
      <c r="G87" s="2"/>
      <c r="H87" s="2">
        <v>61.621000000000002</v>
      </c>
      <c r="I87">
        <f t="shared" si="2"/>
        <v>360.17605216360408</v>
      </c>
      <c r="J87">
        <f t="shared" si="3"/>
        <v>18.008802608180204</v>
      </c>
      <c r="K87" s="2"/>
      <c r="L87" s="2"/>
      <c r="M87" s="2"/>
      <c r="N87" s="2"/>
      <c r="O87" s="2"/>
    </row>
    <row r="88" spans="1:15" x14ac:dyDescent="0.25">
      <c r="A88">
        <v>71</v>
      </c>
      <c r="B88">
        <v>222</v>
      </c>
      <c r="C88" t="s">
        <v>12</v>
      </c>
      <c r="D88" s="3">
        <v>1</v>
      </c>
      <c r="E88" s="4">
        <v>41876</v>
      </c>
      <c r="H88" s="3">
        <v>33.109000000000002</v>
      </c>
      <c r="I88">
        <f t="shared" si="2"/>
        <v>191.16597510373447</v>
      </c>
      <c r="J88">
        <f t="shared" si="3"/>
        <v>9.5582987551867227</v>
      </c>
    </row>
    <row r="89" spans="1:15" x14ac:dyDescent="0.25">
      <c r="A89">
        <v>72</v>
      </c>
      <c r="B89">
        <v>222</v>
      </c>
      <c r="C89" t="s">
        <v>14</v>
      </c>
      <c r="D89" s="3">
        <v>1</v>
      </c>
      <c r="E89" s="4">
        <v>41876</v>
      </c>
      <c r="H89" s="3">
        <v>32.911999999999999</v>
      </c>
      <c r="I89">
        <f t="shared" si="2"/>
        <v>189.99822169531714</v>
      </c>
      <c r="J89">
        <f t="shared" si="3"/>
        <v>9.4999110847658574</v>
      </c>
    </row>
    <row r="90" spans="1:15" x14ac:dyDescent="0.25">
      <c r="A90">
        <v>73</v>
      </c>
      <c r="B90">
        <v>222</v>
      </c>
      <c r="C90" t="s">
        <v>11</v>
      </c>
      <c r="D90" s="3">
        <v>1</v>
      </c>
      <c r="E90" s="4">
        <v>41835</v>
      </c>
      <c r="H90" s="3">
        <v>47.468000000000004</v>
      </c>
      <c r="I90">
        <f t="shared" si="2"/>
        <v>276.28156490812097</v>
      </c>
      <c r="J90">
        <f t="shared" si="3"/>
        <v>13.81407824540605</v>
      </c>
    </row>
    <row r="91" spans="1:15" x14ac:dyDescent="0.25">
      <c r="A91">
        <v>74</v>
      </c>
      <c r="B91">
        <v>222</v>
      </c>
      <c r="C91" t="s">
        <v>11</v>
      </c>
      <c r="D91" s="3">
        <v>2</v>
      </c>
      <c r="E91" s="4">
        <v>41835</v>
      </c>
      <c r="H91" s="3">
        <v>45.384</v>
      </c>
      <c r="I91">
        <f t="shared" si="2"/>
        <v>263.92827504445768</v>
      </c>
      <c r="J91">
        <f t="shared" si="3"/>
        <v>13.196413752222883</v>
      </c>
    </row>
    <row r="92" spans="1:15" x14ac:dyDescent="0.25">
      <c r="A92" s="2">
        <v>75</v>
      </c>
      <c r="B92" s="2">
        <v>222</v>
      </c>
      <c r="C92" s="2" t="s">
        <v>11</v>
      </c>
      <c r="D92" s="2">
        <v>1</v>
      </c>
      <c r="E92" s="5">
        <v>41821</v>
      </c>
      <c r="F92" s="2"/>
      <c r="G92" s="2"/>
      <c r="H92" s="2">
        <v>52.521000000000001</v>
      </c>
      <c r="I92">
        <f t="shared" si="2"/>
        <v>306.23414344991113</v>
      </c>
      <c r="J92">
        <f t="shared" si="3"/>
        <v>15.311707172495556</v>
      </c>
      <c r="K92" s="2"/>
      <c r="L92" s="2"/>
      <c r="M92" s="2"/>
      <c r="N92" s="2"/>
      <c r="O92" s="2"/>
    </row>
    <row r="93" spans="1:15" x14ac:dyDescent="0.25">
      <c r="A93">
        <v>76</v>
      </c>
      <c r="B93">
        <v>222</v>
      </c>
      <c r="C93" t="s">
        <v>14</v>
      </c>
      <c r="D93" s="3">
        <v>1</v>
      </c>
      <c r="E93" s="4">
        <v>41863</v>
      </c>
      <c r="H93" s="3">
        <v>42.195</v>
      </c>
      <c r="I93">
        <f t="shared" si="2"/>
        <v>245.02489626556019</v>
      </c>
      <c r="J93">
        <f t="shared" si="3"/>
        <v>12.25124481327801</v>
      </c>
    </row>
    <row r="94" spans="1:15" x14ac:dyDescent="0.25">
      <c r="A94">
        <v>77</v>
      </c>
      <c r="B94">
        <v>222</v>
      </c>
      <c r="C94" t="s">
        <v>14</v>
      </c>
      <c r="D94" s="3">
        <v>2</v>
      </c>
      <c r="E94" s="4">
        <v>41863</v>
      </c>
      <c r="H94" s="3">
        <v>36.247</v>
      </c>
      <c r="I94">
        <f t="shared" si="2"/>
        <v>209.76704208654419</v>
      </c>
      <c r="J94">
        <f t="shared" si="3"/>
        <v>10.488352104327209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sqref="A1:I1048576"/>
    </sheetView>
  </sheetViews>
  <sheetFormatPr defaultRowHeight="15" x14ac:dyDescent="0.25"/>
  <cols>
    <col min="4" max="4" width="9.85546875" bestFit="1" customWidth="1"/>
    <col min="5" max="5" width="15.5703125" bestFit="1" customWidth="1"/>
    <col min="6" max="6" width="15.28515625" bestFit="1" customWidth="1"/>
    <col min="8" max="8" width="26.7109375" bestFit="1" customWidth="1"/>
    <col min="9" max="9" width="8.5703125" customWidth="1"/>
  </cols>
  <sheetData>
    <row r="1" spans="1:9" x14ac:dyDescent="0.25">
      <c r="A1" t="s">
        <v>8</v>
      </c>
      <c r="B1" t="s">
        <v>9</v>
      </c>
      <c r="C1" t="s">
        <v>13</v>
      </c>
      <c r="D1" t="s">
        <v>10</v>
      </c>
      <c r="E1" t="s">
        <v>4</v>
      </c>
      <c r="F1" t="s">
        <v>5</v>
      </c>
      <c r="G1" t="s">
        <v>3</v>
      </c>
      <c r="H1" t="s">
        <v>6</v>
      </c>
      <c r="I1" t="s">
        <v>17</v>
      </c>
    </row>
    <row r="2" spans="1:9" x14ac:dyDescent="0.25">
      <c r="A2">
        <v>221</v>
      </c>
      <c r="B2" t="s">
        <v>11</v>
      </c>
      <c r="C2">
        <v>1</v>
      </c>
      <c r="D2" s="4">
        <v>41876</v>
      </c>
      <c r="E2">
        <v>100</v>
      </c>
      <c r="F2">
        <v>5</v>
      </c>
      <c r="G2">
        <v>19.498000000000001</v>
      </c>
      <c r="H2">
        <f>(G2-0.8593)/0.1687</f>
        <v>110.484291641968</v>
      </c>
      <c r="I2" s="6">
        <f>((5*H2)/E2)</f>
        <v>5.5242145820984003</v>
      </c>
    </row>
    <row r="3" spans="1:9" x14ac:dyDescent="0.25">
      <c r="A3">
        <v>221</v>
      </c>
      <c r="B3" t="s">
        <v>11</v>
      </c>
      <c r="C3">
        <v>2</v>
      </c>
      <c r="D3" s="4">
        <v>41876</v>
      </c>
      <c r="E3">
        <v>100</v>
      </c>
      <c r="F3">
        <v>5</v>
      </c>
      <c r="G3">
        <v>21.731000000000002</v>
      </c>
      <c r="H3">
        <f t="shared" ref="H3:H66" si="0">(G3-0.8593)/0.1687</f>
        <v>123.72080616478958</v>
      </c>
      <c r="I3" s="6">
        <f t="shared" ref="I3:I66" si="1">((5*H3)/E3)</f>
        <v>6.1860403082394795</v>
      </c>
    </row>
    <row r="4" spans="1:9" x14ac:dyDescent="0.25">
      <c r="A4">
        <v>221</v>
      </c>
      <c r="B4" t="s">
        <v>11</v>
      </c>
      <c r="C4">
        <v>1</v>
      </c>
      <c r="D4" s="4">
        <v>41807</v>
      </c>
      <c r="E4">
        <v>200</v>
      </c>
      <c r="F4">
        <v>5</v>
      </c>
      <c r="G4">
        <v>29.202000000000002</v>
      </c>
      <c r="H4">
        <f t="shared" si="0"/>
        <v>168.00652045050387</v>
      </c>
      <c r="I4" s="6">
        <f t="shared" si="1"/>
        <v>4.2001630112625969</v>
      </c>
    </row>
    <row r="5" spans="1:9" x14ac:dyDescent="0.25">
      <c r="A5">
        <v>221</v>
      </c>
      <c r="B5" t="s">
        <v>11</v>
      </c>
      <c r="C5">
        <v>2</v>
      </c>
      <c r="D5" s="4">
        <v>41807</v>
      </c>
      <c r="E5">
        <v>200</v>
      </c>
      <c r="F5">
        <v>5</v>
      </c>
      <c r="G5">
        <v>41.831000000000003</v>
      </c>
      <c r="H5">
        <f t="shared" si="0"/>
        <v>242.86721991701251</v>
      </c>
      <c r="I5" s="6">
        <f t="shared" si="1"/>
        <v>6.0716804979253132</v>
      </c>
    </row>
    <row r="6" spans="1:9" x14ac:dyDescent="0.25">
      <c r="A6" s="2">
        <v>221</v>
      </c>
      <c r="B6" s="2" t="s">
        <v>12</v>
      </c>
      <c r="C6" s="2">
        <v>1</v>
      </c>
      <c r="D6" s="5">
        <v>41807</v>
      </c>
      <c r="E6" s="2">
        <v>100</v>
      </c>
      <c r="F6">
        <v>5</v>
      </c>
      <c r="G6" s="2">
        <v>21.29</v>
      </c>
      <c r="H6">
        <f t="shared" si="0"/>
        <v>121.10669828097214</v>
      </c>
      <c r="I6" s="6">
        <f t="shared" si="1"/>
        <v>6.0553349140486068</v>
      </c>
    </row>
    <row r="7" spans="1:9" x14ac:dyDescent="0.25">
      <c r="A7">
        <v>221</v>
      </c>
      <c r="B7" s="3" t="s">
        <v>12</v>
      </c>
      <c r="C7" s="3">
        <v>2</v>
      </c>
      <c r="D7" s="4">
        <v>41807</v>
      </c>
      <c r="E7" s="3">
        <v>100</v>
      </c>
      <c r="F7">
        <v>5</v>
      </c>
      <c r="G7" s="3">
        <v>22.573</v>
      </c>
      <c r="H7">
        <f t="shared" si="0"/>
        <v>128.71191464137522</v>
      </c>
      <c r="I7" s="6">
        <f t="shared" si="1"/>
        <v>6.4355957320687605</v>
      </c>
    </row>
    <row r="8" spans="1:9" x14ac:dyDescent="0.25">
      <c r="A8">
        <v>221</v>
      </c>
      <c r="B8" s="3" t="s">
        <v>14</v>
      </c>
      <c r="C8" s="3">
        <v>1</v>
      </c>
      <c r="D8" s="4">
        <v>41850</v>
      </c>
      <c r="E8" s="3">
        <v>150</v>
      </c>
      <c r="F8">
        <v>5</v>
      </c>
      <c r="G8" s="3">
        <v>33.496000000000002</v>
      </c>
      <c r="H8">
        <f t="shared" si="0"/>
        <v>193.45998814463547</v>
      </c>
      <c r="I8" s="6">
        <f t="shared" si="1"/>
        <v>6.4486662714878484</v>
      </c>
    </row>
    <row r="9" spans="1:9" x14ac:dyDescent="0.25">
      <c r="A9">
        <v>221</v>
      </c>
      <c r="B9" s="3" t="s">
        <v>14</v>
      </c>
      <c r="C9" s="3">
        <v>2</v>
      </c>
      <c r="D9" s="4">
        <v>41850</v>
      </c>
      <c r="E9" s="3">
        <v>150</v>
      </c>
      <c r="F9">
        <v>5</v>
      </c>
      <c r="G9" s="3">
        <v>36.741999999999997</v>
      </c>
      <c r="H9">
        <f t="shared" si="0"/>
        <v>212.70124481327801</v>
      </c>
      <c r="I9" s="6">
        <f t="shared" si="1"/>
        <v>7.0900414937759342</v>
      </c>
    </row>
    <row r="10" spans="1:9" x14ac:dyDescent="0.25">
      <c r="A10">
        <v>221</v>
      </c>
      <c r="B10" s="3" t="s">
        <v>11</v>
      </c>
      <c r="C10" s="3">
        <v>1</v>
      </c>
      <c r="D10" s="4">
        <v>41862</v>
      </c>
      <c r="E10" s="3">
        <v>150</v>
      </c>
      <c r="F10">
        <v>5</v>
      </c>
      <c r="G10" s="3">
        <v>31.494</v>
      </c>
      <c r="H10">
        <f t="shared" si="0"/>
        <v>181.592768227623</v>
      </c>
      <c r="I10" s="6">
        <f t="shared" si="1"/>
        <v>6.0530922742540998</v>
      </c>
    </row>
    <row r="11" spans="1:9" x14ac:dyDescent="0.25">
      <c r="A11" s="2">
        <v>221</v>
      </c>
      <c r="B11" s="2" t="s">
        <v>11</v>
      </c>
      <c r="C11" s="2">
        <v>2</v>
      </c>
      <c r="D11" s="5">
        <v>41862</v>
      </c>
      <c r="E11" s="2">
        <v>150</v>
      </c>
      <c r="F11">
        <v>5</v>
      </c>
      <c r="G11" s="2">
        <v>30.614000000000001</v>
      </c>
      <c r="H11">
        <f t="shared" si="0"/>
        <v>176.37640782454062</v>
      </c>
      <c r="I11" s="6">
        <f t="shared" si="1"/>
        <v>5.8792135941513539</v>
      </c>
    </row>
    <row r="12" spans="1:9" x14ac:dyDescent="0.25">
      <c r="A12">
        <v>221</v>
      </c>
      <c r="B12" s="3" t="s">
        <v>12</v>
      </c>
      <c r="C12" s="3">
        <v>1</v>
      </c>
      <c r="D12" s="4">
        <v>41821</v>
      </c>
      <c r="E12" s="3">
        <v>150</v>
      </c>
      <c r="F12">
        <v>5</v>
      </c>
      <c r="G12" s="3">
        <v>34.305999999999997</v>
      </c>
      <c r="H12">
        <f t="shared" si="0"/>
        <v>198.26141078838177</v>
      </c>
      <c r="I12" s="6">
        <f t="shared" si="1"/>
        <v>6.6087136929460595</v>
      </c>
    </row>
    <row r="13" spans="1:9" x14ac:dyDescent="0.25">
      <c r="A13">
        <v>221</v>
      </c>
      <c r="B13" s="3" t="s">
        <v>11</v>
      </c>
      <c r="C13" s="3">
        <v>1</v>
      </c>
      <c r="D13" s="4">
        <v>41850</v>
      </c>
      <c r="E13" s="3">
        <v>150</v>
      </c>
      <c r="F13">
        <v>5</v>
      </c>
      <c r="G13" s="3">
        <v>25.384</v>
      </c>
      <c r="H13">
        <f t="shared" si="0"/>
        <v>145.37462951985773</v>
      </c>
      <c r="I13" s="6">
        <f t="shared" si="1"/>
        <v>4.8458209839952584</v>
      </c>
    </row>
    <row r="14" spans="1:9" x14ac:dyDescent="0.25">
      <c r="A14">
        <v>221</v>
      </c>
      <c r="B14" s="3" t="s">
        <v>11</v>
      </c>
      <c r="C14" s="3">
        <v>2</v>
      </c>
      <c r="D14" s="4">
        <v>41850</v>
      </c>
      <c r="E14" s="3">
        <v>150</v>
      </c>
      <c r="F14">
        <v>5</v>
      </c>
      <c r="G14" s="3">
        <v>26.846</v>
      </c>
      <c r="H14">
        <f t="shared" si="0"/>
        <v>154.040901007706</v>
      </c>
      <c r="I14" s="6">
        <f t="shared" si="1"/>
        <v>5.1346967002568666</v>
      </c>
    </row>
    <row r="15" spans="1:9" x14ac:dyDescent="0.25">
      <c r="A15">
        <v>221</v>
      </c>
      <c r="B15" s="3" t="s">
        <v>14</v>
      </c>
      <c r="C15" s="3">
        <v>1</v>
      </c>
      <c r="D15" s="4">
        <v>41807</v>
      </c>
      <c r="E15" s="3">
        <v>200</v>
      </c>
      <c r="F15">
        <v>5</v>
      </c>
      <c r="G15" s="3">
        <v>46.085999999999999</v>
      </c>
      <c r="H15">
        <f t="shared" si="0"/>
        <v>268.08950800237108</v>
      </c>
      <c r="I15" s="6">
        <f t="shared" si="1"/>
        <v>6.7022377000592765</v>
      </c>
    </row>
    <row r="16" spans="1:9" x14ac:dyDescent="0.25">
      <c r="A16" s="2">
        <v>221</v>
      </c>
      <c r="B16" s="2" t="s">
        <v>14</v>
      </c>
      <c r="C16" s="2">
        <v>2</v>
      </c>
      <c r="D16" s="5">
        <v>41807</v>
      </c>
      <c r="E16" s="2">
        <v>200</v>
      </c>
      <c r="F16">
        <v>5</v>
      </c>
      <c r="G16" s="2">
        <v>50.753</v>
      </c>
      <c r="H16">
        <f t="shared" si="0"/>
        <v>295.75400118553648</v>
      </c>
      <c r="I16" s="6">
        <f t="shared" si="1"/>
        <v>7.3938500296384122</v>
      </c>
    </row>
    <row r="17" spans="1:9" x14ac:dyDescent="0.25">
      <c r="A17">
        <v>221</v>
      </c>
      <c r="B17" s="3" t="s">
        <v>11</v>
      </c>
      <c r="C17" s="3">
        <v>1</v>
      </c>
      <c r="D17" s="4">
        <v>41835</v>
      </c>
      <c r="E17" s="3">
        <v>150</v>
      </c>
      <c r="F17">
        <v>5</v>
      </c>
      <c r="G17" s="3">
        <v>37.884</v>
      </c>
      <c r="H17">
        <f t="shared" si="0"/>
        <v>219.47065797273268</v>
      </c>
      <c r="I17" s="6">
        <f t="shared" si="1"/>
        <v>7.3156885990910894</v>
      </c>
    </row>
    <row r="18" spans="1:9" x14ac:dyDescent="0.25">
      <c r="A18">
        <v>221</v>
      </c>
      <c r="B18" s="3" t="s">
        <v>11</v>
      </c>
      <c r="C18" s="3">
        <v>2</v>
      </c>
      <c r="D18" s="4">
        <v>41835</v>
      </c>
      <c r="E18" s="3">
        <v>150</v>
      </c>
      <c r="F18">
        <v>5</v>
      </c>
      <c r="G18" s="3">
        <v>39.866999999999997</v>
      </c>
      <c r="H18">
        <f t="shared" si="0"/>
        <v>231.22525192649675</v>
      </c>
      <c r="I18" s="6">
        <f t="shared" si="1"/>
        <v>7.7075083975498906</v>
      </c>
    </row>
    <row r="19" spans="1:9" x14ac:dyDescent="0.25">
      <c r="A19">
        <v>221</v>
      </c>
      <c r="B19" s="3" t="s">
        <v>11</v>
      </c>
      <c r="C19" s="3">
        <v>1</v>
      </c>
      <c r="D19" s="4">
        <v>41794</v>
      </c>
      <c r="E19" s="3">
        <v>200</v>
      </c>
      <c r="F19">
        <v>5</v>
      </c>
      <c r="G19" s="3">
        <v>17.423999999999999</v>
      </c>
      <c r="H19">
        <f t="shared" si="0"/>
        <v>98.190278601066979</v>
      </c>
      <c r="I19" s="6">
        <f t="shared" si="1"/>
        <v>2.4547569650266747</v>
      </c>
    </row>
    <row r="20" spans="1:9" x14ac:dyDescent="0.25">
      <c r="A20">
        <v>221</v>
      </c>
      <c r="B20" s="3" t="s">
        <v>11</v>
      </c>
      <c r="C20" s="3">
        <v>2</v>
      </c>
      <c r="D20" s="4">
        <v>41794</v>
      </c>
      <c r="E20" s="3">
        <v>200</v>
      </c>
      <c r="F20">
        <v>5</v>
      </c>
      <c r="G20" s="3">
        <v>15.835000000000001</v>
      </c>
      <c r="H20">
        <f t="shared" si="0"/>
        <v>88.771191464137544</v>
      </c>
      <c r="I20" s="6">
        <f t="shared" si="1"/>
        <v>2.2192797866034386</v>
      </c>
    </row>
    <row r="21" spans="1:9" x14ac:dyDescent="0.25">
      <c r="A21" s="2">
        <v>221</v>
      </c>
      <c r="B21" s="2" t="s">
        <v>12</v>
      </c>
      <c r="C21" s="2">
        <v>1</v>
      </c>
      <c r="D21" s="5">
        <v>41794</v>
      </c>
      <c r="E21" s="2">
        <v>200</v>
      </c>
      <c r="F21">
        <v>5</v>
      </c>
      <c r="G21" s="2">
        <v>86.278999999999996</v>
      </c>
      <c r="H21">
        <f t="shared" si="0"/>
        <v>506.3408417308832</v>
      </c>
      <c r="I21" s="6">
        <f t="shared" si="1"/>
        <v>12.658521043272081</v>
      </c>
    </row>
    <row r="22" spans="1:9" x14ac:dyDescent="0.25">
      <c r="A22">
        <v>221</v>
      </c>
      <c r="B22" s="3" t="s">
        <v>12</v>
      </c>
      <c r="C22" s="3">
        <v>2</v>
      </c>
      <c r="D22" s="4">
        <v>41794</v>
      </c>
      <c r="E22" s="3">
        <v>200</v>
      </c>
      <c r="F22">
        <v>5</v>
      </c>
      <c r="G22" s="3">
        <v>86.497</v>
      </c>
      <c r="H22">
        <f t="shared" si="0"/>
        <v>507.63307646710138</v>
      </c>
      <c r="I22" s="6">
        <f t="shared" si="1"/>
        <v>12.690826911677535</v>
      </c>
    </row>
    <row r="23" spans="1:9" x14ac:dyDescent="0.25">
      <c r="A23">
        <v>221</v>
      </c>
      <c r="B23" s="3" t="s">
        <v>12</v>
      </c>
      <c r="C23" s="3">
        <v>1</v>
      </c>
      <c r="D23" s="4">
        <v>41876</v>
      </c>
      <c r="E23" s="3">
        <v>100</v>
      </c>
      <c r="F23">
        <v>5</v>
      </c>
      <c r="G23" s="3">
        <v>135.047</v>
      </c>
      <c r="H23">
        <f t="shared" si="0"/>
        <v>795.42205097806766</v>
      </c>
      <c r="I23" s="6">
        <f t="shared" si="1"/>
        <v>39.771102548903379</v>
      </c>
    </row>
    <row r="24" spans="1:9" x14ac:dyDescent="0.25">
      <c r="A24">
        <v>221</v>
      </c>
      <c r="B24" s="3" t="s">
        <v>12</v>
      </c>
      <c r="C24" s="3">
        <v>2</v>
      </c>
      <c r="D24" s="4">
        <v>41876</v>
      </c>
      <c r="E24" s="3">
        <v>100</v>
      </c>
      <c r="F24">
        <v>5</v>
      </c>
      <c r="G24" s="3">
        <v>122.294</v>
      </c>
      <c r="H24">
        <f t="shared" si="0"/>
        <v>719.82631890930645</v>
      </c>
      <c r="I24" s="6">
        <f t="shared" si="1"/>
        <v>35.991315945465324</v>
      </c>
    </row>
    <row r="25" spans="1:9" x14ac:dyDescent="0.25">
      <c r="A25">
        <v>221</v>
      </c>
      <c r="B25" s="3" t="s">
        <v>14</v>
      </c>
      <c r="C25" s="3">
        <v>1</v>
      </c>
      <c r="D25" s="4">
        <v>41876</v>
      </c>
      <c r="E25" s="3">
        <v>100</v>
      </c>
      <c r="F25">
        <v>5</v>
      </c>
      <c r="G25" s="3">
        <v>50.191000000000003</v>
      </c>
      <c r="H25">
        <f t="shared" si="0"/>
        <v>292.42264374629525</v>
      </c>
      <c r="I25" s="6">
        <f t="shared" si="1"/>
        <v>14.621132187314764</v>
      </c>
    </row>
    <row r="26" spans="1:9" x14ac:dyDescent="0.25">
      <c r="A26" s="2">
        <v>221</v>
      </c>
      <c r="B26" s="2" t="s">
        <v>14</v>
      </c>
      <c r="C26" s="2">
        <v>2</v>
      </c>
      <c r="D26" s="4">
        <v>41876</v>
      </c>
      <c r="E26" s="2">
        <v>100</v>
      </c>
      <c r="F26">
        <v>5</v>
      </c>
      <c r="G26" s="2">
        <v>49.381999999999998</v>
      </c>
      <c r="H26">
        <f t="shared" si="0"/>
        <v>287.62714878482518</v>
      </c>
      <c r="I26" s="6">
        <f t="shared" si="1"/>
        <v>14.38135743924126</v>
      </c>
    </row>
    <row r="27" spans="1:9" x14ac:dyDescent="0.25">
      <c r="A27">
        <v>221</v>
      </c>
      <c r="B27" s="3" t="s">
        <v>14</v>
      </c>
      <c r="C27" s="3">
        <v>1</v>
      </c>
      <c r="D27" s="4">
        <v>41821</v>
      </c>
      <c r="E27" s="3">
        <v>150</v>
      </c>
      <c r="F27">
        <v>5</v>
      </c>
      <c r="G27" s="3">
        <v>48.603000000000002</v>
      </c>
      <c r="H27">
        <f t="shared" si="0"/>
        <v>283.00948429164202</v>
      </c>
      <c r="I27" s="6">
        <f t="shared" si="1"/>
        <v>9.4336494763880676</v>
      </c>
    </row>
    <row r="28" spans="1:9" x14ac:dyDescent="0.25">
      <c r="A28">
        <v>221</v>
      </c>
      <c r="B28" s="3" t="s">
        <v>14</v>
      </c>
      <c r="C28" s="3">
        <v>2</v>
      </c>
      <c r="D28" s="4">
        <v>41821</v>
      </c>
      <c r="E28" s="3">
        <v>150</v>
      </c>
      <c r="F28">
        <v>5</v>
      </c>
      <c r="G28" s="3">
        <v>45.991</v>
      </c>
      <c r="H28">
        <f t="shared" si="0"/>
        <v>267.52637818612925</v>
      </c>
      <c r="I28" s="6">
        <f t="shared" si="1"/>
        <v>8.9175459395376411</v>
      </c>
    </row>
    <row r="29" spans="1:9" x14ac:dyDescent="0.25">
      <c r="A29">
        <v>221</v>
      </c>
      <c r="B29" s="3" t="s">
        <v>14</v>
      </c>
      <c r="C29" s="3">
        <v>1</v>
      </c>
      <c r="D29" s="4">
        <v>41835</v>
      </c>
      <c r="E29" s="3">
        <v>150</v>
      </c>
      <c r="F29">
        <v>5</v>
      </c>
      <c r="G29" s="3">
        <v>53.814</v>
      </c>
      <c r="H29">
        <f t="shared" si="0"/>
        <v>313.89863663307648</v>
      </c>
      <c r="I29" s="6">
        <f t="shared" si="1"/>
        <v>10.463287887769216</v>
      </c>
    </row>
    <row r="30" spans="1:9" x14ac:dyDescent="0.25">
      <c r="A30">
        <v>221</v>
      </c>
      <c r="B30" s="3" t="s">
        <v>14</v>
      </c>
      <c r="C30" s="3">
        <v>2</v>
      </c>
      <c r="D30" s="4">
        <v>41835</v>
      </c>
      <c r="E30" s="3">
        <v>150</v>
      </c>
      <c r="F30">
        <v>5</v>
      </c>
      <c r="G30" s="3">
        <v>52.015999999999998</v>
      </c>
      <c r="H30">
        <f t="shared" si="0"/>
        <v>303.24066390041497</v>
      </c>
      <c r="I30" s="6">
        <f t="shared" si="1"/>
        <v>10.108022130013833</v>
      </c>
    </row>
    <row r="31" spans="1:9" x14ac:dyDescent="0.25">
      <c r="A31" s="2">
        <v>221</v>
      </c>
      <c r="B31" s="2" t="s">
        <v>14</v>
      </c>
      <c r="C31" s="2">
        <v>1</v>
      </c>
      <c r="D31" s="5">
        <v>41794</v>
      </c>
      <c r="E31" s="2">
        <v>200</v>
      </c>
      <c r="F31">
        <v>5</v>
      </c>
      <c r="G31" s="2">
        <v>27.25</v>
      </c>
      <c r="H31">
        <f t="shared" si="0"/>
        <v>156.43568464730291</v>
      </c>
      <c r="I31" s="6">
        <f t="shared" si="1"/>
        <v>3.9108921161825725</v>
      </c>
    </row>
    <row r="32" spans="1:9" x14ac:dyDescent="0.25">
      <c r="A32">
        <v>221</v>
      </c>
      <c r="B32" s="3" t="s">
        <v>14</v>
      </c>
      <c r="C32" s="3">
        <v>2</v>
      </c>
      <c r="D32" s="4">
        <v>41794</v>
      </c>
      <c r="E32" s="3">
        <v>200</v>
      </c>
      <c r="F32">
        <v>5</v>
      </c>
      <c r="G32" s="3">
        <v>22.895</v>
      </c>
      <c r="H32">
        <f t="shared" si="0"/>
        <v>130.62062833432128</v>
      </c>
      <c r="I32" s="6">
        <f t="shared" si="1"/>
        <v>3.265515708358032</v>
      </c>
    </row>
    <row r="33" spans="1:9" x14ac:dyDescent="0.25">
      <c r="A33">
        <v>221</v>
      </c>
      <c r="B33" s="3" t="s">
        <v>12</v>
      </c>
      <c r="C33" s="3">
        <v>1</v>
      </c>
      <c r="D33" s="4">
        <v>41850</v>
      </c>
      <c r="E33" s="3">
        <v>100</v>
      </c>
      <c r="F33">
        <v>5</v>
      </c>
      <c r="G33" s="3">
        <v>87.89</v>
      </c>
      <c r="H33">
        <f t="shared" si="0"/>
        <v>515.89033787788981</v>
      </c>
      <c r="I33" s="6">
        <f t="shared" si="1"/>
        <v>25.794516893894489</v>
      </c>
    </row>
    <row r="34" spans="1:9" x14ac:dyDescent="0.25">
      <c r="A34">
        <v>221</v>
      </c>
      <c r="B34" s="3" t="s">
        <v>12</v>
      </c>
      <c r="C34" s="3">
        <v>2</v>
      </c>
      <c r="D34" s="4">
        <v>41850</v>
      </c>
      <c r="E34" s="3">
        <v>100</v>
      </c>
      <c r="F34">
        <v>5</v>
      </c>
      <c r="G34" s="3">
        <v>96.843999999999994</v>
      </c>
      <c r="H34">
        <f t="shared" si="0"/>
        <v>568.96680497925308</v>
      </c>
      <c r="I34" s="6">
        <f t="shared" si="1"/>
        <v>28.448340248962655</v>
      </c>
    </row>
    <row r="35" spans="1:9" x14ac:dyDescent="0.25">
      <c r="A35">
        <v>221</v>
      </c>
      <c r="B35" s="3" t="s">
        <v>12</v>
      </c>
      <c r="C35" s="3">
        <v>1</v>
      </c>
      <c r="D35" s="4">
        <v>41835</v>
      </c>
      <c r="E35" s="3">
        <v>80</v>
      </c>
      <c r="F35">
        <v>5</v>
      </c>
      <c r="G35" s="3">
        <v>80.549000000000007</v>
      </c>
      <c r="H35">
        <f t="shared" si="0"/>
        <v>472.37522228808541</v>
      </c>
      <c r="I35" s="6">
        <f t="shared" si="1"/>
        <v>29.523451393005338</v>
      </c>
    </row>
    <row r="36" spans="1:9" x14ac:dyDescent="0.25">
      <c r="A36" s="2">
        <v>221</v>
      </c>
      <c r="B36" s="2" t="s">
        <v>12</v>
      </c>
      <c r="C36" s="2">
        <v>2</v>
      </c>
      <c r="D36" s="5">
        <v>41835</v>
      </c>
      <c r="E36" s="2">
        <v>80</v>
      </c>
      <c r="F36">
        <v>5</v>
      </c>
      <c r="G36" s="2">
        <v>65.911000000000001</v>
      </c>
      <c r="H36">
        <f t="shared" si="0"/>
        <v>385.60580912863071</v>
      </c>
      <c r="I36" s="6">
        <f t="shared" si="1"/>
        <v>24.100363070539419</v>
      </c>
    </row>
    <row r="37" spans="1:9" x14ac:dyDescent="0.25">
      <c r="A37">
        <v>221</v>
      </c>
      <c r="B37" s="3" t="s">
        <v>14</v>
      </c>
      <c r="C37" s="3">
        <v>1</v>
      </c>
      <c r="D37" s="4">
        <v>41862</v>
      </c>
      <c r="E37" s="3">
        <v>150</v>
      </c>
      <c r="F37">
        <v>5</v>
      </c>
      <c r="G37" s="3">
        <v>52.45</v>
      </c>
      <c r="H37">
        <f t="shared" si="0"/>
        <v>305.81327800829882</v>
      </c>
      <c r="I37" s="6">
        <f t="shared" si="1"/>
        <v>10.19377593360996</v>
      </c>
    </row>
    <row r="38" spans="1:9" x14ac:dyDescent="0.25">
      <c r="A38">
        <v>221</v>
      </c>
      <c r="B38" s="3" t="s">
        <v>14</v>
      </c>
      <c r="C38" s="3">
        <v>2</v>
      </c>
      <c r="D38" s="4">
        <v>41862</v>
      </c>
      <c r="E38" s="3">
        <v>150</v>
      </c>
      <c r="F38">
        <v>5</v>
      </c>
      <c r="G38" s="3">
        <v>60.774999999999999</v>
      </c>
      <c r="H38">
        <f t="shared" si="0"/>
        <v>355.16123295791351</v>
      </c>
      <c r="I38" s="6">
        <f t="shared" si="1"/>
        <v>11.838707765263782</v>
      </c>
    </row>
    <row r="39" spans="1:9" x14ac:dyDescent="0.25">
      <c r="A39">
        <v>221</v>
      </c>
      <c r="B39" s="3" t="s">
        <v>12</v>
      </c>
      <c r="C39" s="3">
        <v>1</v>
      </c>
      <c r="D39" s="4">
        <v>41862</v>
      </c>
      <c r="E39" s="3">
        <v>100</v>
      </c>
      <c r="F39">
        <v>5</v>
      </c>
      <c r="G39" s="3">
        <v>175.9</v>
      </c>
      <c r="H39">
        <f t="shared" si="0"/>
        <v>1037.5856550088918</v>
      </c>
      <c r="I39" s="6">
        <f t="shared" si="1"/>
        <v>51.879282750444588</v>
      </c>
    </row>
    <row r="40" spans="1:9" x14ac:dyDescent="0.25">
      <c r="A40">
        <v>221</v>
      </c>
      <c r="B40" s="3" t="s">
        <v>12</v>
      </c>
      <c r="C40" s="3">
        <v>2</v>
      </c>
      <c r="D40" s="4">
        <v>41862</v>
      </c>
      <c r="E40" s="3">
        <v>100</v>
      </c>
      <c r="F40">
        <v>5</v>
      </c>
      <c r="G40" s="3">
        <v>176.9</v>
      </c>
      <c r="H40">
        <f t="shared" si="0"/>
        <v>1043.5133372851217</v>
      </c>
      <c r="I40" s="6">
        <f t="shared" si="1"/>
        <v>52.17566686425608</v>
      </c>
    </row>
    <row r="41" spans="1:9" x14ac:dyDescent="0.25">
      <c r="A41" s="2">
        <v>222</v>
      </c>
      <c r="B41" s="2" t="s">
        <v>11</v>
      </c>
      <c r="C41" s="2">
        <v>1</v>
      </c>
      <c r="D41" s="5">
        <v>41793</v>
      </c>
      <c r="E41" s="2">
        <v>200</v>
      </c>
      <c r="F41">
        <v>5</v>
      </c>
      <c r="G41" s="3">
        <v>25.08</v>
      </c>
      <c r="H41">
        <f t="shared" si="0"/>
        <v>143.57261410788382</v>
      </c>
      <c r="I41" s="6">
        <f t="shared" si="1"/>
        <v>3.5893153526970956</v>
      </c>
    </row>
    <row r="42" spans="1:9" x14ac:dyDescent="0.25">
      <c r="A42">
        <v>222</v>
      </c>
      <c r="B42" s="3" t="s">
        <v>11</v>
      </c>
      <c r="C42" s="3">
        <v>2</v>
      </c>
      <c r="D42" s="4">
        <v>41793</v>
      </c>
      <c r="E42" s="3">
        <v>200</v>
      </c>
      <c r="F42">
        <v>5</v>
      </c>
      <c r="G42" s="2">
        <v>22.440999999999999</v>
      </c>
      <c r="H42">
        <f t="shared" si="0"/>
        <v>127.92946058091286</v>
      </c>
      <c r="I42" s="6">
        <f t="shared" si="1"/>
        <v>3.1982365145228213</v>
      </c>
    </row>
    <row r="43" spans="1:9" x14ac:dyDescent="0.25">
      <c r="A43">
        <v>222</v>
      </c>
      <c r="B43" s="3" t="s">
        <v>14</v>
      </c>
      <c r="C43" s="3">
        <v>1</v>
      </c>
      <c r="D43" s="4">
        <v>41807</v>
      </c>
      <c r="E43" s="3">
        <v>200</v>
      </c>
      <c r="F43">
        <v>5</v>
      </c>
      <c r="G43" s="3">
        <v>9.1039999999999992</v>
      </c>
      <c r="H43">
        <f t="shared" si="0"/>
        <v>48.871962062833433</v>
      </c>
      <c r="I43" s="6">
        <f t="shared" si="1"/>
        <v>1.2217990515708359</v>
      </c>
    </row>
    <row r="44" spans="1:9" x14ac:dyDescent="0.25">
      <c r="A44">
        <v>222</v>
      </c>
      <c r="B44" s="3" t="s">
        <v>14</v>
      </c>
      <c r="C44" s="3">
        <v>2</v>
      </c>
      <c r="D44" s="4">
        <v>41807</v>
      </c>
      <c r="E44" s="3">
        <v>200</v>
      </c>
      <c r="F44">
        <v>5</v>
      </c>
      <c r="G44" s="3">
        <v>9.2889999999999997</v>
      </c>
      <c r="H44">
        <f t="shared" si="0"/>
        <v>49.968583283935985</v>
      </c>
      <c r="I44" s="6">
        <f t="shared" si="1"/>
        <v>1.2492145820983995</v>
      </c>
    </row>
    <row r="45" spans="1:9" x14ac:dyDescent="0.25">
      <c r="A45">
        <v>222</v>
      </c>
      <c r="B45" s="3" t="s">
        <v>12</v>
      </c>
      <c r="C45" s="3">
        <v>1</v>
      </c>
      <c r="D45" s="4">
        <v>41851</v>
      </c>
      <c r="E45" s="3">
        <v>150</v>
      </c>
      <c r="F45">
        <v>5</v>
      </c>
      <c r="G45" s="3">
        <v>15.535</v>
      </c>
      <c r="H45">
        <f t="shared" si="0"/>
        <v>86.992886781268538</v>
      </c>
      <c r="I45" s="6">
        <f t="shared" si="1"/>
        <v>2.8997628927089516</v>
      </c>
    </row>
    <row r="46" spans="1:9" x14ac:dyDescent="0.25">
      <c r="A46" s="2">
        <v>222</v>
      </c>
      <c r="B46" s="2" t="s">
        <v>12</v>
      </c>
      <c r="C46" s="2">
        <v>2</v>
      </c>
      <c r="D46" s="5">
        <v>41851</v>
      </c>
      <c r="E46" s="2">
        <v>150</v>
      </c>
      <c r="F46">
        <v>5</v>
      </c>
      <c r="G46" s="3">
        <v>15.714</v>
      </c>
      <c r="H46">
        <f t="shared" si="0"/>
        <v>88.053941908713711</v>
      </c>
      <c r="I46" s="6">
        <f t="shared" si="1"/>
        <v>2.9351313969571233</v>
      </c>
    </row>
    <row r="47" spans="1:9" x14ac:dyDescent="0.25">
      <c r="A47">
        <v>222</v>
      </c>
      <c r="B47" s="3" t="s">
        <v>12</v>
      </c>
      <c r="C47" s="3">
        <v>1</v>
      </c>
      <c r="D47" s="4">
        <v>41821</v>
      </c>
      <c r="E47" s="3">
        <v>200</v>
      </c>
      <c r="F47">
        <v>5</v>
      </c>
      <c r="G47" s="2">
        <v>17.602</v>
      </c>
      <c r="H47">
        <f t="shared" si="0"/>
        <v>99.245406046235928</v>
      </c>
      <c r="I47" s="6">
        <f t="shared" si="1"/>
        <v>2.4811351511558981</v>
      </c>
    </row>
    <row r="48" spans="1:9" x14ac:dyDescent="0.25">
      <c r="A48">
        <v>222</v>
      </c>
      <c r="B48" s="3" t="s">
        <v>12</v>
      </c>
      <c r="C48" s="3">
        <v>2</v>
      </c>
      <c r="D48" s="4">
        <v>41821</v>
      </c>
      <c r="E48" s="3">
        <v>200</v>
      </c>
      <c r="F48">
        <v>5</v>
      </c>
      <c r="G48" s="3">
        <v>17.919</v>
      </c>
      <c r="H48">
        <f t="shared" si="0"/>
        <v>101.12448132780084</v>
      </c>
      <c r="I48" s="6">
        <f t="shared" si="1"/>
        <v>2.5281120331950206</v>
      </c>
    </row>
    <row r="49" spans="1:9" x14ac:dyDescent="0.25">
      <c r="A49">
        <v>222</v>
      </c>
      <c r="B49" s="3" t="s">
        <v>14</v>
      </c>
      <c r="C49" s="3">
        <v>1</v>
      </c>
      <c r="D49" s="4">
        <v>41821</v>
      </c>
      <c r="E49" s="3">
        <v>200</v>
      </c>
      <c r="F49">
        <v>5</v>
      </c>
      <c r="G49" s="3">
        <v>137.625</v>
      </c>
      <c r="H49">
        <f t="shared" si="0"/>
        <v>810.70361588618857</v>
      </c>
      <c r="I49" s="6">
        <f t="shared" si="1"/>
        <v>20.267590397154713</v>
      </c>
    </row>
    <row r="50" spans="1:9" x14ac:dyDescent="0.25">
      <c r="A50">
        <v>222</v>
      </c>
      <c r="B50" s="3" t="s">
        <v>14</v>
      </c>
      <c r="C50" s="3">
        <v>2</v>
      </c>
      <c r="D50" s="4">
        <v>41821</v>
      </c>
      <c r="E50" s="3">
        <v>200</v>
      </c>
      <c r="F50">
        <v>5</v>
      </c>
      <c r="G50" s="3">
        <v>130.447</v>
      </c>
      <c r="H50">
        <f t="shared" si="0"/>
        <v>768.15471250740973</v>
      </c>
      <c r="I50" s="6">
        <f t="shared" si="1"/>
        <v>19.203867812685242</v>
      </c>
    </row>
    <row r="51" spans="1:9" x14ac:dyDescent="0.25">
      <c r="A51" s="2">
        <v>222</v>
      </c>
      <c r="B51" s="2" t="s">
        <v>12</v>
      </c>
      <c r="C51" s="2">
        <v>1</v>
      </c>
      <c r="D51" s="5">
        <v>41807</v>
      </c>
      <c r="E51" s="2">
        <v>200</v>
      </c>
      <c r="F51">
        <v>5</v>
      </c>
      <c r="G51" s="3">
        <v>16.423999999999999</v>
      </c>
      <c r="H51">
        <f t="shared" si="0"/>
        <v>92.262596324836991</v>
      </c>
      <c r="I51" s="6">
        <f t="shared" si="1"/>
        <v>2.3065649081209245</v>
      </c>
    </row>
    <row r="52" spans="1:9" x14ac:dyDescent="0.25">
      <c r="A52">
        <v>222</v>
      </c>
      <c r="B52" s="3" t="s">
        <v>12</v>
      </c>
      <c r="C52" s="3">
        <v>2</v>
      </c>
      <c r="D52" s="4">
        <v>41807</v>
      </c>
      <c r="E52" s="3">
        <v>200</v>
      </c>
      <c r="F52">
        <v>5</v>
      </c>
      <c r="G52" s="2">
        <v>15.148</v>
      </c>
      <c r="H52">
        <f t="shared" si="0"/>
        <v>84.698873740367517</v>
      </c>
      <c r="I52" s="6">
        <f t="shared" si="1"/>
        <v>2.1174718435091879</v>
      </c>
    </row>
    <row r="53" spans="1:9" x14ac:dyDescent="0.25">
      <c r="A53">
        <v>222</v>
      </c>
      <c r="B53" s="3" t="s">
        <v>12</v>
      </c>
      <c r="C53" s="3">
        <v>1</v>
      </c>
      <c r="D53" s="4">
        <v>41793</v>
      </c>
      <c r="E53" s="3">
        <v>200</v>
      </c>
      <c r="F53">
        <v>5</v>
      </c>
      <c r="G53" s="3">
        <v>15.269</v>
      </c>
      <c r="H53">
        <f t="shared" si="0"/>
        <v>85.416123295791351</v>
      </c>
      <c r="I53" s="6">
        <f t="shared" si="1"/>
        <v>2.1354030823947836</v>
      </c>
    </row>
    <row r="54" spans="1:9" x14ac:dyDescent="0.25">
      <c r="A54">
        <v>222</v>
      </c>
      <c r="B54" s="3" t="s">
        <v>12</v>
      </c>
      <c r="C54" s="3">
        <v>2</v>
      </c>
      <c r="D54" s="4">
        <v>41793</v>
      </c>
      <c r="E54" s="3">
        <v>200</v>
      </c>
      <c r="F54">
        <v>5</v>
      </c>
      <c r="G54" s="3">
        <v>18.888999999999999</v>
      </c>
      <c r="H54">
        <f t="shared" si="0"/>
        <v>106.87433313574392</v>
      </c>
      <c r="I54" s="6">
        <f t="shared" si="1"/>
        <v>2.6718583283935984</v>
      </c>
    </row>
    <row r="55" spans="1:9" x14ac:dyDescent="0.25">
      <c r="A55">
        <v>222</v>
      </c>
      <c r="B55" s="3" t="s">
        <v>12</v>
      </c>
      <c r="C55" s="3">
        <v>1</v>
      </c>
      <c r="D55" s="4">
        <v>41863</v>
      </c>
      <c r="E55" s="3">
        <v>200</v>
      </c>
      <c r="F55">
        <v>5</v>
      </c>
      <c r="G55" s="3">
        <v>27.117999999999999</v>
      </c>
      <c r="H55">
        <f t="shared" si="0"/>
        <v>155.65323058684055</v>
      </c>
      <c r="I55" s="6">
        <f t="shared" si="1"/>
        <v>3.8913307646710136</v>
      </c>
    </row>
    <row r="56" spans="1:9" x14ac:dyDescent="0.25">
      <c r="A56" s="2">
        <v>222</v>
      </c>
      <c r="B56" s="2" t="s">
        <v>12</v>
      </c>
      <c r="C56" s="2">
        <v>2</v>
      </c>
      <c r="D56" s="5">
        <v>41863</v>
      </c>
      <c r="E56" s="2">
        <v>200</v>
      </c>
      <c r="F56">
        <v>5</v>
      </c>
      <c r="G56" s="3">
        <v>25.024999999999999</v>
      </c>
      <c r="H56">
        <f t="shared" si="0"/>
        <v>143.24659158269117</v>
      </c>
      <c r="I56" s="6">
        <f t="shared" si="1"/>
        <v>3.5811647895672793</v>
      </c>
    </row>
    <row r="57" spans="1:9" x14ac:dyDescent="0.25">
      <c r="A57">
        <v>222</v>
      </c>
      <c r="B57" s="3" t="s">
        <v>11</v>
      </c>
      <c r="C57" s="3">
        <v>1</v>
      </c>
      <c r="D57" s="4">
        <v>41851</v>
      </c>
      <c r="E57" s="3">
        <v>200</v>
      </c>
      <c r="F57">
        <v>5</v>
      </c>
      <c r="G57" s="2">
        <v>34.523000000000003</v>
      </c>
      <c r="H57">
        <f t="shared" si="0"/>
        <v>199.54771784232369</v>
      </c>
      <c r="I57" s="6">
        <f t="shared" si="1"/>
        <v>4.9886929460580918</v>
      </c>
    </row>
    <row r="58" spans="1:9" x14ac:dyDescent="0.25">
      <c r="A58">
        <v>222</v>
      </c>
      <c r="B58" s="3" t="s">
        <v>11</v>
      </c>
      <c r="C58" s="3">
        <v>2</v>
      </c>
      <c r="D58" s="4">
        <v>41851</v>
      </c>
      <c r="E58" s="3">
        <v>200</v>
      </c>
      <c r="F58">
        <v>5</v>
      </c>
      <c r="G58" s="3">
        <v>33.511000000000003</v>
      </c>
      <c r="H58">
        <f t="shared" si="0"/>
        <v>193.54890337877893</v>
      </c>
      <c r="I58" s="6">
        <f t="shared" si="1"/>
        <v>4.8387225844694735</v>
      </c>
    </row>
    <row r="59" spans="1:9" x14ac:dyDescent="0.25">
      <c r="A59">
        <v>222</v>
      </c>
      <c r="B59" s="3" t="s">
        <v>12</v>
      </c>
      <c r="C59" s="3">
        <v>1</v>
      </c>
      <c r="D59" s="4">
        <v>41835</v>
      </c>
      <c r="E59" s="3">
        <v>200</v>
      </c>
      <c r="F59">
        <v>5</v>
      </c>
      <c r="G59" s="3">
        <v>51.198</v>
      </c>
      <c r="H59">
        <f t="shared" si="0"/>
        <v>298.39181979845881</v>
      </c>
      <c r="I59" s="6">
        <f t="shared" si="1"/>
        <v>7.4597954949614698</v>
      </c>
    </row>
    <row r="60" spans="1:9" x14ac:dyDescent="0.25">
      <c r="A60">
        <v>222</v>
      </c>
      <c r="B60" s="3" t="s">
        <v>12</v>
      </c>
      <c r="C60" s="3">
        <v>2</v>
      </c>
      <c r="D60" s="4">
        <v>41835</v>
      </c>
      <c r="E60" s="3">
        <v>200</v>
      </c>
      <c r="F60">
        <v>5</v>
      </c>
      <c r="G60" s="3">
        <v>50.774000000000001</v>
      </c>
      <c r="H60">
        <f t="shared" si="0"/>
        <v>295.8784825133373</v>
      </c>
      <c r="I60" s="6">
        <f t="shared" si="1"/>
        <v>7.3969620628334329</v>
      </c>
    </row>
    <row r="61" spans="1:9" x14ac:dyDescent="0.25">
      <c r="A61" s="2">
        <v>222</v>
      </c>
      <c r="B61" s="2" t="s">
        <v>11</v>
      </c>
      <c r="C61" s="2">
        <v>1</v>
      </c>
      <c r="D61" s="5">
        <v>41863</v>
      </c>
      <c r="E61" s="2">
        <v>200</v>
      </c>
      <c r="F61">
        <v>5</v>
      </c>
      <c r="G61" s="2">
        <v>33.256999999999998</v>
      </c>
      <c r="H61">
        <f t="shared" si="0"/>
        <v>192.0432720806165</v>
      </c>
      <c r="I61" s="6">
        <f t="shared" si="1"/>
        <v>4.8010818020154122</v>
      </c>
    </row>
    <row r="62" spans="1:9" x14ac:dyDescent="0.25">
      <c r="A62">
        <v>222</v>
      </c>
      <c r="B62" s="3" t="s">
        <v>11</v>
      </c>
      <c r="C62" s="3">
        <v>2</v>
      </c>
      <c r="D62" s="4">
        <v>41863</v>
      </c>
      <c r="E62" s="3">
        <v>200</v>
      </c>
      <c r="F62">
        <v>5</v>
      </c>
      <c r="G62" s="3">
        <v>33.523000000000003</v>
      </c>
      <c r="H62">
        <f t="shared" si="0"/>
        <v>193.62003556609369</v>
      </c>
      <c r="I62" s="6">
        <f t="shared" si="1"/>
        <v>4.8405008891523424</v>
      </c>
    </row>
    <row r="63" spans="1:9" x14ac:dyDescent="0.25">
      <c r="A63">
        <v>222</v>
      </c>
      <c r="B63" s="3" t="s">
        <v>14</v>
      </c>
      <c r="C63" s="3">
        <v>1</v>
      </c>
      <c r="D63" s="4">
        <v>41851</v>
      </c>
      <c r="E63" s="3">
        <v>200</v>
      </c>
      <c r="F63">
        <v>5</v>
      </c>
      <c r="G63" s="3">
        <v>38.479999999999997</v>
      </c>
      <c r="H63">
        <f t="shared" si="0"/>
        <v>223.00355660936575</v>
      </c>
      <c r="I63" s="6">
        <f t="shared" si="1"/>
        <v>5.5750889152341436</v>
      </c>
    </row>
    <row r="64" spans="1:9" x14ac:dyDescent="0.25">
      <c r="A64">
        <v>222</v>
      </c>
      <c r="B64" s="3" t="s">
        <v>11</v>
      </c>
      <c r="C64" s="3">
        <v>2</v>
      </c>
      <c r="D64" s="4">
        <v>41851</v>
      </c>
      <c r="E64" s="3">
        <v>200</v>
      </c>
      <c r="F64">
        <v>5</v>
      </c>
      <c r="G64" s="3">
        <v>36.527000000000001</v>
      </c>
      <c r="H64">
        <f t="shared" si="0"/>
        <v>211.42679312388859</v>
      </c>
      <c r="I64" s="6">
        <f t="shared" si="1"/>
        <v>5.2856698280972152</v>
      </c>
    </row>
    <row r="65" spans="1:9" x14ac:dyDescent="0.25">
      <c r="A65">
        <v>222</v>
      </c>
      <c r="B65" s="3" t="s">
        <v>11</v>
      </c>
      <c r="C65" s="3">
        <v>1</v>
      </c>
      <c r="D65" s="4">
        <v>41807</v>
      </c>
      <c r="E65" s="3">
        <v>200</v>
      </c>
      <c r="F65">
        <v>5</v>
      </c>
      <c r="G65" s="3">
        <v>17.553999999999998</v>
      </c>
      <c r="H65">
        <f t="shared" si="0"/>
        <v>98.960877296976875</v>
      </c>
      <c r="I65" s="6">
        <f t="shared" si="1"/>
        <v>2.4740219324244221</v>
      </c>
    </row>
    <row r="66" spans="1:9" x14ac:dyDescent="0.25">
      <c r="A66" s="2">
        <v>222</v>
      </c>
      <c r="B66" s="2" t="s">
        <v>11</v>
      </c>
      <c r="C66" s="2">
        <v>2</v>
      </c>
      <c r="D66" s="5">
        <v>41807</v>
      </c>
      <c r="E66" s="2">
        <v>200</v>
      </c>
      <c r="F66">
        <v>5</v>
      </c>
      <c r="G66" s="2">
        <v>17.597999999999999</v>
      </c>
      <c r="H66">
        <f t="shared" si="0"/>
        <v>99.221695317130994</v>
      </c>
      <c r="I66" s="6">
        <f t="shared" si="1"/>
        <v>2.4805423829282747</v>
      </c>
    </row>
    <row r="67" spans="1:9" x14ac:dyDescent="0.25">
      <c r="A67">
        <v>222</v>
      </c>
      <c r="B67" s="3" t="s">
        <v>11</v>
      </c>
      <c r="C67" s="3">
        <v>1</v>
      </c>
      <c r="D67" s="4">
        <v>41876</v>
      </c>
      <c r="E67" s="3">
        <v>100</v>
      </c>
      <c r="F67">
        <v>5</v>
      </c>
      <c r="G67" s="3">
        <v>38.911000000000001</v>
      </c>
      <c r="H67">
        <f t="shared" ref="H67:H78" si="2">(G67-0.8593)/0.1687</f>
        <v>225.5583876704209</v>
      </c>
      <c r="I67" s="6">
        <f t="shared" ref="I67:I78" si="3">((5*H67)/E67)</f>
        <v>11.277919383521045</v>
      </c>
    </row>
    <row r="68" spans="1:9" x14ac:dyDescent="0.25">
      <c r="A68">
        <v>222</v>
      </c>
      <c r="B68" s="3" t="s">
        <v>14</v>
      </c>
      <c r="C68" s="3">
        <v>1</v>
      </c>
      <c r="D68" s="4">
        <v>41793</v>
      </c>
      <c r="E68" s="3">
        <v>200</v>
      </c>
      <c r="F68">
        <v>5</v>
      </c>
      <c r="G68" s="3">
        <v>20.952999999999999</v>
      </c>
      <c r="H68">
        <f t="shared" si="2"/>
        <v>119.10906935388263</v>
      </c>
      <c r="I68" s="6">
        <f t="shared" si="3"/>
        <v>2.9777267338470659</v>
      </c>
    </row>
    <row r="69" spans="1:9" x14ac:dyDescent="0.25">
      <c r="A69">
        <v>222</v>
      </c>
      <c r="B69" s="3" t="s">
        <v>14</v>
      </c>
      <c r="C69" s="3">
        <v>2</v>
      </c>
      <c r="D69" s="4">
        <v>41793</v>
      </c>
      <c r="E69" s="3">
        <v>200</v>
      </c>
      <c r="F69">
        <v>5</v>
      </c>
      <c r="G69" s="3">
        <v>20.925000000000001</v>
      </c>
      <c r="H69">
        <f t="shared" si="2"/>
        <v>118.94309425014819</v>
      </c>
      <c r="I69" s="6">
        <f t="shared" si="3"/>
        <v>2.9735773562537049</v>
      </c>
    </row>
    <row r="70" spans="1:9" x14ac:dyDescent="0.25">
      <c r="A70">
        <v>222</v>
      </c>
      <c r="B70" s="3" t="s">
        <v>14</v>
      </c>
      <c r="C70" s="3">
        <v>1</v>
      </c>
      <c r="D70" s="4">
        <v>41835</v>
      </c>
      <c r="E70" s="3">
        <v>200</v>
      </c>
      <c r="F70">
        <v>5</v>
      </c>
      <c r="G70" s="3">
        <v>60.048000000000002</v>
      </c>
      <c r="H70">
        <f t="shared" si="2"/>
        <v>350.85180794309429</v>
      </c>
      <c r="I70" s="6">
        <f t="shared" si="3"/>
        <v>8.7712951985773557</v>
      </c>
    </row>
    <row r="71" spans="1:9" x14ac:dyDescent="0.25">
      <c r="A71" s="2">
        <v>222</v>
      </c>
      <c r="B71" s="2" t="s">
        <v>14</v>
      </c>
      <c r="C71" s="2">
        <v>2</v>
      </c>
      <c r="D71" s="5">
        <v>41835</v>
      </c>
      <c r="E71" s="2">
        <v>200</v>
      </c>
      <c r="F71">
        <v>5</v>
      </c>
      <c r="G71" s="2">
        <v>61.621000000000002</v>
      </c>
      <c r="H71">
        <f t="shared" si="2"/>
        <v>360.17605216360408</v>
      </c>
      <c r="I71" s="6">
        <f t="shared" si="3"/>
        <v>9.0044013040901021</v>
      </c>
    </row>
    <row r="72" spans="1:9" x14ac:dyDescent="0.25">
      <c r="A72">
        <v>222</v>
      </c>
      <c r="B72" t="s">
        <v>12</v>
      </c>
      <c r="C72" s="3">
        <v>1</v>
      </c>
      <c r="D72" s="4">
        <v>41876</v>
      </c>
      <c r="E72" s="3">
        <v>150</v>
      </c>
      <c r="F72">
        <v>5</v>
      </c>
      <c r="G72" s="3">
        <v>33.109000000000002</v>
      </c>
      <c r="H72">
        <f t="shared" si="2"/>
        <v>191.16597510373447</v>
      </c>
      <c r="I72" s="6">
        <f t="shared" si="3"/>
        <v>6.3721991701244827</v>
      </c>
    </row>
    <row r="73" spans="1:9" x14ac:dyDescent="0.25">
      <c r="A73">
        <v>222</v>
      </c>
      <c r="B73" t="s">
        <v>14</v>
      </c>
      <c r="C73" s="3">
        <v>1</v>
      </c>
      <c r="D73" s="4">
        <v>41876</v>
      </c>
      <c r="E73" s="3">
        <v>200</v>
      </c>
      <c r="F73">
        <v>5</v>
      </c>
      <c r="G73" s="3">
        <v>32.911999999999999</v>
      </c>
      <c r="H73">
        <f t="shared" si="2"/>
        <v>189.99822169531714</v>
      </c>
      <c r="I73" s="6">
        <f t="shared" si="3"/>
        <v>4.7499555423829287</v>
      </c>
    </row>
    <row r="74" spans="1:9" x14ac:dyDescent="0.25">
      <c r="A74">
        <v>222</v>
      </c>
      <c r="B74" t="s">
        <v>11</v>
      </c>
      <c r="C74" s="3">
        <v>1</v>
      </c>
      <c r="D74" s="4">
        <v>41835</v>
      </c>
      <c r="E74" s="3">
        <v>200</v>
      </c>
      <c r="F74">
        <v>5</v>
      </c>
      <c r="G74" s="3">
        <v>47.468000000000004</v>
      </c>
      <c r="H74">
        <f t="shared" si="2"/>
        <v>276.28156490812097</v>
      </c>
      <c r="I74" s="6">
        <f t="shared" si="3"/>
        <v>6.9070391227030248</v>
      </c>
    </row>
    <row r="75" spans="1:9" x14ac:dyDescent="0.25">
      <c r="A75">
        <v>222</v>
      </c>
      <c r="B75" t="s">
        <v>11</v>
      </c>
      <c r="C75" s="3">
        <v>2</v>
      </c>
      <c r="D75" s="4">
        <v>41835</v>
      </c>
      <c r="E75" s="3">
        <v>200</v>
      </c>
      <c r="F75">
        <v>5</v>
      </c>
      <c r="G75" s="3">
        <v>45.384</v>
      </c>
      <c r="H75">
        <f t="shared" si="2"/>
        <v>263.92827504445768</v>
      </c>
      <c r="I75" s="6">
        <f t="shared" si="3"/>
        <v>6.5982068761114423</v>
      </c>
    </row>
    <row r="76" spans="1:9" x14ac:dyDescent="0.25">
      <c r="A76" s="2">
        <v>222</v>
      </c>
      <c r="B76" s="2" t="s">
        <v>11</v>
      </c>
      <c r="C76" s="2">
        <v>1</v>
      </c>
      <c r="D76" s="5">
        <v>41821</v>
      </c>
      <c r="E76" s="2">
        <v>200</v>
      </c>
      <c r="F76">
        <v>5</v>
      </c>
      <c r="G76" s="2">
        <v>52.521000000000001</v>
      </c>
      <c r="H76">
        <f t="shared" si="2"/>
        <v>306.23414344991113</v>
      </c>
      <c r="I76" s="6">
        <f t="shared" si="3"/>
        <v>7.6558535862477788</v>
      </c>
    </row>
    <row r="77" spans="1:9" x14ac:dyDescent="0.25">
      <c r="A77">
        <v>222</v>
      </c>
      <c r="B77" t="s">
        <v>14</v>
      </c>
      <c r="C77" s="3">
        <v>1</v>
      </c>
      <c r="D77" s="4">
        <v>41863</v>
      </c>
      <c r="E77" s="3">
        <v>200</v>
      </c>
      <c r="F77">
        <v>5</v>
      </c>
      <c r="G77" s="3">
        <v>42.195</v>
      </c>
      <c r="H77">
        <f t="shared" si="2"/>
        <v>245.02489626556019</v>
      </c>
      <c r="I77" s="6">
        <f t="shared" si="3"/>
        <v>6.1256224066390041</v>
      </c>
    </row>
    <row r="78" spans="1:9" x14ac:dyDescent="0.25">
      <c r="A78">
        <v>222</v>
      </c>
      <c r="B78" t="s">
        <v>14</v>
      </c>
      <c r="C78" s="3">
        <v>2</v>
      </c>
      <c r="D78" s="4">
        <v>41863</v>
      </c>
      <c r="E78" s="3">
        <v>200</v>
      </c>
      <c r="F78">
        <v>5</v>
      </c>
      <c r="G78" s="3">
        <v>36.247</v>
      </c>
      <c r="H78">
        <f t="shared" si="2"/>
        <v>209.76704208654419</v>
      </c>
      <c r="I78" s="6">
        <f t="shared" si="3"/>
        <v>5.2441760521636045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topLeftCell="K1" zoomScale="85" zoomScaleNormal="85" workbookViewId="0">
      <selection activeCell="AD22" sqref="AD22"/>
    </sheetView>
  </sheetViews>
  <sheetFormatPr defaultRowHeight="15" x14ac:dyDescent="0.25"/>
  <cols>
    <col min="1" max="1" width="9.140625" style="7"/>
    <col min="2" max="2" width="9.42578125" style="7" bestFit="1" customWidth="1"/>
    <col min="3" max="3" width="9.140625" style="7"/>
    <col min="4" max="4" width="9.85546875" style="7" bestFit="1" customWidth="1"/>
    <col min="5" max="5" width="10.85546875" style="7" bestFit="1" customWidth="1"/>
    <col min="6" max="7" width="9.140625" style="7"/>
    <col min="8" max="9" width="9.85546875" style="7" bestFit="1" customWidth="1"/>
    <col min="10" max="11" width="9.140625" style="7"/>
    <col min="12" max="12" width="9.85546875" style="7" bestFit="1" customWidth="1"/>
    <col min="13" max="14" width="9.140625" style="7"/>
    <col min="15" max="15" width="10.42578125" style="7" customWidth="1"/>
    <col min="16" max="16" width="23.28515625" style="7" bestFit="1" customWidth="1"/>
    <col min="17" max="19" width="9.140625" style="7"/>
    <col min="20" max="20" width="10.7109375" style="7" bestFit="1" customWidth="1"/>
    <col min="21" max="16384" width="9.140625" style="7"/>
  </cols>
  <sheetData>
    <row r="1" spans="1:25" x14ac:dyDescent="0.25">
      <c r="A1" s="7" t="s">
        <v>8</v>
      </c>
      <c r="B1" s="7" t="s">
        <v>9</v>
      </c>
      <c r="C1" s="7" t="s">
        <v>13</v>
      </c>
      <c r="D1" s="7" t="s">
        <v>10</v>
      </c>
      <c r="E1" s="7" t="s">
        <v>17</v>
      </c>
      <c r="I1" s="7">
        <v>221</v>
      </c>
      <c r="L1" s="7">
        <v>222</v>
      </c>
    </row>
    <row r="2" spans="1:25" x14ac:dyDescent="0.25">
      <c r="A2" s="10">
        <v>221</v>
      </c>
      <c r="B2" s="10" t="s">
        <v>11</v>
      </c>
      <c r="C2" s="10">
        <v>1</v>
      </c>
      <c r="D2" s="12">
        <v>41794</v>
      </c>
      <c r="E2" s="16">
        <v>2.4547569650266747</v>
      </c>
      <c r="F2" s="16">
        <f>AVERAGE(E2:E3)</f>
        <v>2.3370183758150569</v>
      </c>
      <c r="I2" s="7" t="s">
        <v>10</v>
      </c>
      <c r="J2" s="7" t="s">
        <v>18</v>
      </c>
      <c r="L2" s="7" t="s">
        <v>10</v>
      </c>
      <c r="M2" s="7" t="s">
        <v>18</v>
      </c>
    </row>
    <row r="3" spans="1:25" x14ac:dyDescent="0.25">
      <c r="A3" s="10">
        <v>221</v>
      </c>
      <c r="B3" s="10" t="s">
        <v>11</v>
      </c>
      <c r="C3" s="10">
        <v>2</v>
      </c>
      <c r="D3" s="12">
        <v>41794</v>
      </c>
      <c r="E3" s="16">
        <v>2.2192797866034386</v>
      </c>
      <c r="F3" s="10"/>
      <c r="H3" s="7" t="s">
        <v>11</v>
      </c>
      <c r="I3" s="12">
        <v>41794</v>
      </c>
      <c r="J3" s="16">
        <v>2.3370183758150569</v>
      </c>
      <c r="L3" s="12">
        <v>41793</v>
      </c>
      <c r="M3" s="16">
        <v>3.3937759336099584</v>
      </c>
      <c r="Q3" s="17"/>
      <c r="T3" s="18"/>
      <c r="X3" s="19"/>
      <c r="Y3" s="19"/>
    </row>
    <row r="4" spans="1:25" x14ac:dyDescent="0.25">
      <c r="A4" s="10">
        <v>221</v>
      </c>
      <c r="B4" s="10" t="s">
        <v>11</v>
      </c>
      <c r="C4" s="10">
        <v>1</v>
      </c>
      <c r="D4" s="12">
        <v>41807</v>
      </c>
      <c r="E4" s="16">
        <v>4.2001630112625969</v>
      </c>
      <c r="F4" s="16">
        <f>AVERAGE(E4:E5)</f>
        <v>5.1359217545939551</v>
      </c>
      <c r="I4" s="12">
        <v>41807</v>
      </c>
      <c r="J4" s="16">
        <v>5.1359217545939551</v>
      </c>
      <c r="L4" s="12">
        <v>41807</v>
      </c>
      <c r="M4" s="16">
        <v>2.4772821576763482</v>
      </c>
      <c r="Q4" s="17"/>
      <c r="T4" s="18"/>
      <c r="X4" s="19"/>
    </row>
    <row r="5" spans="1:25" x14ac:dyDescent="0.25">
      <c r="A5" s="10">
        <v>221</v>
      </c>
      <c r="B5" s="10" t="s">
        <v>11</v>
      </c>
      <c r="C5" s="10">
        <v>2</v>
      </c>
      <c r="D5" s="12">
        <v>41807</v>
      </c>
      <c r="E5" s="16">
        <v>6.0716804979253132</v>
      </c>
      <c r="F5" s="10"/>
      <c r="I5" s="12">
        <v>41821</v>
      </c>
      <c r="J5" s="16"/>
      <c r="L5" s="12">
        <v>41821</v>
      </c>
      <c r="M5" s="16">
        <v>7.6558535862477788</v>
      </c>
      <c r="Q5" s="17"/>
      <c r="T5" s="18"/>
      <c r="X5" s="19"/>
      <c r="Y5" s="19"/>
    </row>
    <row r="6" spans="1:25" x14ac:dyDescent="0.25">
      <c r="A6" s="10">
        <v>221</v>
      </c>
      <c r="B6" s="10" t="s">
        <v>11</v>
      </c>
      <c r="C6" s="10">
        <v>1</v>
      </c>
      <c r="D6" s="12">
        <v>41835</v>
      </c>
      <c r="E6" s="16">
        <v>7.3156885990910894</v>
      </c>
      <c r="F6" s="16">
        <f>AVERAGE(E6:E7)</f>
        <v>7.51159849832049</v>
      </c>
      <c r="I6" s="12">
        <v>41835</v>
      </c>
      <c r="J6" s="16">
        <v>7.51159849832049</v>
      </c>
      <c r="L6" s="12">
        <v>41835</v>
      </c>
      <c r="M6" s="16">
        <v>6.7526229994072331</v>
      </c>
      <c r="Q6" s="17"/>
      <c r="T6" s="18"/>
      <c r="X6" s="19"/>
    </row>
    <row r="7" spans="1:25" x14ac:dyDescent="0.25">
      <c r="A7" s="10">
        <v>221</v>
      </c>
      <c r="B7" s="10" t="s">
        <v>11</v>
      </c>
      <c r="C7" s="10">
        <v>2</v>
      </c>
      <c r="D7" s="12">
        <v>41835</v>
      </c>
      <c r="E7" s="16">
        <v>7.7075083975498906</v>
      </c>
      <c r="F7" s="10"/>
      <c r="I7" s="12">
        <v>41850</v>
      </c>
      <c r="J7" s="16">
        <v>4.9902588421260621</v>
      </c>
      <c r="L7" s="12">
        <v>41851</v>
      </c>
      <c r="M7" s="16">
        <v>4.9137077652637826</v>
      </c>
      <c r="Q7" s="17"/>
      <c r="T7" s="18"/>
      <c r="X7" s="19"/>
      <c r="Y7" s="19"/>
    </row>
    <row r="8" spans="1:25" x14ac:dyDescent="0.25">
      <c r="A8" s="10">
        <v>221</v>
      </c>
      <c r="B8" s="10" t="s">
        <v>11</v>
      </c>
      <c r="C8" s="10">
        <v>1</v>
      </c>
      <c r="D8" s="12">
        <v>41850</v>
      </c>
      <c r="E8" s="16">
        <v>4.8458209839952584</v>
      </c>
      <c r="F8" s="16">
        <f>AVERAGE(E8:E9)</f>
        <v>4.9902588421260621</v>
      </c>
      <c r="I8" s="12">
        <v>41862</v>
      </c>
      <c r="J8" s="16">
        <v>5.9661529342027269</v>
      </c>
      <c r="L8" s="12">
        <v>41863</v>
      </c>
      <c r="M8" s="16">
        <v>5.0433758150563133</v>
      </c>
      <c r="Q8" s="17"/>
      <c r="T8" s="18"/>
      <c r="X8" s="19"/>
    </row>
    <row r="9" spans="1:25" x14ac:dyDescent="0.25">
      <c r="A9" s="10">
        <v>221</v>
      </c>
      <c r="B9" s="10" t="s">
        <v>11</v>
      </c>
      <c r="C9" s="10">
        <v>2</v>
      </c>
      <c r="D9" s="12">
        <v>41850</v>
      </c>
      <c r="E9" s="16">
        <v>5.1346967002568666</v>
      </c>
      <c r="F9" s="10"/>
      <c r="I9" s="12">
        <v>41876</v>
      </c>
      <c r="J9" s="16">
        <v>5.8551274451689395</v>
      </c>
      <c r="L9" s="12">
        <v>41876</v>
      </c>
      <c r="M9" s="16">
        <v>8.0592101363366933</v>
      </c>
      <c r="Q9" s="17"/>
      <c r="T9" s="18"/>
      <c r="X9" s="19"/>
      <c r="Y9" s="19"/>
    </row>
    <row r="10" spans="1:25" x14ac:dyDescent="0.25">
      <c r="A10" s="10">
        <v>221</v>
      </c>
      <c r="B10" s="10" t="s">
        <v>11</v>
      </c>
      <c r="C10" s="10">
        <v>1</v>
      </c>
      <c r="D10" s="12">
        <v>41862</v>
      </c>
      <c r="E10" s="16">
        <v>6.0530922742540998</v>
      </c>
      <c r="F10" s="16">
        <f>AVERAGE(E10:E11)</f>
        <v>5.9661529342027269</v>
      </c>
      <c r="I10" s="15">
        <v>41932</v>
      </c>
      <c r="J10" s="16">
        <v>12.839673353909465</v>
      </c>
      <c r="L10" s="15">
        <v>41932</v>
      </c>
      <c r="M10" s="16">
        <v>10.382065480513194</v>
      </c>
      <c r="Q10" s="17"/>
      <c r="T10" s="18"/>
      <c r="X10" s="19"/>
    </row>
    <row r="11" spans="1:25" x14ac:dyDescent="0.25">
      <c r="A11" s="10">
        <v>221</v>
      </c>
      <c r="B11" s="10" t="s">
        <v>11</v>
      </c>
      <c r="C11" s="10">
        <v>2</v>
      </c>
      <c r="D11" s="12">
        <v>41862</v>
      </c>
      <c r="E11" s="16">
        <v>5.8792135941513539</v>
      </c>
      <c r="F11" s="10"/>
      <c r="I11" s="12"/>
      <c r="J11" s="16"/>
      <c r="L11" s="12"/>
      <c r="M11" s="16"/>
      <c r="Q11" s="17"/>
      <c r="T11" s="18"/>
      <c r="X11" s="19"/>
      <c r="Y11" s="19"/>
    </row>
    <row r="12" spans="1:25" x14ac:dyDescent="0.25">
      <c r="A12" s="10">
        <v>221</v>
      </c>
      <c r="B12" s="10" t="s">
        <v>11</v>
      </c>
      <c r="C12" s="10">
        <v>1</v>
      </c>
      <c r="D12" s="12">
        <v>41876</v>
      </c>
      <c r="E12" s="16">
        <v>5.5242145820984003</v>
      </c>
      <c r="F12" s="16">
        <f>AVERAGE(E12:E13)</f>
        <v>5.8551274451689395</v>
      </c>
      <c r="I12" s="12"/>
      <c r="J12" s="16"/>
      <c r="L12" s="12"/>
      <c r="M12" s="16"/>
      <c r="Q12" s="17"/>
      <c r="T12" s="18"/>
      <c r="X12" s="19"/>
    </row>
    <row r="13" spans="1:25" x14ac:dyDescent="0.25">
      <c r="A13" s="10">
        <v>221</v>
      </c>
      <c r="B13" s="10" t="s">
        <v>11</v>
      </c>
      <c r="C13" s="10">
        <v>2</v>
      </c>
      <c r="D13" s="12">
        <v>41876</v>
      </c>
      <c r="E13" s="16">
        <v>6.1860403082394795</v>
      </c>
      <c r="F13" s="10"/>
      <c r="H13" s="7" t="s">
        <v>14</v>
      </c>
      <c r="Q13" s="17"/>
      <c r="T13" s="18"/>
      <c r="X13" s="19"/>
      <c r="Y13" s="19"/>
    </row>
    <row r="14" spans="1:25" x14ac:dyDescent="0.25">
      <c r="A14" s="13">
        <v>221</v>
      </c>
      <c r="B14" s="13" t="s">
        <v>12</v>
      </c>
      <c r="C14" s="13">
        <v>1</v>
      </c>
      <c r="D14" s="14">
        <v>41794</v>
      </c>
      <c r="E14" s="20">
        <v>12.658521043272081</v>
      </c>
      <c r="F14" s="20">
        <f>AVERAGE(E14:E15)</f>
        <v>12.674673977474807</v>
      </c>
      <c r="I14" s="11">
        <v>41794</v>
      </c>
      <c r="J14" s="21">
        <v>3.588203912270302</v>
      </c>
      <c r="L14" s="11">
        <v>41793</v>
      </c>
      <c r="M14" s="21">
        <v>4.6749629519857745</v>
      </c>
      <c r="Q14" s="17"/>
      <c r="T14" s="18"/>
      <c r="X14" s="19"/>
    </row>
    <row r="15" spans="1:25" x14ac:dyDescent="0.25">
      <c r="A15" s="13">
        <v>221</v>
      </c>
      <c r="B15" s="13" t="s">
        <v>12</v>
      </c>
      <c r="C15" s="13">
        <v>2</v>
      </c>
      <c r="D15" s="14">
        <v>41794</v>
      </c>
      <c r="E15" s="20">
        <v>12.690826911677535</v>
      </c>
      <c r="F15" s="13"/>
      <c r="I15" s="11">
        <v>41807</v>
      </c>
      <c r="J15" s="21">
        <v>7.0480438648488448</v>
      </c>
      <c r="L15" s="11">
        <v>41807</v>
      </c>
      <c r="M15" s="21">
        <v>2.0976882039122704</v>
      </c>
    </row>
    <row r="16" spans="1:25" x14ac:dyDescent="0.25">
      <c r="A16" s="13">
        <v>221</v>
      </c>
      <c r="B16" s="13" t="s">
        <v>12</v>
      </c>
      <c r="C16" s="13">
        <v>1</v>
      </c>
      <c r="D16" s="14">
        <v>41807</v>
      </c>
      <c r="E16" s="20">
        <v>6.0553349140486068</v>
      </c>
      <c r="F16" s="20">
        <f>AVERAGE(E16:E17)</f>
        <v>6.2454653230586832</v>
      </c>
      <c r="I16" s="11">
        <v>41821</v>
      </c>
      <c r="J16" s="21">
        <v>9.1755977079628543</v>
      </c>
      <c r="L16" s="11">
        <v>41821</v>
      </c>
      <c r="M16" s="21">
        <v>10.758402489626556</v>
      </c>
    </row>
    <row r="17" spans="1:22" x14ac:dyDescent="0.25">
      <c r="A17" s="13">
        <v>221</v>
      </c>
      <c r="B17" s="13" t="s">
        <v>12</v>
      </c>
      <c r="C17" s="13">
        <v>2</v>
      </c>
      <c r="D17" s="14">
        <v>41807</v>
      </c>
      <c r="E17" s="20">
        <v>6.4355957320687605</v>
      </c>
      <c r="F17" s="13"/>
      <c r="I17" s="11">
        <v>41835</v>
      </c>
      <c r="J17" s="21">
        <v>10.285655008891524</v>
      </c>
      <c r="L17" s="11">
        <v>41835</v>
      </c>
      <c r="M17" s="21">
        <v>13.987581505631299</v>
      </c>
      <c r="P17" s="7" t="s">
        <v>10</v>
      </c>
      <c r="Q17" s="7" t="s">
        <v>23</v>
      </c>
      <c r="R17" s="7" t="s">
        <v>24</v>
      </c>
      <c r="S17" s="7" t="s">
        <v>25</v>
      </c>
      <c r="T17" s="7" t="s">
        <v>26</v>
      </c>
      <c r="U17" s="7" t="s">
        <v>27</v>
      </c>
      <c r="V17" s="7" t="s">
        <v>28</v>
      </c>
    </row>
    <row r="18" spans="1:22" x14ac:dyDescent="0.25">
      <c r="A18" s="13">
        <v>221</v>
      </c>
      <c r="B18" s="13" t="s">
        <v>12</v>
      </c>
      <c r="C18" s="13">
        <v>1</v>
      </c>
      <c r="D18" s="14">
        <v>41821</v>
      </c>
      <c r="E18" s="20">
        <v>6.6087136929460595</v>
      </c>
      <c r="F18" s="20">
        <f>AVERAGE(E18)</f>
        <v>6.6087136929460595</v>
      </c>
      <c r="I18" s="11">
        <v>41850</v>
      </c>
      <c r="J18" s="21">
        <v>6.7693538826318918</v>
      </c>
      <c r="L18" s="11">
        <v>41851</v>
      </c>
      <c r="M18" s="21">
        <v>7.2897451096621229</v>
      </c>
      <c r="P18" s="12">
        <v>41794</v>
      </c>
      <c r="Q18" s="16">
        <v>2.3370183758150569</v>
      </c>
      <c r="R18" s="16">
        <v>3.3937759336099584</v>
      </c>
      <c r="S18" s="21">
        <v>3.588203912270302</v>
      </c>
      <c r="T18" s="21">
        <v>4.6749629519857745</v>
      </c>
      <c r="U18" s="20">
        <v>12.674673977474807</v>
      </c>
      <c r="V18" s="20">
        <v>2.4036307053941908</v>
      </c>
    </row>
    <row r="19" spans="1:22" x14ac:dyDescent="0.25">
      <c r="A19" s="13">
        <v>221</v>
      </c>
      <c r="B19" s="13" t="s">
        <v>12</v>
      </c>
      <c r="C19" s="13">
        <v>1</v>
      </c>
      <c r="D19" s="14">
        <v>41835</v>
      </c>
      <c r="E19" s="20">
        <v>29.523451393005338</v>
      </c>
      <c r="F19" s="13"/>
      <c r="I19" s="11">
        <v>41862</v>
      </c>
      <c r="J19" s="21">
        <v>11.01624184943687</v>
      </c>
      <c r="L19" s="11">
        <v>41863</v>
      </c>
      <c r="M19" s="21">
        <v>5.6848992294013048</v>
      </c>
      <c r="P19" s="12">
        <v>41807</v>
      </c>
      <c r="Q19" s="16">
        <v>5.1359217545939551</v>
      </c>
      <c r="R19" s="16">
        <v>2.4772821576763482</v>
      </c>
      <c r="S19" s="21">
        <v>7.0480438648488448</v>
      </c>
      <c r="T19" s="21">
        <v>2.0976882039122704</v>
      </c>
      <c r="U19" s="20">
        <v>6.2454653230586832</v>
      </c>
      <c r="V19" s="20">
        <v>2.212018375815056</v>
      </c>
    </row>
    <row r="20" spans="1:22" x14ac:dyDescent="0.25">
      <c r="A20" s="13">
        <v>221</v>
      </c>
      <c r="B20" s="13" t="s">
        <v>12</v>
      </c>
      <c r="C20" s="13">
        <v>2</v>
      </c>
      <c r="D20" s="14">
        <v>41835</v>
      </c>
      <c r="E20" s="20">
        <v>24.100363070539419</v>
      </c>
      <c r="F20" s="20">
        <f>AVERAGE(E19:E20)</f>
        <v>26.811907231772381</v>
      </c>
      <c r="H20" s="3"/>
      <c r="I20" s="11">
        <v>41876</v>
      </c>
      <c r="J20" s="21">
        <v>14.501244813278012</v>
      </c>
      <c r="L20" s="11">
        <v>41876</v>
      </c>
      <c r="M20" s="21">
        <v>4.7499555423829287</v>
      </c>
      <c r="P20" s="12">
        <v>41821</v>
      </c>
      <c r="Q20" s="16"/>
      <c r="R20" s="16">
        <v>7.6558535862477788</v>
      </c>
      <c r="S20" s="21">
        <v>9.1755977079628543</v>
      </c>
      <c r="T20" s="21">
        <v>10.758402489626556</v>
      </c>
      <c r="U20" s="20">
        <v>6.6087136929460595</v>
      </c>
      <c r="V20" s="20">
        <v>2.5046235921754594</v>
      </c>
    </row>
    <row r="21" spans="1:22" x14ac:dyDescent="0.25">
      <c r="A21" s="13">
        <v>221</v>
      </c>
      <c r="B21" s="13" t="s">
        <v>12</v>
      </c>
      <c r="C21" s="13">
        <v>1</v>
      </c>
      <c r="D21" s="14">
        <v>41850</v>
      </c>
      <c r="E21" s="20">
        <v>25.794516893894489</v>
      </c>
      <c r="F21" s="13"/>
      <c r="H21" s="3"/>
      <c r="I21" s="22">
        <v>41932</v>
      </c>
      <c r="J21" s="21">
        <v>10.958050411522635</v>
      </c>
      <c r="L21" s="22">
        <v>41932</v>
      </c>
      <c r="M21" s="21">
        <v>12.498422496570644</v>
      </c>
      <c r="P21" s="12">
        <v>41835</v>
      </c>
      <c r="Q21" s="16">
        <v>7.51159849832049</v>
      </c>
      <c r="R21" s="16">
        <v>6.7526229994072331</v>
      </c>
      <c r="S21" s="21">
        <v>10.285655008891524</v>
      </c>
      <c r="T21" s="21">
        <v>13.987581505631299</v>
      </c>
      <c r="U21" s="20">
        <v>26.811907231772381</v>
      </c>
      <c r="V21" s="20">
        <v>7.4283787788974518</v>
      </c>
    </row>
    <row r="22" spans="1:22" x14ac:dyDescent="0.25">
      <c r="A22" s="13">
        <v>221</v>
      </c>
      <c r="B22" s="13" t="s">
        <v>12</v>
      </c>
      <c r="C22" s="13">
        <v>2</v>
      </c>
      <c r="D22" s="14">
        <v>41850</v>
      </c>
      <c r="E22" s="20">
        <v>28.448340248962655</v>
      </c>
      <c r="F22" s="20">
        <f>AVERAGE(E21:E22)</f>
        <v>27.121428571428574</v>
      </c>
      <c r="H22" s="7" t="s">
        <v>12</v>
      </c>
      <c r="I22" s="23"/>
      <c r="J22" s="24"/>
      <c r="P22" s="12">
        <v>41850</v>
      </c>
      <c r="Q22" s="16">
        <v>4.9902588421260621</v>
      </c>
      <c r="R22" s="16">
        <v>4.9137077652637826</v>
      </c>
      <c r="S22" s="21">
        <v>6.7693538826318918</v>
      </c>
      <c r="T22" s="21">
        <v>7.2897451096621229</v>
      </c>
      <c r="U22" s="20">
        <v>27.121428571428574</v>
      </c>
      <c r="V22" s="20">
        <v>2.9174471448330372</v>
      </c>
    </row>
    <row r="23" spans="1:22" x14ac:dyDescent="0.25">
      <c r="A23" s="13">
        <v>221</v>
      </c>
      <c r="B23" s="13" t="s">
        <v>12</v>
      </c>
      <c r="C23" s="13">
        <v>1</v>
      </c>
      <c r="D23" s="14">
        <v>41862</v>
      </c>
      <c r="E23" s="20">
        <v>51.879282750444588</v>
      </c>
      <c r="F23" s="13"/>
      <c r="I23" s="14">
        <v>41794</v>
      </c>
      <c r="J23" s="20">
        <v>12.674673977474807</v>
      </c>
      <c r="L23" s="14">
        <v>41793</v>
      </c>
      <c r="M23" s="20">
        <v>2.4036307053941908</v>
      </c>
      <c r="P23" s="12">
        <v>41862</v>
      </c>
      <c r="Q23" s="16">
        <v>5.9661529342027269</v>
      </c>
      <c r="R23" s="16">
        <v>5.0433758150563133</v>
      </c>
      <c r="S23" s="21">
        <v>11.01624184943687</v>
      </c>
      <c r="T23" s="21">
        <v>5.6848992294013048</v>
      </c>
      <c r="U23" s="20">
        <v>52.02747480735033</v>
      </c>
      <c r="V23" s="20">
        <v>3.7362477771191465</v>
      </c>
    </row>
    <row r="24" spans="1:22" x14ac:dyDescent="0.25">
      <c r="A24" s="13">
        <v>221</v>
      </c>
      <c r="B24" s="13" t="s">
        <v>12</v>
      </c>
      <c r="C24" s="13">
        <v>2</v>
      </c>
      <c r="D24" s="14">
        <v>41862</v>
      </c>
      <c r="E24" s="20">
        <v>52.17566686425608</v>
      </c>
      <c r="F24" s="20">
        <f>AVERAGE(E23:E24)</f>
        <v>52.02747480735033</v>
      </c>
      <c r="I24" s="14">
        <v>41807</v>
      </c>
      <c r="J24" s="20">
        <v>6.2454653230586832</v>
      </c>
      <c r="L24" s="14">
        <v>41807</v>
      </c>
      <c r="M24" s="20">
        <v>2.212018375815056</v>
      </c>
      <c r="P24" s="12">
        <v>41876</v>
      </c>
      <c r="Q24" s="16">
        <v>5.8551274451689395</v>
      </c>
      <c r="R24" s="16">
        <v>8.0592101363366933</v>
      </c>
      <c r="S24" s="21">
        <v>14.501244813278012</v>
      </c>
      <c r="T24" s="21">
        <v>4.7499555423829287</v>
      </c>
      <c r="U24" s="20">
        <v>37.881209247184401</v>
      </c>
      <c r="V24" s="20">
        <v>6.3721991701244827</v>
      </c>
    </row>
    <row r="25" spans="1:22" x14ac:dyDescent="0.25">
      <c r="A25" s="13">
        <v>221</v>
      </c>
      <c r="B25" s="13" t="s">
        <v>12</v>
      </c>
      <c r="C25" s="13">
        <v>1</v>
      </c>
      <c r="D25" s="14">
        <v>41876</v>
      </c>
      <c r="E25" s="20">
        <v>39.771102548903379</v>
      </c>
      <c r="F25" s="13"/>
      <c r="I25" s="14">
        <v>41821</v>
      </c>
      <c r="J25" s="20">
        <v>6.6087136929460595</v>
      </c>
      <c r="L25" s="14">
        <v>41821</v>
      </c>
      <c r="M25" s="20">
        <v>2.5046235921754594</v>
      </c>
      <c r="P25" s="15">
        <v>41932</v>
      </c>
      <c r="Q25" s="16">
        <v>12.839673353909465</v>
      </c>
      <c r="R25" s="16">
        <v>10.382065480513194</v>
      </c>
      <c r="S25" s="21">
        <v>10.958050411522635</v>
      </c>
      <c r="T25" s="21">
        <v>12.498422496570644</v>
      </c>
      <c r="U25" s="13">
        <v>11.73454218106996</v>
      </c>
      <c r="V25" s="13">
        <v>9.2458504801097394</v>
      </c>
    </row>
    <row r="26" spans="1:22" x14ac:dyDescent="0.25">
      <c r="A26" s="13">
        <v>221</v>
      </c>
      <c r="B26" s="13" t="s">
        <v>12</v>
      </c>
      <c r="C26" s="13">
        <v>2</v>
      </c>
      <c r="D26" s="14">
        <v>41876</v>
      </c>
      <c r="E26" s="20">
        <v>35.991315945465324</v>
      </c>
      <c r="F26" s="20">
        <f>AVERAGE(E25:E26)</f>
        <v>37.881209247184351</v>
      </c>
      <c r="I26" s="14">
        <v>41835</v>
      </c>
      <c r="J26" s="20">
        <v>26.811907231772381</v>
      </c>
      <c r="L26" s="14">
        <v>41835</v>
      </c>
      <c r="M26" s="20">
        <v>7.4283787788974518</v>
      </c>
    </row>
    <row r="27" spans="1:22" x14ac:dyDescent="0.25">
      <c r="A27" s="9">
        <v>221</v>
      </c>
      <c r="B27" s="9" t="s">
        <v>14</v>
      </c>
      <c r="C27" s="9">
        <v>1</v>
      </c>
      <c r="D27" s="11">
        <v>41794</v>
      </c>
      <c r="E27" s="21">
        <v>3.9108921161825725</v>
      </c>
      <c r="F27" s="9"/>
      <c r="I27" s="14">
        <v>41850</v>
      </c>
      <c r="J27" s="20">
        <v>27.121428571428574</v>
      </c>
      <c r="L27" s="14">
        <v>41851</v>
      </c>
      <c r="M27" s="20">
        <v>2.9174471448330372</v>
      </c>
    </row>
    <row r="28" spans="1:22" x14ac:dyDescent="0.25">
      <c r="A28" s="9">
        <v>221</v>
      </c>
      <c r="B28" s="9" t="s">
        <v>14</v>
      </c>
      <c r="C28" s="9">
        <v>2</v>
      </c>
      <c r="D28" s="11">
        <v>41794</v>
      </c>
      <c r="E28" s="21">
        <v>3.265515708358032</v>
      </c>
      <c r="F28" s="21">
        <f>AVERAGE(E27:E28)</f>
        <v>3.588203912270302</v>
      </c>
      <c r="I28" s="14">
        <v>41862</v>
      </c>
      <c r="J28" s="20">
        <v>52.02747480735033</v>
      </c>
      <c r="L28" s="14">
        <v>41863</v>
      </c>
      <c r="M28" s="20">
        <v>3.7362477771191465</v>
      </c>
    </row>
    <row r="29" spans="1:22" x14ac:dyDescent="0.25">
      <c r="A29" s="9">
        <v>221</v>
      </c>
      <c r="B29" s="9" t="s">
        <v>14</v>
      </c>
      <c r="C29" s="9">
        <v>1</v>
      </c>
      <c r="D29" s="11">
        <v>41807</v>
      </c>
      <c r="E29" s="21">
        <v>6.7022377000592765</v>
      </c>
      <c r="F29" s="9"/>
      <c r="I29" s="14">
        <v>41876</v>
      </c>
      <c r="J29" s="20">
        <v>37.881209247184401</v>
      </c>
      <c r="L29" s="14">
        <v>41876</v>
      </c>
      <c r="M29" s="20">
        <v>6.3721991701244827</v>
      </c>
    </row>
    <row r="30" spans="1:22" x14ac:dyDescent="0.25">
      <c r="A30" s="9">
        <v>221</v>
      </c>
      <c r="B30" s="9" t="s">
        <v>14</v>
      </c>
      <c r="C30" s="9">
        <v>2</v>
      </c>
      <c r="D30" s="11">
        <v>41807</v>
      </c>
      <c r="E30" s="21">
        <v>7.3938500296384122</v>
      </c>
      <c r="F30" s="21">
        <f>AVERAGE(E29:E30)</f>
        <v>7.0480438648488448</v>
      </c>
      <c r="I30" s="25">
        <v>41932</v>
      </c>
      <c r="J30" s="13">
        <v>11.73454218106996</v>
      </c>
      <c r="L30" s="25">
        <v>41932</v>
      </c>
      <c r="M30" s="13">
        <v>9.2458504801097394</v>
      </c>
    </row>
    <row r="31" spans="1:22" x14ac:dyDescent="0.25">
      <c r="A31" s="9">
        <v>221</v>
      </c>
      <c r="B31" s="9" t="s">
        <v>14</v>
      </c>
      <c r="C31" s="9">
        <v>1</v>
      </c>
      <c r="D31" s="11">
        <v>41821</v>
      </c>
      <c r="E31" s="21">
        <v>9.4336494763880676</v>
      </c>
      <c r="F31" s="9"/>
    </row>
    <row r="32" spans="1:22" x14ac:dyDescent="0.25">
      <c r="A32" s="9">
        <v>221</v>
      </c>
      <c r="B32" s="9" t="s">
        <v>14</v>
      </c>
      <c r="C32" s="9">
        <v>2</v>
      </c>
      <c r="D32" s="11">
        <v>41821</v>
      </c>
      <c r="E32" s="21">
        <v>8.9175459395376411</v>
      </c>
      <c r="F32" s="21">
        <f>AVERAGE(E31:E32)</f>
        <v>9.1755977079628543</v>
      </c>
    </row>
    <row r="33" spans="1:6" x14ac:dyDescent="0.25">
      <c r="A33" s="9">
        <v>221</v>
      </c>
      <c r="B33" s="9" t="s">
        <v>14</v>
      </c>
      <c r="C33" s="9">
        <v>1</v>
      </c>
      <c r="D33" s="11">
        <v>41835</v>
      </c>
      <c r="E33" s="21">
        <v>10.463287887769216</v>
      </c>
      <c r="F33" s="9"/>
    </row>
    <row r="34" spans="1:6" x14ac:dyDescent="0.25">
      <c r="A34" s="9">
        <v>221</v>
      </c>
      <c r="B34" s="9" t="s">
        <v>14</v>
      </c>
      <c r="C34" s="9">
        <v>2</v>
      </c>
      <c r="D34" s="11">
        <v>41835</v>
      </c>
      <c r="E34" s="21">
        <v>10.108022130013833</v>
      </c>
      <c r="F34" s="21">
        <f>AVERAGE(E33:E34)</f>
        <v>10.285655008891524</v>
      </c>
    </row>
    <row r="35" spans="1:6" x14ac:dyDescent="0.25">
      <c r="A35" s="9">
        <v>221</v>
      </c>
      <c r="B35" s="9" t="s">
        <v>14</v>
      </c>
      <c r="C35" s="9">
        <v>1</v>
      </c>
      <c r="D35" s="11">
        <v>41850</v>
      </c>
      <c r="E35" s="21">
        <v>6.4486662714878484</v>
      </c>
      <c r="F35" s="9"/>
    </row>
    <row r="36" spans="1:6" x14ac:dyDescent="0.25">
      <c r="A36" s="9">
        <v>221</v>
      </c>
      <c r="B36" s="9" t="s">
        <v>14</v>
      </c>
      <c r="C36" s="9">
        <v>2</v>
      </c>
      <c r="D36" s="11">
        <v>41850</v>
      </c>
      <c r="E36" s="21">
        <v>7.0900414937759342</v>
      </c>
      <c r="F36" s="21">
        <f>AVERAGE(E35:E36)</f>
        <v>6.7693538826318918</v>
      </c>
    </row>
    <row r="37" spans="1:6" x14ac:dyDescent="0.25">
      <c r="A37" s="9">
        <v>221</v>
      </c>
      <c r="B37" s="9" t="s">
        <v>14</v>
      </c>
      <c r="C37" s="9">
        <v>1</v>
      </c>
      <c r="D37" s="11">
        <v>41862</v>
      </c>
      <c r="E37" s="21">
        <v>10.19377593360996</v>
      </c>
      <c r="F37" s="9"/>
    </row>
    <row r="38" spans="1:6" x14ac:dyDescent="0.25">
      <c r="A38" s="9">
        <v>221</v>
      </c>
      <c r="B38" s="9" t="s">
        <v>14</v>
      </c>
      <c r="C38" s="9">
        <v>2</v>
      </c>
      <c r="D38" s="11">
        <v>41862</v>
      </c>
      <c r="E38" s="21">
        <v>11.838707765263782</v>
      </c>
      <c r="F38" s="21">
        <f>AVERAGE(E37:E38)</f>
        <v>11.01624184943687</v>
      </c>
    </row>
    <row r="39" spans="1:6" x14ac:dyDescent="0.25">
      <c r="A39" s="9">
        <v>221</v>
      </c>
      <c r="B39" s="9" t="s">
        <v>14</v>
      </c>
      <c r="C39" s="9">
        <v>1</v>
      </c>
      <c r="D39" s="11">
        <v>41876</v>
      </c>
      <c r="E39" s="21">
        <v>14.621132187314764</v>
      </c>
      <c r="F39" s="9"/>
    </row>
    <row r="40" spans="1:6" x14ac:dyDescent="0.25">
      <c r="A40" s="9">
        <v>221</v>
      </c>
      <c r="B40" s="9" t="s">
        <v>14</v>
      </c>
      <c r="C40" s="9">
        <v>2</v>
      </c>
      <c r="D40" s="11">
        <v>41876</v>
      </c>
      <c r="E40" s="21">
        <v>14.38135743924126</v>
      </c>
      <c r="F40" s="21">
        <f>AVERAGE(E39:E40)</f>
        <v>14.501244813278012</v>
      </c>
    </row>
    <row r="41" spans="1:6" x14ac:dyDescent="0.25">
      <c r="A41" s="10">
        <v>222</v>
      </c>
      <c r="B41" s="10" t="s">
        <v>11</v>
      </c>
      <c r="C41" s="10">
        <v>1</v>
      </c>
      <c r="D41" s="12">
        <v>41793</v>
      </c>
      <c r="E41" s="16">
        <v>3.5893153526970956</v>
      </c>
      <c r="F41" s="10"/>
    </row>
    <row r="42" spans="1:6" x14ac:dyDescent="0.25">
      <c r="A42" s="10">
        <v>222</v>
      </c>
      <c r="B42" s="10" t="s">
        <v>11</v>
      </c>
      <c r="C42" s="10">
        <v>2</v>
      </c>
      <c r="D42" s="12">
        <v>41793</v>
      </c>
      <c r="E42" s="16">
        <v>3.1982365145228213</v>
      </c>
      <c r="F42" s="16">
        <f>AVERAGE(E41:E42)</f>
        <v>3.3937759336099584</v>
      </c>
    </row>
    <row r="43" spans="1:6" x14ac:dyDescent="0.25">
      <c r="A43" s="10">
        <v>222</v>
      </c>
      <c r="B43" s="10" t="s">
        <v>11</v>
      </c>
      <c r="C43" s="10">
        <v>1</v>
      </c>
      <c r="D43" s="12">
        <v>41807</v>
      </c>
      <c r="E43" s="16">
        <v>2.4740219324244221</v>
      </c>
      <c r="F43" s="10"/>
    </row>
    <row r="44" spans="1:6" x14ac:dyDescent="0.25">
      <c r="A44" s="10">
        <v>222</v>
      </c>
      <c r="B44" s="10" t="s">
        <v>11</v>
      </c>
      <c r="C44" s="10">
        <v>2</v>
      </c>
      <c r="D44" s="12">
        <v>41807</v>
      </c>
      <c r="E44" s="16">
        <v>2.4805423829282747</v>
      </c>
      <c r="F44" s="16">
        <f>AVERAGE(E43:E44)</f>
        <v>2.4772821576763482</v>
      </c>
    </row>
    <row r="45" spans="1:6" x14ac:dyDescent="0.25">
      <c r="A45" s="10">
        <v>222</v>
      </c>
      <c r="B45" s="10" t="s">
        <v>11</v>
      </c>
      <c r="C45" s="10">
        <v>1</v>
      </c>
      <c r="D45" s="12">
        <v>41821</v>
      </c>
      <c r="E45" s="16">
        <v>7.6558535862477788</v>
      </c>
      <c r="F45" s="10"/>
    </row>
    <row r="46" spans="1:6" x14ac:dyDescent="0.25">
      <c r="A46" s="10">
        <v>222</v>
      </c>
      <c r="B46" s="10" t="s">
        <v>11</v>
      </c>
      <c r="C46" s="10">
        <v>1</v>
      </c>
      <c r="D46" s="12">
        <v>41835</v>
      </c>
      <c r="E46" s="16">
        <v>6.9070391227030248</v>
      </c>
      <c r="F46" s="16">
        <f>AVERAGE(E45)</f>
        <v>7.6558535862477788</v>
      </c>
    </row>
    <row r="47" spans="1:6" x14ac:dyDescent="0.25">
      <c r="A47" s="10">
        <v>222</v>
      </c>
      <c r="B47" s="10" t="s">
        <v>11</v>
      </c>
      <c r="C47" s="10">
        <v>2</v>
      </c>
      <c r="D47" s="12">
        <v>41835</v>
      </c>
      <c r="E47" s="16">
        <v>6.5982068761114423</v>
      </c>
      <c r="F47" s="16">
        <f>AVERAGE(E46:E47)</f>
        <v>6.7526229994072331</v>
      </c>
    </row>
    <row r="48" spans="1:6" x14ac:dyDescent="0.25">
      <c r="A48" s="10">
        <v>222</v>
      </c>
      <c r="B48" s="10" t="s">
        <v>11</v>
      </c>
      <c r="C48" s="10">
        <v>1</v>
      </c>
      <c r="D48" s="12">
        <v>41851</v>
      </c>
      <c r="E48" s="16">
        <v>4.9886929460580918</v>
      </c>
      <c r="F48" s="16"/>
    </row>
    <row r="49" spans="1:6" x14ac:dyDescent="0.25">
      <c r="A49" s="10">
        <v>222</v>
      </c>
      <c r="B49" s="10" t="s">
        <v>11</v>
      </c>
      <c r="C49" s="10">
        <v>2</v>
      </c>
      <c r="D49" s="12">
        <v>41851</v>
      </c>
      <c r="E49" s="16">
        <v>4.8387225844694735</v>
      </c>
      <c r="F49" s="16">
        <f>AVERAGE(E48:E49)</f>
        <v>4.9137077652637826</v>
      </c>
    </row>
    <row r="50" spans="1:6" x14ac:dyDescent="0.25">
      <c r="A50" s="10">
        <v>222</v>
      </c>
      <c r="B50" s="10" t="s">
        <v>11</v>
      </c>
      <c r="C50" s="10">
        <v>2</v>
      </c>
      <c r="D50" s="12">
        <v>41851</v>
      </c>
      <c r="E50" s="16">
        <v>5.2856698280972152</v>
      </c>
      <c r="F50" s="16"/>
    </row>
    <row r="51" spans="1:6" x14ac:dyDescent="0.25">
      <c r="A51" s="10">
        <v>222</v>
      </c>
      <c r="B51" s="10" t="s">
        <v>11</v>
      </c>
      <c r="C51" s="10">
        <v>1</v>
      </c>
      <c r="D51" s="12">
        <v>41863</v>
      </c>
      <c r="E51" s="16">
        <v>4.8010818020154122</v>
      </c>
      <c r="F51" s="16">
        <f t="shared" ref="F51" si="0">AVERAGE(E50:E51)</f>
        <v>5.0433758150563133</v>
      </c>
    </row>
    <row r="52" spans="1:6" x14ac:dyDescent="0.25">
      <c r="A52" s="10">
        <v>222</v>
      </c>
      <c r="B52" s="10" t="s">
        <v>11</v>
      </c>
      <c r="C52" s="10">
        <v>2</v>
      </c>
      <c r="D52" s="12">
        <v>41863</v>
      </c>
      <c r="E52" s="16">
        <v>4.8405008891523424</v>
      </c>
      <c r="F52" s="16"/>
    </row>
    <row r="53" spans="1:6" x14ac:dyDescent="0.25">
      <c r="A53" s="10">
        <v>222</v>
      </c>
      <c r="B53" s="10" t="s">
        <v>11</v>
      </c>
      <c r="C53" s="10">
        <v>1</v>
      </c>
      <c r="D53" s="12">
        <v>41876</v>
      </c>
      <c r="E53" s="16">
        <v>11.277919383521045</v>
      </c>
      <c r="F53" s="16">
        <f t="shared" ref="F53" si="1">AVERAGE(E52:E53)</f>
        <v>8.0592101363366933</v>
      </c>
    </row>
    <row r="54" spans="1:6" x14ac:dyDescent="0.25">
      <c r="A54" s="13">
        <v>222</v>
      </c>
      <c r="B54" s="13" t="s">
        <v>12</v>
      </c>
      <c r="C54" s="13">
        <v>1</v>
      </c>
      <c r="D54" s="14">
        <v>41793</v>
      </c>
      <c r="E54" s="20">
        <v>2.1354030823947836</v>
      </c>
      <c r="F54" s="20"/>
    </row>
    <row r="55" spans="1:6" x14ac:dyDescent="0.25">
      <c r="A55" s="13">
        <v>222</v>
      </c>
      <c r="B55" s="13" t="s">
        <v>12</v>
      </c>
      <c r="C55" s="13">
        <v>2</v>
      </c>
      <c r="D55" s="14">
        <v>41793</v>
      </c>
      <c r="E55" s="20">
        <v>2.6718583283935984</v>
      </c>
      <c r="F55" s="20">
        <f>AVERAGE(E54:E55)</f>
        <v>2.4036307053941908</v>
      </c>
    </row>
    <row r="56" spans="1:6" x14ac:dyDescent="0.25">
      <c r="A56" s="13">
        <v>222</v>
      </c>
      <c r="B56" s="13" t="s">
        <v>12</v>
      </c>
      <c r="C56" s="13">
        <v>1</v>
      </c>
      <c r="D56" s="14">
        <v>41807</v>
      </c>
      <c r="E56" s="20">
        <v>2.3065649081209245</v>
      </c>
      <c r="F56" s="20"/>
    </row>
    <row r="57" spans="1:6" x14ac:dyDescent="0.25">
      <c r="A57" s="13">
        <v>222</v>
      </c>
      <c r="B57" s="13" t="s">
        <v>12</v>
      </c>
      <c r="C57" s="13">
        <v>2</v>
      </c>
      <c r="D57" s="14">
        <v>41807</v>
      </c>
      <c r="E57" s="20">
        <v>2.1174718435091879</v>
      </c>
      <c r="F57" s="20">
        <f>AVERAGE(E56:E57)</f>
        <v>2.212018375815056</v>
      </c>
    </row>
    <row r="58" spans="1:6" x14ac:dyDescent="0.25">
      <c r="A58" s="13">
        <v>222</v>
      </c>
      <c r="B58" s="13" t="s">
        <v>12</v>
      </c>
      <c r="C58" s="13">
        <v>1</v>
      </c>
      <c r="D58" s="14">
        <v>41821</v>
      </c>
      <c r="E58" s="20">
        <v>2.4811351511558981</v>
      </c>
      <c r="F58" s="20"/>
    </row>
    <row r="59" spans="1:6" x14ac:dyDescent="0.25">
      <c r="A59" s="13">
        <v>222</v>
      </c>
      <c r="B59" s="13" t="s">
        <v>12</v>
      </c>
      <c r="C59" s="13">
        <v>2</v>
      </c>
      <c r="D59" s="14">
        <v>41821</v>
      </c>
      <c r="E59" s="20">
        <v>2.5281120331950206</v>
      </c>
      <c r="F59" s="20">
        <f>AVERAGE(E58:E59)</f>
        <v>2.5046235921754594</v>
      </c>
    </row>
    <row r="60" spans="1:6" x14ac:dyDescent="0.25">
      <c r="A60" s="13">
        <v>222</v>
      </c>
      <c r="B60" s="13" t="s">
        <v>12</v>
      </c>
      <c r="C60" s="13">
        <v>1</v>
      </c>
      <c r="D60" s="14">
        <v>41835</v>
      </c>
      <c r="E60" s="20">
        <v>7.4597954949614698</v>
      </c>
      <c r="F60" s="20"/>
    </row>
    <row r="61" spans="1:6" x14ac:dyDescent="0.25">
      <c r="A61" s="13">
        <v>222</v>
      </c>
      <c r="B61" s="13" t="s">
        <v>12</v>
      </c>
      <c r="C61" s="13">
        <v>2</v>
      </c>
      <c r="D61" s="14">
        <v>41835</v>
      </c>
      <c r="E61" s="20">
        <v>7.3969620628334329</v>
      </c>
      <c r="F61" s="20">
        <f>AVERAGE(E60:E61)</f>
        <v>7.4283787788974518</v>
      </c>
    </row>
    <row r="62" spans="1:6" x14ac:dyDescent="0.25">
      <c r="A62" s="13">
        <v>222</v>
      </c>
      <c r="B62" s="13" t="s">
        <v>12</v>
      </c>
      <c r="C62" s="13">
        <v>1</v>
      </c>
      <c r="D62" s="14">
        <v>41851</v>
      </c>
      <c r="E62" s="20">
        <v>2.8997628927089516</v>
      </c>
      <c r="F62" s="20"/>
    </row>
    <row r="63" spans="1:6" x14ac:dyDescent="0.25">
      <c r="A63" s="13">
        <v>222</v>
      </c>
      <c r="B63" s="13" t="s">
        <v>12</v>
      </c>
      <c r="C63" s="13">
        <v>2</v>
      </c>
      <c r="D63" s="14">
        <v>41851</v>
      </c>
      <c r="E63" s="20">
        <v>2.9351313969571233</v>
      </c>
      <c r="F63" s="20">
        <f>AVERAGE(E62:E63)</f>
        <v>2.9174471448330372</v>
      </c>
    </row>
    <row r="64" spans="1:6" x14ac:dyDescent="0.25">
      <c r="A64" s="13">
        <v>222</v>
      </c>
      <c r="B64" s="13" t="s">
        <v>12</v>
      </c>
      <c r="C64" s="13">
        <v>1</v>
      </c>
      <c r="D64" s="14">
        <v>41863</v>
      </c>
      <c r="E64" s="20">
        <v>3.8913307646710136</v>
      </c>
      <c r="F64" s="20"/>
    </row>
    <row r="65" spans="1:6" x14ac:dyDescent="0.25">
      <c r="A65" s="13">
        <v>222</v>
      </c>
      <c r="B65" s="13" t="s">
        <v>12</v>
      </c>
      <c r="C65" s="13">
        <v>2</v>
      </c>
      <c r="D65" s="14">
        <v>41863</v>
      </c>
      <c r="E65" s="20">
        <v>3.5811647895672793</v>
      </c>
      <c r="F65" s="20">
        <f>AVERAGE(E64:E65)</f>
        <v>3.7362477771191465</v>
      </c>
    </row>
    <row r="66" spans="1:6" x14ac:dyDescent="0.25">
      <c r="A66" s="13">
        <v>222</v>
      </c>
      <c r="B66" s="13" t="s">
        <v>12</v>
      </c>
      <c r="C66" s="13">
        <v>1</v>
      </c>
      <c r="D66" s="14">
        <v>41876</v>
      </c>
      <c r="E66" s="20">
        <v>6.3721991701244827</v>
      </c>
      <c r="F66" s="20">
        <f>AVERAGE(E66)</f>
        <v>6.3721991701244827</v>
      </c>
    </row>
    <row r="67" spans="1:6" x14ac:dyDescent="0.25">
      <c r="A67" s="9">
        <v>222</v>
      </c>
      <c r="B67" s="9" t="s">
        <v>14</v>
      </c>
      <c r="C67" s="9">
        <v>1</v>
      </c>
      <c r="D67" s="11">
        <v>41793</v>
      </c>
      <c r="E67" s="21">
        <v>2.9777267338470659</v>
      </c>
      <c r="F67" s="21">
        <f t="shared" ref="F67" si="2">AVERAGE(E66:E67)</f>
        <v>4.6749629519857745</v>
      </c>
    </row>
    <row r="68" spans="1:6" x14ac:dyDescent="0.25">
      <c r="A68" s="9">
        <v>222</v>
      </c>
      <c r="B68" s="9" t="s">
        <v>14</v>
      </c>
      <c r="C68" s="9">
        <v>2</v>
      </c>
      <c r="D68" s="11">
        <v>41793</v>
      </c>
      <c r="E68" s="21">
        <v>2.9735773562537049</v>
      </c>
      <c r="F68" s="21"/>
    </row>
    <row r="69" spans="1:6" x14ac:dyDescent="0.25">
      <c r="A69" s="9">
        <v>222</v>
      </c>
      <c r="B69" s="9" t="s">
        <v>14</v>
      </c>
      <c r="C69" s="9">
        <v>1</v>
      </c>
      <c r="D69" s="11">
        <v>41807</v>
      </c>
      <c r="E69" s="21">
        <v>1.2217990515708359</v>
      </c>
      <c r="F69" s="21">
        <f t="shared" ref="F69" si="3">AVERAGE(E68:E69)</f>
        <v>2.0976882039122704</v>
      </c>
    </row>
    <row r="70" spans="1:6" x14ac:dyDescent="0.25">
      <c r="A70" s="9">
        <v>222</v>
      </c>
      <c r="B70" s="9" t="s">
        <v>14</v>
      </c>
      <c r="C70" s="9">
        <v>2</v>
      </c>
      <c r="D70" s="11">
        <v>41807</v>
      </c>
      <c r="E70" s="21">
        <v>1.2492145820983995</v>
      </c>
      <c r="F70" s="21"/>
    </row>
    <row r="71" spans="1:6" x14ac:dyDescent="0.25">
      <c r="A71" s="9">
        <v>222</v>
      </c>
      <c r="B71" s="9" t="s">
        <v>14</v>
      </c>
      <c r="C71" s="9">
        <v>1</v>
      </c>
      <c r="D71" s="11">
        <v>41821</v>
      </c>
      <c r="E71" s="21">
        <v>20.267590397154713</v>
      </c>
      <c r="F71" s="21">
        <f t="shared" ref="F71" si="4">AVERAGE(E70:E71)</f>
        <v>10.758402489626556</v>
      </c>
    </row>
    <row r="72" spans="1:6" x14ac:dyDescent="0.25">
      <c r="A72" s="9">
        <v>222</v>
      </c>
      <c r="B72" s="9" t="s">
        <v>14</v>
      </c>
      <c r="C72" s="9">
        <v>2</v>
      </c>
      <c r="D72" s="11">
        <v>41821</v>
      </c>
      <c r="E72" s="21">
        <v>19.203867812685242</v>
      </c>
      <c r="F72" s="21"/>
    </row>
    <row r="73" spans="1:6" x14ac:dyDescent="0.25">
      <c r="A73" s="9">
        <v>222</v>
      </c>
      <c r="B73" s="9" t="s">
        <v>14</v>
      </c>
      <c r="C73" s="9">
        <v>1</v>
      </c>
      <c r="D73" s="11">
        <v>41835</v>
      </c>
      <c r="E73" s="21">
        <v>8.7712951985773557</v>
      </c>
      <c r="F73" s="21">
        <f t="shared" ref="F73" si="5">AVERAGE(E72:E73)</f>
        <v>13.987581505631299</v>
      </c>
    </row>
    <row r="74" spans="1:6" x14ac:dyDescent="0.25">
      <c r="A74" s="9">
        <v>222</v>
      </c>
      <c r="B74" s="9" t="s">
        <v>14</v>
      </c>
      <c r="C74" s="9">
        <v>2</v>
      </c>
      <c r="D74" s="11">
        <v>41835</v>
      </c>
      <c r="E74" s="21">
        <v>9.0044013040901021</v>
      </c>
      <c r="F74" s="21"/>
    </row>
    <row r="75" spans="1:6" x14ac:dyDescent="0.25">
      <c r="A75" s="9">
        <v>222</v>
      </c>
      <c r="B75" s="9" t="s">
        <v>14</v>
      </c>
      <c r="C75" s="9">
        <v>1</v>
      </c>
      <c r="D75" s="11">
        <v>41851</v>
      </c>
      <c r="E75" s="21">
        <v>5.5750889152341436</v>
      </c>
      <c r="F75" s="21">
        <f t="shared" ref="F75" si="6">AVERAGE(E74:E75)</f>
        <v>7.2897451096621229</v>
      </c>
    </row>
    <row r="76" spans="1:6" x14ac:dyDescent="0.25">
      <c r="A76" s="9">
        <v>222</v>
      </c>
      <c r="B76" s="9" t="s">
        <v>14</v>
      </c>
      <c r="C76" s="9">
        <v>1</v>
      </c>
      <c r="D76" s="11">
        <v>41863</v>
      </c>
      <c r="E76" s="21">
        <v>6.1256224066390041</v>
      </c>
      <c r="F76" s="21"/>
    </row>
    <row r="77" spans="1:6" x14ac:dyDescent="0.25">
      <c r="A77" s="9">
        <v>222</v>
      </c>
      <c r="B77" s="9" t="s">
        <v>14</v>
      </c>
      <c r="C77" s="9">
        <v>2</v>
      </c>
      <c r="D77" s="11">
        <v>41863</v>
      </c>
      <c r="E77" s="21">
        <v>5.2441760521636045</v>
      </c>
      <c r="F77" s="21">
        <f>AVERAGE(E76:E77)</f>
        <v>5.6848992294013048</v>
      </c>
    </row>
    <row r="78" spans="1:6" x14ac:dyDescent="0.25">
      <c r="A78" s="9">
        <v>222</v>
      </c>
      <c r="B78" s="9" t="s">
        <v>14</v>
      </c>
      <c r="C78" s="9">
        <v>1</v>
      </c>
      <c r="D78" s="11">
        <v>41876</v>
      </c>
      <c r="E78" s="21">
        <v>4.7499555423829287</v>
      </c>
      <c r="F78" s="21">
        <f>AVERAGE(E78)</f>
        <v>4.7499555423829287</v>
      </c>
    </row>
    <row r="81" spans="1:10" x14ac:dyDescent="0.25">
      <c r="A81" s="7" t="s">
        <v>22</v>
      </c>
    </row>
    <row r="82" spans="1:10" x14ac:dyDescent="0.25">
      <c r="A82" s="7">
        <v>15</v>
      </c>
      <c r="B82" s="8">
        <v>41932</v>
      </c>
      <c r="C82" s="7">
        <v>221</v>
      </c>
      <c r="D82" s="7" t="s">
        <v>19</v>
      </c>
      <c r="E82" s="7">
        <v>41954</v>
      </c>
      <c r="F82" s="7">
        <v>86.156999999999996</v>
      </c>
      <c r="G82" s="7">
        <v>438.39660493827165</v>
      </c>
    </row>
    <row r="83" spans="1:10" x14ac:dyDescent="0.25">
      <c r="A83" s="7">
        <v>16</v>
      </c>
      <c r="B83" s="8">
        <v>41932</v>
      </c>
      <c r="C83" s="7">
        <v>221</v>
      </c>
      <c r="D83" s="7" t="s">
        <v>19</v>
      </c>
      <c r="E83" s="7">
        <v>41954</v>
      </c>
      <c r="F83" s="7">
        <v>98.203999999999994</v>
      </c>
      <c r="G83" s="7">
        <v>500.36676954732513</v>
      </c>
      <c r="H83" s="7">
        <v>200</v>
      </c>
      <c r="I83" s="7">
        <v>10.959915123456792</v>
      </c>
      <c r="J83" s="7">
        <v>11.73454218106996</v>
      </c>
    </row>
    <row r="84" spans="1:10" x14ac:dyDescent="0.25">
      <c r="A84" s="7">
        <v>19</v>
      </c>
      <c r="B84" s="8">
        <v>41932</v>
      </c>
      <c r="C84" s="7">
        <v>221</v>
      </c>
      <c r="D84" s="7" t="s">
        <v>20</v>
      </c>
      <c r="E84" s="7">
        <v>41954</v>
      </c>
      <c r="F84" s="7">
        <v>122.864</v>
      </c>
      <c r="G84" s="7">
        <v>627.21862139917698</v>
      </c>
      <c r="H84" s="7">
        <v>200</v>
      </c>
      <c r="I84" s="7">
        <v>12.509169238683128</v>
      </c>
    </row>
    <row r="85" spans="1:10" x14ac:dyDescent="0.25">
      <c r="A85" s="7">
        <v>20</v>
      </c>
      <c r="B85" s="8">
        <v>41932</v>
      </c>
      <c r="C85" s="7">
        <v>221</v>
      </c>
      <c r="D85" s="7" t="s">
        <v>20</v>
      </c>
      <c r="E85" s="7">
        <v>41954</v>
      </c>
      <c r="F85" s="7">
        <v>78.683999999999997</v>
      </c>
      <c r="G85" s="7">
        <v>399.95524691358025</v>
      </c>
      <c r="H85" s="7">
        <v>200</v>
      </c>
      <c r="I85" s="7">
        <v>15.680465534979426</v>
      </c>
      <c r="J85" s="7">
        <v>12.839673353909465</v>
      </c>
    </row>
    <row r="86" spans="1:10" x14ac:dyDescent="0.25">
      <c r="A86" s="7">
        <v>21</v>
      </c>
      <c r="B86" s="8">
        <v>41932</v>
      </c>
      <c r="C86" s="7">
        <v>221</v>
      </c>
      <c r="D86" s="7" t="s">
        <v>21</v>
      </c>
      <c r="E86" s="7">
        <v>41954</v>
      </c>
      <c r="F86" s="7">
        <v>87.652000000000001</v>
      </c>
      <c r="G86" s="7">
        <v>446.08693415637862</v>
      </c>
      <c r="H86" s="7">
        <v>200</v>
      </c>
      <c r="I86" s="7">
        <v>9.9988811728395053</v>
      </c>
    </row>
    <row r="87" spans="1:10" x14ac:dyDescent="0.25">
      <c r="A87" s="7">
        <v>22</v>
      </c>
      <c r="B87" s="8">
        <v>41932</v>
      </c>
      <c r="C87" s="7">
        <v>221</v>
      </c>
      <c r="D87" s="7" t="s">
        <v>21</v>
      </c>
      <c r="E87" s="7">
        <v>41954</v>
      </c>
      <c r="F87" s="7">
        <v>84.632999999999996</v>
      </c>
      <c r="G87" s="7">
        <v>430.5570987654321</v>
      </c>
      <c r="H87" s="7">
        <v>200</v>
      </c>
      <c r="I87" s="7">
        <v>11.152173353909467</v>
      </c>
      <c r="J87" s="7">
        <v>10.958050411522635</v>
      </c>
    </row>
    <row r="88" spans="1:10" x14ac:dyDescent="0.25">
      <c r="A88" s="7">
        <v>11</v>
      </c>
      <c r="B88" s="8">
        <v>41932</v>
      </c>
      <c r="C88" s="7">
        <v>222</v>
      </c>
      <c r="D88" s="7" t="s">
        <v>19</v>
      </c>
      <c r="E88" s="7">
        <v>41954</v>
      </c>
      <c r="F88" s="7">
        <v>57.671999999999997</v>
      </c>
      <c r="G88" s="7">
        <v>291.86882716049382</v>
      </c>
      <c r="H88" s="7">
        <v>200</v>
      </c>
      <c r="I88" s="7">
        <v>10.763927469135801</v>
      </c>
    </row>
    <row r="89" spans="1:10" x14ac:dyDescent="0.25">
      <c r="A89" s="7">
        <v>12</v>
      </c>
      <c r="B89" s="8">
        <v>41932</v>
      </c>
      <c r="C89" s="7">
        <v>222</v>
      </c>
      <c r="D89" s="7" t="s">
        <v>19</v>
      </c>
      <c r="E89" s="7">
        <v>41954</v>
      </c>
      <c r="F89" s="7">
        <v>52.036999999999999</v>
      </c>
      <c r="G89" s="7">
        <v>262.88220164609055</v>
      </c>
      <c r="H89" s="7">
        <v>150</v>
      </c>
      <c r="I89" s="7">
        <v>9.7289609053497941</v>
      </c>
      <c r="J89" s="7">
        <v>9.2458504801097394</v>
      </c>
    </row>
    <row r="90" spans="1:10" x14ac:dyDescent="0.25">
      <c r="A90" s="7">
        <v>13</v>
      </c>
      <c r="B90" s="8">
        <v>41932</v>
      </c>
      <c r="C90" s="7">
        <v>222</v>
      </c>
      <c r="D90" s="7" t="s">
        <v>21</v>
      </c>
      <c r="E90" s="7">
        <v>41954</v>
      </c>
      <c r="F90" s="7">
        <v>72.450999999999993</v>
      </c>
      <c r="G90" s="7">
        <v>367.89248971193416</v>
      </c>
      <c r="H90" s="7">
        <v>150</v>
      </c>
      <c r="I90" s="7">
        <v>8.7627400548696848</v>
      </c>
    </row>
    <row r="91" spans="1:10" x14ac:dyDescent="0.25">
      <c r="A91" s="7">
        <v>14</v>
      </c>
      <c r="B91" s="8">
        <v>41932</v>
      </c>
      <c r="C91" s="7">
        <v>222</v>
      </c>
      <c r="D91" s="7" t="s">
        <v>21</v>
      </c>
      <c r="E91" s="7">
        <v>41954</v>
      </c>
      <c r="F91" s="7">
        <v>75.195999999999998</v>
      </c>
      <c r="G91" s="7">
        <v>382.01286008230454</v>
      </c>
      <c r="H91" s="7">
        <v>150</v>
      </c>
      <c r="I91" s="7">
        <v>12.263082990397805</v>
      </c>
      <c r="J91" s="7">
        <v>12.498422496570644</v>
      </c>
    </row>
    <row r="92" spans="1:10" x14ac:dyDescent="0.25">
      <c r="A92" s="7">
        <v>17</v>
      </c>
      <c r="B92" s="8">
        <v>41932</v>
      </c>
      <c r="C92" s="7">
        <v>222</v>
      </c>
      <c r="D92" s="7" t="s">
        <v>20</v>
      </c>
      <c r="E92" s="7">
        <v>41954</v>
      </c>
      <c r="F92" s="7">
        <v>71.900999999999996</v>
      </c>
      <c r="G92" s="7">
        <v>365.06327160493828</v>
      </c>
      <c r="H92" s="7">
        <v>150</v>
      </c>
      <c r="I92" s="7">
        <v>12.733762002743484</v>
      </c>
    </row>
    <row r="93" spans="1:10" x14ac:dyDescent="0.25">
      <c r="A93" s="7">
        <v>18</v>
      </c>
      <c r="B93" s="8">
        <v>41932</v>
      </c>
      <c r="C93" s="7">
        <v>222</v>
      </c>
      <c r="D93" s="7" t="s">
        <v>20</v>
      </c>
      <c r="E93" s="7">
        <v>41954</v>
      </c>
      <c r="F93" s="7">
        <v>67.206999999999994</v>
      </c>
      <c r="G93" s="7">
        <v>340.91718106995887</v>
      </c>
      <c r="H93" s="7">
        <v>170</v>
      </c>
      <c r="I93" s="7">
        <v>10.737155047204068</v>
      </c>
      <c r="J93" s="7">
        <v>10.382065480513194</v>
      </c>
    </row>
    <row r="94" spans="1:10" x14ac:dyDescent="0.25">
      <c r="H94" s="7">
        <v>170</v>
      </c>
      <c r="I94" s="7">
        <v>10.026975913822319</v>
      </c>
    </row>
  </sheetData>
  <sortState ref="A2:E78">
    <sortCondition ref="A2:A78"/>
    <sortCondition ref="B2:B78"/>
    <sortCondition ref="D2:D7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</vt:lpstr>
      <vt:lpstr>sorted with figure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dan rearick</cp:lastModifiedBy>
  <dcterms:created xsi:type="dcterms:W3CDTF">2014-09-12T15:48:04Z</dcterms:created>
  <dcterms:modified xsi:type="dcterms:W3CDTF">2014-12-03T19:25:31Z</dcterms:modified>
</cp:coreProperties>
</file>