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ag finished\"/>
    </mc:Choice>
  </mc:AlternateContent>
  <bookViews>
    <workbookView xWindow="1005" yWindow="1005" windowWidth="15000" windowHeight="10005" activeTab="1"/>
  </bookViews>
  <sheets>
    <sheet name="output" sheetId="1" r:id="rId1"/>
    <sheet name="processed" sheetId="2" r:id="rId2"/>
    <sheet name="curves" sheetId="3" r:id="rId3"/>
  </sheets>
  <calcPr calcId="152511"/>
</workbook>
</file>

<file path=xl/calcChain.xml><?xml version="1.0" encoding="utf-8"?>
<calcChain xmlns="http://schemas.openxmlformats.org/spreadsheetml/2006/main">
  <c r="N184" i="2" l="1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183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K196" i="2"/>
  <c r="K195" i="2"/>
  <c r="K194" i="2"/>
  <c r="K187" i="2"/>
  <c r="K185" i="2"/>
  <c r="K182" i="2"/>
  <c r="K179" i="2"/>
  <c r="K175" i="2"/>
  <c r="K176" i="2"/>
  <c r="K174" i="2"/>
  <c r="K193" i="2"/>
  <c r="K191" i="2"/>
  <c r="K186" i="2"/>
  <c r="K183" i="2"/>
  <c r="K180" i="2"/>
  <c r="K170" i="2"/>
  <c r="L170" i="2" s="1"/>
  <c r="M170" i="2" s="1"/>
  <c r="N170" i="2" s="1"/>
  <c r="I171" i="2"/>
  <c r="K171" i="2" s="1"/>
  <c r="I172" i="2"/>
  <c r="K172" i="2" s="1"/>
  <c r="I173" i="2"/>
  <c r="I174" i="2"/>
  <c r="I175" i="2"/>
  <c r="I176" i="2"/>
  <c r="I177" i="2"/>
  <c r="I178" i="2"/>
  <c r="K178" i="2" s="1"/>
  <c r="I179" i="2"/>
  <c r="I180" i="2"/>
  <c r="I181" i="2"/>
  <c r="K181" i="2" s="1"/>
  <c r="I182" i="2"/>
  <c r="I183" i="2"/>
  <c r="I184" i="2"/>
  <c r="K184" i="2" s="1"/>
  <c r="I185" i="2"/>
  <c r="J185" i="2" s="1"/>
  <c r="I186" i="2"/>
  <c r="I187" i="2"/>
  <c r="I188" i="2"/>
  <c r="I189" i="2"/>
  <c r="K189" i="2" s="1"/>
  <c r="I190" i="2"/>
  <c r="K190" i="2" s="1"/>
  <c r="I191" i="2"/>
  <c r="I192" i="2"/>
  <c r="K192" i="2" s="1"/>
  <c r="I193" i="2"/>
  <c r="I194" i="2"/>
  <c r="I195" i="2"/>
  <c r="I196" i="2"/>
  <c r="I197" i="2"/>
  <c r="I198" i="2"/>
  <c r="K198" i="2" s="1"/>
  <c r="I199" i="2"/>
  <c r="I200" i="2"/>
  <c r="I201" i="2"/>
  <c r="K201" i="2" s="1"/>
  <c r="I170" i="2"/>
  <c r="X172" i="2"/>
  <c r="X176" i="2"/>
  <c r="X171" i="2"/>
  <c r="W171" i="2"/>
  <c r="Y171" i="2" s="1"/>
  <c r="W172" i="2"/>
  <c r="Y172" i="2" s="1"/>
  <c r="W173" i="2"/>
  <c r="W174" i="2"/>
  <c r="X174" i="2" s="1"/>
  <c r="W175" i="2"/>
  <c r="X175" i="2" s="1"/>
  <c r="W176" i="2"/>
  <c r="Y176" i="2" s="1"/>
  <c r="W177" i="2"/>
  <c r="J176" i="2" s="1"/>
  <c r="W180" i="2"/>
  <c r="X180" i="2" s="1"/>
  <c r="W179" i="2"/>
  <c r="X179" i="2" s="1"/>
  <c r="W178" i="2"/>
  <c r="X178" i="2" s="1"/>
  <c r="N135" i="2"/>
  <c r="L151" i="2"/>
  <c r="M151" i="2" s="1"/>
  <c r="N151" i="2" s="1"/>
  <c r="L30" i="2"/>
  <c r="M30" i="2" s="1"/>
  <c r="N30" i="2" s="1"/>
  <c r="M67" i="2"/>
  <c r="N67" i="2" s="1"/>
  <c r="M107" i="2"/>
  <c r="N107" i="2" s="1"/>
  <c r="N114" i="2"/>
  <c r="K157" i="2"/>
  <c r="L157" i="2" s="1"/>
  <c r="M157" i="2" s="1"/>
  <c r="N157" i="2" s="1"/>
  <c r="K138" i="2"/>
  <c r="L138" i="2" s="1"/>
  <c r="M138" i="2" s="1"/>
  <c r="N138" i="2" s="1"/>
  <c r="K101" i="2"/>
  <c r="L101" i="2" s="1"/>
  <c r="M101" i="2" s="1"/>
  <c r="N101" i="2" s="1"/>
  <c r="K25" i="2"/>
  <c r="L25" i="2" s="1"/>
  <c r="M25" i="2" s="1"/>
  <c r="N25" i="2" s="1"/>
  <c r="K109" i="2"/>
  <c r="L109" i="2" s="1"/>
  <c r="M109" i="2" s="1"/>
  <c r="N109" i="2" s="1"/>
  <c r="K26" i="2"/>
  <c r="L26" i="2" s="1"/>
  <c r="M26" i="2" s="1"/>
  <c r="N26" i="2" s="1"/>
  <c r="K7" i="2"/>
  <c r="L7" i="2" s="1"/>
  <c r="M7" i="2" s="1"/>
  <c r="N7" i="2" s="1"/>
  <c r="J7" i="2"/>
  <c r="J15" i="2"/>
  <c r="J23" i="2"/>
  <c r="J31" i="2"/>
  <c r="J39" i="2"/>
  <c r="J47" i="2"/>
  <c r="J55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U12" i="2"/>
  <c r="V12" i="2" s="1"/>
  <c r="U11" i="2"/>
  <c r="V11" i="2" s="1"/>
  <c r="V10" i="2"/>
  <c r="U10" i="2"/>
  <c r="U9" i="2"/>
  <c r="W9" i="2" s="1"/>
  <c r="U8" i="2"/>
  <c r="W8" i="2" s="1"/>
  <c r="W7" i="2"/>
  <c r="U7" i="2"/>
  <c r="V7" i="2" s="1"/>
  <c r="V6" i="2"/>
  <c r="U6" i="2"/>
  <c r="W6" i="2" s="1"/>
  <c r="U5" i="2"/>
  <c r="V5" i="2" s="1"/>
  <c r="U4" i="2"/>
  <c r="W4" i="2" s="1"/>
  <c r="W3" i="2"/>
  <c r="U3" i="2"/>
  <c r="V3" i="2" s="1"/>
  <c r="G8" i="3"/>
  <c r="G3" i="3"/>
  <c r="G4" i="3"/>
  <c r="G5" i="3"/>
  <c r="G6" i="3"/>
  <c r="G7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I3" i="2"/>
  <c r="K3" i="2" s="1"/>
  <c r="L3" i="2" s="1"/>
  <c r="M3" i="2" s="1"/>
  <c r="N3" i="2" s="1"/>
  <c r="I4" i="2"/>
  <c r="I5" i="2"/>
  <c r="I6" i="2"/>
  <c r="K6" i="2" s="1"/>
  <c r="L6" i="2" s="1"/>
  <c r="M6" i="2" s="1"/>
  <c r="N6" i="2" s="1"/>
  <c r="I7" i="2"/>
  <c r="I8" i="2"/>
  <c r="I9" i="2"/>
  <c r="I10" i="2"/>
  <c r="K10" i="2" s="1"/>
  <c r="L10" i="2" s="1"/>
  <c r="M10" i="2" s="1"/>
  <c r="N10" i="2" s="1"/>
  <c r="I11" i="2"/>
  <c r="K11" i="2" s="1"/>
  <c r="L11" i="2" s="1"/>
  <c r="M11" i="2" s="1"/>
  <c r="N11" i="2" s="1"/>
  <c r="I12" i="2"/>
  <c r="J12" i="2" s="1"/>
  <c r="I13" i="2"/>
  <c r="I14" i="2"/>
  <c r="K14" i="2" s="1"/>
  <c r="L14" i="2" s="1"/>
  <c r="M14" i="2" s="1"/>
  <c r="N14" i="2" s="1"/>
  <c r="I15" i="2"/>
  <c r="K15" i="2" s="1"/>
  <c r="L15" i="2" s="1"/>
  <c r="M15" i="2" s="1"/>
  <c r="N15" i="2" s="1"/>
  <c r="I16" i="2"/>
  <c r="I17" i="2"/>
  <c r="I18" i="2"/>
  <c r="K18" i="2" s="1"/>
  <c r="L18" i="2" s="1"/>
  <c r="M18" i="2" s="1"/>
  <c r="N18" i="2" s="1"/>
  <c r="I19" i="2"/>
  <c r="K19" i="2" s="1"/>
  <c r="L19" i="2" s="1"/>
  <c r="M19" i="2" s="1"/>
  <c r="N19" i="2" s="1"/>
  <c r="I20" i="2"/>
  <c r="I21" i="2"/>
  <c r="I22" i="2"/>
  <c r="K22" i="2" s="1"/>
  <c r="L22" i="2" s="1"/>
  <c r="M22" i="2" s="1"/>
  <c r="N22" i="2" s="1"/>
  <c r="I23" i="2"/>
  <c r="K23" i="2" s="1"/>
  <c r="L23" i="2" s="1"/>
  <c r="M23" i="2" s="1"/>
  <c r="N23" i="2" s="1"/>
  <c r="I24" i="2"/>
  <c r="I25" i="2"/>
  <c r="J25" i="2" s="1"/>
  <c r="I26" i="2"/>
  <c r="J26" i="2" s="1"/>
  <c r="I27" i="2"/>
  <c r="K27" i="2" s="1"/>
  <c r="L27" i="2" s="1"/>
  <c r="M27" i="2" s="1"/>
  <c r="N27" i="2" s="1"/>
  <c r="I28" i="2"/>
  <c r="J28" i="2" s="1"/>
  <c r="I29" i="2"/>
  <c r="I30" i="2"/>
  <c r="K30" i="2" s="1"/>
  <c r="I31" i="2"/>
  <c r="K31" i="2" s="1"/>
  <c r="L31" i="2" s="1"/>
  <c r="M31" i="2" s="1"/>
  <c r="N31" i="2" s="1"/>
  <c r="I32" i="2"/>
  <c r="J32" i="2" s="1"/>
  <c r="I33" i="2"/>
  <c r="I34" i="2"/>
  <c r="K34" i="2" s="1"/>
  <c r="L34" i="2" s="1"/>
  <c r="M34" i="2" s="1"/>
  <c r="N34" i="2" s="1"/>
  <c r="I35" i="2"/>
  <c r="K35" i="2" s="1"/>
  <c r="L35" i="2" s="1"/>
  <c r="M35" i="2" s="1"/>
  <c r="N35" i="2" s="1"/>
  <c r="I36" i="2"/>
  <c r="J36" i="2" s="1"/>
  <c r="I37" i="2"/>
  <c r="I38" i="2"/>
  <c r="K38" i="2" s="1"/>
  <c r="L38" i="2" s="1"/>
  <c r="M38" i="2" s="1"/>
  <c r="N38" i="2" s="1"/>
  <c r="I39" i="2"/>
  <c r="K39" i="2" s="1"/>
  <c r="L39" i="2" s="1"/>
  <c r="M39" i="2" s="1"/>
  <c r="N39" i="2" s="1"/>
  <c r="I40" i="2"/>
  <c r="I41" i="2"/>
  <c r="I42" i="2"/>
  <c r="K42" i="2" s="1"/>
  <c r="L42" i="2" s="1"/>
  <c r="M42" i="2" s="1"/>
  <c r="N42" i="2" s="1"/>
  <c r="I43" i="2"/>
  <c r="K43" i="2" s="1"/>
  <c r="L43" i="2" s="1"/>
  <c r="M43" i="2" s="1"/>
  <c r="N43" i="2" s="1"/>
  <c r="I44" i="2"/>
  <c r="J44" i="2" s="1"/>
  <c r="I45" i="2"/>
  <c r="I46" i="2"/>
  <c r="K46" i="2" s="1"/>
  <c r="L46" i="2" s="1"/>
  <c r="M46" i="2" s="1"/>
  <c r="N46" i="2" s="1"/>
  <c r="I47" i="2"/>
  <c r="K47" i="2" s="1"/>
  <c r="L47" i="2" s="1"/>
  <c r="M47" i="2" s="1"/>
  <c r="N47" i="2" s="1"/>
  <c r="I48" i="2"/>
  <c r="J48" i="2" s="1"/>
  <c r="I49" i="2"/>
  <c r="I50" i="2"/>
  <c r="J50" i="2" s="1"/>
  <c r="I51" i="2"/>
  <c r="K51" i="2" s="1"/>
  <c r="L51" i="2" s="1"/>
  <c r="M51" i="2" s="1"/>
  <c r="N51" i="2" s="1"/>
  <c r="I52" i="2"/>
  <c r="J52" i="2" s="1"/>
  <c r="I53" i="2"/>
  <c r="I54" i="2"/>
  <c r="K54" i="2" s="1"/>
  <c r="L54" i="2" s="1"/>
  <c r="M54" i="2" s="1"/>
  <c r="N54" i="2" s="1"/>
  <c r="I55" i="2"/>
  <c r="K55" i="2" s="1"/>
  <c r="L55" i="2" s="1"/>
  <c r="M55" i="2" s="1"/>
  <c r="N55" i="2" s="1"/>
  <c r="I56" i="2"/>
  <c r="K56" i="2" s="1"/>
  <c r="L56" i="2" s="1"/>
  <c r="M56" i="2" s="1"/>
  <c r="N56" i="2" s="1"/>
  <c r="I57" i="2"/>
  <c r="I58" i="2"/>
  <c r="K58" i="2" s="1"/>
  <c r="L58" i="2" s="1"/>
  <c r="M58" i="2" s="1"/>
  <c r="N58" i="2" s="1"/>
  <c r="I59" i="2"/>
  <c r="K59" i="2" s="1"/>
  <c r="L59" i="2" s="1"/>
  <c r="M59" i="2" s="1"/>
  <c r="N59" i="2" s="1"/>
  <c r="I60" i="2"/>
  <c r="J60" i="2" s="1"/>
  <c r="I61" i="2"/>
  <c r="I62" i="2"/>
  <c r="K62" i="2" s="1"/>
  <c r="L62" i="2" s="1"/>
  <c r="M62" i="2" s="1"/>
  <c r="N62" i="2" s="1"/>
  <c r="I63" i="2"/>
  <c r="K63" i="2" s="1"/>
  <c r="L63" i="2" s="1"/>
  <c r="M63" i="2" s="1"/>
  <c r="N63" i="2" s="1"/>
  <c r="I64" i="2"/>
  <c r="K64" i="2" s="1"/>
  <c r="L64" i="2" s="1"/>
  <c r="M64" i="2" s="1"/>
  <c r="N64" i="2" s="1"/>
  <c r="I65" i="2"/>
  <c r="K65" i="2" s="1"/>
  <c r="L65" i="2" s="1"/>
  <c r="M65" i="2" s="1"/>
  <c r="N65" i="2" s="1"/>
  <c r="I66" i="2"/>
  <c r="K66" i="2" s="1"/>
  <c r="L66" i="2" s="1"/>
  <c r="M66" i="2" s="1"/>
  <c r="N66" i="2" s="1"/>
  <c r="I67" i="2"/>
  <c r="K67" i="2" s="1"/>
  <c r="L67" i="2" s="1"/>
  <c r="I68" i="2"/>
  <c r="K68" i="2" s="1"/>
  <c r="L68" i="2" s="1"/>
  <c r="M68" i="2" s="1"/>
  <c r="N68" i="2" s="1"/>
  <c r="I69" i="2"/>
  <c r="K69" i="2" s="1"/>
  <c r="L69" i="2" s="1"/>
  <c r="M69" i="2" s="1"/>
  <c r="N69" i="2" s="1"/>
  <c r="I70" i="2"/>
  <c r="K70" i="2" s="1"/>
  <c r="L70" i="2" s="1"/>
  <c r="M70" i="2" s="1"/>
  <c r="N70" i="2" s="1"/>
  <c r="I71" i="2"/>
  <c r="K71" i="2" s="1"/>
  <c r="L71" i="2" s="1"/>
  <c r="M71" i="2" s="1"/>
  <c r="N71" i="2" s="1"/>
  <c r="I72" i="2"/>
  <c r="J72" i="2" s="1"/>
  <c r="I73" i="2"/>
  <c r="K73" i="2" s="1"/>
  <c r="L73" i="2" s="1"/>
  <c r="M73" i="2" s="1"/>
  <c r="N73" i="2" s="1"/>
  <c r="I74" i="2"/>
  <c r="K74" i="2" s="1"/>
  <c r="L74" i="2" s="1"/>
  <c r="M74" i="2" s="1"/>
  <c r="N74" i="2" s="1"/>
  <c r="I75" i="2"/>
  <c r="K75" i="2" s="1"/>
  <c r="L75" i="2" s="1"/>
  <c r="M75" i="2" s="1"/>
  <c r="N75" i="2" s="1"/>
  <c r="I76" i="2"/>
  <c r="K76" i="2" s="1"/>
  <c r="L76" i="2" s="1"/>
  <c r="M76" i="2" s="1"/>
  <c r="N76" i="2" s="1"/>
  <c r="I77" i="2"/>
  <c r="K77" i="2" s="1"/>
  <c r="L77" i="2" s="1"/>
  <c r="M77" i="2" s="1"/>
  <c r="N77" i="2" s="1"/>
  <c r="I78" i="2"/>
  <c r="J78" i="2" s="1"/>
  <c r="I79" i="2"/>
  <c r="K79" i="2" s="1"/>
  <c r="L79" i="2" s="1"/>
  <c r="M79" i="2" s="1"/>
  <c r="N79" i="2" s="1"/>
  <c r="I80" i="2"/>
  <c r="K80" i="2" s="1"/>
  <c r="L80" i="2" s="1"/>
  <c r="M80" i="2" s="1"/>
  <c r="N80" i="2" s="1"/>
  <c r="I81" i="2"/>
  <c r="K81" i="2" s="1"/>
  <c r="L81" i="2" s="1"/>
  <c r="M81" i="2" s="1"/>
  <c r="N81" i="2" s="1"/>
  <c r="I82" i="2"/>
  <c r="J82" i="2" s="1"/>
  <c r="I83" i="2"/>
  <c r="K83" i="2" s="1"/>
  <c r="L83" i="2" s="1"/>
  <c r="M83" i="2" s="1"/>
  <c r="N83" i="2" s="1"/>
  <c r="I84" i="2"/>
  <c r="K84" i="2" s="1"/>
  <c r="L84" i="2" s="1"/>
  <c r="M84" i="2" s="1"/>
  <c r="N84" i="2" s="1"/>
  <c r="I85" i="2"/>
  <c r="K85" i="2" s="1"/>
  <c r="L85" i="2" s="1"/>
  <c r="M85" i="2" s="1"/>
  <c r="N85" i="2" s="1"/>
  <c r="I86" i="2"/>
  <c r="K86" i="2" s="1"/>
  <c r="L86" i="2" s="1"/>
  <c r="M86" i="2" s="1"/>
  <c r="N86" i="2" s="1"/>
  <c r="I87" i="2"/>
  <c r="K87" i="2" s="1"/>
  <c r="L87" i="2" s="1"/>
  <c r="M87" i="2" s="1"/>
  <c r="N87" i="2" s="1"/>
  <c r="I88" i="2"/>
  <c r="K88" i="2" s="1"/>
  <c r="L88" i="2" s="1"/>
  <c r="M88" i="2" s="1"/>
  <c r="N88" i="2" s="1"/>
  <c r="I89" i="2"/>
  <c r="K89" i="2" s="1"/>
  <c r="L89" i="2" s="1"/>
  <c r="M89" i="2" s="1"/>
  <c r="N89" i="2" s="1"/>
  <c r="I90" i="2"/>
  <c r="K90" i="2" s="1"/>
  <c r="L90" i="2" s="1"/>
  <c r="M90" i="2" s="1"/>
  <c r="N90" i="2" s="1"/>
  <c r="I91" i="2"/>
  <c r="K91" i="2" s="1"/>
  <c r="L91" i="2" s="1"/>
  <c r="M91" i="2" s="1"/>
  <c r="N91" i="2" s="1"/>
  <c r="I92" i="2"/>
  <c r="K92" i="2" s="1"/>
  <c r="L92" i="2" s="1"/>
  <c r="M92" i="2" s="1"/>
  <c r="N92" i="2" s="1"/>
  <c r="I93" i="2"/>
  <c r="K93" i="2" s="1"/>
  <c r="L93" i="2" s="1"/>
  <c r="M93" i="2" s="1"/>
  <c r="N93" i="2" s="1"/>
  <c r="I94" i="2"/>
  <c r="J94" i="2" s="1"/>
  <c r="I95" i="2"/>
  <c r="K95" i="2" s="1"/>
  <c r="L95" i="2" s="1"/>
  <c r="M95" i="2" s="1"/>
  <c r="N95" i="2" s="1"/>
  <c r="I96" i="2"/>
  <c r="K96" i="2" s="1"/>
  <c r="L96" i="2" s="1"/>
  <c r="M96" i="2" s="1"/>
  <c r="N96" i="2" s="1"/>
  <c r="I97" i="2"/>
  <c r="K97" i="2" s="1"/>
  <c r="L97" i="2" s="1"/>
  <c r="M97" i="2" s="1"/>
  <c r="N97" i="2" s="1"/>
  <c r="I98" i="2"/>
  <c r="K98" i="2" s="1"/>
  <c r="L98" i="2" s="1"/>
  <c r="M98" i="2" s="1"/>
  <c r="N98" i="2" s="1"/>
  <c r="I99" i="2"/>
  <c r="K99" i="2" s="1"/>
  <c r="L99" i="2" s="1"/>
  <c r="M99" i="2" s="1"/>
  <c r="N99" i="2" s="1"/>
  <c r="I100" i="2"/>
  <c r="K100" i="2" s="1"/>
  <c r="L100" i="2" s="1"/>
  <c r="M100" i="2" s="1"/>
  <c r="N100" i="2" s="1"/>
  <c r="I101" i="2"/>
  <c r="I102" i="2"/>
  <c r="K102" i="2" s="1"/>
  <c r="L102" i="2" s="1"/>
  <c r="M102" i="2" s="1"/>
  <c r="N102" i="2" s="1"/>
  <c r="I103" i="2"/>
  <c r="K103" i="2" s="1"/>
  <c r="L103" i="2" s="1"/>
  <c r="M103" i="2" s="1"/>
  <c r="N103" i="2" s="1"/>
  <c r="I104" i="2"/>
  <c r="K104" i="2" s="1"/>
  <c r="L104" i="2" s="1"/>
  <c r="M104" i="2" s="1"/>
  <c r="N104" i="2" s="1"/>
  <c r="I105" i="2"/>
  <c r="K105" i="2" s="1"/>
  <c r="L105" i="2" s="1"/>
  <c r="M105" i="2" s="1"/>
  <c r="N105" i="2" s="1"/>
  <c r="I106" i="2"/>
  <c r="K106" i="2" s="1"/>
  <c r="L106" i="2" s="1"/>
  <c r="M106" i="2" s="1"/>
  <c r="N106" i="2" s="1"/>
  <c r="I107" i="2"/>
  <c r="K107" i="2" s="1"/>
  <c r="L107" i="2" s="1"/>
  <c r="I108" i="2"/>
  <c r="K108" i="2" s="1"/>
  <c r="L108" i="2" s="1"/>
  <c r="M108" i="2" s="1"/>
  <c r="N108" i="2" s="1"/>
  <c r="I109" i="2"/>
  <c r="I110" i="2"/>
  <c r="K110" i="2" s="1"/>
  <c r="L110" i="2" s="1"/>
  <c r="M110" i="2" s="1"/>
  <c r="N110" i="2" s="1"/>
  <c r="I111" i="2"/>
  <c r="J111" i="2" s="1"/>
  <c r="I112" i="2"/>
  <c r="K112" i="2" s="1"/>
  <c r="L112" i="2" s="1"/>
  <c r="M112" i="2" s="1"/>
  <c r="N112" i="2" s="1"/>
  <c r="I113" i="2"/>
  <c r="K113" i="2" s="1"/>
  <c r="L113" i="2" s="1"/>
  <c r="M113" i="2" s="1"/>
  <c r="N113" i="2" s="1"/>
  <c r="I114" i="2"/>
  <c r="K114" i="2" s="1"/>
  <c r="L114" i="2" s="1"/>
  <c r="M114" i="2" s="1"/>
  <c r="I115" i="2"/>
  <c r="J115" i="2" s="1"/>
  <c r="I116" i="2"/>
  <c r="K116" i="2" s="1"/>
  <c r="L116" i="2" s="1"/>
  <c r="M116" i="2" s="1"/>
  <c r="N116" i="2" s="1"/>
  <c r="I117" i="2"/>
  <c r="K117" i="2" s="1"/>
  <c r="L117" i="2" s="1"/>
  <c r="M117" i="2" s="1"/>
  <c r="N117" i="2" s="1"/>
  <c r="I118" i="2"/>
  <c r="K118" i="2" s="1"/>
  <c r="L118" i="2" s="1"/>
  <c r="M118" i="2" s="1"/>
  <c r="N118" i="2" s="1"/>
  <c r="I119" i="2"/>
  <c r="K119" i="2" s="1"/>
  <c r="L119" i="2" s="1"/>
  <c r="M119" i="2" s="1"/>
  <c r="N119" i="2" s="1"/>
  <c r="I120" i="2"/>
  <c r="K120" i="2" s="1"/>
  <c r="L120" i="2" s="1"/>
  <c r="M120" i="2" s="1"/>
  <c r="N120" i="2" s="1"/>
  <c r="I121" i="2"/>
  <c r="K121" i="2" s="1"/>
  <c r="L121" i="2" s="1"/>
  <c r="M121" i="2" s="1"/>
  <c r="N121" i="2" s="1"/>
  <c r="I122" i="2"/>
  <c r="K122" i="2" s="1"/>
  <c r="L122" i="2" s="1"/>
  <c r="M122" i="2" s="1"/>
  <c r="N122" i="2" s="1"/>
  <c r="I123" i="2"/>
  <c r="K123" i="2" s="1"/>
  <c r="L123" i="2" s="1"/>
  <c r="M123" i="2" s="1"/>
  <c r="N123" i="2" s="1"/>
  <c r="I124" i="2"/>
  <c r="K124" i="2" s="1"/>
  <c r="L124" i="2" s="1"/>
  <c r="M124" i="2" s="1"/>
  <c r="N124" i="2" s="1"/>
  <c r="I125" i="2"/>
  <c r="K125" i="2" s="1"/>
  <c r="L125" i="2" s="1"/>
  <c r="M125" i="2" s="1"/>
  <c r="N125" i="2" s="1"/>
  <c r="I126" i="2"/>
  <c r="K126" i="2" s="1"/>
  <c r="L126" i="2" s="1"/>
  <c r="M126" i="2" s="1"/>
  <c r="N126" i="2" s="1"/>
  <c r="I127" i="2"/>
  <c r="K127" i="2" s="1"/>
  <c r="L127" i="2" s="1"/>
  <c r="M127" i="2" s="1"/>
  <c r="N127" i="2" s="1"/>
  <c r="I128" i="2"/>
  <c r="K128" i="2" s="1"/>
  <c r="L128" i="2" s="1"/>
  <c r="M128" i="2" s="1"/>
  <c r="N128" i="2" s="1"/>
  <c r="I129" i="2"/>
  <c r="K129" i="2" s="1"/>
  <c r="L129" i="2" s="1"/>
  <c r="M129" i="2" s="1"/>
  <c r="N129" i="2" s="1"/>
  <c r="I130" i="2"/>
  <c r="K130" i="2" s="1"/>
  <c r="L130" i="2" s="1"/>
  <c r="M130" i="2" s="1"/>
  <c r="N130" i="2" s="1"/>
  <c r="I131" i="2"/>
  <c r="K131" i="2" s="1"/>
  <c r="L131" i="2" s="1"/>
  <c r="M131" i="2" s="1"/>
  <c r="N131" i="2" s="1"/>
  <c r="I132" i="2"/>
  <c r="K132" i="2" s="1"/>
  <c r="L132" i="2" s="1"/>
  <c r="M132" i="2" s="1"/>
  <c r="N132" i="2" s="1"/>
  <c r="I133" i="2"/>
  <c r="K133" i="2" s="1"/>
  <c r="L133" i="2" s="1"/>
  <c r="M133" i="2" s="1"/>
  <c r="N133" i="2" s="1"/>
  <c r="I134" i="2"/>
  <c r="K134" i="2" s="1"/>
  <c r="L134" i="2" s="1"/>
  <c r="M134" i="2" s="1"/>
  <c r="N134" i="2" s="1"/>
  <c r="I135" i="2"/>
  <c r="K135" i="2" s="1"/>
  <c r="L135" i="2" s="1"/>
  <c r="M135" i="2" s="1"/>
  <c r="I136" i="2"/>
  <c r="K136" i="2" s="1"/>
  <c r="L136" i="2" s="1"/>
  <c r="M136" i="2" s="1"/>
  <c r="N136" i="2" s="1"/>
  <c r="I137" i="2"/>
  <c r="K137" i="2" s="1"/>
  <c r="L137" i="2" s="1"/>
  <c r="M137" i="2" s="1"/>
  <c r="N137" i="2" s="1"/>
  <c r="I138" i="2"/>
  <c r="J138" i="2" s="1"/>
  <c r="I139" i="2"/>
  <c r="K139" i="2" s="1"/>
  <c r="L139" i="2" s="1"/>
  <c r="M139" i="2" s="1"/>
  <c r="N139" i="2" s="1"/>
  <c r="I140" i="2"/>
  <c r="K140" i="2" s="1"/>
  <c r="L140" i="2" s="1"/>
  <c r="M140" i="2" s="1"/>
  <c r="N140" i="2" s="1"/>
  <c r="I141" i="2"/>
  <c r="K141" i="2" s="1"/>
  <c r="L141" i="2" s="1"/>
  <c r="M141" i="2" s="1"/>
  <c r="N141" i="2" s="1"/>
  <c r="I142" i="2"/>
  <c r="K142" i="2" s="1"/>
  <c r="L142" i="2" s="1"/>
  <c r="M142" i="2" s="1"/>
  <c r="N142" i="2" s="1"/>
  <c r="I143" i="2"/>
  <c r="K143" i="2" s="1"/>
  <c r="L143" i="2" s="1"/>
  <c r="M143" i="2" s="1"/>
  <c r="N143" i="2" s="1"/>
  <c r="I144" i="2"/>
  <c r="K144" i="2" s="1"/>
  <c r="L144" i="2" s="1"/>
  <c r="M144" i="2" s="1"/>
  <c r="N144" i="2" s="1"/>
  <c r="I145" i="2"/>
  <c r="K145" i="2" s="1"/>
  <c r="L145" i="2" s="1"/>
  <c r="M145" i="2" s="1"/>
  <c r="N145" i="2" s="1"/>
  <c r="I146" i="2"/>
  <c r="K146" i="2" s="1"/>
  <c r="L146" i="2" s="1"/>
  <c r="M146" i="2" s="1"/>
  <c r="N146" i="2" s="1"/>
  <c r="I147" i="2"/>
  <c r="K147" i="2" s="1"/>
  <c r="L147" i="2" s="1"/>
  <c r="M147" i="2" s="1"/>
  <c r="N147" i="2" s="1"/>
  <c r="I148" i="2"/>
  <c r="K148" i="2" s="1"/>
  <c r="L148" i="2" s="1"/>
  <c r="M148" i="2" s="1"/>
  <c r="N148" i="2" s="1"/>
  <c r="I149" i="2"/>
  <c r="K149" i="2" s="1"/>
  <c r="L149" i="2" s="1"/>
  <c r="M149" i="2" s="1"/>
  <c r="N149" i="2" s="1"/>
  <c r="I150" i="2"/>
  <c r="K150" i="2" s="1"/>
  <c r="L150" i="2" s="1"/>
  <c r="M150" i="2" s="1"/>
  <c r="N150" i="2" s="1"/>
  <c r="I151" i="2"/>
  <c r="K151" i="2" s="1"/>
  <c r="I152" i="2"/>
  <c r="K152" i="2" s="1"/>
  <c r="L152" i="2" s="1"/>
  <c r="M152" i="2" s="1"/>
  <c r="N152" i="2" s="1"/>
  <c r="I153" i="2"/>
  <c r="K153" i="2" s="1"/>
  <c r="L153" i="2" s="1"/>
  <c r="M153" i="2" s="1"/>
  <c r="N153" i="2" s="1"/>
  <c r="I154" i="2"/>
  <c r="J154" i="2" s="1"/>
  <c r="I155" i="2"/>
  <c r="K155" i="2" s="1"/>
  <c r="L155" i="2" s="1"/>
  <c r="M155" i="2" s="1"/>
  <c r="N155" i="2" s="1"/>
  <c r="I156" i="2"/>
  <c r="K156" i="2" s="1"/>
  <c r="L156" i="2" s="1"/>
  <c r="M156" i="2" s="1"/>
  <c r="N156" i="2" s="1"/>
  <c r="I157" i="2"/>
  <c r="I158" i="2"/>
  <c r="K158" i="2" s="1"/>
  <c r="L158" i="2" s="1"/>
  <c r="M158" i="2" s="1"/>
  <c r="N158" i="2" s="1"/>
  <c r="I159" i="2"/>
  <c r="K159" i="2" s="1"/>
  <c r="L159" i="2" s="1"/>
  <c r="M159" i="2" s="1"/>
  <c r="N159" i="2" s="1"/>
  <c r="I160" i="2"/>
  <c r="K160" i="2" s="1"/>
  <c r="L160" i="2" s="1"/>
  <c r="M160" i="2" s="1"/>
  <c r="N160" i="2" s="1"/>
  <c r="I161" i="2"/>
  <c r="K161" i="2" s="1"/>
  <c r="L161" i="2" s="1"/>
  <c r="M161" i="2" s="1"/>
  <c r="N161" i="2" s="1"/>
  <c r="I162" i="2"/>
  <c r="K162" i="2" s="1"/>
  <c r="L162" i="2" s="1"/>
  <c r="M162" i="2" s="1"/>
  <c r="N162" i="2" s="1"/>
  <c r="I163" i="2"/>
  <c r="K163" i="2" s="1"/>
  <c r="L163" i="2" s="1"/>
  <c r="M163" i="2" s="1"/>
  <c r="N163" i="2" s="1"/>
  <c r="I164" i="2"/>
  <c r="K164" i="2" s="1"/>
  <c r="L164" i="2" s="1"/>
  <c r="M164" i="2" s="1"/>
  <c r="N164" i="2" s="1"/>
  <c r="I165" i="2"/>
  <c r="K165" i="2" s="1"/>
  <c r="L165" i="2" s="1"/>
  <c r="M165" i="2" s="1"/>
  <c r="N165" i="2" s="1"/>
  <c r="I166" i="2"/>
  <c r="K166" i="2" s="1"/>
  <c r="L166" i="2" s="1"/>
  <c r="M166" i="2" s="1"/>
  <c r="N166" i="2" s="1"/>
  <c r="I167" i="2"/>
  <c r="K167" i="2" s="1"/>
  <c r="L167" i="2" s="1"/>
  <c r="M167" i="2" s="1"/>
  <c r="N167" i="2" s="1"/>
  <c r="I168" i="2"/>
  <c r="K168" i="2" s="1"/>
  <c r="L168" i="2" s="1"/>
  <c r="M168" i="2" s="1"/>
  <c r="N168" i="2" s="1"/>
  <c r="I169" i="2"/>
  <c r="K169" i="2" s="1"/>
  <c r="L169" i="2" s="1"/>
  <c r="M169" i="2" s="1"/>
  <c r="N169" i="2" s="1"/>
  <c r="I2" i="2"/>
  <c r="K2" i="2" s="1"/>
  <c r="L2" i="2" s="1"/>
  <c r="M2" i="2" s="1"/>
  <c r="N2" i="2" s="1"/>
  <c r="K72" i="2" l="1"/>
  <c r="L72" i="2" s="1"/>
  <c r="M72" i="2" s="1"/>
  <c r="N72" i="2" s="1"/>
  <c r="J168" i="2"/>
  <c r="J164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68" i="2"/>
  <c r="J64" i="2"/>
  <c r="J59" i="2"/>
  <c r="J54" i="2"/>
  <c r="J46" i="2"/>
  <c r="J38" i="2"/>
  <c r="J30" i="2"/>
  <c r="J22" i="2"/>
  <c r="J14" i="2"/>
  <c r="J6" i="2"/>
  <c r="K36" i="2"/>
  <c r="L36" i="2" s="1"/>
  <c r="M36" i="2" s="1"/>
  <c r="N36" i="2" s="1"/>
  <c r="K48" i="2"/>
  <c r="L48" i="2" s="1"/>
  <c r="M48" i="2" s="1"/>
  <c r="N48" i="2" s="1"/>
  <c r="K115" i="2"/>
  <c r="L115" i="2" s="1"/>
  <c r="M115" i="2" s="1"/>
  <c r="N115" i="2" s="1"/>
  <c r="K154" i="2"/>
  <c r="L154" i="2" s="1"/>
  <c r="M154" i="2" s="1"/>
  <c r="N154" i="2" s="1"/>
  <c r="K50" i="2"/>
  <c r="L50" i="2" s="1"/>
  <c r="M50" i="2" s="1"/>
  <c r="N50" i="2" s="1"/>
  <c r="K82" i="2"/>
  <c r="L82" i="2" s="1"/>
  <c r="M82" i="2" s="1"/>
  <c r="N82" i="2" s="1"/>
  <c r="K111" i="2"/>
  <c r="L111" i="2" s="1"/>
  <c r="M111" i="2" s="1"/>
  <c r="N111" i="2" s="1"/>
  <c r="J40" i="2"/>
  <c r="K40" i="2"/>
  <c r="L40" i="2" s="1"/>
  <c r="M40" i="2" s="1"/>
  <c r="N40" i="2" s="1"/>
  <c r="K24" i="2"/>
  <c r="L24" i="2" s="1"/>
  <c r="M24" i="2" s="1"/>
  <c r="N24" i="2" s="1"/>
  <c r="J24" i="2"/>
  <c r="K16" i="2"/>
  <c r="L16" i="2" s="1"/>
  <c r="M16" i="2" s="1"/>
  <c r="N16" i="2" s="1"/>
  <c r="J16" i="2"/>
  <c r="J8" i="2"/>
  <c r="K8" i="2"/>
  <c r="L8" i="2" s="1"/>
  <c r="M8" i="2" s="1"/>
  <c r="N8" i="2" s="1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07" i="2"/>
  <c r="J103" i="2"/>
  <c r="J99" i="2"/>
  <c r="J95" i="2"/>
  <c r="J91" i="2"/>
  <c r="J87" i="2"/>
  <c r="J83" i="2"/>
  <c r="J79" i="2"/>
  <c r="J75" i="2"/>
  <c r="J71" i="2"/>
  <c r="J67" i="2"/>
  <c r="J63" i="2"/>
  <c r="J58" i="2"/>
  <c r="J51" i="2"/>
  <c r="J43" i="2"/>
  <c r="J35" i="2"/>
  <c r="J27" i="2"/>
  <c r="J19" i="2"/>
  <c r="J11" i="2"/>
  <c r="J3" i="2"/>
  <c r="K12" i="2"/>
  <c r="L12" i="2" s="1"/>
  <c r="M12" i="2" s="1"/>
  <c r="N12" i="2" s="1"/>
  <c r="K32" i="2"/>
  <c r="L32" i="2" s="1"/>
  <c r="M32" i="2" s="1"/>
  <c r="N32" i="2" s="1"/>
  <c r="K52" i="2"/>
  <c r="L52" i="2" s="1"/>
  <c r="M52" i="2" s="1"/>
  <c r="N52" i="2" s="1"/>
  <c r="K94" i="2"/>
  <c r="L94" i="2" s="1"/>
  <c r="M94" i="2" s="1"/>
  <c r="N94" i="2" s="1"/>
  <c r="K60" i="2"/>
  <c r="L60" i="2" s="1"/>
  <c r="M60" i="2" s="1"/>
  <c r="N60" i="2" s="1"/>
  <c r="K78" i="2"/>
  <c r="L78" i="2" s="1"/>
  <c r="M78" i="2" s="1"/>
  <c r="N78" i="2" s="1"/>
  <c r="K20" i="2"/>
  <c r="L20" i="2" s="1"/>
  <c r="M20" i="2" s="1"/>
  <c r="N20" i="2" s="1"/>
  <c r="J20" i="2"/>
  <c r="K4" i="2"/>
  <c r="L4" i="2" s="1"/>
  <c r="M4" i="2" s="1"/>
  <c r="N4" i="2" s="1"/>
  <c r="J4" i="2"/>
  <c r="K44" i="2"/>
  <c r="L44" i="2" s="1"/>
  <c r="M44" i="2" s="1"/>
  <c r="N44" i="2" s="1"/>
  <c r="K61" i="2"/>
  <c r="L61" i="2" s="1"/>
  <c r="M61" i="2" s="1"/>
  <c r="N61" i="2" s="1"/>
  <c r="J61" i="2"/>
  <c r="K57" i="2"/>
  <c r="L57" i="2" s="1"/>
  <c r="M57" i="2" s="1"/>
  <c r="N57" i="2" s="1"/>
  <c r="J57" i="2"/>
  <c r="K53" i="2"/>
  <c r="L53" i="2" s="1"/>
  <c r="M53" i="2" s="1"/>
  <c r="N53" i="2" s="1"/>
  <c r="J53" i="2"/>
  <c r="K49" i="2"/>
  <c r="L49" i="2" s="1"/>
  <c r="M49" i="2" s="1"/>
  <c r="N49" i="2" s="1"/>
  <c r="J49" i="2"/>
  <c r="K45" i="2"/>
  <c r="L45" i="2" s="1"/>
  <c r="M45" i="2" s="1"/>
  <c r="N45" i="2" s="1"/>
  <c r="J45" i="2"/>
  <c r="K41" i="2"/>
  <c r="L41" i="2" s="1"/>
  <c r="M41" i="2" s="1"/>
  <c r="N41" i="2" s="1"/>
  <c r="J41" i="2"/>
  <c r="K37" i="2"/>
  <c r="L37" i="2" s="1"/>
  <c r="M37" i="2" s="1"/>
  <c r="N37" i="2" s="1"/>
  <c r="J37" i="2"/>
  <c r="K33" i="2"/>
  <c r="L33" i="2" s="1"/>
  <c r="M33" i="2" s="1"/>
  <c r="N33" i="2" s="1"/>
  <c r="J33" i="2"/>
  <c r="K29" i="2"/>
  <c r="L29" i="2" s="1"/>
  <c r="M29" i="2" s="1"/>
  <c r="N29" i="2" s="1"/>
  <c r="J29" i="2"/>
  <c r="K21" i="2"/>
  <c r="L21" i="2" s="1"/>
  <c r="M21" i="2" s="1"/>
  <c r="N21" i="2" s="1"/>
  <c r="J21" i="2"/>
  <c r="K17" i="2"/>
  <c r="L17" i="2" s="1"/>
  <c r="M17" i="2" s="1"/>
  <c r="N17" i="2" s="1"/>
  <c r="J17" i="2"/>
  <c r="K13" i="2"/>
  <c r="L13" i="2" s="1"/>
  <c r="M13" i="2" s="1"/>
  <c r="N13" i="2" s="1"/>
  <c r="J13" i="2"/>
  <c r="K9" i="2"/>
  <c r="L9" i="2" s="1"/>
  <c r="M9" i="2" s="1"/>
  <c r="N9" i="2" s="1"/>
  <c r="J9" i="2"/>
  <c r="K5" i="2"/>
  <c r="L5" i="2" s="1"/>
  <c r="M5" i="2" s="1"/>
  <c r="N5" i="2" s="1"/>
  <c r="J5" i="2"/>
  <c r="J2" i="2"/>
  <c r="J166" i="2"/>
  <c r="J162" i="2"/>
  <c r="J158" i="2"/>
  <c r="J150" i="2"/>
  <c r="J146" i="2"/>
  <c r="J142" i="2"/>
  <c r="J134" i="2"/>
  <c r="J130" i="2"/>
  <c r="J126" i="2"/>
  <c r="J122" i="2"/>
  <c r="J118" i="2"/>
  <c r="J114" i="2"/>
  <c r="J110" i="2"/>
  <c r="J106" i="2"/>
  <c r="J102" i="2"/>
  <c r="J98" i="2"/>
  <c r="J90" i="2"/>
  <c r="J86" i="2"/>
  <c r="J74" i="2"/>
  <c r="J70" i="2"/>
  <c r="J66" i="2"/>
  <c r="J62" i="2"/>
  <c r="J56" i="2"/>
  <c r="J42" i="2"/>
  <c r="J34" i="2"/>
  <c r="J18" i="2"/>
  <c r="J10" i="2"/>
  <c r="K28" i="2"/>
  <c r="L28" i="2" s="1"/>
  <c r="M28" i="2" s="1"/>
  <c r="N28" i="2" s="1"/>
  <c r="J197" i="2"/>
  <c r="K197" i="2"/>
  <c r="J200" i="2"/>
  <c r="K200" i="2"/>
  <c r="J188" i="2"/>
  <c r="J174" i="2"/>
  <c r="K188" i="2"/>
  <c r="Y177" i="2"/>
  <c r="J170" i="2"/>
  <c r="J194" i="2"/>
  <c r="X177" i="2"/>
  <c r="J186" i="2"/>
  <c r="J198" i="2"/>
  <c r="J178" i="2"/>
  <c r="Y173" i="2"/>
  <c r="X173" i="2"/>
  <c r="J182" i="2"/>
  <c r="J179" i="2"/>
  <c r="Y175" i="2"/>
  <c r="J196" i="2"/>
  <c r="J193" i="2"/>
  <c r="J190" i="2"/>
  <c r="J187" i="2"/>
  <c r="J184" i="2"/>
  <c r="J173" i="2"/>
  <c r="K173" i="2"/>
  <c r="Y174" i="2"/>
  <c r="J201" i="2"/>
  <c r="J195" i="2"/>
  <c r="J192" i="2"/>
  <c r="J181" i="2"/>
  <c r="J172" i="2"/>
  <c r="J189" i="2"/>
  <c r="J180" i="2"/>
  <c r="J177" i="2"/>
  <c r="J171" i="2"/>
  <c r="K177" i="2"/>
  <c r="J199" i="2"/>
  <c r="J191" i="2"/>
  <c r="J183" i="2"/>
  <c r="J175" i="2"/>
  <c r="K199" i="2"/>
  <c r="V9" i="2"/>
  <c r="V4" i="2"/>
  <c r="W5" i="2"/>
  <c r="V8" i="2"/>
</calcChain>
</file>

<file path=xl/sharedStrings.xml><?xml version="1.0" encoding="utf-8"?>
<sst xmlns="http://schemas.openxmlformats.org/spreadsheetml/2006/main" count="1290" uniqueCount="492">
  <si>
    <t>008CALS.d</t>
  </si>
  <si>
    <t>w12</t>
  </si>
  <si>
    <t>184SMPL.d</t>
  </si>
  <si>
    <t>005CALS.d</t>
  </si>
  <si>
    <t>w113</t>
  </si>
  <si>
    <t>034SMPL.d</t>
  </si>
  <si>
    <t>w96</t>
  </si>
  <si>
    <t>w58</t>
  </si>
  <si>
    <t>w70</t>
  </si>
  <si>
    <t>102SMPL.d</t>
  </si>
  <si>
    <t>156SMPL.d</t>
  </si>
  <si>
    <t>w29</t>
  </si>
  <si>
    <t>w32</t>
  </si>
  <si>
    <t>w169</t>
  </si>
  <si>
    <t>w73</t>
  </si>
  <si>
    <t>189SMPL.d</t>
  </si>
  <si>
    <t>101SMPL.d</t>
  </si>
  <si>
    <t>w137</t>
  </si>
  <si>
    <t>w132</t>
  </si>
  <si>
    <t>w54</t>
  </si>
  <si>
    <t>w65</t>
  </si>
  <si>
    <t>w72</t>
  </si>
  <si>
    <t>w81</t>
  </si>
  <si>
    <t>w16</t>
  </si>
  <si>
    <t>w182</t>
  </si>
  <si>
    <t>060SMPL.d</t>
  </si>
  <si>
    <t>std7</t>
  </si>
  <si>
    <t>w9</t>
  </si>
  <si>
    <t>055SMPL.d</t>
  </si>
  <si>
    <t>w112</t>
  </si>
  <si>
    <t>w161</t>
  </si>
  <si>
    <t>031SMPL.d</t>
  </si>
  <si>
    <t>w41</t>
  </si>
  <si>
    <t>137SMPL.d</t>
  </si>
  <si>
    <t>061SMPL.d</t>
  </si>
  <si>
    <t>w69</t>
  </si>
  <si>
    <t>w170</t>
  </si>
  <si>
    <t>w18</t>
  </si>
  <si>
    <t>140SMPL.d</t>
  </si>
  <si>
    <t>w181</t>
  </si>
  <si>
    <t>178SMPL.d</t>
  </si>
  <si>
    <t>123SMPL.d</t>
  </si>
  <si>
    <t>059SMPL.d</t>
  </si>
  <si>
    <t>std6</t>
  </si>
  <si>
    <t>069SMPL.d</t>
  </si>
  <si>
    <t>163SMPL.d</t>
  </si>
  <si>
    <t>w34</t>
  </si>
  <si>
    <t>w119</t>
  </si>
  <si>
    <t>w133</t>
  </si>
  <si>
    <t>165SMPL.d</t>
  </si>
  <si>
    <t>026SMPL.d</t>
  </si>
  <si>
    <t>083SMPL.d</t>
  </si>
  <si>
    <t>w122</t>
  </si>
  <si>
    <t>044SMPL.d</t>
  </si>
  <si>
    <t>w111</t>
  </si>
  <si>
    <t>037SMPL.d</t>
  </si>
  <si>
    <t>w59</t>
  </si>
  <si>
    <t>w176</t>
  </si>
  <si>
    <t>2</t>
  </si>
  <si>
    <t>068SMPL.d</t>
  </si>
  <si>
    <t>w100</t>
  </si>
  <si>
    <t>w44</t>
  </si>
  <si>
    <t>std3</t>
  </si>
  <si>
    <t>w172</t>
  </si>
  <si>
    <t>w108</t>
  </si>
  <si>
    <t>141SMPL.d</t>
  </si>
  <si>
    <t>125SMPL.d</t>
  </si>
  <si>
    <t>w20</t>
  </si>
  <si>
    <t>w48</t>
  </si>
  <si>
    <t>Sample</t>
  </si>
  <si>
    <t>Level</t>
  </si>
  <si>
    <t>177SMPL.d</t>
  </si>
  <si>
    <t>130SMPL.d</t>
  </si>
  <si>
    <t>rinse</t>
  </si>
  <si>
    <t>085SMPL.d</t>
  </si>
  <si>
    <t>w171</t>
  </si>
  <si>
    <t>039SMPL.d</t>
  </si>
  <si>
    <t>w89</t>
  </si>
  <si>
    <t>w149</t>
  </si>
  <si>
    <t>w4</t>
  </si>
  <si>
    <t>w15</t>
  </si>
  <si>
    <t>w91</t>
  </si>
  <si>
    <t>195SMPL.d</t>
  </si>
  <si>
    <t>129SMPL.d</t>
  </si>
  <si>
    <t>w117</t>
  </si>
  <si>
    <t>010CALS.d</t>
  </si>
  <si>
    <t>175SMPL.d</t>
  </si>
  <si>
    <t>w165</t>
  </si>
  <si>
    <t>149SMPL.d</t>
  </si>
  <si>
    <t>w183</t>
  </si>
  <si>
    <t>200SMPL.d</t>
  </si>
  <si>
    <t>w68</t>
  </si>
  <si>
    <t>w46</t>
  </si>
  <si>
    <t>w150</t>
  </si>
  <si>
    <t>w31</t>
  </si>
  <si>
    <t>w1</t>
  </si>
  <si>
    <t>064SMPL.d</t>
  </si>
  <si>
    <t>w136</t>
  </si>
  <si>
    <t>093SMPL.d</t>
  </si>
  <si>
    <t>w155</t>
  </si>
  <si>
    <t>127SMPL.d</t>
  </si>
  <si>
    <t>N/A</t>
  </si>
  <si>
    <t>w152</t>
  </si>
  <si>
    <t>116SMPL.d</t>
  </si>
  <si>
    <t>131SMPL.d</t>
  </si>
  <si>
    <t>10</t>
  </si>
  <si>
    <t>133SMPL.d</t>
  </si>
  <si>
    <t>w3</t>
  </si>
  <si>
    <t>192SMPL.d</t>
  </si>
  <si>
    <t>087SMPL.d</t>
  </si>
  <si>
    <t>046SMPL.d</t>
  </si>
  <si>
    <t>w56</t>
  </si>
  <si>
    <t>024SMPL.d</t>
  </si>
  <si>
    <t>w66</t>
  </si>
  <si>
    <t>w105</t>
  </si>
  <si>
    <t>110SMPL.d</t>
  </si>
  <si>
    <t>006CALS.d</t>
  </si>
  <si>
    <t>092SMPL.d</t>
  </si>
  <si>
    <t>w95</t>
  </si>
  <si>
    <t>w80</t>
  </si>
  <si>
    <t>w94</t>
  </si>
  <si>
    <t>w154</t>
  </si>
  <si>
    <t>CalBlk</t>
  </si>
  <si>
    <t>019SMPL.d</t>
  </si>
  <si>
    <t>w164</t>
  </si>
  <si>
    <t>167SMPL.d</t>
  </si>
  <si>
    <t>w88</t>
  </si>
  <si>
    <t>w186</t>
  </si>
  <si>
    <t>w156</t>
  </si>
  <si>
    <t>w174</t>
  </si>
  <si>
    <t>179SMPL.d</t>
  </si>
  <si>
    <t>077SMPL.d</t>
  </si>
  <si>
    <t>191SMPL.d</t>
  </si>
  <si>
    <t>std2</t>
  </si>
  <si>
    <t>w52</t>
  </si>
  <si>
    <t>082SMPL.d</t>
  </si>
  <si>
    <t>003CALS.d</t>
  </si>
  <si>
    <t>w147</t>
  </si>
  <si>
    <t>164SMPL.d</t>
  </si>
  <si>
    <t>w86</t>
  </si>
  <si>
    <t>121SMPL.d</t>
  </si>
  <si>
    <t>w35</t>
  </si>
  <si>
    <t>w130</t>
  </si>
  <si>
    <t>007CALS.d</t>
  </si>
  <si>
    <t>w42</t>
  </si>
  <si>
    <t>w47</t>
  </si>
  <si>
    <t>142SMPL.d</t>
  </si>
  <si>
    <t>169SMPL.d</t>
  </si>
  <si>
    <t>099SMPL.d</t>
  </si>
  <si>
    <t>186SMPL.d</t>
  </si>
  <si>
    <t>w10</t>
  </si>
  <si>
    <t>w160</t>
  </si>
  <si>
    <t>w179</t>
  </si>
  <si>
    <t>Data File</t>
  </si>
  <si>
    <t>032SMPL.d</t>
  </si>
  <si>
    <t>148SMPL.d</t>
  </si>
  <si>
    <t>036SMPL.d</t>
  </si>
  <si>
    <t>w39</t>
  </si>
  <si>
    <t>056SMPL.d</t>
  </si>
  <si>
    <t>w63</t>
  </si>
  <si>
    <t>w177</t>
  </si>
  <si>
    <t>Conc. RSD</t>
  </si>
  <si>
    <t>w93</t>
  </si>
  <si>
    <t>145SMPL.d</t>
  </si>
  <si>
    <t>w102</t>
  </si>
  <si>
    <t>115SMPL.d</t>
  </si>
  <si>
    <t>154SMPL.d</t>
  </si>
  <si>
    <t>109SMPL.d</t>
  </si>
  <si>
    <t>w22</t>
  </si>
  <si>
    <t>w64</t>
  </si>
  <si>
    <t>079SMPL.d</t>
  </si>
  <si>
    <t>w79</t>
  </si>
  <si>
    <t>094SMPL.d</t>
  </si>
  <si>
    <t>w21</t>
  </si>
  <si>
    <t>w24</t>
  </si>
  <si>
    <t>3</t>
  </si>
  <si>
    <t>159SMPL.d</t>
  </si>
  <si>
    <t>187SMPL.d</t>
  </si>
  <si>
    <t>108SMPL.d</t>
  </si>
  <si>
    <t>122SMPL.d</t>
  </si>
  <si>
    <t>096SMPL.d</t>
  </si>
  <si>
    <t>078SMPL.d</t>
  </si>
  <si>
    <t>017SMPL.d</t>
  </si>
  <si>
    <t>w26</t>
  </si>
  <si>
    <t>063SMPL.d</t>
  </si>
  <si>
    <t>050SMPL.d</t>
  </si>
  <si>
    <t>w120</t>
  </si>
  <si>
    <t>Type</t>
  </si>
  <si>
    <t>8</t>
  </si>
  <si>
    <t>w104</t>
  </si>
  <si>
    <t>198SMPL.d</t>
  </si>
  <si>
    <t>w13</t>
  </si>
  <si>
    <t>088SMPL.d</t>
  </si>
  <si>
    <t>blank</t>
  </si>
  <si>
    <t>Acq. Date-Time</t>
  </si>
  <si>
    <t>104SMPL.d</t>
  </si>
  <si>
    <t>w189</t>
  </si>
  <si>
    <t>w40</t>
  </si>
  <si>
    <t>015SMPL.d</t>
  </si>
  <si>
    <t>143SMPL.d</t>
  </si>
  <si>
    <t>172SMPL.d</t>
  </si>
  <si>
    <t>028SMPL.d</t>
  </si>
  <si>
    <t>w43</t>
  </si>
  <si>
    <t>188SMPL.d</t>
  </si>
  <si>
    <t>w101</t>
  </si>
  <si>
    <t>040SMPL.d</t>
  </si>
  <si>
    <t>065SMPL.d</t>
  </si>
  <si>
    <t>107SMPL.d</t>
  </si>
  <si>
    <t>009CALS.d</t>
  </si>
  <si>
    <t>120SMPL.d</t>
  </si>
  <si>
    <t>114SMPL.d</t>
  </si>
  <si>
    <t>w121</t>
  </si>
  <si>
    <t>132SMPL.d</t>
  </si>
  <si>
    <t>049SMPL.d</t>
  </si>
  <si>
    <t>w5</t>
  </si>
  <si>
    <t>113SMPL.d</t>
  </si>
  <si>
    <t>w191</t>
  </si>
  <si>
    <t>161SMPL.d</t>
  </si>
  <si>
    <t>w25</t>
  </si>
  <si>
    <t>002CALS.d</t>
  </si>
  <si>
    <t>136SMPL.d</t>
  </si>
  <si>
    <t>042SMPL.d</t>
  </si>
  <si>
    <t>CalStd</t>
  </si>
  <si>
    <t>074SMPL.d</t>
  </si>
  <si>
    <t xml:space="preserve">107  Ag  [ No gas ] </t>
  </si>
  <si>
    <t>w30</t>
  </si>
  <si>
    <t>075SMPL.d</t>
  </si>
  <si>
    <t>041SMPL.d</t>
  </si>
  <si>
    <t>w163</t>
  </si>
  <si>
    <t>057SMPL.d</t>
  </si>
  <si>
    <t>095SMPL.d</t>
  </si>
  <si>
    <t>047SMPL.d</t>
  </si>
  <si>
    <t>w167</t>
  </si>
  <si>
    <t>w139</t>
  </si>
  <si>
    <t>170SMPL.d</t>
  </si>
  <si>
    <t>w98</t>
  </si>
  <si>
    <t>w103</t>
  </si>
  <si>
    <t>020SMPL.d</t>
  </si>
  <si>
    <t>std5</t>
  </si>
  <si>
    <t>011SMPL.d</t>
  </si>
  <si>
    <t>w19</t>
  </si>
  <si>
    <t>058SMPL.d</t>
  </si>
  <si>
    <t>160SMPL.d</t>
  </si>
  <si>
    <t>w78</t>
  </si>
  <si>
    <t>190SMPL.d</t>
  </si>
  <si>
    <t>w75</t>
  </si>
  <si>
    <t>134SMPL.d</t>
  </si>
  <si>
    <t>w187</t>
  </si>
  <si>
    <t>w107</t>
  </si>
  <si>
    <t>139SMPL.d</t>
  </si>
  <si>
    <t>168SMPL.d</t>
  </si>
  <si>
    <t>176SMPL.d</t>
  </si>
  <si>
    <t>w180</t>
  </si>
  <si>
    <t>100SMPL.d</t>
  </si>
  <si>
    <t>016SMPL.d</t>
  </si>
  <si>
    <t>w85</t>
  </si>
  <si>
    <t>197SMPL.d</t>
  </si>
  <si>
    <t>027SMPL.d</t>
  </si>
  <si>
    <t>w60</t>
  </si>
  <si>
    <t>w82</t>
  </si>
  <si>
    <t>w143</t>
  </si>
  <si>
    <t>w77</t>
  </si>
  <si>
    <t>w125</t>
  </si>
  <si>
    <t>w118</t>
  </si>
  <si>
    <t>183SMPL.d</t>
  </si>
  <si>
    <t>w184</t>
  </si>
  <si>
    <t>1</t>
  </si>
  <si>
    <t>128SMPL.d</t>
  </si>
  <si>
    <t>w71</t>
  </si>
  <si>
    <t>166SMPL.d</t>
  </si>
  <si>
    <t>146SMPL.d</t>
  </si>
  <si>
    <t>151SMPL.d</t>
  </si>
  <si>
    <t>w129</t>
  </si>
  <si>
    <t>029SMPL.d</t>
  </si>
  <si>
    <t>138SMPL.d</t>
  </si>
  <si>
    <t>std9</t>
  </si>
  <si>
    <t>w2</t>
  </si>
  <si>
    <t>w135</t>
  </si>
  <si>
    <t>089SMPL.d</t>
  </si>
  <si>
    <t>076SMPL.d</t>
  </si>
  <si>
    <t>w74</t>
  </si>
  <si>
    <t>181SMPL.d</t>
  </si>
  <si>
    <t>w138</t>
  </si>
  <si>
    <t>182SMPL.d</t>
  </si>
  <si>
    <t>w123</t>
  </si>
  <si>
    <t>w83</t>
  </si>
  <si>
    <t>w159</t>
  </si>
  <si>
    <t>w140</t>
  </si>
  <si>
    <t>w173</t>
  </si>
  <si>
    <t>014SMPL.d</t>
  </si>
  <si>
    <t>w51</t>
  </si>
  <si>
    <t>w92</t>
  </si>
  <si>
    <t>021SMPL.d</t>
  </si>
  <si>
    <t>106SMPL.d</t>
  </si>
  <si>
    <t>w168</t>
  </si>
  <si>
    <t>w178</t>
  </si>
  <si>
    <t>091SMPL.d</t>
  </si>
  <si>
    <t>w50</t>
  </si>
  <si>
    <t>w62</t>
  </si>
  <si>
    <t>w116</t>
  </si>
  <si>
    <t>CPS RSD</t>
  </si>
  <si>
    <t>w148</t>
  </si>
  <si>
    <t>9</t>
  </si>
  <si>
    <t>w17</t>
  </si>
  <si>
    <t>w110</t>
  </si>
  <si>
    <t>124SMPL.d</t>
  </si>
  <si>
    <t>081SMPL.d</t>
  </si>
  <si>
    <t>w145</t>
  </si>
  <si>
    <t>052SMPL.d</t>
  </si>
  <si>
    <t>CPS</t>
  </si>
  <si>
    <t>173SMPL.d</t>
  </si>
  <si>
    <t>w87</t>
  </si>
  <si>
    <t>w146</t>
  </si>
  <si>
    <t>w185</t>
  </si>
  <si>
    <t>w127</t>
  </si>
  <si>
    <t>w99</t>
  </si>
  <si>
    <t>w128</t>
  </si>
  <si>
    <t>158SMPL.d</t>
  </si>
  <si>
    <t>162SMPL.d</t>
  </si>
  <si>
    <t>Sample Name</t>
  </si>
  <si>
    <t>193SMPL.d</t>
  </si>
  <si>
    <t>w175</t>
  </si>
  <si>
    <t>053SMPL.d</t>
  </si>
  <si>
    <t>135SMPL.d</t>
  </si>
  <si>
    <t>112SMPL.d</t>
  </si>
  <si>
    <t>051SMPL.d</t>
  </si>
  <si>
    <t>w109</t>
  </si>
  <si>
    <t>199SMPL.d</t>
  </si>
  <si>
    <t>w45</t>
  </si>
  <si>
    <t>w84</t>
  </si>
  <si>
    <t>071SMPL.d</t>
  </si>
  <si>
    <t>023SMPL.d</t>
  </si>
  <si>
    <t>030SMPL.d</t>
  </si>
  <si>
    <t>001CALB.d</t>
  </si>
  <si>
    <t>144SMPL.d</t>
  </si>
  <si>
    <t>072SMPL.d</t>
  </si>
  <si>
    <t>012SMPL.d</t>
  </si>
  <si>
    <t>w124</t>
  </si>
  <si>
    <t>084SMPL.d</t>
  </si>
  <si>
    <t>153SMPL.d</t>
  </si>
  <si>
    <t>std4</t>
  </si>
  <si>
    <t>w157</t>
  </si>
  <si>
    <t/>
  </si>
  <si>
    <t>105SMPL.d</t>
  </si>
  <si>
    <t>048SMPL.d</t>
  </si>
  <si>
    <t>w53</t>
  </si>
  <si>
    <t>w23</t>
  </si>
  <si>
    <t>157SMPL.d</t>
  </si>
  <si>
    <t>w36</t>
  </si>
  <si>
    <t>w190</t>
  </si>
  <si>
    <t>w151</t>
  </si>
  <si>
    <t>103SMPL.d</t>
  </si>
  <si>
    <t>004CALS.d</t>
  </si>
  <si>
    <t>w27</t>
  </si>
  <si>
    <t>070SMPL.d</t>
  </si>
  <si>
    <t>w114</t>
  </si>
  <si>
    <t>w153</t>
  </si>
  <si>
    <t>018SMPL.d</t>
  </si>
  <si>
    <t>w61</t>
  </si>
  <si>
    <t>w142</t>
  </si>
  <si>
    <t>119SMPL.d</t>
  </si>
  <si>
    <t>4</t>
  </si>
  <si>
    <t>w33</t>
  </si>
  <si>
    <t>7</t>
  </si>
  <si>
    <t>066SMPL.d</t>
  </si>
  <si>
    <t>w90</t>
  </si>
  <si>
    <t>054SMPL.d</t>
  </si>
  <si>
    <t>Conc. [ ppb ]</t>
  </si>
  <si>
    <t>w8</t>
  </si>
  <si>
    <t>w76</t>
  </si>
  <si>
    <t>090SMPL.d</t>
  </si>
  <si>
    <t>117SMPL.d</t>
  </si>
  <si>
    <t>155SMPL.d</t>
  </si>
  <si>
    <t>185SMPL.d</t>
  </si>
  <si>
    <t>6</t>
  </si>
  <si>
    <t>194SMPL.d</t>
  </si>
  <si>
    <t>w7</t>
  </si>
  <si>
    <t>045SMPL.d</t>
  </si>
  <si>
    <t>w131</t>
  </si>
  <si>
    <t xml:space="preserve">115  In ( ISTD )  [ No gas ] </t>
  </si>
  <si>
    <t>025SMPL.d</t>
  </si>
  <si>
    <t>w38</t>
  </si>
  <si>
    <t>152SMPL.d</t>
  </si>
  <si>
    <t>w188</t>
  </si>
  <si>
    <t>033SMPL.d</t>
  </si>
  <si>
    <t>w28</t>
  </si>
  <si>
    <t>w162</t>
  </si>
  <si>
    <t>043SMPL.d</t>
  </si>
  <si>
    <t>086SMPL.d</t>
  </si>
  <si>
    <t>w141</t>
  </si>
  <si>
    <t>5</t>
  </si>
  <si>
    <t>w6</t>
  </si>
  <si>
    <t>126SMPL.d</t>
  </si>
  <si>
    <t>w11</t>
  </si>
  <si>
    <t>201SMPL.d</t>
  </si>
  <si>
    <t>w57</t>
  </si>
  <si>
    <t>w134</t>
  </si>
  <si>
    <t>171SMPL.d</t>
  </si>
  <si>
    <t>111SMPL.d</t>
  </si>
  <si>
    <t>std8</t>
  </si>
  <si>
    <t>w14</t>
  </si>
  <si>
    <t>035SMPL.d</t>
  </si>
  <si>
    <t>w144</t>
  </si>
  <si>
    <t>w126</t>
  </si>
  <si>
    <t>w106</t>
  </si>
  <si>
    <t>w55</t>
  </si>
  <si>
    <t>w49</t>
  </si>
  <si>
    <t>022SMPL.d</t>
  </si>
  <si>
    <t>w37</t>
  </si>
  <si>
    <t>174SMPL.d</t>
  </si>
  <si>
    <t>080SMPL.d</t>
  </si>
  <si>
    <t>w97</t>
  </si>
  <si>
    <t>std1</t>
  </si>
  <si>
    <t>062SMPL.d</t>
  </si>
  <si>
    <t>Rjct</t>
  </si>
  <si>
    <t>180SMPL.d</t>
  </si>
  <si>
    <t>w158</t>
  </si>
  <si>
    <t>038SMPL.d</t>
  </si>
  <si>
    <t>013SMPL.d</t>
  </si>
  <si>
    <t>w166</t>
  </si>
  <si>
    <t>073SMPL.d</t>
  </si>
  <si>
    <t>097SMPL.d</t>
  </si>
  <si>
    <t>067SMPL.d</t>
  </si>
  <si>
    <t>196SMPL.d</t>
  </si>
  <si>
    <t>w115</t>
  </si>
  <si>
    <t>118SMPL.d</t>
  </si>
  <si>
    <t>w67</t>
  </si>
  <si>
    <t>147SMPL.d</t>
  </si>
  <si>
    <t>098SMPL.d</t>
  </si>
  <si>
    <t>150SMPL.d</t>
  </si>
  <si>
    <t>202SMPL.d</t>
  </si>
  <si>
    <t>popped off</t>
  </si>
  <si>
    <t>Date</t>
  </si>
  <si>
    <t>loc</t>
  </si>
  <si>
    <t>lake</t>
  </si>
  <si>
    <t>vial</t>
  </si>
  <si>
    <t>type</t>
  </si>
  <si>
    <t>Volume filtered (mL)</t>
  </si>
  <si>
    <t>meta</t>
  </si>
  <si>
    <t>seston</t>
  </si>
  <si>
    <t>5epi</t>
  </si>
  <si>
    <t>5hypo</t>
  </si>
  <si>
    <t>d1</t>
  </si>
  <si>
    <t>3hypo</t>
  </si>
  <si>
    <t>out</t>
  </si>
  <si>
    <t>1epi</t>
  </si>
  <si>
    <t>hypo</t>
  </si>
  <si>
    <t>epi</t>
  </si>
  <si>
    <t>6epi</t>
  </si>
  <si>
    <t>6hypo</t>
  </si>
  <si>
    <t>6meta</t>
  </si>
  <si>
    <t>1meta</t>
  </si>
  <si>
    <t>d2</t>
  </si>
  <si>
    <t>1hypo</t>
  </si>
  <si>
    <t>d3</t>
  </si>
  <si>
    <t>2hypo</t>
  </si>
  <si>
    <t>4hypo</t>
  </si>
  <si>
    <t>2epi</t>
  </si>
  <si>
    <t>5meta</t>
  </si>
  <si>
    <t>2b cb</t>
  </si>
  <si>
    <t>sed trap tag</t>
  </si>
  <si>
    <t>d3c</t>
  </si>
  <si>
    <t>sed trap lag</t>
  </si>
  <si>
    <t>4meta</t>
  </si>
  <si>
    <t>3epi</t>
  </si>
  <si>
    <t>2meta</t>
  </si>
  <si>
    <t>3meta</t>
  </si>
  <si>
    <t>4epi</t>
  </si>
  <si>
    <t>1a</t>
  </si>
  <si>
    <t>tiles</t>
  </si>
  <si>
    <t>2a</t>
  </si>
  <si>
    <t>3a</t>
  </si>
  <si>
    <t>4a</t>
  </si>
  <si>
    <t>5a</t>
  </si>
  <si>
    <t>6a</t>
  </si>
  <si>
    <t>bp</t>
  </si>
  <si>
    <t>d3a</t>
  </si>
  <si>
    <t>dag</t>
  </si>
  <si>
    <t>Ag</t>
  </si>
  <si>
    <t>In</t>
  </si>
  <si>
    <t>Ag:In</t>
  </si>
  <si>
    <t>high low</t>
  </si>
  <si>
    <t>Ag in vial (ug/L)</t>
  </si>
  <si>
    <t>In dilution</t>
  </si>
  <si>
    <t>peroxide dilution</t>
  </si>
  <si>
    <t>nitric dilution</t>
  </si>
  <si>
    <t>high</t>
  </si>
  <si>
    <t>low</t>
  </si>
  <si>
    <t>conc</t>
  </si>
  <si>
    <t>Ag counts</t>
  </si>
  <si>
    <t>In counts</t>
  </si>
  <si>
    <t xml:space="preserve">ran on feb 20 different curves are below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</si>
</sst>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sz val="9"/>
      <color rgb="FF00000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top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top"/>
    </xf>
    <xf numFmtId="0" fontId="0" fillId="4" borderId="0" xfId="0" applyFill="1"/>
    <xf numFmtId="0" fontId="1" fillId="5" borderId="1" xfId="0" applyFont="1" applyFill="1" applyBorder="1" applyAlignment="1">
      <alignment horizontal="left" vertical="top"/>
    </xf>
    <xf numFmtId="164" fontId="1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5" fontId="0" fillId="6" borderId="0" xfId="0" applyNumberFormat="1" applyFill="1"/>
    <xf numFmtId="0" fontId="0" fillId="6" borderId="0" xfId="0" applyFill="1"/>
    <xf numFmtId="0" fontId="1" fillId="6" borderId="1" xfId="0" applyFont="1" applyFill="1" applyBorder="1" applyAlignment="1">
      <alignment horizontal="right" vertical="top"/>
    </xf>
    <xf numFmtId="0" fontId="0" fillId="6" borderId="0" xfId="0" applyFill="1" applyAlignment="1">
      <alignment vertical="center"/>
    </xf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processed!$T$171:$T$177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</c:numCache>
            </c:numRef>
          </c:xVal>
          <c:yVal>
            <c:numRef>
              <c:f>processed!$W$171:$W$177</c:f>
              <c:numCache>
                <c:formatCode>General</c:formatCode>
                <c:ptCount val="7"/>
                <c:pt idx="0">
                  <c:v>0.28932117138876112</c:v>
                </c:pt>
                <c:pt idx="1">
                  <c:v>0.4528534760658498</c:v>
                </c:pt>
                <c:pt idx="2">
                  <c:v>0.91344918574881828</c:v>
                </c:pt>
                <c:pt idx="3">
                  <c:v>1.0657510847469633</c:v>
                </c:pt>
                <c:pt idx="4">
                  <c:v>1.993511161782896</c:v>
                </c:pt>
                <c:pt idx="5">
                  <c:v>5.4953165187123076</c:v>
                </c:pt>
                <c:pt idx="6">
                  <c:v>10.524794352863138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00464"/>
        <c:axId val="400301640"/>
      </c:scatterChart>
      <c:valAx>
        <c:axId val="4003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01640"/>
        <c:crosses val="autoZero"/>
        <c:crossBetween val="midCat"/>
      </c:valAx>
      <c:valAx>
        <c:axId val="40030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processed!$T$171:$T$180</c:f>
              <c:numCache>
                <c:formatCode>General</c:formatCode>
                <c:ptCount val="10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processed!$W$171:$W$180</c:f>
              <c:numCache>
                <c:formatCode>General</c:formatCode>
                <c:ptCount val="10"/>
                <c:pt idx="0">
                  <c:v>0.28932117138876112</c:v>
                </c:pt>
                <c:pt idx="1">
                  <c:v>0.4528534760658498</c:v>
                </c:pt>
                <c:pt idx="2">
                  <c:v>0.91344918574881828</c:v>
                </c:pt>
                <c:pt idx="3">
                  <c:v>1.0657510847469633</c:v>
                </c:pt>
                <c:pt idx="4">
                  <c:v>1.993511161782896</c:v>
                </c:pt>
                <c:pt idx="5">
                  <c:v>5.4953165187123076</c:v>
                </c:pt>
                <c:pt idx="6">
                  <c:v>10.524794352863138</c:v>
                </c:pt>
                <c:pt idx="7">
                  <c:v>24.252462816966521</c:v>
                </c:pt>
                <c:pt idx="8">
                  <c:v>36.671249569973867</c:v>
                </c:pt>
                <c:pt idx="9">
                  <c:v>90.236651964663892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29936"/>
        <c:axId val="579426016"/>
      </c:scatterChart>
      <c:valAx>
        <c:axId val="5794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26016"/>
        <c:crosses val="autoZero"/>
        <c:crossBetween val="midCat"/>
      </c:valAx>
      <c:valAx>
        <c:axId val="57942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curves!$B$2:$B$8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</c:numCache>
            </c:numRef>
          </c:xVal>
          <c:yVal>
            <c:numRef>
              <c:f>curves!$E$2:$E$8</c:f>
              <c:numCache>
                <c:formatCode>General</c:formatCode>
                <c:ptCount val="7"/>
                <c:pt idx="0">
                  <c:v>0.44153897667475195</c:v>
                </c:pt>
                <c:pt idx="1">
                  <c:v>0.68501855514517351</c:v>
                </c:pt>
                <c:pt idx="2">
                  <c:v>1.0578985281866251</c:v>
                </c:pt>
                <c:pt idx="3">
                  <c:v>1.8194181507257143</c:v>
                </c:pt>
                <c:pt idx="4">
                  <c:v>2.7524732187660095</c:v>
                </c:pt>
                <c:pt idx="5">
                  <c:v>5.0128426515727931</c:v>
                </c:pt>
                <c:pt idx="6">
                  <c:v>10.494300748258276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curves!$B$2:$B$8</c:f>
              <c:numCache>
                <c:formatCode>General</c:formatCode>
                <c:ptCount val="7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</c:numCache>
            </c:numRef>
          </c:xVal>
          <c:yVal>
            <c:numRef>
              <c:f>curves!$E$2:$E$8</c:f>
              <c:numCache>
                <c:formatCode>General</c:formatCode>
                <c:ptCount val="7"/>
                <c:pt idx="0">
                  <c:v>0.44153897667475195</c:v>
                </c:pt>
                <c:pt idx="1">
                  <c:v>0.68501855514517351</c:v>
                </c:pt>
                <c:pt idx="2">
                  <c:v>1.0578985281866251</c:v>
                </c:pt>
                <c:pt idx="3">
                  <c:v>1.8194181507257143</c:v>
                </c:pt>
                <c:pt idx="4">
                  <c:v>2.7524732187660095</c:v>
                </c:pt>
                <c:pt idx="5">
                  <c:v>5.0128426515727931</c:v>
                </c:pt>
                <c:pt idx="6">
                  <c:v>10.494300748258276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3336"/>
        <c:axId val="391003728"/>
      </c:scatterChart>
      <c:valAx>
        <c:axId val="39100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3728"/>
        <c:crosses val="autoZero"/>
        <c:crossBetween val="midCat"/>
      </c:valAx>
      <c:valAx>
        <c:axId val="3910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curves!$B$2:$B$11</c:f>
              <c:numCache>
                <c:formatCode>General</c:formatCode>
                <c:ptCount val="10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12.5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curves!$E$2:$E$11</c:f>
              <c:numCache>
                <c:formatCode>General</c:formatCode>
                <c:ptCount val="10"/>
                <c:pt idx="0">
                  <c:v>0.44153897667475195</c:v>
                </c:pt>
                <c:pt idx="1">
                  <c:v>0.68501855514517351</c:v>
                </c:pt>
                <c:pt idx="2">
                  <c:v>1.0578985281866251</c:v>
                </c:pt>
                <c:pt idx="3">
                  <c:v>1.8194181507257143</c:v>
                </c:pt>
                <c:pt idx="4">
                  <c:v>2.7524732187660095</c:v>
                </c:pt>
                <c:pt idx="5">
                  <c:v>5.0128426515727931</c:v>
                </c:pt>
                <c:pt idx="6">
                  <c:v>10.494300748258276</c:v>
                </c:pt>
                <c:pt idx="7">
                  <c:v>18.630280261098505</c:v>
                </c:pt>
                <c:pt idx="8">
                  <c:v>36.854082445352965</c:v>
                </c:pt>
                <c:pt idx="9">
                  <c:v>81.660450080524996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43944"/>
        <c:axId val="386741984"/>
      </c:scatterChart>
      <c:valAx>
        <c:axId val="3867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41984"/>
        <c:crosses val="autoZero"/>
        <c:crossBetween val="midCat"/>
      </c:valAx>
      <c:valAx>
        <c:axId val="3867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4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258536</xdr:colOff>
      <xdr:row>13</xdr:row>
      <xdr:rowOff>122463</xdr:rowOff>
    </xdr:from>
    <xdr:to>
      <xdr:col>22</xdr:col>
      <xdr:colOff>326571</xdr:colOff>
      <xdr:row>21</xdr:row>
      <xdr:rowOff>13606</xdr:rowOff>
    </xdr:to>
    <xdr:sp macro="" textlink="">
      <xdr:nvSpPr>
        <xdr:cNvPr id="2" name="TextBox 1"/>
        <xdr:cNvSpPr txBox="1"/>
      </xdr:nvSpPr>
      <xdr:spPr>
        <a:xfrm>
          <a:off x="11443607" y="2598963"/>
          <a:ext cx="3129643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0.3974x + 0.3863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0.9974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0.3994x - 0.0034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0.9974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22</xdr:col>
      <xdr:colOff>262870</xdr:colOff>
      <xdr:row>152</xdr:row>
      <xdr:rowOff>69103</xdr:rowOff>
    </xdr:from>
    <xdr:to>
      <xdr:col>30</xdr:col>
      <xdr:colOff>159683</xdr:colOff>
      <xdr:row>166</xdr:row>
      <xdr:rowOff>170703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459442</xdr:colOff>
      <xdr:row>167</xdr:row>
      <xdr:rowOff>124385</xdr:rowOff>
    </xdr:from>
    <xdr:to>
      <xdr:col>33</xdr:col>
      <xdr:colOff>190500</xdr:colOff>
      <xdr:row>182</xdr:row>
      <xdr:rowOff>10085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582706</xdr:colOff>
      <xdr:row>183</xdr:row>
      <xdr:rowOff>67235</xdr:rowOff>
    </xdr:from>
    <xdr:to>
      <xdr:col>26</xdr:col>
      <xdr:colOff>156882</xdr:colOff>
      <xdr:row>190</xdr:row>
      <xdr:rowOff>145676</xdr:rowOff>
    </xdr:to>
    <xdr:sp macro="" textlink="">
      <xdr:nvSpPr>
        <xdr:cNvPr id="5" name="TextBox 4"/>
        <xdr:cNvSpPr txBox="1"/>
      </xdr:nvSpPr>
      <xdr:spPr>
        <a:xfrm>
          <a:off x="15307235" y="34928735"/>
          <a:ext cx="1994647" cy="1411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0.418x + 0.0231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0.992</a:t>
          </a:r>
          <a:endParaRPr lang="en-US">
            <a:effectLst/>
          </a:endParaRPr>
        </a:p>
        <a:p>
          <a:endParaRPr lang="en-US" sz="1100"/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high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0.4389x - 0.3334</a:t>
          </a:r>
          <a:b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0.9913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101203</xdr:colOff>
      <xdr:row>12</xdr:row>
      <xdr:rowOff>164306</xdr:rowOff>
    </xdr:from>
    <xdr:to>
      <xdr:col>11</xdr:col>
      <xdr:colOff>422672</xdr:colOff>
      <xdr:row>27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494109</xdr:colOff>
      <xdr:row>0</xdr:row>
      <xdr:rowOff>140494</xdr:rowOff>
    </xdr:from>
    <xdr:to>
      <xdr:col>18</xdr:col>
      <xdr:colOff>208359</xdr:colOff>
      <xdr:row>15</xdr:row>
      <xdr:rowOff>26194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4"/>
  <sheetViews>
    <sheetView topLeftCell="F1" workbookViewId="0">
      <selection activeCell="K3" activeCellId="1" sqref="G3:G12 K3:L12"/>
    </sheetView>
  </sheetViews>
  <sheetFormatPr defaultColWidth="9.140625" defaultRowHeight="15" x14ac:dyDescent="0.25"/>
  <cols>
    <col min="1" max="1" width="4" customWidth="1"/>
    <col min="2" max="2" width="4.28515625" customWidth="1"/>
    <col min="3" max="3" width="11.5703125" customWidth="1"/>
    <col min="4" max="4" width="23.140625" customWidth="1"/>
    <col min="5" max="5" width="11" customWidth="1"/>
    <col min="6" max="6" width="5.85546875" customWidth="1"/>
    <col min="7" max="7" width="12.42578125" customWidth="1"/>
    <col min="8" max="8" width="11.140625" style="9" customWidth="1"/>
    <col min="9" max="9" width="10" customWidth="1"/>
    <col min="10" max="10" width="9" customWidth="1"/>
    <col min="11" max="11" width="11.140625" customWidth="1"/>
    <col min="12" max="12" width="8.7109375" customWidth="1"/>
    <col min="13" max="13" width="13" customWidth="1"/>
  </cols>
  <sheetData>
    <row r="1" spans="1:13" ht="18" customHeight="1" x14ac:dyDescent="0.25">
      <c r="A1" s="14" t="s">
        <v>69</v>
      </c>
      <c r="B1" s="15"/>
      <c r="C1" s="15"/>
      <c r="D1" s="15"/>
      <c r="E1" s="15"/>
      <c r="F1" s="15"/>
      <c r="G1" s="16"/>
      <c r="H1" s="14" t="s">
        <v>224</v>
      </c>
      <c r="I1" s="15"/>
      <c r="J1" s="15"/>
      <c r="K1" s="16"/>
      <c r="L1" s="14" t="s">
        <v>379</v>
      </c>
      <c r="M1" s="16"/>
    </row>
    <row r="2" spans="1:13" ht="18" customHeight="1" x14ac:dyDescent="0.25">
      <c r="A2" s="2" t="s">
        <v>342</v>
      </c>
      <c r="B2" s="2" t="s">
        <v>414</v>
      </c>
      <c r="C2" s="2" t="s">
        <v>153</v>
      </c>
      <c r="D2" s="2" t="s">
        <v>194</v>
      </c>
      <c r="E2" s="2" t="s">
        <v>187</v>
      </c>
      <c r="F2" s="2" t="s">
        <v>70</v>
      </c>
      <c r="G2" s="2" t="s">
        <v>319</v>
      </c>
      <c r="H2" s="7" t="s">
        <v>367</v>
      </c>
      <c r="I2" s="2" t="s">
        <v>161</v>
      </c>
      <c r="J2" s="2" t="s">
        <v>300</v>
      </c>
      <c r="K2" s="2" t="s">
        <v>309</v>
      </c>
      <c r="L2" s="2" t="s">
        <v>309</v>
      </c>
      <c r="M2" s="2" t="s">
        <v>300</v>
      </c>
    </row>
    <row r="3" spans="1:13" x14ac:dyDescent="0.25">
      <c r="A3" s="3"/>
      <c r="B3" s="3" t="b">
        <v>0</v>
      </c>
      <c r="C3" s="3" t="s">
        <v>333</v>
      </c>
      <c r="D3" s="4">
        <v>42412.360474537003</v>
      </c>
      <c r="E3" s="5" t="s">
        <v>122</v>
      </c>
      <c r="F3" s="6" t="s">
        <v>266</v>
      </c>
      <c r="G3" s="3" t="s">
        <v>193</v>
      </c>
      <c r="H3" s="8">
        <v>0</v>
      </c>
      <c r="I3" s="1" t="s">
        <v>101</v>
      </c>
      <c r="J3" s="1">
        <v>1.6976782111744599</v>
      </c>
      <c r="K3" s="1">
        <v>79976.86</v>
      </c>
      <c r="L3" s="6">
        <v>181132.05</v>
      </c>
      <c r="M3" s="6">
        <v>0.85798104313664203</v>
      </c>
    </row>
    <row r="4" spans="1:13" x14ac:dyDescent="0.25">
      <c r="A4" s="3"/>
      <c r="B4" s="3" t="b">
        <v>0</v>
      </c>
      <c r="C4" s="3" t="s">
        <v>219</v>
      </c>
      <c r="D4" s="4">
        <v>42412.362361111103</v>
      </c>
      <c r="E4" s="5" t="s">
        <v>222</v>
      </c>
      <c r="F4" s="6" t="s">
        <v>58</v>
      </c>
      <c r="G4" s="3" t="s">
        <v>412</v>
      </c>
      <c r="H4" s="8">
        <v>0.61499775209202201</v>
      </c>
      <c r="I4" s="1">
        <v>5.6453486539432101</v>
      </c>
      <c r="J4" s="1">
        <v>0.97005988721199299</v>
      </c>
      <c r="K4" s="1">
        <v>125243.89200000001</v>
      </c>
      <c r="L4" s="6">
        <v>182832.84599999999</v>
      </c>
      <c r="M4" s="6">
        <v>1.4506165895315499</v>
      </c>
    </row>
    <row r="5" spans="1:13" x14ac:dyDescent="0.25">
      <c r="A5" s="3"/>
      <c r="B5" s="3" t="b">
        <v>0</v>
      </c>
      <c r="C5" s="3" t="s">
        <v>136</v>
      </c>
      <c r="D5" s="4">
        <v>42412.364293981504</v>
      </c>
      <c r="E5" s="5" t="s">
        <v>222</v>
      </c>
      <c r="F5" s="6" t="s">
        <v>175</v>
      </c>
      <c r="G5" s="3" t="s">
        <v>133</v>
      </c>
      <c r="H5" s="8">
        <v>1.556549662893</v>
      </c>
      <c r="I5" s="1">
        <v>3.43455091995749</v>
      </c>
      <c r="J5" s="1">
        <v>1.13753036435953</v>
      </c>
      <c r="K5" s="1">
        <v>170780.992</v>
      </c>
      <c r="L5" s="6">
        <v>161434.19</v>
      </c>
      <c r="M5" s="6">
        <v>1.53781621287967</v>
      </c>
    </row>
    <row r="6" spans="1:13" x14ac:dyDescent="0.25">
      <c r="A6" s="3"/>
      <c r="B6" s="3" t="b">
        <v>0</v>
      </c>
      <c r="C6" s="3" t="s">
        <v>352</v>
      </c>
      <c r="D6" s="4">
        <v>42412.366192129601</v>
      </c>
      <c r="E6" s="5" t="s">
        <v>222</v>
      </c>
      <c r="F6" s="6" t="s">
        <v>361</v>
      </c>
      <c r="G6" s="3" t="s">
        <v>62</v>
      </c>
      <c r="H6" s="8">
        <v>3.4784644090558698</v>
      </c>
      <c r="I6" s="1">
        <v>3.3977071371575498</v>
      </c>
      <c r="J6" s="1">
        <v>3.0713405830544298</v>
      </c>
      <c r="K6" s="1">
        <v>251173.514</v>
      </c>
      <c r="L6" s="6">
        <v>138051.56</v>
      </c>
      <c r="M6" s="6">
        <v>1.5489189506915799</v>
      </c>
    </row>
    <row r="7" spans="1:13" x14ac:dyDescent="0.25">
      <c r="A7" s="3"/>
      <c r="B7" s="3" t="b">
        <v>0</v>
      </c>
      <c r="C7" s="3" t="s">
        <v>3</v>
      </c>
      <c r="D7" s="4">
        <v>42412.368125000001</v>
      </c>
      <c r="E7" s="5" t="s">
        <v>222</v>
      </c>
      <c r="F7" s="6" t="s">
        <v>390</v>
      </c>
      <c r="G7" s="3" t="s">
        <v>340</v>
      </c>
      <c r="H7" s="8">
        <v>5.8344161215151198</v>
      </c>
      <c r="I7" s="1">
        <v>1.41284367750412</v>
      </c>
      <c r="J7" s="1">
        <v>1.2081267001131</v>
      </c>
      <c r="K7" s="1">
        <v>443824.592</v>
      </c>
      <c r="L7" s="6">
        <v>161245.74400000001</v>
      </c>
      <c r="M7" s="6">
        <v>1.0928274422184701</v>
      </c>
    </row>
    <row r="8" spans="1:13" x14ac:dyDescent="0.25">
      <c r="A8" s="3"/>
      <c r="B8" s="3" t="b">
        <v>0</v>
      </c>
      <c r="C8" s="3" t="s">
        <v>116</v>
      </c>
      <c r="D8" s="4">
        <v>42412.370023148098</v>
      </c>
      <c r="E8" s="5" t="s">
        <v>222</v>
      </c>
      <c r="F8" s="6" t="s">
        <v>374</v>
      </c>
      <c r="G8" s="3" t="s">
        <v>238</v>
      </c>
      <c r="H8" s="8">
        <v>11.5405726186852</v>
      </c>
      <c r="I8" s="1">
        <v>0.61344445324284802</v>
      </c>
      <c r="J8" s="1">
        <v>1.3880441724319601</v>
      </c>
      <c r="K8" s="1">
        <v>822289.31400000001</v>
      </c>
      <c r="L8" s="6">
        <v>164036.53</v>
      </c>
      <c r="M8" s="6">
        <v>1.25924921923446</v>
      </c>
    </row>
    <row r="9" spans="1:13" x14ac:dyDescent="0.25">
      <c r="A9" s="3"/>
      <c r="B9" s="3" t="b">
        <v>0</v>
      </c>
      <c r="C9" s="3" t="s">
        <v>143</v>
      </c>
      <c r="D9" s="4">
        <v>42412.371967592597</v>
      </c>
      <c r="E9" s="5" t="s">
        <v>222</v>
      </c>
      <c r="F9" s="6" t="s">
        <v>363</v>
      </c>
      <c r="G9" s="3" t="s">
        <v>43</v>
      </c>
      <c r="H9" s="8">
        <v>25.379399432774299</v>
      </c>
      <c r="I9" s="1">
        <v>2.4963804184593301</v>
      </c>
      <c r="J9" s="1">
        <v>2.3537550876807201</v>
      </c>
      <c r="K9" s="1">
        <v>1618170.32</v>
      </c>
      <c r="L9" s="6">
        <v>154195.15400000001</v>
      </c>
      <c r="M9" s="6">
        <v>0.49348778803873999</v>
      </c>
    </row>
    <row r="10" spans="1:13" x14ac:dyDescent="0.25">
      <c r="A10" s="3"/>
      <c r="B10" s="3" t="b">
        <v>0</v>
      </c>
      <c r="C10" s="3" t="s">
        <v>0</v>
      </c>
      <c r="D10" s="4">
        <v>42412.373854166697</v>
      </c>
      <c r="E10" s="5" t="s">
        <v>222</v>
      </c>
      <c r="F10" s="6" t="s">
        <v>188</v>
      </c>
      <c r="G10" s="3" t="s">
        <v>26</v>
      </c>
      <c r="H10" s="8">
        <v>45.9184278848277</v>
      </c>
      <c r="I10" s="1">
        <v>1.4254939111265199</v>
      </c>
      <c r="J10" s="1">
        <v>1.7067573549068</v>
      </c>
      <c r="K10" s="1">
        <v>3205608.1439999999</v>
      </c>
      <c r="L10" s="6">
        <v>172064.408</v>
      </c>
      <c r="M10" s="6">
        <v>0.84695384389037498</v>
      </c>
    </row>
    <row r="11" spans="1:13" x14ac:dyDescent="0.25">
      <c r="A11" s="3"/>
      <c r="B11" s="3" t="b">
        <v>0</v>
      </c>
      <c r="C11" s="3" t="s">
        <v>208</v>
      </c>
      <c r="D11" s="4">
        <v>42412.375798611101</v>
      </c>
      <c r="E11" s="5" t="s">
        <v>222</v>
      </c>
      <c r="F11" s="6" t="s">
        <v>302</v>
      </c>
      <c r="G11" s="3" t="s">
        <v>399</v>
      </c>
      <c r="H11" s="8">
        <v>91.926533921367906</v>
      </c>
      <c r="I11" s="1">
        <v>0.751428299580017</v>
      </c>
      <c r="J11" s="1">
        <v>1.19300061180062</v>
      </c>
      <c r="K11" s="1">
        <v>6180430.6579999998</v>
      </c>
      <c r="L11" s="6">
        <v>167700.02799999999</v>
      </c>
      <c r="M11" s="6">
        <v>0.95681522560638999</v>
      </c>
    </row>
    <row r="12" spans="1:13" x14ac:dyDescent="0.25">
      <c r="A12" s="3"/>
      <c r="B12" s="3" t="b">
        <v>0</v>
      </c>
      <c r="C12" s="3" t="s">
        <v>85</v>
      </c>
      <c r="D12" s="4">
        <v>42412.377685185202</v>
      </c>
      <c r="E12" s="5" t="s">
        <v>222</v>
      </c>
      <c r="F12" s="6" t="s">
        <v>105</v>
      </c>
      <c r="G12" s="3" t="s">
        <v>275</v>
      </c>
      <c r="H12" s="8">
        <v>205.07782537500799</v>
      </c>
      <c r="I12" s="1">
        <v>2.1247769949984701</v>
      </c>
      <c r="J12" s="1">
        <v>1.2449753438487701</v>
      </c>
      <c r="K12" s="1">
        <v>11948335.266000001</v>
      </c>
      <c r="L12" s="6">
        <v>146317.28400000001</v>
      </c>
      <c r="M12" s="6">
        <v>1.10830625641242</v>
      </c>
    </row>
    <row r="13" spans="1:13" x14ac:dyDescent="0.25">
      <c r="A13" s="3"/>
      <c r="B13" s="3" t="b">
        <v>0</v>
      </c>
      <c r="C13" s="3" t="s">
        <v>239</v>
      </c>
      <c r="D13" s="4">
        <v>42412.379606481503</v>
      </c>
      <c r="E13" s="5" t="s">
        <v>69</v>
      </c>
      <c r="F13" s="6" t="s">
        <v>342</v>
      </c>
      <c r="G13" s="3" t="s">
        <v>73</v>
      </c>
      <c r="H13" s="8">
        <v>13.2067532586948</v>
      </c>
      <c r="I13" s="1">
        <v>33.994374391263896</v>
      </c>
      <c r="J13" s="1">
        <v>11.632195521618801</v>
      </c>
      <c r="K13" s="1">
        <v>623.35</v>
      </c>
      <c r="L13" s="6">
        <v>120.002</v>
      </c>
      <c r="M13" s="6">
        <v>34.5841235709375</v>
      </c>
    </row>
    <row r="14" spans="1:13" x14ac:dyDescent="0.25">
      <c r="A14" s="3"/>
      <c r="B14" s="3" t="b">
        <v>0</v>
      </c>
      <c r="C14" s="3" t="s">
        <v>336</v>
      </c>
      <c r="D14" s="4">
        <v>42412.381481481498</v>
      </c>
      <c r="E14" s="5" t="s">
        <v>69</v>
      </c>
      <c r="F14" s="6" t="s">
        <v>342</v>
      </c>
      <c r="G14" s="3" t="s">
        <v>95</v>
      </c>
      <c r="H14" s="8">
        <v>7.6979508652669404</v>
      </c>
      <c r="I14" s="1">
        <v>1.29728337062082</v>
      </c>
      <c r="J14" s="1">
        <v>0.74400503793717299</v>
      </c>
      <c r="K14" s="1">
        <v>531412.87600000005</v>
      </c>
      <c r="L14" s="6">
        <v>152259.66399999999</v>
      </c>
      <c r="M14" s="6">
        <v>1.85073451953557</v>
      </c>
    </row>
    <row r="15" spans="1:13" x14ac:dyDescent="0.25">
      <c r="A15" s="3"/>
      <c r="B15" s="3" t="b">
        <v>0</v>
      </c>
      <c r="C15" s="3" t="s">
        <v>418</v>
      </c>
      <c r="D15" s="4">
        <v>42412.383425925902</v>
      </c>
      <c r="E15" s="5" t="s">
        <v>69</v>
      </c>
      <c r="F15" s="6" t="s">
        <v>342</v>
      </c>
      <c r="G15" s="3" t="s">
        <v>276</v>
      </c>
      <c r="H15" s="8">
        <v>82.750109828725002</v>
      </c>
      <c r="I15" s="1">
        <v>2.6036428440333799</v>
      </c>
      <c r="J15" s="1">
        <v>1.7522214265125899</v>
      </c>
      <c r="K15" s="1">
        <v>5109706.4680000003</v>
      </c>
      <c r="L15" s="6">
        <v>153862.23800000001</v>
      </c>
      <c r="M15" s="6">
        <v>1.9285849586114401</v>
      </c>
    </row>
    <row r="16" spans="1:13" x14ac:dyDescent="0.25">
      <c r="A16" s="3"/>
      <c r="B16" s="3" t="b">
        <v>0</v>
      </c>
      <c r="C16" s="3" t="s">
        <v>289</v>
      </c>
      <c r="D16" s="4">
        <v>42412.385289351798</v>
      </c>
      <c r="E16" s="5" t="s">
        <v>69</v>
      </c>
      <c r="F16" s="6" t="s">
        <v>342</v>
      </c>
      <c r="G16" s="3" t="s">
        <v>107</v>
      </c>
      <c r="H16" s="8">
        <v>14.6303409569704</v>
      </c>
      <c r="I16" s="1">
        <v>1.01446639654471</v>
      </c>
      <c r="J16" s="1">
        <v>0.250171963265855</v>
      </c>
      <c r="K16" s="1">
        <v>921016.94799999997</v>
      </c>
      <c r="L16" s="6">
        <v>147689.484</v>
      </c>
      <c r="M16" s="6">
        <v>1.15581554808175</v>
      </c>
    </row>
    <row r="17" spans="1:13" x14ac:dyDescent="0.25">
      <c r="A17" s="3"/>
      <c r="B17" s="3" t="b">
        <v>0</v>
      </c>
      <c r="C17" s="3" t="s">
        <v>198</v>
      </c>
      <c r="D17" s="4">
        <v>42412.387199074103</v>
      </c>
      <c r="E17" s="5" t="s">
        <v>69</v>
      </c>
      <c r="F17" s="6" t="s">
        <v>342</v>
      </c>
      <c r="G17" s="3" t="s">
        <v>79</v>
      </c>
      <c r="H17" s="8">
        <v>15.9623860493154</v>
      </c>
      <c r="I17" s="1">
        <v>1.63975568668594</v>
      </c>
      <c r="J17" s="1">
        <v>0.69884952353807495</v>
      </c>
      <c r="K17" s="1">
        <v>999042.77</v>
      </c>
      <c r="L17" s="6">
        <v>147730.19399999999</v>
      </c>
      <c r="M17" s="6">
        <v>2.1229702958277001</v>
      </c>
    </row>
    <row r="18" spans="1:13" x14ac:dyDescent="0.25">
      <c r="A18" s="3"/>
      <c r="B18" s="3" t="b">
        <v>0</v>
      </c>
      <c r="C18" s="3" t="s">
        <v>254</v>
      </c>
      <c r="D18" s="4">
        <v>42412.389062499999</v>
      </c>
      <c r="E18" s="5" t="s">
        <v>69</v>
      </c>
      <c r="F18" s="6" t="s">
        <v>342</v>
      </c>
      <c r="G18" s="3" t="s">
        <v>214</v>
      </c>
      <c r="H18" s="8">
        <v>20.276984004837399</v>
      </c>
      <c r="I18" s="1">
        <v>1.2777249230413501</v>
      </c>
      <c r="J18" s="1">
        <v>1.22290974783933</v>
      </c>
      <c r="K18" s="1">
        <v>1213980.1059999999</v>
      </c>
      <c r="L18" s="6">
        <v>143272.45000000001</v>
      </c>
      <c r="M18" s="6">
        <v>0.67099548198647296</v>
      </c>
    </row>
    <row r="19" spans="1:13" x14ac:dyDescent="0.25">
      <c r="A19" s="3"/>
      <c r="B19" s="3" t="b">
        <v>0</v>
      </c>
      <c r="C19" s="3" t="s">
        <v>182</v>
      </c>
      <c r="D19" s="4">
        <v>42412.3909837963</v>
      </c>
      <c r="E19" s="5" t="s">
        <v>69</v>
      </c>
      <c r="F19" s="6" t="s">
        <v>342</v>
      </c>
      <c r="G19" s="3" t="s">
        <v>391</v>
      </c>
      <c r="H19" s="8">
        <v>16.486079970762201</v>
      </c>
      <c r="I19" s="1">
        <v>1.47579216932329</v>
      </c>
      <c r="J19" s="1">
        <v>0.95702500058154905</v>
      </c>
      <c r="K19" s="1">
        <v>958737.58600000001</v>
      </c>
      <c r="L19" s="6">
        <v>137539.21599999999</v>
      </c>
      <c r="M19" s="6">
        <v>1.7477395973424299</v>
      </c>
    </row>
    <row r="20" spans="1:13" x14ac:dyDescent="0.25">
      <c r="A20" s="3"/>
      <c r="B20" s="3" t="b">
        <v>0</v>
      </c>
      <c r="C20" s="3" t="s">
        <v>357</v>
      </c>
      <c r="D20" s="4">
        <v>42412.392858796302</v>
      </c>
      <c r="E20" s="5" t="s">
        <v>69</v>
      </c>
      <c r="F20" s="6" t="s">
        <v>342</v>
      </c>
      <c r="G20" s="3" t="s">
        <v>376</v>
      </c>
      <c r="H20" s="8">
        <v>14.1795160835185</v>
      </c>
      <c r="I20" s="1">
        <v>0.71032858436195701</v>
      </c>
      <c r="J20" s="1">
        <v>1.2096693927623201</v>
      </c>
      <c r="K20" s="1">
        <v>1014647.732</v>
      </c>
      <c r="L20" s="6">
        <v>167480.73199999999</v>
      </c>
      <c r="M20" s="6">
        <v>0.61362497221066303</v>
      </c>
    </row>
    <row r="21" spans="1:13" x14ac:dyDescent="0.25">
      <c r="A21" s="3"/>
      <c r="B21" s="3" t="b">
        <v>0</v>
      </c>
      <c r="C21" s="3" t="s">
        <v>123</v>
      </c>
      <c r="D21" s="4">
        <v>42412.394768518498</v>
      </c>
      <c r="E21" s="5" t="s">
        <v>69</v>
      </c>
      <c r="F21" s="6" t="s">
        <v>342</v>
      </c>
      <c r="G21" s="3" t="s">
        <v>368</v>
      </c>
      <c r="H21" s="8">
        <v>37.509371588718103</v>
      </c>
      <c r="I21" s="1">
        <v>1.76072482094657</v>
      </c>
      <c r="J21" s="1">
        <v>1.8985275491851199</v>
      </c>
      <c r="K21" s="1">
        <v>2439466.62</v>
      </c>
      <c r="L21" s="6">
        <v>159454.842</v>
      </c>
      <c r="M21" s="6">
        <v>1.1569738445551101</v>
      </c>
    </row>
    <row r="22" spans="1:13" x14ac:dyDescent="0.25">
      <c r="A22" s="3"/>
      <c r="B22" s="3" t="b">
        <v>0</v>
      </c>
      <c r="C22" s="3" t="s">
        <v>237</v>
      </c>
      <c r="D22" s="4">
        <v>42412.396631944401</v>
      </c>
      <c r="E22" s="5" t="s">
        <v>69</v>
      </c>
      <c r="F22" s="6" t="s">
        <v>342</v>
      </c>
      <c r="G22" s="3" t="s">
        <v>27</v>
      </c>
      <c r="H22" s="8">
        <v>25.688623866645901</v>
      </c>
      <c r="I22" s="1">
        <v>2.9538353709501499</v>
      </c>
      <c r="J22" s="1">
        <v>2.4267561016580999</v>
      </c>
      <c r="K22" s="1">
        <v>1721953.6839999999</v>
      </c>
      <c r="L22" s="6">
        <v>162214.89600000001</v>
      </c>
      <c r="M22" s="6">
        <v>1.3218129279808799</v>
      </c>
    </row>
    <row r="23" spans="1:13" x14ac:dyDescent="0.25">
      <c r="A23" s="3"/>
      <c r="B23" s="3" t="b">
        <v>0</v>
      </c>
      <c r="C23" s="3" t="s">
        <v>292</v>
      </c>
      <c r="D23" s="4">
        <v>42412.398553240702</v>
      </c>
      <c r="E23" s="5" t="s">
        <v>69</v>
      </c>
      <c r="F23" s="6" t="s">
        <v>342</v>
      </c>
      <c r="G23" s="3" t="s">
        <v>150</v>
      </c>
      <c r="H23" s="8">
        <v>16.422996978644999</v>
      </c>
      <c r="I23" s="1">
        <v>0.32593906009950702</v>
      </c>
      <c r="J23" s="1">
        <v>1.0514765854390999</v>
      </c>
      <c r="K23" s="1">
        <v>1034091.156</v>
      </c>
      <c r="L23" s="6">
        <v>148859.81200000001</v>
      </c>
      <c r="M23" s="6">
        <v>1.0861674451324199</v>
      </c>
    </row>
    <row r="24" spans="1:13" x14ac:dyDescent="0.25">
      <c r="A24" s="3"/>
      <c r="B24" s="3" t="b">
        <v>0</v>
      </c>
      <c r="C24" s="3" t="s">
        <v>407</v>
      </c>
      <c r="D24" s="4">
        <v>42412.400428240697</v>
      </c>
      <c r="E24" s="5" t="s">
        <v>69</v>
      </c>
      <c r="F24" s="6" t="s">
        <v>342</v>
      </c>
      <c r="G24" s="3" t="s">
        <v>393</v>
      </c>
      <c r="H24" s="8">
        <v>1.20407091154153</v>
      </c>
      <c r="I24" s="1">
        <v>2.43436087251128</v>
      </c>
      <c r="J24" s="1">
        <v>1.95191400035162</v>
      </c>
      <c r="K24" s="1">
        <v>144568.18</v>
      </c>
      <c r="L24" s="6">
        <v>157404.21599999999</v>
      </c>
      <c r="M24" s="6">
        <v>1.85479373713901</v>
      </c>
    </row>
    <row r="25" spans="1:13" x14ac:dyDescent="0.25">
      <c r="A25" s="3"/>
      <c r="B25" s="3" t="b">
        <v>0</v>
      </c>
      <c r="C25" s="3" t="s">
        <v>331</v>
      </c>
      <c r="D25" s="4">
        <v>42412.402361111097</v>
      </c>
      <c r="E25" s="5" t="s">
        <v>69</v>
      </c>
      <c r="F25" s="6" t="s">
        <v>342</v>
      </c>
      <c r="G25" s="3" t="s">
        <v>1</v>
      </c>
      <c r="H25" s="8">
        <v>2.7386987236203901</v>
      </c>
      <c r="I25" s="1">
        <v>1.6012623382670399</v>
      </c>
      <c r="J25" s="1">
        <v>0.875984277229789</v>
      </c>
      <c r="K25" s="1">
        <v>235634.924</v>
      </c>
      <c r="L25" s="6">
        <v>154387.39799999999</v>
      </c>
      <c r="M25" s="6">
        <v>1.13757261409614</v>
      </c>
    </row>
    <row r="26" spans="1:13" x14ac:dyDescent="0.25">
      <c r="A26" s="3"/>
      <c r="B26" s="3" t="b">
        <v>0</v>
      </c>
      <c r="C26" s="3" t="s">
        <v>112</v>
      </c>
      <c r="D26" s="4">
        <v>42412.404247685197</v>
      </c>
      <c r="E26" s="5" t="s">
        <v>69</v>
      </c>
      <c r="F26" s="6" t="s">
        <v>342</v>
      </c>
      <c r="G26" s="3" t="s">
        <v>191</v>
      </c>
      <c r="H26" s="8">
        <v>60.452632620094498</v>
      </c>
      <c r="I26" s="1">
        <v>1.80864747441674</v>
      </c>
      <c r="J26" s="1">
        <v>1.7426499528424999</v>
      </c>
      <c r="K26" s="1">
        <v>2491932.5559999999</v>
      </c>
      <c r="L26" s="6">
        <v>102200.166</v>
      </c>
      <c r="M26" s="6">
        <v>2.0924484969371702</v>
      </c>
    </row>
    <row r="27" spans="1:13" x14ac:dyDescent="0.25">
      <c r="A27" s="3"/>
      <c r="B27" s="3" t="b">
        <v>0</v>
      </c>
      <c r="C27" s="3" t="s">
        <v>380</v>
      </c>
      <c r="D27" s="4">
        <v>42412.406180555598</v>
      </c>
      <c r="E27" s="5" t="s">
        <v>69</v>
      </c>
      <c r="F27" s="6" t="s">
        <v>342</v>
      </c>
      <c r="G27" s="3" t="s">
        <v>400</v>
      </c>
      <c r="H27" s="8">
        <v>26.179384705987999</v>
      </c>
      <c r="I27" s="1">
        <v>2.0314210322603299</v>
      </c>
      <c r="J27" s="1">
        <v>1.38301650396585</v>
      </c>
      <c r="K27" s="1">
        <v>1911843.5079999999</v>
      </c>
      <c r="L27" s="6">
        <v>176869.70199999999</v>
      </c>
      <c r="M27" s="6">
        <v>1.64680308345083</v>
      </c>
    </row>
    <row r="28" spans="1:13" x14ac:dyDescent="0.25">
      <c r="A28" s="3"/>
      <c r="B28" s="3" t="b">
        <v>0</v>
      </c>
      <c r="C28" s="3" t="s">
        <v>50</v>
      </c>
      <c r="D28" s="4">
        <v>42412.408032407402</v>
      </c>
      <c r="E28" s="5" t="s">
        <v>69</v>
      </c>
      <c r="F28" s="6" t="s">
        <v>342</v>
      </c>
      <c r="G28" s="3" t="s">
        <v>80</v>
      </c>
      <c r="H28" s="8">
        <v>207.190610100323</v>
      </c>
      <c r="I28" s="1">
        <v>0.72327181862410495</v>
      </c>
      <c r="J28" s="1">
        <v>0.87919019466890802</v>
      </c>
      <c r="K28" s="1">
        <v>11491739.007999999</v>
      </c>
      <c r="L28" s="6">
        <v>139284.91800000001</v>
      </c>
      <c r="M28" s="6">
        <v>1.39044595971595</v>
      </c>
    </row>
    <row r="29" spans="1:13" x14ac:dyDescent="0.25">
      <c r="A29" s="3"/>
      <c r="B29" s="3" t="b">
        <v>0</v>
      </c>
      <c r="C29" s="3" t="s">
        <v>257</v>
      </c>
      <c r="D29" s="4">
        <v>42412.409942129598</v>
      </c>
      <c r="E29" s="5" t="s">
        <v>69</v>
      </c>
      <c r="F29" s="6" t="s">
        <v>342</v>
      </c>
      <c r="G29" s="3" t="s">
        <v>23</v>
      </c>
      <c r="H29" s="8">
        <v>12.129118285984701</v>
      </c>
      <c r="I29" s="1">
        <v>0.92352238383729002</v>
      </c>
      <c r="J29" s="1">
        <v>1.15084738852096</v>
      </c>
      <c r="K29" s="1">
        <v>830457.31</v>
      </c>
      <c r="L29" s="6">
        <v>158302.22399999999</v>
      </c>
      <c r="M29" s="6">
        <v>0.56393969449472603</v>
      </c>
    </row>
    <row r="30" spans="1:13" x14ac:dyDescent="0.25">
      <c r="A30" s="3"/>
      <c r="B30" s="3" t="b">
        <v>0</v>
      </c>
      <c r="C30" s="3" t="s">
        <v>201</v>
      </c>
      <c r="D30" s="4">
        <v>42412.411805555603</v>
      </c>
      <c r="E30" s="5" t="s">
        <v>69</v>
      </c>
      <c r="F30" s="6" t="s">
        <v>342</v>
      </c>
      <c r="G30" s="3" t="s">
        <v>303</v>
      </c>
      <c r="H30" s="8">
        <v>57.391962056152003</v>
      </c>
      <c r="I30" s="1">
        <v>1.93476202091478</v>
      </c>
      <c r="J30" s="1">
        <v>1.1512067953313201</v>
      </c>
      <c r="K30" s="1">
        <v>3369642.8360000001</v>
      </c>
      <c r="L30" s="6">
        <v>145421.32999999999</v>
      </c>
      <c r="M30" s="6">
        <v>1.0778553062915699</v>
      </c>
    </row>
    <row r="31" spans="1:13" x14ac:dyDescent="0.25">
      <c r="A31" s="3"/>
      <c r="B31" s="3" t="b">
        <v>0</v>
      </c>
      <c r="C31" s="3" t="s">
        <v>273</v>
      </c>
      <c r="D31" s="4">
        <v>42412.4137037037</v>
      </c>
      <c r="E31" s="5" t="s">
        <v>69</v>
      </c>
      <c r="F31" s="6" t="s">
        <v>342</v>
      </c>
      <c r="G31" s="3" t="s">
        <v>37</v>
      </c>
      <c r="H31" s="8">
        <v>21.316155734955</v>
      </c>
      <c r="I31" s="1">
        <v>1.2168996816349</v>
      </c>
      <c r="J31" s="1">
        <v>1.28592487535149</v>
      </c>
      <c r="K31" s="1">
        <v>1418044.4080000001</v>
      </c>
      <c r="L31" s="6">
        <v>159608.758</v>
      </c>
      <c r="M31" s="6">
        <v>1.3002153374973899</v>
      </c>
    </row>
    <row r="32" spans="1:13" x14ac:dyDescent="0.25">
      <c r="A32" s="3"/>
      <c r="B32" s="3" t="b">
        <v>0</v>
      </c>
      <c r="C32" s="3" t="s">
        <v>332</v>
      </c>
      <c r="D32" s="4">
        <v>42412.415578703702</v>
      </c>
      <c r="E32" s="5" t="s">
        <v>69</v>
      </c>
      <c r="F32" s="6" t="s">
        <v>342</v>
      </c>
      <c r="G32" s="3" t="s">
        <v>240</v>
      </c>
      <c r="H32" s="8">
        <v>11.128970017665299</v>
      </c>
      <c r="I32" s="1">
        <v>1.27970671173177</v>
      </c>
      <c r="J32" s="1">
        <v>1.1735631194207701</v>
      </c>
      <c r="K32" s="1">
        <v>786109.81</v>
      </c>
      <c r="L32" s="6">
        <v>162118.19200000001</v>
      </c>
      <c r="M32" s="6">
        <v>2.0572643085008502</v>
      </c>
    </row>
    <row r="33" spans="1:13" x14ac:dyDescent="0.25">
      <c r="A33" s="3"/>
      <c r="B33" s="3" t="b">
        <v>0</v>
      </c>
      <c r="C33" s="3" t="s">
        <v>31</v>
      </c>
      <c r="D33" s="4">
        <v>42412.417500000003</v>
      </c>
      <c r="E33" s="5" t="s">
        <v>69</v>
      </c>
      <c r="F33" s="6" t="s">
        <v>342</v>
      </c>
      <c r="G33" s="3" t="s">
        <v>67</v>
      </c>
      <c r="H33" s="8">
        <v>15.208758042634599</v>
      </c>
      <c r="I33" s="1">
        <v>1.2809648227877799</v>
      </c>
      <c r="J33" s="1">
        <v>1.6183420466587399</v>
      </c>
      <c r="K33" s="1">
        <v>994556.35</v>
      </c>
      <c r="L33" s="6">
        <v>153840.23800000001</v>
      </c>
      <c r="M33" s="6">
        <v>2.2150496377350399</v>
      </c>
    </row>
    <row r="34" spans="1:13" x14ac:dyDescent="0.25">
      <c r="A34" s="3"/>
      <c r="B34" s="3" t="b">
        <v>0</v>
      </c>
      <c r="C34" s="3" t="s">
        <v>154</v>
      </c>
      <c r="D34" s="4">
        <v>42412.419363425899</v>
      </c>
      <c r="E34" s="5" t="s">
        <v>69</v>
      </c>
      <c r="F34" s="6" t="s">
        <v>342</v>
      </c>
      <c r="G34" s="3" t="s">
        <v>173</v>
      </c>
      <c r="H34" s="8">
        <v>10.6751074793195</v>
      </c>
      <c r="I34" s="1">
        <v>0.81539341098622897</v>
      </c>
      <c r="J34" s="1">
        <v>0.72613381242299602</v>
      </c>
      <c r="K34" s="1">
        <v>739525.34199999995</v>
      </c>
      <c r="L34" s="6">
        <v>158362.766</v>
      </c>
      <c r="M34" s="6">
        <v>1.0313109925772901</v>
      </c>
    </row>
    <row r="35" spans="1:13" x14ac:dyDescent="0.25">
      <c r="A35" s="3"/>
      <c r="B35" s="3" t="b">
        <v>0</v>
      </c>
      <c r="C35" s="3" t="s">
        <v>384</v>
      </c>
      <c r="D35" s="4">
        <v>42412.421307870398</v>
      </c>
      <c r="E35" s="5" t="s">
        <v>69</v>
      </c>
      <c r="F35" s="6" t="s">
        <v>342</v>
      </c>
      <c r="G35" s="3" t="s">
        <v>168</v>
      </c>
      <c r="H35" s="8">
        <v>8.0601213819279494</v>
      </c>
      <c r="I35" s="1">
        <v>0.81214574870171197</v>
      </c>
      <c r="J35" s="1">
        <v>0.84217139332610202</v>
      </c>
      <c r="K35" s="1">
        <v>512523.35800000001</v>
      </c>
      <c r="L35" s="6">
        <v>141029.65</v>
      </c>
      <c r="M35" s="6">
        <v>0.78150738094781402</v>
      </c>
    </row>
    <row r="36" spans="1:13" x14ac:dyDescent="0.25">
      <c r="A36" s="3"/>
      <c r="B36" s="3" t="b">
        <v>0</v>
      </c>
      <c r="C36" s="3" t="s">
        <v>5</v>
      </c>
      <c r="D36" s="4">
        <v>42412.4231828704</v>
      </c>
      <c r="E36" s="5" t="s">
        <v>69</v>
      </c>
      <c r="F36" s="6" t="s">
        <v>342</v>
      </c>
      <c r="G36" s="3" t="s">
        <v>346</v>
      </c>
      <c r="H36" s="8">
        <v>20.7739676850465</v>
      </c>
      <c r="I36" s="1">
        <v>1.2851632095872101</v>
      </c>
      <c r="J36" s="1">
        <v>0.92996601741027596</v>
      </c>
      <c r="K36" s="1">
        <v>1427461.544</v>
      </c>
      <c r="L36" s="6">
        <v>164669.79999999999</v>
      </c>
      <c r="M36" s="6">
        <v>2.0037263585287</v>
      </c>
    </row>
    <row r="37" spans="1:13" x14ac:dyDescent="0.25">
      <c r="A37" s="3"/>
      <c r="B37" s="3" t="b">
        <v>0</v>
      </c>
      <c r="C37" s="3" t="s">
        <v>401</v>
      </c>
      <c r="D37" s="4">
        <v>42412.425115740698</v>
      </c>
      <c r="E37" s="5" t="s">
        <v>69</v>
      </c>
      <c r="F37" s="6" t="s">
        <v>342</v>
      </c>
      <c r="G37" s="3" t="s">
        <v>174</v>
      </c>
      <c r="H37" s="8">
        <v>25.916553316807001</v>
      </c>
      <c r="I37" s="1">
        <v>1.6872536001540099</v>
      </c>
      <c r="J37" s="1">
        <v>0.96266614506305703</v>
      </c>
      <c r="K37" s="1">
        <v>1630057.068</v>
      </c>
      <c r="L37" s="6">
        <v>152252.296</v>
      </c>
      <c r="M37" s="6">
        <v>0.73857378495455595</v>
      </c>
    </row>
    <row r="38" spans="1:13" x14ac:dyDescent="0.25">
      <c r="A38" s="3"/>
      <c r="B38" s="3" t="b">
        <v>0</v>
      </c>
      <c r="C38" s="3" t="s">
        <v>156</v>
      </c>
      <c r="D38" s="4">
        <v>42412.4269907407</v>
      </c>
      <c r="E38" s="5" t="s">
        <v>69</v>
      </c>
      <c r="F38" s="6" t="s">
        <v>342</v>
      </c>
      <c r="G38" s="3" t="s">
        <v>218</v>
      </c>
      <c r="H38" s="8">
        <v>3.9742030681478799</v>
      </c>
      <c r="I38" s="1">
        <v>2.00172898555725</v>
      </c>
      <c r="J38" s="1">
        <v>1.1612181313326999</v>
      </c>
      <c r="K38" s="1">
        <v>326281.03000000003</v>
      </c>
      <c r="L38" s="6">
        <v>161888.67000000001</v>
      </c>
      <c r="M38" s="6">
        <v>1.5871305437447101</v>
      </c>
    </row>
    <row r="39" spans="1:13" x14ac:dyDescent="0.25">
      <c r="A39" s="3"/>
      <c r="B39" s="3" t="b">
        <v>0</v>
      </c>
      <c r="C39" s="3" t="s">
        <v>55</v>
      </c>
      <c r="D39" s="4">
        <v>42412.428935185198</v>
      </c>
      <c r="E39" s="5" t="s">
        <v>69</v>
      </c>
      <c r="F39" s="6" t="s">
        <v>342</v>
      </c>
      <c r="G39" s="3" t="s">
        <v>183</v>
      </c>
      <c r="H39" s="8">
        <v>8.7823732501796599</v>
      </c>
      <c r="I39" s="1">
        <v>1.0287593110870099</v>
      </c>
      <c r="J39" s="1">
        <v>1.0253433475600799</v>
      </c>
      <c r="K39" s="1">
        <v>839186.04599999997</v>
      </c>
      <c r="L39" s="6">
        <v>214080.848</v>
      </c>
      <c r="M39" s="6">
        <v>1.5690859961188299</v>
      </c>
    </row>
    <row r="40" spans="1:13" x14ac:dyDescent="0.25">
      <c r="A40" s="3"/>
      <c r="B40" s="3" t="b">
        <v>0</v>
      </c>
      <c r="C40" s="3" t="s">
        <v>417</v>
      </c>
      <c r="D40" s="4">
        <v>42412.4308101852</v>
      </c>
      <c r="E40" s="5" t="s">
        <v>69</v>
      </c>
      <c r="F40" s="6" t="s">
        <v>342</v>
      </c>
      <c r="G40" s="3" t="s">
        <v>353</v>
      </c>
      <c r="H40" s="8">
        <v>19.105443149182001</v>
      </c>
      <c r="I40" s="1">
        <v>1.47176249740896</v>
      </c>
      <c r="J40" s="1">
        <v>1.22144127705751</v>
      </c>
      <c r="K40" s="1">
        <v>1143321.8740000001</v>
      </c>
      <c r="L40" s="6">
        <v>142770.092</v>
      </c>
      <c r="M40" s="6">
        <v>1.8134927591500001</v>
      </c>
    </row>
    <row r="41" spans="1:13" x14ac:dyDescent="0.25">
      <c r="A41" s="3"/>
      <c r="B41" s="3" t="b">
        <v>0</v>
      </c>
      <c r="C41" s="3" t="s">
        <v>76</v>
      </c>
      <c r="D41" s="4">
        <v>42412.432731481502</v>
      </c>
      <c r="E41" s="5" t="s">
        <v>69</v>
      </c>
      <c r="F41" s="6" t="s">
        <v>342</v>
      </c>
      <c r="G41" s="3" t="s">
        <v>385</v>
      </c>
      <c r="H41" s="8">
        <v>14.916930076654401</v>
      </c>
      <c r="I41" s="1">
        <v>1.5390905994475099</v>
      </c>
      <c r="J41" s="1">
        <v>1.19420257905045</v>
      </c>
      <c r="K41" s="1">
        <v>1042748.6580000001</v>
      </c>
      <c r="L41" s="6">
        <v>164245.416</v>
      </c>
      <c r="M41" s="6">
        <v>2.30910909981093</v>
      </c>
    </row>
    <row r="42" spans="1:13" x14ac:dyDescent="0.25">
      <c r="A42" s="3"/>
      <c r="B42" s="3" t="b">
        <v>0</v>
      </c>
      <c r="C42" s="3" t="s">
        <v>205</v>
      </c>
      <c r="D42" s="4">
        <v>42412.434583333299</v>
      </c>
      <c r="E42" s="5" t="s">
        <v>69</v>
      </c>
      <c r="F42" s="6" t="s">
        <v>342</v>
      </c>
      <c r="G42" s="3" t="s">
        <v>11</v>
      </c>
      <c r="H42" s="8">
        <v>13.5390845124557</v>
      </c>
      <c r="I42" s="1">
        <v>1.1176860373406801</v>
      </c>
      <c r="J42" s="1">
        <v>0.68903401287598798</v>
      </c>
      <c r="K42" s="1">
        <v>919512.81799999997</v>
      </c>
      <c r="L42" s="6">
        <v>158425.07999999999</v>
      </c>
      <c r="M42" s="6">
        <v>1.00643635636898</v>
      </c>
    </row>
    <row r="43" spans="1:13" x14ac:dyDescent="0.25">
      <c r="A43" s="3"/>
      <c r="B43" s="3" t="b">
        <v>0</v>
      </c>
      <c r="C43" s="3" t="s">
        <v>227</v>
      </c>
      <c r="D43" s="4">
        <v>42412.436481481498</v>
      </c>
      <c r="E43" s="5" t="s">
        <v>69</v>
      </c>
      <c r="F43" s="6" t="s">
        <v>342</v>
      </c>
      <c r="G43" s="3" t="s">
        <v>225</v>
      </c>
      <c r="H43" s="8">
        <v>12.135702739432199</v>
      </c>
      <c r="I43" s="1">
        <v>1.18057441868639</v>
      </c>
      <c r="J43" s="1">
        <v>1.2361316273778999</v>
      </c>
      <c r="K43" s="1">
        <v>804983.73</v>
      </c>
      <c r="L43" s="6">
        <v>153389.69200000001</v>
      </c>
      <c r="M43" s="6">
        <v>1.8136931486505401</v>
      </c>
    </row>
    <row r="44" spans="1:13" x14ac:dyDescent="0.25">
      <c r="A44" s="3"/>
      <c r="B44" s="3" t="b">
        <v>0</v>
      </c>
      <c r="C44" s="3" t="s">
        <v>221</v>
      </c>
      <c r="D44" s="4">
        <v>42412.4383564815</v>
      </c>
      <c r="E44" s="5" t="s">
        <v>69</v>
      </c>
      <c r="F44" s="6" t="s">
        <v>342</v>
      </c>
      <c r="G44" s="3" t="s">
        <v>94</v>
      </c>
      <c r="H44" s="8">
        <v>22.0049301361456</v>
      </c>
      <c r="I44" s="1">
        <v>1.0732957147987801</v>
      </c>
      <c r="J44" s="1">
        <v>1.1830279140433</v>
      </c>
      <c r="K44" s="1">
        <v>1245503.726</v>
      </c>
      <c r="L44" s="6">
        <v>136002.696</v>
      </c>
      <c r="M44" s="6">
        <v>0.23238179380594301</v>
      </c>
    </row>
    <row r="45" spans="1:13" x14ac:dyDescent="0.25">
      <c r="A45" s="3"/>
      <c r="B45" s="3" t="b">
        <v>0</v>
      </c>
      <c r="C45" s="3" t="s">
        <v>387</v>
      </c>
      <c r="D45" s="4">
        <v>42412.440289351798</v>
      </c>
      <c r="E45" s="5" t="s">
        <v>69</v>
      </c>
      <c r="F45" s="6" t="s">
        <v>342</v>
      </c>
      <c r="G45" s="3" t="s">
        <v>12</v>
      </c>
      <c r="H45" s="8">
        <v>25.115455281069799</v>
      </c>
      <c r="I45" s="1">
        <v>2.88529419628893</v>
      </c>
      <c r="J45" s="1">
        <v>2.6633629076811398</v>
      </c>
      <c r="K45" s="1">
        <v>1777774.65</v>
      </c>
      <c r="L45" s="6">
        <v>171110.98800000001</v>
      </c>
      <c r="M45" s="6">
        <v>0.48081872684345101</v>
      </c>
    </row>
    <row r="46" spans="1:13" x14ac:dyDescent="0.25">
      <c r="A46" s="3"/>
      <c r="B46" s="3" t="b">
        <v>0</v>
      </c>
      <c r="C46" s="3" t="s">
        <v>53</v>
      </c>
      <c r="D46" s="4">
        <v>42412.442152777803</v>
      </c>
      <c r="E46" s="5" t="s">
        <v>69</v>
      </c>
      <c r="F46" s="6" t="s">
        <v>342</v>
      </c>
      <c r="G46" s="3" t="s">
        <v>362</v>
      </c>
      <c r="H46" s="8">
        <v>16.102251793258901</v>
      </c>
      <c r="I46" s="1">
        <v>1.3757512338014</v>
      </c>
      <c r="J46" s="1">
        <v>1.4335643857824401</v>
      </c>
      <c r="K46" s="1">
        <v>944347.20799999998</v>
      </c>
      <c r="L46" s="6">
        <v>138502.07800000001</v>
      </c>
      <c r="M46" s="6">
        <v>2.39081035449935</v>
      </c>
    </row>
    <row r="47" spans="1:13" x14ac:dyDescent="0.25">
      <c r="A47" s="3"/>
      <c r="B47" s="3" t="b">
        <v>0</v>
      </c>
      <c r="C47" s="3" t="s">
        <v>377</v>
      </c>
      <c r="D47" s="4">
        <v>42412.444085648101</v>
      </c>
      <c r="E47" s="5" t="s">
        <v>69</v>
      </c>
      <c r="F47" s="6" t="s">
        <v>342</v>
      </c>
      <c r="G47" s="3" t="s">
        <v>46</v>
      </c>
      <c r="H47" s="8">
        <v>14.226031730944699</v>
      </c>
      <c r="I47" s="1">
        <v>1.3498234763627199</v>
      </c>
      <c r="J47" s="1">
        <v>0.91570091746538296</v>
      </c>
      <c r="K47" s="1">
        <v>1040327.314</v>
      </c>
      <c r="L47" s="6">
        <v>171229.24799999999</v>
      </c>
      <c r="M47" s="6">
        <v>1.74880556008206</v>
      </c>
    </row>
    <row r="48" spans="1:13" x14ac:dyDescent="0.25">
      <c r="A48" s="3"/>
      <c r="B48" s="3" t="b">
        <v>0</v>
      </c>
      <c r="C48" s="3" t="s">
        <v>110</v>
      </c>
      <c r="D48" s="4">
        <v>42412.445960648103</v>
      </c>
      <c r="E48" s="5" t="s">
        <v>69</v>
      </c>
      <c r="F48" s="6" t="s">
        <v>342</v>
      </c>
      <c r="G48" s="3" t="s">
        <v>141</v>
      </c>
      <c r="H48" s="8">
        <v>16.171044514288599</v>
      </c>
      <c r="I48" s="1">
        <v>0.81936250440709302</v>
      </c>
      <c r="J48" s="1">
        <v>1.6678245924128201</v>
      </c>
      <c r="K48" s="1">
        <v>1010223.486</v>
      </c>
      <c r="L48" s="6">
        <v>147550.084</v>
      </c>
      <c r="M48" s="6">
        <v>1.85711423687476</v>
      </c>
    </row>
    <row r="49" spans="1:13" x14ac:dyDescent="0.25">
      <c r="A49" s="3"/>
      <c r="B49" s="3" t="b">
        <v>0</v>
      </c>
      <c r="C49" s="3" t="s">
        <v>231</v>
      </c>
      <c r="D49" s="4">
        <v>42412.447905092602</v>
      </c>
      <c r="E49" s="5" t="s">
        <v>69</v>
      </c>
      <c r="F49" s="6" t="s">
        <v>342</v>
      </c>
      <c r="G49" s="3" t="s">
        <v>348</v>
      </c>
      <c r="H49" s="8">
        <v>5.8165371140632498</v>
      </c>
      <c r="I49" s="1">
        <v>1.31106524538675</v>
      </c>
      <c r="J49" s="1">
        <v>1.2054629242755699</v>
      </c>
      <c r="K49" s="1">
        <v>388957.94400000002</v>
      </c>
      <c r="L49" s="6">
        <v>141670.402</v>
      </c>
      <c r="M49" s="6">
        <v>0.52468892372884701</v>
      </c>
    </row>
    <row r="50" spans="1:13" x14ac:dyDescent="0.25">
      <c r="A50" s="3"/>
      <c r="B50" s="3" t="b">
        <v>0</v>
      </c>
      <c r="C50" s="3" t="s">
        <v>344</v>
      </c>
      <c r="D50" s="4">
        <v>42412.449780092596</v>
      </c>
      <c r="E50" s="5" t="s">
        <v>69</v>
      </c>
      <c r="F50" s="6" t="s">
        <v>342</v>
      </c>
      <c r="G50" s="3" t="s">
        <v>408</v>
      </c>
      <c r="H50" s="8">
        <v>16.774447984138799</v>
      </c>
      <c r="I50" s="1">
        <v>2.0556244539522801</v>
      </c>
      <c r="J50" s="1">
        <v>0.71891055281954697</v>
      </c>
      <c r="K50" s="1">
        <v>994299.91599999997</v>
      </c>
      <c r="L50" s="6">
        <v>140371.20600000001</v>
      </c>
      <c r="M50" s="6">
        <v>2.4618657523635199</v>
      </c>
    </row>
    <row r="51" spans="1:13" x14ac:dyDescent="0.25">
      <c r="A51" s="3"/>
      <c r="B51" s="3" t="b">
        <v>0</v>
      </c>
      <c r="C51" s="3" t="s">
        <v>213</v>
      </c>
      <c r="D51" s="4">
        <v>42412.451724537001</v>
      </c>
      <c r="E51" s="5" t="s">
        <v>69</v>
      </c>
      <c r="F51" s="6" t="s">
        <v>342</v>
      </c>
      <c r="G51" s="3" t="s">
        <v>381</v>
      </c>
      <c r="H51" s="8">
        <v>11.831606256957601</v>
      </c>
      <c r="I51" s="1">
        <v>1.82822943734571</v>
      </c>
      <c r="J51" s="1">
        <v>1.32716775613653</v>
      </c>
      <c r="K51" s="1">
        <v>807881.11399999994</v>
      </c>
      <c r="L51" s="6">
        <v>157559.226</v>
      </c>
      <c r="M51" s="6">
        <v>1.44753933742731</v>
      </c>
    </row>
    <row r="52" spans="1:13" x14ac:dyDescent="0.25">
      <c r="A52" s="3"/>
      <c r="B52" s="3" t="b">
        <v>0</v>
      </c>
      <c r="C52" s="3" t="s">
        <v>185</v>
      </c>
      <c r="D52" s="4">
        <v>42412.453599537002</v>
      </c>
      <c r="E52" s="5" t="s">
        <v>69</v>
      </c>
      <c r="F52" s="6" t="s">
        <v>342</v>
      </c>
      <c r="G52" s="3" t="s">
        <v>157</v>
      </c>
      <c r="H52" s="8">
        <v>26.771880598489499</v>
      </c>
      <c r="I52" s="1">
        <v>0.86927996711636502</v>
      </c>
      <c r="J52" s="1">
        <v>0.678418086375283</v>
      </c>
      <c r="K52" s="1">
        <v>1548803.5519999999</v>
      </c>
      <c r="L52" s="6">
        <v>140218.01199999999</v>
      </c>
      <c r="M52" s="6">
        <v>0.75383959428049896</v>
      </c>
    </row>
    <row r="53" spans="1:13" x14ac:dyDescent="0.25">
      <c r="A53" s="3"/>
      <c r="B53" s="3" t="b">
        <v>0</v>
      </c>
      <c r="C53" s="3" t="s">
        <v>325</v>
      </c>
      <c r="D53" s="4">
        <v>42412.455497685201</v>
      </c>
      <c r="E53" s="5" t="s">
        <v>69</v>
      </c>
      <c r="F53" s="6" t="s">
        <v>342</v>
      </c>
      <c r="G53" s="3" t="s">
        <v>197</v>
      </c>
      <c r="H53" s="8">
        <v>13.0408882893742</v>
      </c>
      <c r="I53" s="1">
        <v>1.0806209179494</v>
      </c>
      <c r="J53" s="1">
        <v>1.7147788836390101</v>
      </c>
      <c r="K53" s="1">
        <v>869462.79200000002</v>
      </c>
      <c r="L53" s="6">
        <v>155085.75200000001</v>
      </c>
      <c r="M53" s="6">
        <v>2.3389795385356398</v>
      </c>
    </row>
    <row r="54" spans="1:13" x14ac:dyDescent="0.25">
      <c r="A54" s="3"/>
      <c r="B54" s="3" t="b">
        <v>0</v>
      </c>
      <c r="C54" s="3" t="s">
        <v>308</v>
      </c>
      <c r="D54" s="4">
        <v>42412.457349536999</v>
      </c>
      <c r="E54" s="5" t="s">
        <v>69</v>
      </c>
      <c r="F54" s="6" t="s">
        <v>342</v>
      </c>
      <c r="G54" s="3" t="s">
        <v>32</v>
      </c>
      <c r="H54" s="8">
        <v>8.6286980426986606</v>
      </c>
      <c r="I54" s="1">
        <v>1.34527671297171</v>
      </c>
      <c r="J54" s="1">
        <v>0.94206828513583496</v>
      </c>
      <c r="K54" s="1">
        <v>632726.09199999995</v>
      </c>
      <c r="L54" s="6">
        <v>163957.40400000001</v>
      </c>
      <c r="M54" s="6">
        <v>1.2978869876146999</v>
      </c>
    </row>
    <row r="55" spans="1:13" x14ac:dyDescent="0.25">
      <c r="A55" s="3"/>
      <c r="B55" s="3" t="b">
        <v>0</v>
      </c>
      <c r="C55" s="3" t="s">
        <v>322</v>
      </c>
      <c r="D55" s="4">
        <v>42412.459259259304</v>
      </c>
      <c r="E55" s="5" t="s">
        <v>69</v>
      </c>
      <c r="F55" s="6" t="s">
        <v>342</v>
      </c>
      <c r="G55" s="3" t="s">
        <v>144</v>
      </c>
      <c r="H55" s="8">
        <v>5.8305218473078604</v>
      </c>
      <c r="I55" s="1">
        <v>0.99594062224807001</v>
      </c>
      <c r="J55" s="1">
        <v>0.61649367114390297</v>
      </c>
      <c r="K55" s="1">
        <v>401664.35200000001</v>
      </c>
      <c r="L55" s="6">
        <v>146014.728</v>
      </c>
      <c r="M55" s="6">
        <v>1.2535283418829</v>
      </c>
    </row>
    <row r="56" spans="1:13" x14ac:dyDescent="0.25">
      <c r="A56" s="3"/>
      <c r="B56" s="3" t="b">
        <v>0</v>
      </c>
      <c r="C56" s="3" t="s">
        <v>366</v>
      </c>
      <c r="D56" s="4">
        <v>42412.461122685199</v>
      </c>
      <c r="E56" s="5" t="s">
        <v>69</v>
      </c>
      <c r="F56" s="6" t="s">
        <v>342</v>
      </c>
      <c r="G56" s="3" t="s">
        <v>202</v>
      </c>
      <c r="H56" s="8">
        <v>12.546689592811999</v>
      </c>
      <c r="I56" s="1">
        <v>1.8379198785978099</v>
      </c>
      <c r="J56" s="1">
        <v>1.3560080475049401</v>
      </c>
      <c r="K56" s="1">
        <v>855489.174</v>
      </c>
      <c r="L56" s="6">
        <v>158134.584</v>
      </c>
      <c r="M56" s="6">
        <v>2.4318978782375802</v>
      </c>
    </row>
    <row r="57" spans="1:13" x14ac:dyDescent="0.25">
      <c r="A57" s="3"/>
      <c r="B57" s="3" t="b">
        <v>0</v>
      </c>
      <c r="C57" s="3" t="s">
        <v>28</v>
      </c>
      <c r="D57" s="4">
        <v>42412.463032407402</v>
      </c>
      <c r="E57" s="5" t="s">
        <v>69</v>
      </c>
      <c r="F57" s="6" t="s">
        <v>342</v>
      </c>
      <c r="G57" s="3" t="s">
        <v>61</v>
      </c>
      <c r="H57" s="8">
        <v>19.234208305139401</v>
      </c>
      <c r="I57" s="1">
        <v>1.03287395802883</v>
      </c>
      <c r="J57" s="1">
        <v>1.03217083750677</v>
      </c>
      <c r="K57" s="1">
        <v>1169912.55</v>
      </c>
      <c r="L57" s="6">
        <v>145154.076</v>
      </c>
      <c r="M57" s="6">
        <v>1.3195126238825801</v>
      </c>
    </row>
    <row r="58" spans="1:13" x14ac:dyDescent="0.25">
      <c r="A58" s="3"/>
      <c r="B58" s="3" t="b">
        <v>0</v>
      </c>
      <c r="C58" s="3" t="s">
        <v>158</v>
      </c>
      <c r="D58" s="4">
        <v>42412.464907407397</v>
      </c>
      <c r="E58" s="5" t="s">
        <v>69</v>
      </c>
      <c r="F58" s="6" t="s">
        <v>342</v>
      </c>
      <c r="G58" s="3" t="s">
        <v>328</v>
      </c>
      <c r="H58" s="8">
        <v>28.223339452715202</v>
      </c>
      <c r="I58" s="1">
        <v>1.64625374094993</v>
      </c>
      <c r="J58" s="1">
        <v>1.53649561727571</v>
      </c>
      <c r="K58" s="1">
        <v>1799996.838</v>
      </c>
      <c r="L58" s="6">
        <v>154905.23800000001</v>
      </c>
      <c r="M58" s="6">
        <v>1.3939656783524701</v>
      </c>
    </row>
    <row r="59" spans="1:13" x14ac:dyDescent="0.25">
      <c r="A59" s="3"/>
      <c r="B59" s="3" t="b">
        <v>0</v>
      </c>
      <c r="C59" s="3" t="s">
        <v>229</v>
      </c>
      <c r="D59" s="4">
        <v>42412.466828703698</v>
      </c>
      <c r="E59" s="5" t="s">
        <v>69</v>
      </c>
      <c r="F59" s="6" t="s">
        <v>342</v>
      </c>
      <c r="G59" s="3" t="s">
        <v>92</v>
      </c>
      <c r="H59" s="8">
        <v>14.1869901959034</v>
      </c>
      <c r="I59" s="1">
        <v>1.2893981751366801</v>
      </c>
      <c r="J59" s="1">
        <v>1.0790433471854</v>
      </c>
      <c r="K59" s="1">
        <v>1014972.432</v>
      </c>
      <c r="L59" s="6">
        <v>167471.13</v>
      </c>
      <c r="M59" s="6">
        <v>1.36631215976295</v>
      </c>
    </row>
    <row r="60" spans="1:13" x14ac:dyDescent="0.25">
      <c r="A60" s="3"/>
      <c r="B60" s="3" t="b">
        <v>0</v>
      </c>
      <c r="C60" s="3" t="s">
        <v>241</v>
      </c>
      <c r="D60" s="4">
        <v>42412.4687037037</v>
      </c>
      <c r="E60" s="5" t="s">
        <v>69</v>
      </c>
      <c r="F60" s="6" t="s">
        <v>342</v>
      </c>
      <c r="G60" s="3" t="s">
        <v>145</v>
      </c>
      <c r="H60" s="8">
        <v>12.842214113575899</v>
      </c>
      <c r="I60" s="1">
        <v>1.2024361378119</v>
      </c>
      <c r="J60" s="1">
        <v>1.9389067604209</v>
      </c>
      <c r="K60" s="1">
        <v>823711.81599999999</v>
      </c>
      <c r="L60" s="6">
        <v>148999.65</v>
      </c>
      <c r="M60" s="6">
        <v>1.7890863624436699</v>
      </c>
    </row>
    <row r="61" spans="1:13" x14ac:dyDescent="0.25">
      <c r="A61" s="3"/>
      <c r="B61" s="3" t="b">
        <v>0</v>
      </c>
      <c r="C61" s="3" t="s">
        <v>42</v>
      </c>
      <c r="D61" s="4">
        <v>42412.470648148097</v>
      </c>
      <c r="E61" s="5" t="s">
        <v>69</v>
      </c>
      <c r="F61" s="6" t="s">
        <v>342</v>
      </c>
      <c r="G61" s="3" t="s">
        <v>68</v>
      </c>
      <c r="H61" s="8">
        <v>27.413339059872101</v>
      </c>
      <c r="I61" s="1">
        <v>0.83192050411164298</v>
      </c>
      <c r="J61" s="1">
        <v>1.43010454144578</v>
      </c>
      <c r="K61" s="1">
        <v>1624899.9839999999</v>
      </c>
      <c r="L61" s="6">
        <v>143793.356</v>
      </c>
      <c r="M61" s="6">
        <v>1.0651247185277699</v>
      </c>
    </row>
    <row r="62" spans="1:13" x14ac:dyDescent="0.25">
      <c r="A62" s="3"/>
      <c r="B62" s="3" t="b">
        <v>0</v>
      </c>
      <c r="C62" s="3" t="s">
        <v>25</v>
      </c>
      <c r="D62" s="4">
        <v>42412.472534722197</v>
      </c>
      <c r="E62" s="5" t="s">
        <v>69</v>
      </c>
      <c r="F62" s="6" t="s">
        <v>342</v>
      </c>
      <c r="G62" s="3" t="s">
        <v>406</v>
      </c>
      <c r="H62" s="8">
        <v>61.913516862492102</v>
      </c>
      <c r="I62" s="1">
        <v>1.8280594950497899</v>
      </c>
      <c r="J62" s="1">
        <v>0.54122780334561305</v>
      </c>
      <c r="K62" s="1">
        <v>4113152.9019999998</v>
      </c>
      <c r="L62" s="6">
        <v>164782.24</v>
      </c>
      <c r="M62" s="6">
        <v>1.3272750587172499</v>
      </c>
    </row>
    <row r="63" spans="1:13" x14ac:dyDescent="0.25">
      <c r="A63" s="3"/>
      <c r="B63" s="3" t="b">
        <v>0</v>
      </c>
      <c r="C63" s="3" t="s">
        <v>34</v>
      </c>
      <c r="D63" s="4">
        <v>42412.474467592598</v>
      </c>
      <c r="E63" s="5" t="s">
        <v>69</v>
      </c>
      <c r="F63" s="6" t="s">
        <v>342</v>
      </c>
      <c r="G63" s="3" t="s">
        <v>297</v>
      </c>
      <c r="H63" s="8">
        <v>20.827836616822299</v>
      </c>
      <c r="I63" s="1">
        <v>1.24023114686002</v>
      </c>
      <c r="J63" s="1">
        <v>1.1402057405682999</v>
      </c>
      <c r="K63" s="1">
        <v>1358151.0220000001</v>
      </c>
      <c r="L63" s="6">
        <v>156285.01999999999</v>
      </c>
      <c r="M63" s="6">
        <v>1.95118497500091</v>
      </c>
    </row>
    <row r="64" spans="1:13" x14ac:dyDescent="0.25">
      <c r="A64" s="3"/>
      <c r="B64" s="3" t="b">
        <v>0</v>
      </c>
      <c r="C64" s="3" t="s">
        <v>413</v>
      </c>
      <c r="D64" s="4">
        <v>42412.476342592599</v>
      </c>
      <c r="E64" s="5" t="s">
        <v>69</v>
      </c>
      <c r="F64" s="6" t="s">
        <v>342</v>
      </c>
      <c r="G64" s="3" t="s">
        <v>290</v>
      </c>
      <c r="H64" s="8">
        <v>1.8474857140368901</v>
      </c>
      <c r="I64" s="1">
        <v>2.5886611674159399</v>
      </c>
      <c r="J64" s="1">
        <v>1.1363320812763</v>
      </c>
      <c r="K64" s="1">
        <v>172392.11199999999</v>
      </c>
      <c r="L64" s="6">
        <v>146951.334</v>
      </c>
      <c r="M64" s="6">
        <v>1.8927999923016601</v>
      </c>
    </row>
    <row r="65" spans="1:13" x14ac:dyDescent="0.25">
      <c r="A65" s="3"/>
      <c r="B65" s="3" t="b">
        <v>0</v>
      </c>
      <c r="C65" s="3" t="s">
        <v>184</v>
      </c>
      <c r="D65" s="4">
        <v>42412.478263888901</v>
      </c>
      <c r="E65" s="5" t="s">
        <v>69</v>
      </c>
      <c r="F65" s="6" t="s">
        <v>342</v>
      </c>
      <c r="G65" s="3" t="s">
        <v>134</v>
      </c>
      <c r="H65" s="8">
        <v>16.8591156813462</v>
      </c>
      <c r="I65" s="1">
        <v>1.92769128899864</v>
      </c>
      <c r="J65" s="1">
        <v>1.3637970323191599</v>
      </c>
      <c r="K65" s="1">
        <v>1233547.8940000001</v>
      </c>
      <c r="L65" s="6">
        <v>173321.16200000001</v>
      </c>
      <c r="M65" s="6">
        <v>2.65645261797156</v>
      </c>
    </row>
    <row r="66" spans="1:13" x14ac:dyDescent="0.25">
      <c r="A66" s="3"/>
      <c r="B66" s="3" t="b">
        <v>0</v>
      </c>
      <c r="C66" s="3" t="s">
        <v>96</v>
      </c>
      <c r="D66" s="4">
        <v>42412.480115740698</v>
      </c>
      <c r="E66" s="5" t="s">
        <v>69</v>
      </c>
      <c r="F66" s="6" t="s">
        <v>342</v>
      </c>
      <c r="G66" s="3" t="s">
        <v>345</v>
      </c>
      <c r="H66" s="8">
        <v>19.922368231279101</v>
      </c>
      <c r="I66" s="1">
        <v>1.57141146020747</v>
      </c>
      <c r="J66" s="1">
        <v>1.7968167986690999</v>
      </c>
      <c r="K66" s="1">
        <v>894499.21</v>
      </c>
      <c r="L66" s="6">
        <v>107351.07</v>
      </c>
      <c r="M66" s="6">
        <v>1.5468590491002601</v>
      </c>
    </row>
    <row r="67" spans="1:13" x14ac:dyDescent="0.25">
      <c r="A67" s="3"/>
      <c r="B67" s="3" t="b">
        <v>0</v>
      </c>
      <c r="C67" s="3" t="s">
        <v>206</v>
      </c>
      <c r="D67" s="4">
        <v>42412.482025463003</v>
      </c>
      <c r="E67" s="5" t="s">
        <v>69</v>
      </c>
      <c r="F67" s="6" t="s">
        <v>342</v>
      </c>
      <c r="G67" s="3" t="s">
        <v>19</v>
      </c>
      <c r="H67" s="8">
        <v>34.409465207204697</v>
      </c>
      <c r="I67" s="1">
        <v>3.2807346971928601</v>
      </c>
      <c r="J67" s="1">
        <v>1.89151475994884</v>
      </c>
      <c r="K67" s="1">
        <v>1992461.1880000001</v>
      </c>
      <c r="L67" s="6">
        <v>141657.09400000001</v>
      </c>
      <c r="M67" s="6">
        <v>2.0098318415567298</v>
      </c>
    </row>
    <row r="68" spans="1:13" x14ac:dyDescent="0.25">
      <c r="A68" s="3"/>
      <c r="B68" s="3" t="b">
        <v>0</v>
      </c>
      <c r="C68" s="3" t="s">
        <v>364</v>
      </c>
      <c r="D68" s="4">
        <v>42412.483888888899</v>
      </c>
      <c r="E68" s="5" t="s">
        <v>69</v>
      </c>
      <c r="F68" s="6" t="s">
        <v>342</v>
      </c>
      <c r="G68" s="3" t="s">
        <v>405</v>
      </c>
      <c r="H68" s="8">
        <v>12.045331318199199</v>
      </c>
      <c r="I68" s="1">
        <v>1.0689288724124699</v>
      </c>
      <c r="J68" s="1">
        <v>0.94407996723767196</v>
      </c>
      <c r="K68" s="1">
        <v>778475.01800000004</v>
      </c>
      <c r="L68" s="6">
        <v>149351.44200000001</v>
      </c>
      <c r="M68" s="6">
        <v>1.3693301646856999</v>
      </c>
    </row>
    <row r="69" spans="1:13" x14ac:dyDescent="0.25">
      <c r="A69" s="3"/>
      <c r="B69" s="3" t="b">
        <v>0</v>
      </c>
      <c r="C69" s="3" t="s">
        <v>422</v>
      </c>
      <c r="D69" s="4">
        <v>42412.485810185201</v>
      </c>
      <c r="E69" s="5" t="s">
        <v>69</v>
      </c>
      <c r="F69" s="6" t="s">
        <v>342</v>
      </c>
      <c r="G69" s="3" t="s">
        <v>111</v>
      </c>
      <c r="H69" s="8">
        <v>7.4508416632782399</v>
      </c>
      <c r="I69" s="1">
        <v>0.74560324026010105</v>
      </c>
      <c r="J69" s="1">
        <v>0.70845774994527799</v>
      </c>
      <c r="K69" s="1">
        <v>517005.81400000001</v>
      </c>
      <c r="L69" s="6">
        <v>152385.24</v>
      </c>
      <c r="M69" s="6">
        <v>0.97369780972345898</v>
      </c>
    </row>
    <row r="70" spans="1:13" x14ac:dyDescent="0.25">
      <c r="A70" s="3"/>
      <c r="B70" s="3" t="b">
        <v>0</v>
      </c>
      <c r="C70" s="3" t="s">
        <v>59</v>
      </c>
      <c r="D70" s="4">
        <v>42412.487673611096</v>
      </c>
      <c r="E70" s="5" t="s">
        <v>69</v>
      </c>
      <c r="F70" s="6" t="s">
        <v>342</v>
      </c>
      <c r="G70" s="3" t="s">
        <v>395</v>
      </c>
      <c r="H70" s="8">
        <v>67.480169271681703</v>
      </c>
      <c r="I70" s="1">
        <v>1.9933221772688099</v>
      </c>
      <c r="J70" s="1">
        <v>1.0775589848542999</v>
      </c>
      <c r="K70" s="1">
        <v>4024300.2960000001</v>
      </c>
      <c r="L70" s="6">
        <v>148140.21</v>
      </c>
      <c r="M70" s="6">
        <v>1.47043272452886</v>
      </c>
    </row>
    <row r="71" spans="1:13" x14ac:dyDescent="0.25">
      <c r="A71" s="3"/>
      <c r="B71" s="3" t="b">
        <v>0</v>
      </c>
      <c r="C71" s="3" t="s">
        <v>44</v>
      </c>
      <c r="D71" s="4">
        <v>42412.489606481497</v>
      </c>
      <c r="E71" s="5" t="s">
        <v>69</v>
      </c>
      <c r="F71" s="6" t="s">
        <v>342</v>
      </c>
      <c r="G71" s="3" t="s">
        <v>7</v>
      </c>
      <c r="H71" s="8">
        <v>39.5884613217235</v>
      </c>
      <c r="I71" s="1">
        <v>1.33634744855692</v>
      </c>
      <c r="J71" s="1">
        <v>0.701147340846343</v>
      </c>
      <c r="K71" s="1">
        <v>2508903.39</v>
      </c>
      <c r="L71" s="6">
        <v>155625.622</v>
      </c>
      <c r="M71" s="6">
        <v>0.942491981903679</v>
      </c>
    </row>
    <row r="72" spans="1:13" x14ac:dyDescent="0.25">
      <c r="A72" s="3"/>
      <c r="B72" s="3" t="b">
        <v>0</v>
      </c>
      <c r="C72" s="3" t="s">
        <v>354</v>
      </c>
      <c r="D72" s="4">
        <v>42412.4914699074</v>
      </c>
      <c r="E72" s="5" t="s">
        <v>69</v>
      </c>
      <c r="F72" s="6" t="s">
        <v>342</v>
      </c>
      <c r="G72" s="3" t="s">
        <v>56</v>
      </c>
      <c r="H72" s="8">
        <v>28.209696980130001</v>
      </c>
      <c r="I72" s="1">
        <v>1.4060133483886199</v>
      </c>
      <c r="J72" s="1">
        <v>1.5068270385078799</v>
      </c>
      <c r="K72" s="1">
        <v>1387305.8640000001</v>
      </c>
      <c r="L72" s="6">
        <v>119445.16</v>
      </c>
      <c r="M72" s="6">
        <v>1.6093154644848799</v>
      </c>
    </row>
    <row r="73" spans="1:13" x14ac:dyDescent="0.25">
      <c r="A73" s="3"/>
      <c r="B73" s="3" t="b">
        <v>0</v>
      </c>
      <c r="C73" s="3" t="s">
        <v>330</v>
      </c>
      <c r="D73" s="4">
        <v>42412.4934027778</v>
      </c>
      <c r="E73" s="5" t="s">
        <v>69</v>
      </c>
      <c r="F73" s="6" t="s">
        <v>342</v>
      </c>
      <c r="G73" s="3" t="s">
        <v>258</v>
      </c>
      <c r="H73" s="8">
        <v>28.7812835561584</v>
      </c>
      <c r="I73" s="1">
        <v>1.3148234082358301</v>
      </c>
      <c r="J73" s="1">
        <v>2.3771246720975401</v>
      </c>
      <c r="K73" s="1">
        <v>1966814.078</v>
      </c>
      <c r="L73" s="6">
        <v>166073.32800000001</v>
      </c>
      <c r="M73" s="6">
        <v>1.30016037003416</v>
      </c>
    </row>
    <row r="74" spans="1:13" x14ac:dyDescent="0.25">
      <c r="A74" s="3"/>
      <c r="B74" s="3" t="b">
        <v>0</v>
      </c>
      <c r="C74" s="3" t="s">
        <v>335</v>
      </c>
      <c r="D74" s="4">
        <v>42412.495289351798</v>
      </c>
      <c r="E74" s="5" t="s">
        <v>69</v>
      </c>
      <c r="F74" s="6" t="s">
        <v>342</v>
      </c>
      <c r="G74" s="3" t="s">
        <v>358</v>
      </c>
      <c r="H74" s="8">
        <v>45.976409835158698</v>
      </c>
      <c r="I74" s="1">
        <v>2.00884304960289</v>
      </c>
      <c r="J74" s="1">
        <v>2.4991099615425698</v>
      </c>
      <c r="K74" s="1">
        <v>3025578.2439999999</v>
      </c>
      <c r="L74" s="6">
        <v>162196.80600000001</v>
      </c>
      <c r="M74" s="6">
        <v>1.2305954455271699</v>
      </c>
    </row>
    <row r="75" spans="1:13" x14ac:dyDescent="0.25">
      <c r="A75" s="3"/>
      <c r="B75" s="3" t="b">
        <v>0</v>
      </c>
      <c r="C75" s="3" t="s">
        <v>420</v>
      </c>
      <c r="D75" s="4">
        <v>42412.497222222199</v>
      </c>
      <c r="E75" s="5" t="s">
        <v>69</v>
      </c>
      <c r="F75" s="6" t="s">
        <v>342</v>
      </c>
      <c r="G75" s="3" t="s">
        <v>298</v>
      </c>
      <c r="H75" s="8">
        <v>16.989747496555299</v>
      </c>
      <c r="I75" s="1">
        <v>1.38229727675793</v>
      </c>
      <c r="J75" s="1">
        <v>0.80774185110863606</v>
      </c>
      <c r="K75" s="1">
        <v>1166593.4620000001</v>
      </c>
      <c r="L75" s="6">
        <v>162708.50399999999</v>
      </c>
      <c r="M75" s="6">
        <v>1.9994767574065899</v>
      </c>
    </row>
    <row r="76" spans="1:13" x14ac:dyDescent="0.25">
      <c r="A76" s="3"/>
      <c r="B76" s="3" t="b">
        <v>0</v>
      </c>
      <c r="C76" s="3" t="s">
        <v>223</v>
      </c>
      <c r="D76" s="4">
        <v>42412.4990972222</v>
      </c>
      <c r="E76" s="5" t="s">
        <v>69</v>
      </c>
      <c r="F76" s="6" t="s">
        <v>342</v>
      </c>
      <c r="G76" s="3" t="s">
        <v>159</v>
      </c>
      <c r="H76" s="8">
        <v>38.845193085107901</v>
      </c>
      <c r="I76" s="1">
        <v>1.37129272252055</v>
      </c>
      <c r="J76" s="1">
        <v>2.04799200151992</v>
      </c>
      <c r="K76" s="1">
        <v>2732787.25</v>
      </c>
      <c r="L76" s="6">
        <v>172645.24799999999</v>
      </c>
      <c r="M76" s="6">
        <v>1.2348746168211799</v>
      </c>
    </row>
    <row r="77" spans="1:13" x14ac:dyDescent="0.25">
      <c r="A77" s="3"/>
      <c r="B77" s="3" t="b">
        <v>0</v>
      </c>
      <c r="C77" s="3" t="s">
        <v>226</v>
      </c>
      <c r="D77" s="4">
        <v>42412.500995370399</v>
      </c>
      <c r="E77" s="5" t="s">
        <v>69</v>
      </c>
      <c r="F77" s="6" t="s">
        <v>342</v>
      </c>
      <c r="G77" s="3" t="s">
        <v>169</v>
      </c>
      <c r="H77" s="8">
        <v>28.096252753277501</v>
      </c>
      <c r="I77" s="1">
        <v>2.9967804676176102</v>
      </c>
      <c r="J77" s="1">
        <v>2.0940120418145698</v>
      </c>
      <c r="K77" s="1">
        <v>1797826.08</v>
      </c>
      <c r="L77" s="6">
        <v>155406.70600000001</v>
      </c>
      <c r="M77" s="6">
        <v>0.80882138982416696</v>
      </c>
    </row>
    <row r="78" spans="1:13" x14ac:dyDescent="0.25">
      <c r="A78" s="3"/>
      <c r="B78" s="3" t="b">
        <v>0</v>
      </c>
      <c r="C78" s="3" t="s">
        <v>279</v>
      </c>
      <c r="D78" s="4">
        <v>42412.502858796302</v>
      </c>
      <c r="E78" s="5" t="s">
        <v>69</v>
      </c>
      <c r="F78" s="6" t="s">
        <v>342</v>
      </c>
      <c r="G78" s="3" t="s">
        <v>20</v>
      </c>
      <c r="H78" s="8">
        <v>18.4307359906946</v>
      </c>
      <c r="I78" s="1">
        <v>0.90094825283001501</v>
      </c>
      <c r="J78" s="1">
        <v>1.41313715447863</v>
      </c>
      <c r="K78" s="1">
        <v>1132143.3840000001</v>
      </c>
      <c r="L78" s="6">
        <v>146240.06</v>
      </c>
      <c r="M78" s="6">
        <v>1.59152259304708</v>
      </c>
    </row>
    <row r="79" spans="1:13" x14ac:dyDescent="0.25">
      <c r="A79" s="3"/>
      <c r="B79" s="3" t="b">
        <v>0</v>
      </c>
      <c r="C79" s="3" t="s">
        <v>131</v>
      </c>
      <c r="D79" s="4">
        <v>42412.504768518498</v>
      </c>
      <c r="E79" s="5" t="s">
        <v>69</v>
      </c>
      <c r="F79" s="6" t="s">
        <v>342</v>
      </c>
      <c r="G79" s="3" t="s">
        <v>113</v>
      </c>
      <c r="H79" s="8">
        <v>12.289141944190099</v>
      </c>
      <c r="I79" s="1">
        <v>1.8260423848176199</v>
      </c>
      <c r="J79" s="1">
        <v>0.95292937553438495</v>
      </c>
      <c r="K79" s="1">
        <v>835735.85</v>
      </c>
      <c r="L79" s="6">
        <v>157461.92600000001</v>
      </c>
      <c r="M79" s="6">
        <v>2.5784325067418199</v>
      </c>
    </row>
    <row r="80" spans="1:13" x14ac:dyDescent="0.25">
      <c r="A80" s="3"/>
      <c r="B80" s="3" t="b">
        <v>0</v>
      </c>
      <c r="C80" s="3" t="s">
        <v>181</v>
      </c>
      <c r="D80" s="4">
        <v>42412.5066435185</v>
      </c>
      <c r="E80" s="5" t="s">
        <v>69</v>
      </c>
      <c r="F80" s="6" t="s">
        <v>342</v>
      </c>
      <c r="G80" s="3" t="s">
        <v>426</v>
      </c>
      <c r="H80" s="8">
        <v>7.2247667852699902</v>
      </c>
      <c r="I80" s="1">
        <v>1.24586978306318</v>
      </c>
      <c r="J80" s="1">
        <v>1.03108939699244</v>
      </c>
      <c r="K80" s="1">
        <v>632824.98600000003</v>
      </c>
      <c r="L80" s="6">
        <v>191598.21799999999</v>
      </c>
      <c r="M80" s="6">
        <v>1.8219120372322199</v>
      </c>
    </row>
    <row r="81" spans="1:13" x14ac:dyDescent="0.25">
      <c r="A81" s="3"/>
      <c r="B81" s="3" t="b">
        <v>0</v>
      </c>
      <c r="C81" s="3" t="s">
        <v>170</v>
      </c>
      <c r="D81" s="4">
        <v>42412.508553240703</v>
      </c>
      <c r="E81" s="5" t="s">
        <v>69</v>
      </c>
      <c r="F81" s="6" t="s">
        <v>342</v>
      </c>
      <c r="G81" s="3" t="s">
        <v>91</v>
      </c>
      <c r="H81" s="8">
        <v>8136.48537986478</v>
      </c>
      <c r="I81" s="1">
        <v>1.50999588966394</v>
      </c>
      <c r="J81" s="1">
        <v>1.4483239286829199</v>
      </c>
      <c r="K81" s="1">
        <v>522126458.338</v>
      </c>
      <c r="L81" s="6">
        <v>161987.60800000001</v>
      </c>
      <c r="M81" s="6">
        <v>0.75837159618003203</v>
      </c>
    </row>
    <row r="82" spans="1:13" x14ac:dyDescent="0.25">
      <c r="A82" s="3"/>
      <c r="B82" s="3" t="b">
        <v>0</v>
      </c>
      <c r="C82" s="3" t="s">
        <v>410</v>
      </c>
      <c r="D82" s="4">
        <v>42412.510416666701</v>
      </c>
      <c r="E82" s="5" t="s">
        <v>69</v>
      </c>
      <c r="F82" s="6" t="s">
        <v>342</v>
      </c>
      <c r="G82" s="3" t="s">
        <v>35</v>
      </c>
      <c r="H82" s="8">
        <v>381.08746394141701</v>
      </c>
      <c r="I82" s="1">
        <v>0.43241522865233201</v>
      </c>
      <c r="J82" s="1">
        <v>1.2758988562479301</v>
      </c>
      <c r="K82" s="1">
        <v>23166229.267999999</v>
      </c>
      <c r="L82" s="6">
        <v>153021.25</v>
      </c>
      <c r="M82" s="6">
        <v>1.2020189823079499</v>
      </c>
    </row>
    <row r="83" spans="1:13" x14ac:dyDescent="0.25">
      <c r="A83" s="3"/>
      <c r="B83" s="3" t="b">
        <v>0</v>
      </c>
      <c r="C83" s="3" t="s">
        <v>306</v>
      </c>
      <c r="D83" s="4">
        <v>42412.512337963002</v>
      </c>
      <c r="E83" s="5" t="s">
        <v>69</v>
      </c>
      <c r="F83" s="6" t="s">
        <v>342</v>
      </c>
      <c r="G83" s="3" t="s">
        <v>8</v>
      </c>
      <c r="H83" s="8">
        <v>50.295051049660003</v>
      </c>
      <c r="I83" s="1">
        <v>2.2678112587214598</v>
      </c>
      <c r="J83" s="1">
        <v>1.6032759382469099</v>
      </c>
      <c r="K83" s="1">
        <v>3202296.0079999999</v>
      </c>
      <c r="L83" s="6">
        <v>157274.65</v>
      </c>
      <c r="M83" s="6">
        <v>0.885634692023203</v>
      </c>
    </row>
    <row r="84" spans="1:13" x14ac:dyDescent="0.25">
      <c r="A84" s="3"/>
      <c r="B84" s="3" t="b">
        <v>0</v>
      </c>
      <c r="C84" s="3" t="s">
        <v>135</v>
      </c>
      <c r="D84" s="4">
        <v>42412.514201388898</v>
      </c>
      <c r="E84" s="5" t="s">
        <v>69</v>
      </c>
      <c r="F84" s="6" t="s">
        <v>342</v>
      </c>
      <c r="G84" s="3" t="s">
        <v>268</v>
      </c>
      <c r="H84" s="8">
        <v>33.346908395802203</v>
      </c>
      <c r="I84" s="1">
        <v>1.4699060201320999</v>
      </c>
      <c r="J84" s="1">
        <v>0.76299847994871495</v>
      </c>
      <c r="K84" s="1">
        <v>1652958.76</v>
      </c>
      <c r="L84" s="6">
        <v>121103.91</v>
      </c>
      <c r="M84" s="6">
        <v>1.0061375933732899</v>
      </c>
    </row>
    <row r="85" spans="1:13" x14ac:dyDescent="0.25">
      <c r="A85" s="3"/>
      <c r="B85" s="3" t="b">
        <v>0</v>
      </c>
      <c r="C85" s="3" t="s">
        <v>51</v>
      </c>
      <c r="D85" s="4">
        <v>42412.516134259298</v>
      </c>
      <c r="E85" s="5" t="s">
        <v>69</v>
      </c>
      <c r="F85" s="6" t="s">
        <v>342</v>
      </c>
      <c r="G85" s="3" t="s">
        <v>21</v>
      </c>
      <c r="H85" s="8">
        <v>24.671898096671999</v>
      </c>
      <c r="I85" s="1">
        <v>0.94652257209742297</v>
      </c>
      <c r="J85" s="1">
        <v>1.2885819400157299</v>
      </c>
      <c r="K85" s="1">
        <v>1622309.932</v>
      </c>
      <c r="L85" s="6">
        <v>158837.80600000001</v>
      </c>
      <c r="M85" s="6">
        <v>1.5130883471001599</v>
      </c>
    </row>
    <row r="86" spans="1:13" x14ac:dyDescent="0.25">
      <c r="A86" s="3"/>
      <c r="B86" s="3" t="b">
        <v>0</v>
      </c>
      <c r="C86" s="3" t="s">
        <v>338</v>
      </c>
      <c r="D86" s="4">
        <v>42412.5180092593</v>
      </c>
      <c r="E86" s="5" t="s">
        <v>69</v>
      </c>
      <c r="F86" s="6" t="s">
        <v>342</v>
      </c>
      <c r="G86" s="3" t="s">
        <v>14</v>
      </c>
      <c r="H86" s="8">
        <v>8.67271723339727</v>
      </c>
      <c r="I86" s="1">
        <v>1.6960672899506</v>
      </c>
      <c r="J86" s="1">
        <v>1.06155144254848</v>
      </c>
      <c r="K86" s="1">
        <v>611582.32999999996</v>
      </c>
      <c r="L86" s="6">
        <v>157762.084</v>
      </c>
      <c r="M86" s="6">
        <v>0.70903776137719199</v>
      </c>
    </row>
    <row r="87" spans="1:13" x14ac:dyDescent="0.25">
      <c r="A87" s="3"/>
      <c r="B87" s="3" t="b">
        <v>0</v>
      </c>
      <c r="C87" s="3" t="s">
        <v>74</v>
      </c>
      <c r="D87" s="4">
        <v>42412.519942129598</v>
      </c>
      <c r="E87" s="5" t="s">
        <v>69</v>
      </c>
      <c r="F87" s="6" t="s">
        <v>342</v>
      </c>
      <c r="G87" s="3" t="s">
        <v>280</v>
      </c>
      <c r="H87" s="8">
        <v>16.820900491955001</v>
      </c>
      <c r="I87" s="1">
        <v>1.0327786971821</v>
      </c>
      <c r="J87" s="1">
        <v>1.5518733164331799</v>
      </c>
      <c r="K87" s="1">
        <v>1286124.1680000001</v>
      </c>
      <c r="L87" s="6">
        <v>181035.94200000001</v>
      </c>
      <c r="M87" s="6">
        <v>1.43230539700266</v>
      </c>
    </row>
    <row r="88" spans="1:13" x14ac:dyDescent="0.25">
      <c r="A88" s="3"/>
      <c r="B88" s="3" t="b">
        <v>0</v>
      </c>
      <c r="C88" s="3" t="s">
        <v>388</v>
      </c>
      <c r="D88" s="4">
        <v>42412.521828703699</v>
      </c>
      <c r="E88" s="5" t="s">
        <v>69</v>
      </c>
      <c r="F88" s="6" t="s">
        <v>342</v>
      </c>
      <c r="G88" s="3" t="s">
        <v>245</v>
      </c>
      <c r="H88" s="8">
        <v>18.457473444364201</v>
      </c>
      <c r="I88" s="1">
        <v>0.58948760427221802</v>
      </c>
      <c r="J88" s="1">
        <v>1.2245567545113401</v>
      </c>
      <c r="K88" s="1">
        <v>938018.79799999995</v>
      </c>
      <c r="L88" s="6">
        <v>120996.342</v>
      </c>
      <c r="M88" s="6">
        <v>1.35928087888884</v>
      </c>
    </row>
    <row r="89" spans="1:13" x14ac:dyDescent="0.25">
      <c r="A89" s="3"/>
      <c r="B89" s="3" t="b">
        <v>0</v>
      </c>
      <c r="C89" s="3" t="s">
        <v>109</v>
      </c>
      <c r="D89" s="4">
        <v>42412.523738425902</v>
      </c>
      <c r="E89" s="5" t="s">
        <v>69</v>
      </c>
      <c r="F89" s="6" t="s">
        <v>342</v>
      </c>
      <c r="G89" s="3" t="s">
        <v>369</v>
      </c>
      <c r="H89" s="8">
        <v>2331.1045774909699</v>
      </c>
      <c r="I89" s="1">
        <v>1.35769221057634</v>
      </c>
      <c r="J89" s="1">
        <v>1.42196992206794</v>
      </c>
      <c r="K89" s="1">
        <v>113984545.884</v>
      </c>
      <c r="L89" s="6">
        <v>123392.512</v>
      </c>
      <c r="M89" s="6">
        <v>1.2195504808603801</v>
      </c>
    </row>
    <row r="90" spans="1:13" x14ac:dyDescent="0.25">
      <c r="A90" s="3"/>
      <c r="B90" s="3" t="b">
        <v>0</v>
      </c>
      <c r="C90" s="3" t="s">
        <v>192</v>
      </c>
      <c r="D90" s="4">
        <v>42412.525601851798</v>
      </c>
      <c r="E90" s="5" t="s">
        <v>69</v>
      </c>
      <c r="F90" s="6" t="s">
        <v>342</v>
      </c>
      <c r="G90" s="3" t="s">
        <v>261</v>
      </c>
      <c r="H90" s="8">
        <v>191.980781234939</v>
      </c>
      <c r="I90" s="1">
        <v>1.5758632681520699</v>
      </c>
      <c r="J90" s="1">
        <v>0.94501400325324603</v>
      </c>
      <c r="K90" s="1">
        <v>12261867.148</v>
      </c>
      <c r="L90" s="6">
        <v>160329.95800000001</v>
      </c>
      <c r="M90" s="6">
        <v>0.88396807272858202</v>
      </c>
    </row>
    <row r="91" spans="1:13" x14ac:dyDescent="0.25">
      <c r="A91" s="3"/>
      <c r="B91" s="3" t="b">
        <v>0</v>
      </c>
      <c r="C91" s="3" t="s">
        <v>278</v>
      </c>
      <c r="D91" s="4">
        <v>42412.527523148201</v>
      </c>
      <c r="E91" s="5" t="s">
        <v>69</v>
      </c>
      <c r="F91" s="6" t="s">
        <v>342</v>
      </c>
      <c r="G91" s="3" t="s">
        <v>243</v>
      </c>
      <c r="H91" s="8">
        <v>4923.6637407036296</v>
      </c>
      <c r="I91" s="1">
        <v>1.1689000571792201</v>
      </c>
      <c r="J91" s="1">
        <v>1.42829548507731</v>
      </c>
      <c r="K91" s="1">
        <v>365382988.16600001</v>
      </c>
      <c r="L91" s="6">
        <v>187327.68799999999</v>
      </c>
      <c r="M91" s="6">
        <v>1.89345034023283</v>
      </c>
    </row>
    <row r="92" spans="1:13" x14ac:dyDescent="0.25">
      <c r="A92" s="3"/>
      <c r="B92" s="3" t="b">
        <v>0</v>
      </c>
      <c r="C92" s="3" t="s">
        <v>370</v>
      </c>
      <c r="D92" s="4">
        <v>42412.529374999998</v>
      </c>
      <c r="E92" s="5" t="s">
        <v>69</v>
      </c>
      <c r="F92" s="6" t="s">
        <v>342</v>
      </c>
      <c r="G92" s="3" t="s">
        <v>171</v>
      </c>
      <c r="H92" s="8">
        <v>220.562172038971</v>
      </c>
      <c r="I92" s="1">
        <v>13.6339265869403</v>
      </c>
      <c r="J92" s="1">
        <v>13.2800713779048</v>
      </c>
      <c r="K92" s="1">
        <v>11664505.676000001</v>
      </c>
      <c r="L92" s="6">
        <v>132897.66200000001</v>
      </c>
      <c r="M92" s="6">
        <v>1.92246072740708</v>
      </c>
    </row>
    <row r="93" spans="1:13" x14ac:dyDescent="0.25">
      <c r="A93" s="3"/>
      <c r="B93" s="3" t="b">
        <v>0</v>
      </c>
      <c r="C93" s="3" t="s">
        <v>296</v>
      </c>
      <c r="D93" s="4">
        <v>42412.5312962963</v>
      </c>
      <c r="E93" s="5" t="s">
        <v>69</v>
      </c>
      <c r="F93" s="6" t="s">
        <v>342</v>
      </c>
      <c r="G93" s="3" t="s">
        <v>119</v>
      </c>
      <c r="H93" s="8">
        <v>35.556582398100801</v>
      </c>
      <c r="I93" s="1">
        <v>1.7673443017982899</v>
      </c>
      <c r="J93" s="1">
        <v>2.7698391461604799</v>
      </c>
      <c r="K93" s="1">
        <v>1891194.156</v>
      </c>
      <c r="L93" s="6">
        <v>130179.34600000001</v>
      </c>
      <c r="M93" s="6">
        <v>1.2101797863822501</v>
      </c>
    </row>
    <row r="94" spans="1:13" x14ac:dyDescent="0.25">
      <c r="A94" s="3"/>
      <c r="B94" s="3" t="b">
        <v>0</v>
      </c>
      <c r="C94" s="3" t="s">
        <v>117</v>
      </c>
      <c r="D94" s="4">
        <v>42412.533159722203</v>
      </c>
      <c r="E94" s="5" t="s">
        <v>69</v>
      </c>
      <c r="F94" s="6" t="s">
        <v>342</v>
      </c>
      <c r="G94" s="3" t="s">
        <v>22</v>
      </c>
      <c r="H94" s="8">
        <v>26.940526577370601</v>
      </c>
      <c r="I94" s="1">
        <v>1.4537262661115899</v>
      </c>
      <c r="J94" s="1">
        <v>1.6111942025002699</v>
      </c>
      <c r="K94" s="1">
        <v>1687531.13</v>
      </c>
      <c r="L94" s="6">
        <v>151870.63800000001</v>
      </c>
      <c r="M94" s="6">
        <v>1.8389928875163399</v>
      </c>
    </row>
    <row r="95" spans="1:13" x14ac:dyDescent="0.25">
      <c r="A95" s="3"/>
      <c r="B95" s="3" t="b">
        <v>0</v>
      </c>
      <c r="C95" s="3" t="s">
        <v>98</v>
      </c>
      <c r="D95" s="4">
        <v>42412.535081018497</v>
      </c>
      <c r="E95" s="5" t="s">
        <v>69</v>
      </c>
      <c r="F95" s="6" t="s">
        <v>342</v>
      </c>
      <c r="G95" s="3" t="s">
        <v>259</v>
      </c>
      <c r="H95" s="8">
        <v>1156.5931134100599</v>
      </c>
      <c r="I95" s="1">
        <v>0.84392469263742398</v>
      </c>
      <c r="J95" s="1">
        <v>0.405342050742593</v>
      </c>
      <c r="K95" s="1">
        <v>65818323.969999999</v>
      </c>
      <c r="L95" s="6">
        <v>143534.62</v>
      </c>
      <c r="M95" s="6">
        <v>0.75407861025328904</v>
      </c>
    </row>
    <row r="96" spans="1:13" x14ac:dyDescent="0.25">
      <c r="A96" s="3"/>
      <c r="B96" s="3" t="b">
        <v>0</v>
      </c>
      <c r="C96" s="3" t="s">
        <v>172</v>
      </c>
      <c r="D96" s="4">
        <v>42412.536956018499</v>
      </c>
      <c r="E96" s="5" t="s">
        <v>69</v>
      </c>
      <c r="F96" s="6" t="s">
        <v>342</v>
      </c>
      <c r="G96" s="3" t="s">
        <v>285</v>
      </c>
      <c r="H96" s="8">
        <v>169.42770075075799</v>
      </c>
      <c r="I96" s="1">
        <v>1.28401841173635</v>
      </c>
      <c r="J96" s="1">
        <v>0.63153017938545997</v>
      </c>
      <c r="K96" s="1">
        <v>10424086.066</v>
      </c>
      <c r="L96" s="6">
        <v>154325.11199999999</v>
      </c>
      <c r="M96" s="6">
        <v>1.0783605112860699</v>
      </c>
    </row>
    <row r="97" spans="1:13" x14ac:dyDescent="0.25">
      <c r="A97" s="3"/>
      <c r="B97" s="3" t="b">
        <v>0</v>
      </c>
      <c r="C97" s="3" t="s">
        <v>230</v>
      </c>
      <c r="D97" s="4">
        <v>42412.538888888899</v>
      </c>
      <c r="E97" s="5" t="s">
        <v>69</v>
      </c>
      <c r="F97" s="6" t="s">
        <v>342</v>
      </c>
      <c r="G97" s="3" t="s">
        <v>329</v>
      </c>
      <c r="H97" s="8">
        <v>22.572304660723599</v>
      </c>
      <c r="I97" s="1">
        <v>1.67754005539518</v>
      </c>
      <c r="J97" s="1">
        <v>1.0917867563810799</v>
      </c>
      <c r="K97" s="1">
        <v>1589606.7279999999</v>
      </c>
      <c r="L97" s="6">
        <v>169438.82</v>
      </c>
      <c r="M97" s="6">
        <v>1.11200208628721</v>
      </c>
    </row>
    <row r="98" spans="1:13" x14ac:dyDescent="0.25">
      <c r="A98" s="3"/>
      <c r="B98" s="3" t="b">
        <v>0</v>
      </c>
      <c r="C98" s="3" t="s">
        <v>180</v>
      </c>
      <c r="D98" s="4">
        <v>42412.540763888901</v>
      </c>
      <c r="E98" s="5" t="s">
        <v>69</v>
      </c>
      <c r="F98" s="6" t="s">
        <v>342</v>
      </c>
      <c r="G98" s="3" t="s">
        <v>255</v>
      </c>
      <c r="H98" s="8">
        <v>11.521274240650801</v>
      </c>
      <c r="I98" s="1">
        <v>0.63367154607418696</v>
      </c>
      <c r="J98" s="1">
        <v>0.88892451118646798</v>
      </c>
      <c r="K98" s="1">
        <v>859922.978</v>
      </c>
      <c r="L98" s="6">
        <v>171813.598</v>
      </c>
      <c r="M98" s="6">
        <v>1.24328241949982</v>
      </c>
    </row>
    <row r="99" spans="1:13" x14ac:dyDescent="0.25">
      <c r="A99" s="3"/>
      <c r="B99" s="3" t="b">
        <v>0</v>
      </c>
      <c r="C99" s="3" t="s">
        <v>421</v>
      </c>
      <c r="D99" s="4">
        <v>42412.542696759301</v>
      </c>
      <c r="E99" s="5" t="s">
        <v>69</v>
      </c>
      <c r="F99" s="6" t="s">
        <v>342</v>
      </c>
      <c r="G99" s="3" t="s">
        <v>139</v>
      </c>
      <c r="H99" s="8">
        <v>18.292238371014601</v>
      </c>
      <c r="I99" s="1">
        <v>1.1686353689761999</v>
      </c>
      <c r="J99" s="1">
        <v>0.82819588644126996</v>
      </c>
      <c r="K99" s="1">
        <v>1346779.2479999999</v>
      </c>
      <c r="L99" s="6">
        <v>175210.67800000001</v>
      </c>
      <c r="M99" s="6">
        <v>1.17025449424388</v>
      </c>
    </row>
    <row r="100" spans="1:13" x14ac:dyDescent="0.25">
      <c r="A100" s="3"/>
      <c r="B100" s="3" t="b">
        <v>0</v>
      </c>
      <c r="C100" s="3" t="s">
        <v>428</v>
      </c>
      <c r="D100" s="4">
        <v>42412.544571759303</v>
      </c>
      <c r="E100" s="5" t="s">
        <v>69</v>
      </c>
      <c r="F100" s="6" t="s">
        <v>342</v>
      </c>
      <c r="G100" s="3" t="s">
        <v>311</v>
      </c>
      <c r="H100" s="8">
        <v>17.086983519868301</v>
      </c>
      <c r="I100" s="1">
        <v>1.4482597925126</v>
      </c>
      <c r="J100" s="1">
        <v>0.71740975973633303</v>
      </c>
      <c r="K100" s="1">
        <v>1179369.0360000001</v>
      </c>
      <c r="L100" s="6">
        <v>163600.48199999999</v>
      </c>
      <c r="M100" s="6">
        <v>1.4195904177698899</v>
      </c>
    </row>
    <row r="101" spans="1:13" x14ac:dyDescent="0.25">
      <c r="A101" s="3"/>
      <c r="B101" s="3" t="b">
        <v>0</v>
      </c>
      <c r="C101" s="3" t="s">
        <v>148</v>
      </c>
      <c r="D101" s="4">
        <v>42412.546504629601</v>
      </c>
      <c r="E101" s="5" t="s">
        <v>69</v>
      </c>
      <c r="F101" s="6" t="s">
        <v>342</v>
      </c>
      <c r="G101" s="3" t="s">
        <v>126</v>
      </c>
      <c r="H101" s="8">
        <v>1.6025829544952099</v>
      </c>
      <c r="I101" s="1">
        <v>1.73868275139148</v>
      </c>
      <c r="J101" s="1">
        <v>1.49037588799138</v>
      </c>
      <c r="K101" s="1">
        <v>181706.23199999999</v>
      </c>
      <c r="L101" s="6">
        <v>168815.94</v>
      </c>
      <c r="M101" s="6">
        <v>0.98513881706527995</v>
      </c>
    </row>
    <row r="102" spans="1:13" x14ac:dyDescent="0.25">
      <c r="A102" s="3"/>
      <c r="B102" s="3" t="b">
        <v>0</v>
      </c>
      <c r="C102" s="3" t="s">
        <v>253</v>
      </c>
      <c r="D102" s="4">
        <v>42412.548379629603</v>
      </c>
      <c r="E102" s="5" t="s">
        <v>69</v>
      </c>
      <c r="F102" s="6" t="s">
        <v>342</v>
      </c>
      <c r="G102" s="3" t="s">
        <v>77</v>
      </c>
      <c r="H102" s="8">
        <v>1132.3162802684001</v>
      </c>
      <c r="I102" s="1">
        <v>0.73458975642622004</v>
      </c>
      <c r="J102" s="1">
        <v>1.42496699573723</v>
      </c>
      <c r="K102" s="1">
        <v>69352892.381999999</v>
      </c>
      <c r="L102" s="6">
        <v>154483.36199999999</v>
      </c>
      <c r="M102" s="6">
        <v>1.6777622011187601</v>
      </c>
    </row>
    <row r="103" spans="1:13" x14ac:dyDescent="0.25">
      <c r="A103" s="3"/>
      <c r="B103" s="3" t="b">
        <v>0</v>
      </c>
      <c r="C103" s="3" t="s">
        <v>16</v>
      </c>
      <c r="D103" s="4">
        <v>42412.550300925897</v>
      </c>
      <c r="E103" s="5" t="s">
        <v>69</v>
      </c>
      <c r="F103" s="6" t="s">
        <v>342</v>
      </c>
      <c r="G103" s="3" t="s">
        <v>365</v>
      </c>
      <c r="H103" s="8">
        <v>36.462071656989103</v>
      </c>
      <c r="I103" s="1">
        <v>0.85922780639500496</v>
      </c>
      <c r="J103" s="1">
        <v>2.69245827249883</v>
      </c>
      <c r="K103" s="1">
        <v>2379424.4300000002</v>
      </c>
      <c r="L103" s="6">
        <v>159852.402</v>
      </c>
      <c r="M103" s="6">
        <v>2.3025898377300198</v>
      </c>
    </row>
    <row r="104" spans="1:13" x14ac:dyDescent="0.25">
      <c r="A104" s="3"/>
      <c r="B104" s="3" t="b">
        <v>0</v>
      </c>
      <c r="C104" s="3" t="s">
        <v>9</v>
      </c>
      <c r="D104" s="4">
        <v>42412.552175925899</v>
      </c>
      <c r="E104" s="5" t="s">
        <v>69</v>
      </c>
      <c r="F104" s="6" t="s">
        <v>342</v>
      </c>
      <c r="G104" s="3" t="s">
        <v>81</v>
      </c>
      <c r="H104" s="8">
        <v>30.719107838751</v>
      </c>
      <c r="I104" s="1">
        <v>1.0476981681708799</v>
      </c>
      <c r="J104" s="1">
        <v>0.58730060259710404</v>
      </c>
      <c r="K104" s="1">
        <v>1939882.7</v>
      </c>
      <c r="L104" s="6">
        <v>153850.60999999999</v>
      </c>
      <c r="M104" s="6">
        <v>0.82062921823969803</v>
      </c>
    </row>
    <row r="105" spans="1:13" x14ac:dyDescent="0.25">
      <c r="A105" s="3"/>
      <c r="B105" s="3" t="b">
        <v>0</v>
      </c>
      <c r="C105" s="3" t="s">
        <v>351</v>
      </c>
      <c r="D105" s="4">
        <v>42412.554097222201</v>
      </c>
      <c r="E105" s="5" t="s">
        <v>69</v>
      </c>
      <c r="F105" s="6" t="s">
        <v>342</v>
      </c>
      <c r="G105" s="3" t="s">
        <v>291</v>
      </c>
      <c r="H105" s="8">
        <v>29.635044725491799</v>
      </c>
      <c r="I105" s="1">
        <v>1.24695080413828</v>
      </c>
      <c r="J105" s="1">
        <v>1.1527470279907901</v>
      </c>
      <c r="K105" s="1">
        <v>2397816.5660000001</v>
      </c>
      <c r="L105" s="6">
        <v>196864.81599999999</v>
      </c>
      <c r="M105" s="6">
        <v>0.41089920265616098</v>
      </c>
    </row>
    <row r="106" spans="1:13" x14ac:dyDescent="0.25">
      <c r="A106" s="3"/>
      <c r="B106" s="3" t="b">
        <v>0</v>
      </c>
      <c r="C106" s="3" t="s">
        <v>195</v>
      </c>
      <c r="D106" s="4">
        <v>42412.555972222202</v>
      </c>
      <c r="E106" s="5" t="s">
        <v>69</v>
      </c>
      <c r="F106" s="6" t="s">
        <v>342</v>
      </c>
      <c r="G106" s="3" t="s">
        <v>162</v>
      </c>
      <c r="H106" s="8">
        <v>16.3002742335735</v>
      </c>
      <c r="I106" s="1">
        <v>0.90421616161520901</v>
      </c>
      <c r="J106" s="1">
        <v>1.2998538794527399</v>
      </c>
      <c r="K106" s="1">
        <v>1082368.5919999999</v>
      </c>
      <c r="L106" s="6">
        <v>156913.16399999999</v>
      </c>
      <c r="M106" s="6">
        <v>1.43715375504329</v>
      </c>
    </row>
    <row r="107" spans="1:13" x14ac:dyDescent="0.25">
      <c r="A107" s="3"/>
      <c r="B107" s="3" t="b">
        <v>0</v>
      </c>
      <c r="C107" s="3" t="s">
        <v>343</v>
      </c>
      <c r="D107" s="4">
        <v>42412.557905092603</v>
      </c>
      <c r="E107" s="5" t="s">
        <v>69</v>
      </c>
      <c r="F107" s="6" t="s">
        <v>342</v>
      </c>
      <c r="G107" s="3" t="s">
        <v>120</v>
      </c>
      <c r="H107" s="8">
        <v>1591.1718368300501</v>
      </c>
      <c r="I107" s="1">
        <v>1.5901407926548401</v>
      </c>
      <c r="J107" s="1">
        <v>0.61202349171674397</v>
      </c>
      <c r="K107" s="1">
        <v>92377090.400000006</v>
      </c>
      <c r="L107" s="6">
        <v>146487.49600000001</v>
      </c>
      <c r="M107" s="6">
        <v>1.3249774451515399</v>
      </c>
    </row>
    <row r="108" spans="1:13" x14ac:dyDescent="0.25">
      <c r="A108" s="3"/>
      <c r="B108" s="3" t="b">
        <v>0</v>
      </c>
      <c r="C108" s="3" t="s">
        <v>293</v>
      </c>
      <c r="D108" s="4">
        <v>42412.559780092597</v>
      </c>
      <c r="E108" s="5" t="s">
        <v>69</v>
      </c>
      <c r="F108" s="6" t="s">
        <v>342</v>
      </c>
      <c r="G108" s="3" t="s">
        <v>118</v>
      </c>
      <c r="H108" s="8">
        <v>81.834563138134996</v>
      </c>
      <c r="I108" s="1">
        <v>0.84801687990906605</v>
      </c>
      <c r="J108" s="1">
        <v>1.41872639325005</v>
      </c>
      <c r="K108" s="1">
        <v>4535735.83</v>
      </c>
      <c r="L108" s="6">
        <v>138044.448</v>
      </c>
      <c r="M108" s="6">
        <v>0.992945240456791</v>
      </c>
    </row>
    <row r="109" spans="1:13" x14ac:dyDescent="0.25">
      <c r="A109" s="3"/>
      <c r="B109" s="3" t="b">
        <v>0</v>
      </c>
      <c r="C109" s="3" t="s">
        <v>207</v>
      </c>
      <c r="D109" s="4">
        <v>42412.561712962997</v>
      </c>
      <c r="E109" s="5" t="s">
        <v>69</v>
      </c>
      <c r="F109" s="6" t="s">
        <v>342</v>
      </c>
      <c r="G109" s="3" t="s">
        <v>6</v>
      </c>
      <c r="H109" s="8">
        <v>220.41761365180099</v>
      </c>
      <c r="I109" s="1">
        <v>0.83202459996303402</v>
      </c>
      <c r="J109" s="1">
        <v>0.55647430685797605</v>
      </c>
      <c r="K109" s="1">
        <v>13567471.762</v>
      </c>
      <c r="L109" s="6">
        <v>154619.416</v>
      </c>
      <c r="M109" s="6">
        <v>0.60347404614566702</v>
      </c>
    </row>
    <row r="110" spans="1:13" x14ac:dyDescent="0.25">
      <c r="A110" s="3"/>
      <c r="B110" s="3" t="b">
        <v>0</v>
      </c>
      <c r="C110" s="3" t="s">
        <v>178</v>
      </c>
      <c r="D110" s="4">
        <v>42412.563599537003</v>
      </c>
      <c r="E110" s="5" t="s">
        <v>69</v>
      </c>
      <c r="F110" s="6" t="s">
        <v>342</v>
      </c>
      <c r="G110" s="3" t="s">
        <v>411</v>
      </c>
      <c r="H110" s="8">
        <v>20.242357722935498</v>
      </c>
      <c r="I110" s="1">
        <v>0.90625478844316298</v>
      </c>
      <c r="J110" s="1">
        <v>0.61692652135401105</v>
      </c>
      <c r="K110" s="1">
        <v>1399400.8640000001</v>
      </c>
      <c r="L110" s="6">
        <v>165425.166</v>
      </c>
      <c r="M110" s="6">
        <v>0.59253966849782103</v>
      </c>
    </row>
    <row r="111" spans="1:13" x14ac:dyDescent="0.25">
      <c r="A111" s="3"/>
      <c r="B111" s="3" t="b">
        <v>0</v>
      </c>
      <c r="C111" s="3" t="s">
        <v>167</v>
      </c>
      <c r="D111" s="4">
        <v>42412.565532407403</v>
      </c>
      <c r="E111" s="5" t="s">
        <v>69</v>
      </c>
      <c r="F111" s="6" t="s">
        <v>342</v>
      </c>
      <c r="G111" s="3" t="s">
        <v>235</v>
      </c>
      <c r="H111" s="8">
        <v>8.2839222865421398</v>
      </c>
      <c r="I111" s="1">
        <v>1.2052085531368799</v>
      </c>
      <c r="J111" s="1">
        <v>1.5898095043673699</v>
      </c>
      <c r="K111" s="1">
        <v>534507.48</v>
      </c>
      <c r="L111" s="6">
        <v>143591.97200000001</v>
      </c>
      <c r="M111" s="6">
        <v>2.1128069367123099</v>
      </c>
    </row>
    <row r="112" spans="1:13" x14ac:dyDescent="0.25">
      <c r="A112" s="3"/>
      <c r="B112" s="3" t="b">
        <v>0</v>
      </c>
      <c r="C112" s="3" t="s">
        <v>115</v>
      </c>
      <c r="D112" s="4">
        <v>42412.567430555602</v>
      </c>
      <c r="E112" s="5" t="s">
        <v>69</v>
      </c>
      <c r="F112" s="6" t="s">
        <v>342</v>
      </c>
      <c r="G112" s="3" t="s">
        <v>315</v>
      </c>
      <c r="H112" s="8">
        <v>13.209014930891501</v>
      </c>
      <c r="I112" s="1">
        <v>1.1956122308582999</v>
      </c>
      <c r="J112" s="1">
        <v>0.88492181502839196</v>
      </c>
      <c r="K112" s="1">
        <v>828506.19</v>
      </c>
      <c r="L112" s="6">
        <v>146033.41</v>
      </c>
      <c r="M112" s="6">
        <v>0.96981170536036299</v>
      </c>
    </row>
    <row r="113" spans="1:13" x14ac:dyDescent="0.25">
      <c r="A113" s="3"/>
      <c r="B113" s="3" t="b">
        <v>0</v>
      </c>
      <c r="C113" s="3" t="s">
        <v>398</v>
      </c>
      <c r="D113" s="4">
        <v>42412.569374999999</v>
      </c>
      <c r="E113" s="5" t="s">
        <v>69</v>
      </c>
      <c r="F113" s="6" t="s">
        <v>342</v>
      </c>
      <c r="G113" s="3" t="s">
        <v>60</v>
      </c>
      <c r="H113" s="8">
        <v>46.3584106928135</v>
      </c>
      <c r="I113" s="1">
        <v>1.74366622240122</v>
      </c>
      <c r="J113" s="1">
        <v>1.1983035747922799</v>
      </c>
      <c r="K113" s="1">
        <v>2593455.9419999998</v>
      </c>
      <c r="L113" s="6">
        <v>137932.42600000001</v>
      </c>
      <c r="M113" s="6">
        <v>1.1056795304660401</v>
      </c>
    </row>
    <row r="114" spans="1:13" x14ac:dyDescent="0.25">
      <c r="A114" s="3"/>
      <c r="B114" s="3" t="b">
        <v>0</v>
      </c>
      <c r="C114" s="3" t="s">
        <v>324</v>
      </c>
      <c r="D114" s="4">
        <v>42412.571238425902</v>
      </c>
      <c r="E114" s="5" t="s">
        <v>69</v>
      </c>
      <c r="F114" s="6" t="s">
        <v>342</v>
      </c>
      <c r="G114" s="3" t="s">
        <v>204</v>
      </c>
      <c r="H114" s="8">
        <v>11.7065665106061</v>
      </c>
      <c r="I114" s="1">
        <v>1.0833301711593699</v>
      </c>
      <c r="J114" s="1">
        <v>1.13649040694186</v>
      </c>
      <c r="K114" s="1">
        <v>1664621.652</v>
      </c>
      <c r="L114" s="6">
        <v>327773.43</v>
      </c>
      <c r="M114" s="6">
        <v>0.625068864115079</v>
      </c>
    </row>
    <row r="115" spans="1:13" x14ac:dyDescent="0.25">
      <c r="A115" s="3"/>
      <c r="B115" s="3" t="b">
        <v>0</v>
      </c>
      <c r="C115" s="3" t="s">
        <v>215</v>
      </c>
      <c r="D115" s="4">
        <v>42412.573159722197</v>
      </c>
      <c r="E115" s="5" t="s">
        <v>69</v>
      </c>
      <c r="F115" s="6" t="s">
        <v>342</v>
      </c>
      <c r="G115" s="3" t="s">
        <v>164</v>
      </c>
      <c r="H115" s="8">
        <v>32.766329321509502</v>
      </c>
      <c r="I115" s="1">
        <v>1.6118538985200099</v>
      </c>
      <c r="J115" s="1">
        <v>2.2154649988510902</v>
      </c>
      <c r="K115" s="1">
        <v>2060590.6459999999</v>
      </c>
      <c r="L115" s="6">
        <v>153547.96</v>
      </c>
      <c r="M115" s="6">
        <v>1.88451552721034</v>
      </c>
    </row>
    <row r="116" spans="1:13" x14ac:dyDescent="0.25">
      <c r="A116" s="3"/>
      <c r="B116" s="3" t="b">
        <v>0</v>
      </c>
      <c r="C116" s="3" t="s">
        <v>210</v>
      </c>
      <c r="D116" s="4">
        <v>42412.575023148202</v>
      </c>
      <c r="E116" s="5" t="s">
        <v>69</v>
      </c>
      <c r="F116" s="6" t="s">
        <v>342</v>
      </c>
      <c r="G116" s="3" t="s">
        <v>236</v>
      </c>
      <c r="H116" s="8">
        <v>18.954191976527799</v>
      </c>
      <c r="I116" s="1">
        <v>1.6041156143217901</v>
      </c>
      <c r="J116" s="1">
        <v>1.4759911601951501</v>
      </c>
      <c r="K116" s="1">
        <v>1322107.9720000001</v>
      </c>
      <c r="L116" s="6">
        <v>166332.674</v>
      </c>
      <c r="M116" s="6">
        <v>1.57734299444548</v>
      </c>
    </row>
    <row r="117" spans="1:13" x14ac:dyDescent="0.25">
      <c r="A117" s="3"/>
      <c r="B117" s="3" t="b">
        <v>0</v>
      </c>
      <c r="C117" s="3" t="s">
        <v>165</v>
      </c>
      <c r="D117" s="4">
        <v>42412.576944444401</v>
      </c>
      <c r="E117" s="5" t="s">
        <v>69</v>
      </c>
      <c r="F117" s="6" t="s">
        <v>342</v>
      </c>
      <c r="G117" s="3" t="s">
        <v>189</v>
      </c>
      <c r="H117" s="8">
        <v>20.879576635842401</v>
      </c>
      <c r="I117" s="1">
        <v>0.65202177073034695</v>
      </c>
      <c r="J117" s="1">
        <v>1.1025312405077099</v>
      </c>
      <c r="K117" s="1">
        <v>1380575.656</v>
      </c>
      <c r="L117" s="6">
        <v>158470.872</v>
      </c>
      <c r="M117" s="6">
        <v>1.1980662526558401</v>
      </c>
    </row>
    <row r="118" spans="1:13" x14ac:dyDescent="0.25">
      <c r="A118" s="3"/>
      <c r="B118" s="3" t="b">
        <v>0</v>
      </c>
      <c r="C118" s="3" t="s">
        <v>103</v>
      </c>
      <c r="D118" s="4">
        <v>42412.578819444403</v>
      </c>
      <c r="E118" s="5" t="s">
        <v>69</v>
      </c>
      <c r="F118" s="6" t="s">
        <v>342</v>
      </c>
      <c r="G118" s="3" t="s">
        <v>114</v>
      </c>
      <c r="H118" s="8">
        <v>13.7866529866726</v>
      </c>
      <c r="I118" s="1">
        <v>1.08035374419494</v>
      </c>
      <c r="J118" s="1">
        <v>1.22315647393061</v>
      </c>
      <c r="K118" s="1">
        <v>915315.86600000004</v>
      </c>
      <c r="L118" s="6">
        <v>155082.484</v>
      </c>
      <c r="M118" s="6">
        <v>1.4842754479278299</v>
      </c>
    </row>
    <row r="119" spans="1:13" x14ac:dyDescent="0.25">
      <c r="A119" s="3"/>
      <c r="B119" s="3" t="b">
        <v>0</v>
      </c>
      <c r="C119" s="3" t="s">
        <v>371</v>
      </c>
      <c r="D119" s="4">
        <v>42412.580775463</v>
      </c>
      <c r="E119" s="5" t="s">
        <v>69</v>
      </c>
      <c r="F119" s="6" t="s">
        <v>342</v>
      </c>
      <c r="G119" s="3" t="s">
        <v>404</v>
      </c>
      <c r="H119" s="8">
        <v>34.744369419361298</v>
      </c>
      <c r="I119" s="1">
        <v>1.7203984393048599</v>
      </c>
      <c r="J119" s="1">
        <v>0.93077910597227298</v>
      </c>
      <c r="K119" s="1">
        <v>2177931.4019999998</v>
      </c>
      <c r="L119" s="6">
        <v>153361.11600000001</v>
      </c>
      <c r="M119" s="6">
        <v>1.6663197077482099</v>
      </c>
    </row>
    <row r="120" spans="1:13" x14ac:dyDescent="0.25">
      <c r="A120" s="3"/>
      <c r="B120" s="3" t="b">
        <v>0</v>
      </c>
      <c r="C120" s="3" t="s">
        <v>425</v>
      </c>
      <c r="D120" s="4">
        <v>42412.582650463002</v>
      </c>
      <c r="E120" s="5" t="s">
        <v>69</v>
      </c>
      <c r="F120" s="6" t="s">
        <v>342</v>
      </c>
      <c r="G120" s="3" t="s">
        <v>248</v>
      </c>
      <c r="H120" s="8">
        <v>27.990169052076901</v>
      </c>
      <c r="I120" s="1">
        <v>1.59464701377547</v>
      </c>
      <c r="J120" s="1">
        <v>1.1724762269504501</v>
      </c>
      <c r="K120" s="1">
        <v>1799442.5379999999</v>
      </c>
      <c r="L120" s="6">
        <v>156094.65400000001</v>
      </c>
      <c r="M120" s="6">
        <v>0.76538421023238901</v>
      </c>
    </row>
    <row r="121" spans="1:13" x14ac:dyDescent="0.25">
      <c r="A121" s="3"/>
      <c r="B121" s="3" t="b">
        <v>0</v>
      </c>
      <c r="C121" s="3" t="s">
        <v>360</v>
      </c>
      <c r="D121" s="4">
        <v>42412.584571759297</v>
      </c>
      <c r="E121" s="5" t="s">
        <v>69</v>
      </c>
      <c r="F121" s="6" t="s">
        <v>342</v>
      </c>
      <c r="G121" s="3" t="s">
        <v>64</v>
      </c>
      <c r="H121" s="8">
        <v>17.117822463104002</v>
      </c>
      <c r="I121" s="1">
        <v>0.81972277214252498</v>
      </c>
      <c r="J121" s="1">
        <v>0.82196041732141001</v>
      </c>
      <c r="K121" s="1">
        <v>1102632.966</v>
      </c>
      <c r="L121" s="6">
        <v>152676.65599999999</v>
      </c>
      <c r="M121" s="6">
        <v>0.29312629334604501</v>
      </c>
    </row>
    <row r="122" spans="1:13" x14ac:dyDescent="0.25">
      <c r="A122" s="3"/>
      <c r="B122" s="3" t="b">
        <v>0</v>
      </c>
      <c r="C122" s="3" t="s">
        <v>209</v>
      </c>
      <c r="D122" s="4">
        <v>42412.586446759298</v>
      </c>
      <c r="E122" s="5" t="s">
        <v>69</v>
      </c>
      <c r="F122" s="6" t="s">
        <v>342</v>
      </c>
      <c r="G122" s="3" t="s">
        <v>326</v>
      </c>
      <c r="H122" s="8">
        <v>19.987558595798198</v>
      </c>
      <c r="I122" s="1">
        <v>0.807511927789343</v>
      </c>
      <c r="J122" s="1">
        <v>1.3052297393418899</v>
      </c>
      <c r="K122" s="1">
        <v>1256939.0120000001</v>
      </c>
      <c r="L122" s="6">
        <v>150370.69399999999</v>
      </c>
      <c r="M122" s="6">
        <v>0.71453022898902396</v>
      </c>
    </row>
    <row r="123" spans="1:13" x14ac:dyDescent="0.25">
      <c r="A123" s="3"/>
      <c r="B123" s="3" t="b">
        <v>0</v>
      </c>
      <c r="C123" s="3" t="s">
        <v>140</v>
      </c>
      <c r="D123" s="4">
        <v>42412.588391203702</v>
      </c>
      <c r="E123" s="5" t="s">
        <v>69</v>
      </c>
      <c r="F123" s="6" t="s">
        <v>342</v>
      </c>
      <c r="G123" s="3" t="s">
        <v>304</v>
      </c>
      <c r="H123" s="8">
        <v>31.632177072282101</v>
      </c>
      <c r="I123" s="1">
        <v>2.10608056793932</v>
      </c>
      <c r="J123" s="1">
        <v>0.89626423761699703</v>
      </c>
      <c r="K123" s="1">
        <v>2079409.004</v>
      </c>
      <c r="L123" s="6">
        <v>160342.054</v>
      </c>
      <c r="M123" s="6">
        <v>1.31259736835372</v>
      </c>
    </row>
    <row r="124" spans="1:13" x14ac:dyDescent="0.25">
      <c r="A124" s="3"/>
      <c r="B124" s="3" t="b">
        <v>0</v>
      </c>
      <c r="C124" s="3" t="s">
        <v>179</v>
      </c>
      <c r="D124" s="4">
        <v>42412.590254629598</v>
      </c>
      <c r="E124" s="5" t="s">
        <v>69</v>
      </c>
      <c r="F124" s="6" t="s">
        <v>342</v>
      </c>
      <c r="G124" s="3" t="s">
        <v>54</v>
      </c>
      <c r="H124" s="8">
        <v>18.744105696175499</v>
      </c>
      <c r="I124" s="1">
        <v>1.4876386080450199</v>
      </c>
      <c r="J124" s="1">
        <v>0.84915897068812596</v>
      </c>
      <c r="K124" s="1">
        <v>1169930.102</v>
      </c>
      <c r="L124" s="6">
        <v>148747.26199999999</v>
      </c>
      <c r="M124" s="6">
        <v>1.3559613196398801</v>
      </c>
    </row>
    <row r="125" spans="1:13" x14ac:dyDescent="0.25">
      <c r="A125" s="3"/>
      <c r="B125" s="3" t="b">
        <v>0</v>
      </c>
      <c r="C125" s="3" t="s">
        <v>41</v>
      </c>
      <c r="D125" s="4">
        <v>42412.592210648101</v>
      </c>
      <c r="E125" s="5" t="s">
        <v>69</v>
      </c>
      <c r="F125" s="6" t="s">
        <v>342</v>
      </c>
      <c r="G125" s="3" t="s">
        <v>29</v>
      </c>
      <c r="H125" s="8">
        <v>21.400304867910702</v>
      </c>
      <c r="I125" s="1">
        <v>1.83290096359781</v>
      </c>
      <c r="J125" s="1">
        <v>1.94654217048955</v>
      </c>
      <c r="K125" s="1">
        <v>1396883.5220000001</v>
      </c>
      <c r="L125" s="6">
        <v>156684.01800000001</v>
      </c>
      <c r="M125" s="6">
        <v>3.0376924503595402</v>
      </c>
    </row>
    <row r="126" spans="1:13" x14ac:dyDescent="0.25">
      <c r="A126" s="3"/>
      <c r="B126" s="3" t="b">
        <v>0</v>
      </c>
      <c r="C126" s="3" t="s">
        <v>305</v>
      </c>
      <c r="D126" s="4">
        <v>42412.594085648103</v>
      </c>
      <c r="E126" s="5" t="s">
        <v>69</v>
      </c>
      <c r="F126" s="6" t="s">
        <v>342</v>
      </c>
      <c r="G126" s="3" t="s">
        <v>4</v>
      </c>
      <c r="H126" s="8">
        <v>46.130122742012702</v>
      </c>
      <c r="I126" s="1">
        <v>0.71977324255657005</v>
      </c>
      <c r="J126" s="1">
        <v>1.40586970878097</v>
      </c>
      <c r="K126" s="1">
        <v>3021555.432</v>
      </c>
      <c r="L126" s="6">
        <v>161456.36799999999</v>
      </c>
      <c r="M126" s="6">
        <v>0.94187341758202403</v>
      </c>
    </row>
    <row r="127" spans="1:13" x14ac:dyDescent="0.25">
      <c r="A127" s="3"/>
      <c r="B127" s="3" t="b">
        <v>0</v>
      </c>
      <c r="C127" s="3" t="s">
        <v>66</v>
      </c>
      <c r="D127" s="4">
        <v>42412.596018518503</v>
      </c>
      <c r="E127" s="5" t="s">
        <v>69</v>
      </c>
      <c r="F127" s="6" t="s">
        <v>342</v>
      </c>
      <c r="G127" s="3" t="s">
        <v>355</v>
      </c>
      <c r="H127" s="8">
        <v>24.175685577814601</v>
      </c>
      <c r="I127" s="1">
        <v>1.75375224572544</v>
      </c>
      <c r="J127" s="1">
        <v>2.4562348560814602</v>
      </c>
      <c r="K127" s="1">
        <v>1471831.88</v>
      </c>
      <c r="L127" s="6">
        <v>146929.75599999999</v>
      </c>
      <c r="M127" s="6">
        <v>2.06762189670303</v>
      </c>
    </row>
    <row r="128" spans="1:13" x14ac:dyDescent="0.25">
      <c r="A128" s="3"/>
      <c r="B128" s="3" t="b">
        <v>0</v>
      </c>
      <c r="C128" s="3" t="s">
        <v>392</v>
      </c>
      <c r="D128" s="4">
        <v>42412.597916666702</v>
      </c>
      <c r="E128" s="5" t="s">
        <v>69</v>
      </c>
      <c r="F128" s="6" t="s">
        <v>342</v>
      </c>
      <c r="G128" s="3" t="s">
        <v>424</v>
      </c>
      <c r="H128" s="8">
        <v>8.7345693859909108</v>
      </c>
      <c r="I128" s="1">
        <v>1.66900088188239</v>
      </c>
      <c r="J128" s="1">
        <v>1.0366883450226001</v>
      </c>
      <c r="K128" s="1">
        <v>596683.63199999998</v>
      </c>
      <c r="L128" s="6">
        <v>152954.03200000001</v>
      </c>
      <c r="M128" s="6">
        <v>0.89881215411196802</v>
      </c>
    </row>
    <row r="129" spans="1:13" x14ac:dyDescent="0.25">
      <c r="A129" s="3"/>
      <c r="B129" s="3" t="b">
        <v>0</v>
      </c>
      <c r="C129" s="3" t="s">
        <v>100</v>
      </c>
      <c r="D129" s="4">
        <v>42412.599849537</v>
      </c>
      <c r="E129" s="5" t="s">
        <v>69</v>
      </c>
      <c r="F129" s="6" t="s">
        <v>342</v>
      </c>
      <c r="G129" s="3" t="s">
        <v>299</v>
      </c>
      <c r="H129" s="8">
        <v>6.55193083460642</v>
      </c>
      <c r="I129" s="1">
        <v>0.97430142349740601</v>
      </c>
      <c r="J129" s="1">
        <v>0.71276457668769999</v>
      </c>
      <c r="K129" s="1">
        <v>458885.038</v>
      </c>
      <c r="L129" s="6">
        <v>151114.12599999999</v>
      </c>
      <c r="M129" s="6">
        <v>0.951457492578201</v>
      </c>
    </row>
    <row r="130" spans="1:13" x14ac:dyDescent="0.25">
      <c r="A130" s="3"/>
      <c r="B130" s="3" t="b">
        <v>0</v>
      </c>
      <c r="C130" s="3" t="s">
        <v>267</v>
      </c>
      <c r="D130" s="4">
        <v>42412.601736111101</v>
      </c>
      <c r="E130" s="5" t="s">
        <v>69</v>
      </c>
      <c r="F130" s="6" t="s">
        <v>342</v>
      </c>
      <c r="G130" s="3" t="s">
        <v>84</v>
      </c>
      <c r="H130" s="8">
        <v>33.4784684808265</v>
      </c>
      <c r="I130" s="1">
        <v>0.61903393352049096</v>
      </c>
      <c r="J130" s="1">
        <v>1.15786712194877</v>
      </c>
      <c r="K130" s="1">
        <v>2297441.9780000001</v>
      </c>
      <c r="L130" s="6">
        <v>167661.01199999999</v>
      </c>
      <c r="M130" s="6">
        <v>0.59057080503187898</v>
      </c>
    </row>
    <row r="131" spans="1:13" x14ac:dyDescent="0.25">
      <c r="A131" s="3"/>
      <c r="B131" s="3" t="b">
        <v>0</v>
      </c>
      <c r="C131" s="3" t="s">
        <v>83</v>
      </c>
      <c r="D131" s="4">
        <v>42412.603668981501</v>
      </c>
      <c r="E131" s="5" t="s">
        <v>69</v>
      </c>
      <c r="F131" s="6" t="s">
        <v>342</v>
      </c>
      <c r="G131" s="3" t="s">
        <v>263</v>
      </c>
      <c r="H131" s="8">
        <v>61.786484056274602</v>
      </c>
      <c r="I131" s="1">
        <v>1.70056793548013</v>
      </c>
      <c r="J131" s="1">
        <v>1.6657132912252399</v>
      </c>
      <c r="K131" s="1">
        <v>3927449.932</v>
      </c>
      <c r="L131" s="6">
        <v>157632.432</v>
      </c>
      <c r="M131" s="6">
        <v>0.50238703002957097</v>
      </c>
    </row>
    <row r="132" spans="1:13" x14ac:dyDescent="0.25">
      <c r="A132" s="3"/>
      <c r="B132" s="3" t="b">
        <v>0</v>
      </c>
      <c r="C132" s="3" t="s">
        <v>72</v>
      </c>
      <c r="D132" s="4">
        <v>42412.605532407397</v>
      </c>
      <c r="E132" s="5" t="s">
        <v>69</v>
      </c>
      <c r="F132" s="6" t="s">
        <v>342</v>
      </c>
      <c r="G132" s="3" t="s">
        <v>47</v>
      </c>
      <c r="H132" s="8">
        <v>76.569342275237403</v>
      </c>
      <c r="I132" s="1">
        <v>1.22995543814465</v>
      </c>
      <c r="J132" s="1">
        <v>0.84612717102959001</v>
      </c>
      <c r="K132" s="1">
        <v>4459794.892</v>
      </c>
      <c r="L132" s="6">
        <v>144948.76999999999</v>
      </c>
      <c r="M132" s="6">
        <v>1.3000165830453101</v>
      </c>
    </row>
    <row r="133" spans="1:13" x14ac:dyDescent="0.25">
      <c r="A133" s="3"/>
      <c r="B133" s="3" t="b">
        <v>0</v>
      </c>
      <c r="C133" s="3" t="s">
        <v>104</v>
      </c>
      <c r="D133" s="4">
        <v>42412.607476851903</v>
      </c>
      <c r="E133" s="5" t="s">
        <v>69</v>
      </c>
      <c r="F133" s="6" t="s">
        <v>342</v>
      </c>
      <c r="G133" s="3" t="s">
        <v>186</v>
      </c>
      <c r="H133" s="8">
        <v>30.804403664130199</v>
      </c>
      <c r="I133" s="1">
        <v>1.8646050040355799</v>
      </c>
      <c r="J133" s="1">
        <v>1.99587363856695</v>
      </c>
      <c r="K133" s="1">
        <v>1796081.37</v>
      </c>
      <c r="L133" s="6">
        <v>142056.66800000001</v>
      </c>
      <c r="M133" s="6">
        <v>0.75028346771027099</v>
      </c>
    </row>
    <row r="134" spans="1:13" x14ac:dyDescent="0.25">
      <c r="A134" s="3"/>
      <c r="B134" s="3" t="b">
        <v>0</v>
      </c>
      <c r="C134" s="3" t="s">
        <v>212</v>
      </c>
      <c r="D134" s="4">
        <v>42412.609363425901</v>
      </c>
      <c r="E134" s="5" t="s">
        <v>69</v>
      </c>
      <c r="F134" s="6" t="s">
        <v>342</v>
      </c>
      <c r="G134" s="3" t="s">
        <v>211</v>
      </c>
      <c r="H134" s="8">
        <v>18.972931531638299</v>
      </c>
      <c r="I134" s="1">
        <v>2.3461151598083498</v>
      </c>
      <c r="J134" s="1">
        <v>1.25790253444433</v>
      </c>
      <c r="K134" s="1">
        <v>1186128.5160000001</v>
      </c>
      <c r="L134" s="6">
        <v>149127.53200000001</v>
      </c>
      <c r="M134" s="6">
        <v>2.5023037055736101</v>
      </c>
    </row>
    <row r="135" spans="1:13" x14ac:dyDescent="0.25">
      <c r="A135" s="3"/>
      <c r="B135" s="3" t="b">
        <v>0</v>
      </c>
      <c r="C135" s="3" t="s">
        <v>106</v>
      </c>
      <c r="D135" s="4">
        <v>42412.611284722203</v>
      </c>
      <c r="E135" s="5" t="s">
        <v>69</v>
      </c>
      <c r="F135" s="6" t="s">
        <v>342</v>
      </c>
      <c r="G135" s="3" t="s">
        <v>52</v>
      </c>
      <c r="H135" s="8">
        <v>26.416441722720801</v>
      </c>
      <c r="I135" s="1">
        <v>3.0352680537609</v>
      </c>
      <c r="J135" s="1">
        <v>1.4226963485450499</v>
      </c>
      <c r="K135" s="1">
        <v>1571170.53</v>
      </c>
      <c r="L135" s="6">
        <v>144131.65</v>
      </c>
      <c r="M135" s="6">
        <v>1.8192183272509199</v>
      </c>
    </row>
    <row r="136" spans="1:13" x14ac:dyDescent="0.25">
      <c r="A136" s="3"/>
      <c r="B136" s="3" t="b">
        <v>0</v>
      </c>
      <c r="C136" s="3" t="s">
        <v>246</v>
      </c>
      <c r="D136" s="4">
        <v>42412.613159722197</v>
      </c>
      <c r="E136" s="5" t="s">
        <v>69</v>
      </c>
      <c r="F136" s="6" t="s">
        <v>342</v>
      </c>
      <c r="G136" s="3" t="s">
        <v>284</v>
      </c>
      <c r="H136" s="8">
        <v>12.4551195968714</v>
      </c>
      <c r="I136" s="1">
        <v>1.2085024084914899</v>
      </c>
      <c r="J136" s="1">
        <v>1.3590646923746399</v>
      </c>
      <c r="K136" s="1">
        <v>716913.11600000004</v>
      </c>
      <c r="L136" s="6">
        <v>133398.75599999999</v>
      </c>
      <c r="M136" s="6">
        <v>2.1829082018427002</v>
      </c>
    </row>
    <row r="137" spans="1:13" x14ac:dyDescent="0.25">
      <c r="A137" s="3"/>
      <c r="B137" s="3" t="b">
        <v>0</v>
      </c>
      <c r="C137" s="3" t="s">
        <v>323</v>
      </c>
      <c r="D137" s="4">
        <v>42412.615104166704</v>
      </c>
      <c r="E137" s="5" t="s">
        <v>69</v>
      </c>
      <c r="F137" s="6" t="s">
        <v>342</v>
      </c>
      <c r="G137" s="3" t="s">
        <v>337</v>
      </c>
      <c r="H137" s="8">
        <v>22.4157908966286</v>
      </c>
      <c r="I137" s="1">
        <v>0.82579076664086404</v>
      </c>
      <c r="J137" s="1">
        <v>1.3769264855805601</v>
      </c>
      <c r="K137" s="1">
        <v>1305136.226</v>
      </c>
      <c r="L137" s="6">
        <v>140029.93599999999</v>
      </c>
      <c r="M137" s="6">
        <v>1.30493451816007</v>
      </c>
    </row>
    <row r="138" spans="1:13" x14ac:dyDescent="0.25">
      <c r="A138" s="3"/>
      <c r="B138" s="3" t="b">
        <v>0</v>
      </c>
      <c r="C138" s="3" t="s">
        <v>220</v>
      </c>
      <c r="D138" s="4">
        <v>42412.617002314801</v>
      </c>
      <c r="E138" s="5" t="s">
        <v>69</v>
      </c>
      <c r="F138" s="6" t="s">
        <v>342</v>
      </c>
      <c r="G138" s="3" t="s">
        <v>262</v>
      </c>
      <c r="H138" s="8">
        <v>49.010814510047403</v>
      </c>
      <c r="I138" s="1">
        <v>2.0749947547826801</v>
      </c>
      <c r="J138" s="1">
        <v>1.08107190453821</v>
      </c>
      <c r="K138" s="1">
        <v>2753817.2480000001</v>
      </c>
      <c r="L138" s="6">
        <v>138721.75399999999</v>
      </c>
      <c r="M138" s="6">
        <v>1.27881242840946</v>
      </c>
    </row>
    <row r="139" spans="1:13" x14ac:dyDescent="0.25">
      <c r="A139" s="3"/>
      <c r="B139" s="3" t="b">
        <v>0</v>
      </c>
      <c r="C139" s="3" t="s">
        <v>33</v>
      </c>
      <c r="D139" s="4">
        <v>42412.618935185201</v>
      </c>
      <c r="E139" s="5" t="s">
        <v>69</v>
      </c>
      <c r="F139" s="6" t="s">
        <v>342</v>
      </c>
      <c r="G139" s="3" t="s">
        <v>403</v>
      </c>
      <c r="H139" s="8">
        <v>17.621726046875001</v>
      </c>
      <c r="I139" s="1">
        <v>1.58331610337897</v>
      </c>
      <c r="J139" s="1">
        <v>1.32791596860214</v>
      </c>
      <c r="K139" s="1">
        <v>1032096.924</v>
      </c>
      <c r="L139" s="6">
        <v>139073.82399999999</v>
      </c>
      <c r="M139" s="6">
        <v>0.93627868742029796</v>
      </c>
    </row>
    <row r="140" spans="1:13" x14ac:dyDescent="0.25">
      <c r="A140" s="3"/>
      <c r="B140" s="3" t="b">
        <v>0</v>
      </c>
      <c r="C140" s="3" t="s">
        <v>274</v>
      </c>
      <c r="D140" s="4">
        <v>42412.620798611097</v>
      </c>
      <c r="E140" s="5" t="s">
        <v>69</v>
      </c>
      <c r="F140" s="6" t="s">
        <v>342</v>
      </c>
      <c r="G140" s="3" t="s">
        <v>314</v>
      </c>
      <c r="H140" s="8">
        <v>53.511022217477603</v>
      </c>
      <c r="I140" s="1">
        <v>1.06835891495963</v>
      </c>
      <c r="J140" s="1">
        <v>1.8971891428479</v>
      </c>
      <c r="K140" s="1">
        <v>2820784.75</v>
      </c>
      <c r="L140" s="6">
        <v>130359.04399999999</v>
      </c>
      <c r="M140" s="6">
        <v>1.15392929293646</v>
      </c>
    </row>
    <row r="141" spans="1:13" x14ac:dyDescent="0.25">
      <c r="A141" s="3"/>
      <c r="B141" s="3" t="b">
        <v>0</v>
      </c>
      <c r="C141" s="3" t="s">
        <v>249</v>
      </c>
      <c r="D141" s="4">
        <v>42412.622731481497</v>
      </c>
      <c r="E141" s="5" t="s">
        <v>69</v>
      </c>
      <c r="F141" s="6" t="s">
        <v>342</v>
      </c>
      <c r="G141" s="3" t="s">
        <v>316</v>
      </c>
      <c r="H141" s="8">
        <v>30.796315709981599</v>
      </c>
      <c r="I141" s="1">
        <v>1.4085515052515001</v>
      </c>
      <c r="J141" s="1">
        <v>1.15280519395131</v>
      </c>
      <c r="K141" s="1">
        <v>2039810.28</v>
      </c>
      <c r="L141" s="6">
        <v>161385.25200000001</v>
      </c>
      <c r="M141" s="6">
        <v>0.98739336178203296</v>
      </c>
    </row>
    <row r="142" spans="1:13" x14ac:dyDescent="0.25">
      <c r="A142" s="3"/>
      <c r="B142" s="3" t="b">
        <v>0</v>
      </c>
      <c r="C142" s="3" t="s">
        <v>38</v>
      </c>
      <c r="D142" s="4">
        <v>42412.624606481499</v>
      </c>
      <c r="E142" s="5" t="s">
        <v>69</v>
      </c>
      <c r="F142" s="6" t="s">
        <v>342</v>
      </c>
      <c r="G142" s="3" t="s">
        <v>272</v>
      </c>
      <c r="H142" s="8">
        <v>20.134230111495199</v>
      </c>
      <c r="I142" s="1">
        <v>56.1298740717735</v>
      </c>
      <c r="J142" s="1">
        <v>53.261803277831198</v>
      </c>
      <c r="K142" s="1">
        <v>1209035.398</v>
      </c>
      <c r="L142" s="6">
        <v>142958.22399999999</v>
      </c>
      <c r="M142" s="6">
        <v>1.2346011917981801</v>
      </c>
    </row>
    <row r="143" spans="1:13" x14ac:dyDescent="0.25">
      <c r="A143" s="3"/>
      <c r="B143" s="3" t="b">
        <v>0</v>
      </c>
      <c r="C143" s="3" t="s">
        <v>65</v>
      </c>
      <c r="D143" s="4">
        <v>42412.626539351899</v>
      </c>
      <c r="E143" s="5" t="s">
        <v>69</v>
      </c>
      <c r="F143" s="6" t="s">
        <v>342</v>
      </c>
      <c r="G143" s="3" t="s">
        <v>142</v>
      </c>
      <c r="H143" s="8">
        <v>6.2896201125203604</v>
      </c>
      <c r="I143" s="1">
        <v>1.46590695506933</v>
      </c>
      <c r="J143" s="1">
        <v>1.0860247992907801</v>
      </c>
      <c r="K143" s="1">
        <v>412727.89399999997</v>
      </c>
      <c r="L143" s="6">
        <v>140740.70800000001</v>
      </c>
      <c r="M143" s="6">
        <v>1.6659245475811899</v>
      </c>
    </row>
    <row r="144" spans="1:13" x14ac:dyDescent="0.25">
      <c r="A144" s="3"/>
      <c r="B144" s="3" t="b">
        <v>0</v>
      </c>
      <c r="C144" s="3" t="s">
        <v>146</v>
      </c>
      <c r="D144" s="4">
        <v>42412.628425925897</v>
      </c>
      <c r="E144" s="5" t="s">
        <v>69</v>
      </c>
      <c r="F144" s="6" t="s">
        <v>342</v>
      </c>
      <c r="G144" s="3" t="s">
        <v>378</v>
      </c>
      <c r="H144" s="8">
        <v>10.6963683749069</v>
      </c>
      <c r="I144" s="1">
        <v>1.4236329785206401</v>
      </c>
      <c r="J144" s="1">
        <v>1.6466281057485099</v>
      </c>
      <c r="K144" s="1">
        <v>647850.10400000005</v>
      </c>
      <c r="L144" s="6">
        <v>138486.78599999999</v>
      </c>
      <c r="M144" s="6">
        <v>1.7460269453638699</v>
      </c>
    </row>
    <row r="145" spans="1:13" x14ac:dyDescent="0.25">
      <c r="A145" s="3"/>
      <c r="B145" s="3" t="b">
        <v>0</v>
      </c>
      <c r="C145" s="3" t="s">
        <v>199</v>
      </c>
      <c r="D145" s="4">
        <v>42412.630347222199</v>
      </c>
      <c r="E145" s="5" t="s">
        <v>69</v>
      </c>
      <c r="F145" s="6" t="s">
        <v>342</v>
      </c>
      <c r="G145" s="3" t="s">
        <v>18</v>
      </c>
      <c r="H145" s="8">
        <v>19.350034377553101</v>
      </c>
      <c r="I145" s="1">
        <v>1.20382128211004</v>
      </c>
      <c r="J145" s="1">
        <v>1.3351815707416099</v>
      </c>
      <c r="K145" s="1">
        <v>1212737.216</v>
      </c>
      <c r="L145" s="6">
        <v>149606.67199999999</v>
      </c>
      <c r="M145" s="6">
        <v>0.76501819048263298</v>
      </c>
    </row>
    <row r="146" spans="1:13" x14ac:dyDescent="0.25">
      <c r="A146" s="3"/>
      <c r="B146" s="3" t="b">
        <v>0</v>
      </c>
      <c r="C146" s="3" t="s">
        <v>334</v>
      </c>
      <c r="D146" s="4">
        <v>42412.632245370398</v>
      </c>
      <c r="E146" s="5" t="s">
        <v>69</v>
      </c>
      <c r="F146" s="6" t="s">
        <v>342</v>
      </c>
      <c r="G146" s="3" t="s">
        <v>48</v>
      </c>
      <c r="H146" s="8">
        <v>16.816810623638901</v>
      </c>
      <c r="I146" s="1">
        <v>1.19297114336118</v>
      </c>
      <c r="J146" s="1">
        <v>1.22554334272948</v>
      </c>
      <c r="K146" s="1">
        <v>1019301.064</v>
      </c>
      <c r="L146" s="6">
        <v>143507.984</v>
      </c>
      <c r="M146" s="6">
        <v>0.61366538466353504</v>
      </c>
    </row>
    <row r="147" spans="1:13" x14ac:dyDescent="0.25">
      <c r="A147" s="3"/>
      <c r="B147" s="3" t="b">
        <v>0</v>
      </c>
      <c r="C147" s="3" t="s">
        <v>163</v>
      </c>
      <c r="D147" s="4">
        <v>42412.634189814802</v>
      </c>
      <c r="E147" s="5" t="s">
        <v>69</v>
      </c>
      <c r="F147" s="6" t="s">
        <v>342</v>
      </c>
      <c r="G147" s="3" t="s">
        <v>396</v>
      </c>
      <c r="H147" s="8">
        <v>25.746508445106301</v>
      </c>
      <c r="I147" s="1">
        <v>1.08401210418631</v>
      </c>
      <c r="J147" s="1">
        <v>1.5303068399283799</v>
      </c>
      <c r="K147" s="1">
        <v>2761128.0819999999</v>
      </c>
      <c r="L147" s="6">
        <v>259507.41</v>
      </c>
      <c r="M147" s="6">
        <v>1.1280579986969901</v>
      </c>
    </row>
    <row r="148" spans="1:13" x14ac:dyDescent="0.25">
      <c r="A148" s="3"/>
      <c r="B148" s="3" t="b">
        <v>0</v>
      </c>
      <c r="C148" s="3" t="s">
        <v>270</v>
      </c>
      <c r="D148" s="4">
        <v>42412.636064814797</v>
      </c>
      <c r="E148" s="5" t="s">
        <v>69</v>
      </c>
      <c r="F148" s="6" t="s">
        <v>342</v>
      </c>
      <c r="G148" s="3" t="s">
        <v>277</v>
      </c>
      <c r="H148" s="8">
        <v>24.494717454610399</v>
      </c>
      <c r="I148" s="1">
        <v>1.4140721752877901</v>
      </c>
      <c r="J148" s="1">
        <v>2.1249836094601098</v>
      </c>
      <c r="K148" s="1">
        <v>3690015.8640000001</v>
      </c>
      <c r="L148" s="6">
        <v>363735.96600000001</v>
      </c>
      <c r="M148" s="6">
        <v>0.96581634141543204</v>
      </c>
    </row>
    <row r="149" spans="1:13" x14ac:dyDescent="0.25">
      <c r="A149" s="3"/>
      <c r="B149" s="3" t="b">
        <v>0</v>
      </c>
      <c r="C149" s="3" t="s">
        <v>427</v>
      </c>
      <c r="D149" s="4">
        <v>42412.637997685197</v>
      </c>
      <c r="E149" s="5" t="s">
        <v>69</v>
      </c>
      <c r="F149" s="6" t="s">
        <v>342</v>
      </c>
      <c r="G149" s="3" t="s">
        <v>97</v>
      </c>
      <c r="H149" s="8">
        <v>70.512475560427802</v>
      </c>
      <c r="I149" s="1">
        <v>1.04564235084789</v>
      </c>
      <c r="J149" s="1">
        <v>0.76272425921086395</v>
      </c>
      <c r="K149" s="1">
        <v>10130572.517999999</v>
      </c>
      <c r="L149" s="6">
        <v>357095.42</v>
      </c>
      <c r="M149" s="6">
        <v>1.3278871953667799</v>
      </c>
    </row>
    <row r="150" spans="1:13" x14ac:dyDescent="0.25">
      <c r="A150" s="3"/>
      <c r="B150" s="3" t="b">
        <v>0</v>
      </c>
      <c r="C150" s="3" t="s">
        <v>155</v>
      </c>
      <c r="D150" s="4">
        <v>42412.6398611111</v>
      </c>
      <c r="E150" s="5" t="s">
        <v>69</v>
      </c>
      <c r="F150" s="6" t="s">
        <v>342</v>
      </c>
      <c r="G150" s="3" t="s">
        <v>17</v>
      </c>
      <c r="H150" s="8">
        <v>257.411568138875</v>
      </c>
      <c r="I150" s="1">
        <v>0.56326222451702901</v>
      </c>
      <c r="J150" s="1">
        <v>0.51725662445557197</v>
      </c>
      <c r="K150" s="1">
        <v>24769358.052000001</v>
      </c>
      <c r="L150" s="6">
        <v>241884.34</v>
      </c>
      <c r="M150" s="6">
        <v>0.65641578772824904</v>
      </c>
    </row>
    <row r="151" spans="1:13" x14ac:dyDescent="0.25">
      <c r="A151" s="3"/>
      <c r="B151" s="3" t="b">
        <v>0</v>
      </c>
      <c r="C151" s="3" t="s">
        <v>88</v>
      </c>
      <c r="D151" s="4">
        <v>42412.641782407401</v>
      </c>
      <c r="E151" s="5" t="s">
        <v>69</v>
      </c>
      <c r="F151" s="6" t="s">
        <v>342</v>
      </c>
      <c r="G151" s="3" t="s">
        <v>282</v>
      </c>
      <c r="H151" s="8">
        <v>51.331105961990502</v>
      </c>
      <c r="I151" s="1">
        <v>1.7494518314023699</v>
      </c>
      <c r="J151" s="1">
        <v>2.28806413496218</v>
      </c>
      <c r="K151" s="1">
        <v>3201741.8420000002</v>
      </c>
      <c r="L151" s="6">
        <v>154111.66399999999</v>
      </c>
      <c r="M151" s="6">
        <v>0.78759761275967299</v>
      </c>
    </row>
    <row r="152" spans="1:13" x14ac:dyDescent="0.25">
      <c r="A152" s="3"/>
      <c r="B152" s="3" t="b">
        <v>0</v>
      </c>
      <c r="C152" s="3" t="s">
        <v>429</v>
      </c>
      <c r="D152" s="4">
        <v>42412.643668981502</v>
      </c>
      <c r="E152" s="5" t="s">
        <v>69</v>
      </c>
      <c r="F152" s="6" t="s">
        <v>342</v>
      </c>
      <c r="G152" s="3" t="s">
        <v>233</v>
      </c>
      <c r="H152" s="8">
        <v>24.143665366537402</v>
      </c>
      <c r="I152" s="1">
        <v>3.3658057185265302</v>
      </c>
      <c r="J152" s="1">
        <v>2.4411457531365199</v>
      </c>
      <c r="K152" s="1">
        <v>1692420.2180000001</v>
      </c>
      <c r="L152" s="6">
        <v>169198.42800000001</v>
      </c>
      <c r="M152" s="6">
        <v>1.2720966866175201</v>
      </c>
    </row>
    <row r="153" spans="1:13" x14ac:dyDescent="0.25">
      <c r="A153" s="3"/>
      <c r="B153" s="3" t="b">
        <v>0</v>
      </c>
      <c r="C153" s="3" t="s">
        <v>271</v>
      </c>
      <c r="D153" s="4">
        <v>42412.645601851902</v>
      </c>
      <c r="E153" s="5" t="s">
        <v>69</v>
      </c>
      <c r="F153" s="6" t="s">
        <v>342</v>
      </c>
      <c r="G153" s="3" t="s">
        <v>287</v>
      </c>
      <c r="H153" s="8">
        <v>27.5249376315513</v>
      </c>
      <c r="I153" s="1">
        <v>1.3002103584903999</v>
      </c>
      <c r="J153" s="1">
        <v>1.2523653582633001</v>
      </c>
      <c r="K153" s="1">
        <v>1690478.06</v>
      </c>
      <c r="L153" s="6">
        <v>149028.24799999999</v>
      </c>
      <c r="M153" s="6">
        <v>1.4828073751188999</v>
      </c>
    </row>
    <row r="154" spans="1:13" x14ac:dyDescent="0.25">
      <c r="A154" s="3"/>
      <c r="B154" s="3" t="b">
        <v>0</v>
      </c>
      <c r="C154" s="3" t="s">
        <v>382</v>
      </c>
      <c r="D154" s="4">
        <v>42412.647465277798</v>
      </c>
      <c r="E154" s="5" t="s">
        <v>69</v>
      </c>
      <c r="F154" s="6" t="s">
        <v>342</v>
      </c>
      <c r="G154" s="3" t="s">
        <v>389</v>
      </c>
      <c r="H154" s="8">
        <v>15.098967451374</v>
      </c>
      <c r="I154" s="1">
        <v>1.9424956891613001</v>
      </c>
      <c r="J154" s="1">
        <v>1.43476259032767</v>
      </c>
      <c r="K154" s="1">
        <v>955525.348</v>
      </c>
      <c r="L154" s="6">
        <v>148807.90400000001</v>
      </c>
      <c r="M154" s="6">
        <v>1.7779062367937</v>
      </c>
    </row>
    <row r="155" spans="1:13" x14ac:dyDescent="0.25">
      <c r="A155" s="3"/>
      <c r="B155" s="3" t="b">
        <v>0</v>
      </c>
      <c r="C155" s="3" t="s">
        <v>339</v>
      </c>
      <c r="D155" s="4">
        <v>42412.649409722202</v>
      </c>
      <c r="E155" s="5" t="s">
        <v>69</v>
      </c>
      <c r="F155" s="6" t="s">
        <v>342</v>
      </c>
      <c r="G155" s="3" t="s">
        <v>359</v>
      </c>
      <c r="H155" s="8">
        <v>57.075152741273598</v>
      </c>
      <c r="I155" s="1">
        <v>2.50834741931823</v>
      </c>
      <c r="J155" s="1">
        <v>2.23821062606038</v>
      </c>
      <c r="K155" s="1">
        <v>3127559.548</v>
      </c>
      <c r="L155" s="6">
        <v>135698.67199999999</v>
      </c>
      <c r="M155" s="6">
        <v>0.796215632590899</v>
      </c>
    </row>
    <row r="156" spans="1:13" x14ac:dyDescent="0.25">
      <c r="A156" s="3"/>
      <c r="B156" s="3" t="b">
        <v>0</v>
      </c>
      <c r="C156" s="3" t="s">
        <v>166</v>
      </c>
      <c r="D156" s="4">
        <v>42412.651273148098</v>
      </c>
      <c r="E156" s="5" t="s">
        <v>69</v>
      </c>
      <c r="F156" s="6" t="s">
        <v>342</v>
      </c>
      <c r="G156" s="3" t="s">
        <v>260</v>
      </c>
      <c r="H156" s="8">
        <v>573.45741977390003</v>
      </c>
      <c r="I156" s="1">
        <v>0.87359941044787204</v>
      </c>
      <c r="J156" s="1">
        <v>1.00275114249109</v>
      </c>
      <c r="K156" s="1">
        <v>35126779.535999998</v>
      </c>
      <c r="L156" s="6">
        <v>154343.59</v>
      </c>
      <c r="M156" s="6">
        <v>0.74086420288583799</v>
      </c>
    </row>
    <row r="157" spans="1:13" x14ac:dyDescent="0.25">
      <c r="A157" s="3"/>
      <c r="B157" s="3" t="b">
        <v>0</v>
      </c>
      <c r="C157" s="3" t="s">
        <v>372</v>
      </c>
      <c r="D157" s="4">
        <v>42412.6531944444</v>
      </c>
      <c r="E157" s="5" t="s">
        <v>69</v>
      </c>
      <c r="F157" s="6" t="s">
        <v>342</v>
      </c>
      <c r="G157" s="3" t="s">
        <v>402</v>
      </c>
      <c r="H157" s="8">
        <v>258.45339502959899</v>
      </c>
      <c r="I157" s="1">
        <v>1.20128464501512</v>
      </c>
      <c r="J157" s="1">
        <v>1.7090505982234301</v>
      </c>
      <c r="K157" s="1">
        <v>11074334.832</v>
      </c>
      <c r="L157" s="6">
        <v>107709.622</v>
      </c>
      <c r="M157" s="6">
        <v>1.18598199210045</v>
      </c>
    </row>
    <row r="158" spans="1:13" x14ac:dyDescent="0.25">
      <c r="A158" s="3"/>
      <c r="B158" s="3" t="b">
        <v>0</v>
      </c>
      <c r="C158" s="3" t="s">
        <v>10</v>
      </c>
      <c r="D158" s="4">
        <v>42412.6550810185</v>
      </c>
      <c r="E158" s="5" t="s">
        <v>69</v>
      </c>
      <c r="F158" s="6" t="s">
        <v>342</v>
      </c>
      <c r="G158" s="3" t="s">
        <v>307</v>
      </c>
      <c r="H158" s="8">
        <v>26.8279986495122</v>
      </c>
      <c r="I158" s="1">
        <v>1.41683990200691</v>
      </c>
      <c r="J158" s="1">
        <v>1.96456949002627</v>
      </c>
      <c r="K158" s="1">
        <v>2012903.7960000001</v>
      </c>
      <c r="L158" s="6">
        <v>181857.42600000001</v>
      </c>
      <c r="M158" s="6">
        <v>1.1166410032210401</v>
      </c>
    </row>
    <row r="159" spans="1:13" x14ac:dyDescent="0.25">
      <c r="A159" s="3"/>
      <c r="B159" s="3" t="b">
        <v>0</v>
      </c>
      <c r="C159" s="3" t="s">
        <v>347</v>
      </c>
      <c r="D159" s="4">
        <v>42412.6570138889</v>
      </c>
      <c r="E159" s="5" t="s">
        <v>69</v>
      </c>
      <c r="F159" s="6" t="s">
        <v>342</v>
      </c>
      <c r="G159" s="3" t="s">
        <v>312</v>
      </c>
      <c r="H159" s="8">
        <v>24.984449173797099</v>
      </c>
      <c r="I159" s="1">
        <v>1.7545576061777299</v>
      </c>
      <c r="J159" s="1">
        <v>1.3792253198186999</v>
      </c>
      <c r="K159" s="1">
        <v>1571235.53</v>
      </c>
      <c r="L159" s="6">
        <v>152008.68799999999</v>
      </c>
      <c r="M159" s="6">
        <v>1.67122446331656</v>
      </c>
    </row>
    <row r="160" spans="1:13" x14ac:dyDescent="0.25">
      <c r="A160" s="3"/>
      <c r="B160" s="3" t="b">
        <v>0</v>
      </c>
      <c r="C160" s="3" t="s">
        <v>317</v>
      </c>
      <c r="D160" s="4">
        <v>42412.658888888902</v>
      </c>
      <c r="E160" s="5" t="s">
        <v>69</v>
      </c>
      <c r="F160" s="6" t="s">
        <v>342</v>
      </c>
      <c r="G160" s="3" t="s">
        <v>137</v>
      </c>
      <c r="H160" s="8">
        <v>29.7664475061326</v>
      </c>
      <c r="I160" s="1">
        <v>1.3636973812384301</v>
      </c>
      <c r="J160" s="1">
        <v>1.3113433586000101</v>
      </c>
      <c r="K160" s="1">
        <v>1815308.4779999999</v>
      </c>
      <c r="L160" s="6">
        <v>148405.74600000001</v>
      </c>
      <c r="M160" s="6">
        <v>0.51951822307473505</v>
      </c>
    </row>
    <row r="161" spans="1:13" x14ac:dyDescent="0.25">
      <c r="A161" s="3"/>
      <c r="B161" s="3" t="b">
        <v>0</v>
      </c>
      <c r="C161" s="3" t="s">
        <v>176</v>
      </c>
      <c r="D161" s="4">
        <v>42412.660810185203</v>
      </c>
      <c r="E161" s="5" t="s">
        <v>69</v>
      </c>
      <c r="F161" s="6" t="s">
        <v>342</v>
      </c>
      <c r="G161" s="3" t="s">
        <v>301</v>
      </c>
      <c r="H161" s="8">
        <v>33.196337991085997</v>
      </c>
      <c r="I161" s="1">
        <v>2.2590322802724598</v>
      </c>
      <c r="J161" s="1">
        <v>1.81370457305183</v>
      </c>
      <c r="K161" s="1">
        <v>1966270.304</v>
      </c>
      <c r="L161" s="6">
        <v>144692.96599999999</v>
      </c>
      <c r="M161" s="6">
        <v>1.1539101544385599</v>
      </c>
    </row>
    <row r="162" spans="1:13" x14ac:dyDescent="0.25">
      <c r="A162" s="3"/>
      <c r="B162" s="3" t="b">
        <v>0</v>
      </c>
      <c r="C162" s="3" t="s">
        <v>242</v>
      </c>
      <c r="D162" s="4">
        <v>42412.662708333301</v>
      </c>
      <c r="E162" s="5" t="s">
        <v>69</v>
      </c>
      <c r="F162" s="6" t="s">
        <v>342</v>
      </c>
      <c r="G162" s="3" t="s">
        <v>78</v>
      </c>
      <c r="H162" s="8">
        <v>722.34090435704297</v>
      </c>
      <c r="I162" s="1">
        <v>1.05107662618046</v>
      </c>
      <c r="J162" s="1">
        <v>0.63205686989917798</v>
      </c>
      <c r="K162" s="1">
        <v>43152805.964000002</v>
      </c>
      <c r="L162" s="6">
        <v>150594.35</v>
      </c>
      <c r="M162" s="6">
        <v>0.75535212902578097</v>
      </c>
    </row>
    <row r="163" spans="1:13" x14ac:dyDescent="0.25">
      <c r="A163" s="3"/>
      <c r="B163" s="3" t="b">
        <v>0</v>
      </c>
      <c r="C163" s="3" t="s">
        <v>217</v>
      </c>
      <c r="D163" s="4">
        <v>42412.664641203701</v>
      </c>
      <c r="E163" s="5" t="s">
        <v>69</v>
      </c>
      <c r="F163" s="6" t="s">
        <v>342</v>
      </c>
      <c r="G163" s="3" t="s">
        <v>93</v>
      </c>
      <c r="H163" s="8">
        <v>56.916755917782801</v>
      </c>
      <c r="I163" s="1">
        <v>1.7951001092471</v>
      </c>
      <c r="J163" s="1">
        <v>1.70033359887212</v>
      </c>
      <c r="K163" s="1">
        <v>5909765.4440000001</v>
      </c>
      <c r="L163" s="6">
        <v>257099.864</v>
      </c>
      <c r="M163" s="6">
        <v>0.387040372352499</v>
      </c>
    </row>
    <row r="164" spans="1:13" x14ac:dyDescent="0.25">
      <c r="A164" s="3"/>
      <c r="B164" s="3" t="b">
        <v>0</v>
      </c>
      <c r="C164" s="3" t="s">
        <v>318</v>
      </c>
      <c r="D164" s="4">
        <v>42412.666516203702</v>
      </c>
      <c r="E164" s="5" t="s">
        <v>69</v>
      </c>
      <c r="F164" s="6" t="s">
        <v>342</v>
      </c>
      <c r="G164" s="3" t="s">
        <v>350</v>
      </c>
      <c r="H164" s="8">
        <v>35.160152066525598</v>
      </c>
      <c r="I164" s="1">
        <v>2.0788528208991699</v>
      </c>
      <c r="J164" s="1">
        <v>1.81373947082902</v>
      </c>
      <c r="K164" s="1">
        <v>3602765.1839999999</v>
      </c>
      <c r="L164" s="6">
        <v>250769.91800000001</v>
      </c>
      <c r="M164" s="6">
        <v>1.5588193224818101</v>
      </c>
    </row>
    <row r="165" spans="1:13" x14ac:dyDescent="0.25">
      <c r="A165" s="3"/>
      <c r="B165" s="3" t="b">
        <v>0</v>
      </c>
      <c r="C165" s="3" t="s">
        <v>45</v>
      </c>
      <c r="D165" s="4">
        <v>42412.668460648201</v>
      </c>
      <c r="E165" s="5" t="s">
        <v>69</v>
      </c>
      <c r="F165" s="6" t="s">
        <v>342</v>
      </c>
      <c r="G165" s="3" t="s">
        <v>102</v>
      </c>
      <c r="H165" s="8">
        <v>27.925145288862701</v>
      </c>
      <c r="I165" s="1">
        <v>1.6362385586606101</v>
      </c>
      <c r="J165" s="1">
        <v>1.62090733895082</v>
      </c>
      <c r="K165" s="1">
        <v>1952413.04</v>
      </c>
      <c r="L165" s="6">
        <v>169733.33</v>
      </c>
      <c r="M165" s="6">
        <v>0.46407626314408001</v>
      </c>
    </row>
    <row r="166" spans="1:13" x14ac:dyDescent="0.25">
      <c r="A166" s="3"/>
      <c r="B166" s="3" t="b">
        <v>0</v>
      </c>
      <c r="C166" s="3" t="s">
        <v>138</v>
      </c>
      <c r="D166" s="4">
        <v>42412.6703472222</v>
      </c>
      <c r="E166" s="5" t="s">
        <v>69</v>
      </c>
      <c r="F166" s="6" t="s">
        <v>342</v>
      </c>
      <c r="G166" s="3" t="s">
        <v>356</v>
      </c>
      <c r="H166" s="8">
        <v>16.2810387529087</v>
      </c>
      <c r="I166" s="1">
        <v>1.47484920257216</v>
      </c>
      <c r="J166" s="1">
        <v>1.1262772121272999</v>
      </c>
      <c r="K166" s="1">
        <v>1296427.7879999999</v>
      </c>
      <c r="L166" s="6">
        <v>188179.53</v>
      </c>
      <c r="M166" s="6">
        <v>1.9666962648072599</v>
      </c>
    </row>
    <row r="167" spans="1:13" x14ac:dyDescent="0.25">
      <c r="A167" s="3"/>
      <c r="B167" s="3" t="b">
        <v>0</v>
      </c>
      <c r="C167" s="3" t="s">
        <v>49</v>
      </c>
      <c r="D167" s="4">
        <v>42412.6722800926</v>
      </c>
      <c r="E167" s="5" t="s">
        <v>69</v>
      </c>
      <c r="F167" s="6" t="s">
        <v>342</v>
      </c>
      <c r="G167" s="3" t="s">
        <v>121</v>
      </c>
      <c r="H167" s="8">
        <v>66.388414647153695</v>
      </c>
      <c r="I167" s="1">
        <v>2.4391820677412501</v>
      </c>
      <c r="J167" s="1">
        <v>2.0564344762042799</v>
      </c>
      <c r="K167" s="1">
        <v>4017061.3939999999</v>
      </c>
      <c r="L167" s="6">
        <v>150257.476</v>
      </c>
      <c r="M167" s="6">
        <v>1.43933062664791</v>
      </c>
    </row>
    <row r="168" spans="1:13" x14ac:dyDescent="0.25">
      <c r="A168" s="3"/>
      <c r="B168" s="3" t="b">
        <v>0</v>
      </c>
      <c r="C168" s="3" t="s">
        <v>269</v>
      </c>
      <c r="D168" s="4">
        <v>42412.6741666667</v>
      </c>
      <c r="E168" s="5" t="s">
        <v>69</v>
      </c>
      <c r="F168" s="6" t="s">
        <v>342</v>
      </c>
      <c r="G168" s="3" t="s">
        <v>99</v>
      </c>
      <c r="H168" s="8">
        <v>1324.30374843192</v>
      </c>
      <c r="I168" s="1">
        <v>0.81113854307101396</v>
      </c>
      <c r="J168" s="1">
        <v>0.75650751676257999</v>
      </c>
      <c r="K168" s="1">
        <v>91577197.049999997</v>
      </c>
      <c r="L168" s="6">
        <v>174442.17800000001</v>
      </c>
      <c r="M168" s="6">
        <v>1.2282760216524899</v>
      </c>
    </row>
    <row r="169" spans="1:13" x14ac:dyDescent="0.25">
      <c r="A169" s="3"/>
      <c r="B169" s="3" t="b">
        <v>0</v>
      </c>
      <c r="C169" s="3" t="s">
        <v>125</v>
      </c>
      <c r="D169" s="4">
        <v>42412.676087963002</v>
      </c>
      <c r="E169" s="5" t="s">
        <v>69</v>
      </c>
      <c r="F169" s="6" t="s">
        <v>342</v>
      </c>
      <c r="G169" s="3" t="s">
        <v>128</v>
      </c>
      <c r="H169" s="8">
        <v>233.10955977459099</v>
      </c>
      <c r="I169" s="1">
        <v>2.2584811744895199</v>
      </c>
      <c r="J169" s="1">
        <v>1.8619438113029101</v>
      </c>
      <c r="K169" s="1">
        <v>13925989.686000001</v>
      </c>
      <c r="L169" s="6">
        <v>150118.03599999999</v>
      </c>
      <c r="M169" s="6">
        <v>1.1080586875243701</v>
      </c>
    </row>
    <row r="170" spans="1:13" x14ac:dyDescent="0.25">
      <c r="A170" s="3"/>
      <c r="B170" s="3" t="b">
        <v>0</v>
      </c>
      <c r="C170" s="3" t="s">
        <v>250</v>
      </c>
      <c r="D170" s="4">
        <v>42412.677974537</v>
      </c>
      <c r="E170" s="5" t="s">
        <v>69</v>
      </c>
      <c r="F170" s="6" t="s">
        <v>342</v>
      </c>
      <c r="G170" s="3" t="s">
        <v>341</v>
      </c>
      <c r="H170" s="8">
        <v>42.724099005036202</v>
      </c>
      <c r="I170" s="1">
        <v>1.5210179621372799</v>
      </c>
      <c r="J170" s="1">
        <v>0.936404864171966</v>
      </c>
      <c r="K170" s="1">
        <v>2760959.5419999999</v>
      </c>
      <c r="L170" s="6">
        <v>159013.9</v>
      </c>
      <c r="M170" s="6">
        <v>1.1116133785759701</v>
      </c>
    </row>
    <row r="171" spans="1:13" x14ac:dyDescent="0.25">
      <c r="A171" s="3"/>
      <c r="B171" s="3" t="b">
        <v>0</v>
      </c>
      <c r="C171" s="3" t="s">
        <v>147</v>
      </c>
      <c r="D171" s="4">
        <v>42412.679907407401</v>
      </c>
      <c r="E171" s="5" t="s">
        <v>69</v>
      </c>
      <c r="F171" s="6" t="s">
        <v>342</v>
      </c>
      <c r="G171" s="3" t="s">
        <v>416</v>
      </c>
      <c r="H171" s="8">
        <v>26.767738398556101</v>
      </c>
      <c r="I171" s="1">
        <v>1.59726846484026</v>
      </c>
      <c r="J171" s="1">
        <v>0.77629314091768797</v>
      </c>
      <c r="K171" s="1">
        <v>1713060.5319999999</v>
      </c>
      <c r="L171" s="6">
        <v>155135.68799999999</v>
      </c>
      <c r="M171" s="6">
        <v>1.7121714480001</v>
      </c>
    </row>
    <row r="172" spans="1:13" x14ac:dyDescent="0.25">
      <c r="A172" s="3"/>
      <c r="B172" s="3" t="b">
        <v>0</v>
      </c>
      <c r="C172" s="3" t="s">
        <v>234</v>
      </c>
      <c r="D172" s="4">
        <v>42412.681782407402</v>
      </c>
      <c r="E172" s="5" t="s">
        <v>69</v>
      </c>
      <c r="F172" s="6" t="s">
        <v>342</v>
      </c>
      <c r="G172" s="3" t="s">
        <v>286</v>
      </c>
      <c r="H172" s="8">
        <v>11.500689307902199</v>
      </c>
      <c r="I172" s="1">
        <v>1.9599409946584501</v>
      </c>
      <c r="J172" s="1">
        <v>0.94075320607560298</v>
      </c>
      <c r="K172" s="1">
        <v>826749.98199999996</v>
      </c>
      <c r="L172" s="6">
        <v>165499.72</v>
      </c>
      <c r="M172" s="6">
        <v>2.3388108435684898</v>
      </c>
    </row>
    <row r="173" spans="1:13" x14ac:dyDescent="0.25">
      <c r="A173" s="3"/>
      <c r="B173" s="3" t="b">
        <v>0</v>
      </c>
      <c r="C173" s="3" t="s">
        <v>397</v>
      </c>
      <c r="D173" s="4">
        <v>42412.683726851901</v>
      </c>
      <c r="E173" s="5" t="s">
        <v>69</v>
      </c>
      <c r="F173" s="6" t="s">
        <v>342</v>
      </c>
      <c r="G173" s="3" t="s">
        <v>151</v>
      </c>
      <c r="H173" s="8">
        <v>12.3892017977661</v>
      </c>
      <c r="I173" s="1">
        <v>0.88555932259411996</v>
      </c>
      <c r="J173" s="1">
        <v>1.05812872401994</v>
      </c>
      <c r="K173" s="1">
        <v>836462.79</v>
      </c>
      <c r="L173" s="6">
        <v>156386.022</v>
      </c>
      <c r="M173" s="6">
        <v>1.3279351374797199</v>
      </c>
    </row>
    <row r="174" spans="1:13" x14ac:dyDescent="0.25">
      <c r="A174" s="3"/>
      <c r="B174" s="3" t="b">
        <v>0</v>
      </c>
      <c r="C174" s="3" t="s">
        <v>200</v>
      </c>
      <c r="D174" s="4">
        <v>42412.685624999998</v>
      </c>
      <c r="E174" s="5" t="s">
        <v>69</v>
      </c>
      <c r="F174" s="6" t="s">
        <v>342</v>
      </c>
      <c r="G174" s="3" t="s">
        <v>30</v>
      </c>
      <c r="H174" s="8">
        <v>48.6209172752231</v>
      </c>
      <c r="I174" s="1">
        <v>1.25637806142161</v>
      </c>
      <c r="J174" s="1">
        <v>0.46493733849156199</v>
      </c>
      <c r="K174" s="1">
        <v>3188408.5619999999</v>
      </c>
      <c r="L174" s="6">
        <v>161856.96799999999</v>
      </c>
      <c r="M174" s="6">
        <v>0.87936102622440304</v>
      </c>
    </row>
    <row r="175" spans="1:13" x14ac:dyDescent="0.25">
      <c r="A175" s="3"/>
      <c r="B175" s="3" t="b">
        <v>0</v>
      </c>
      <c r="C175" s="3" t="s">
        <v>310</v>
      </c>
      <c r="D175" s="4">
        <v>42412.687557870398</v>
      </c>
      <c r="E175" s="5" t="s">
        <v>69</v>
      </c>
      <c r="F175" s="6" t="s">
        <v>342</v>
      </c>
      <c r="G175" s="3" t="s">
        <v>386</v>
      </c>
      <c r="H175" s="8">
        <v>1600.43597440243</v>
      </c>
      <c r="I175" s="1">
        <v>1.0116434420947999</v>
      </c>
      <c r="J175" s="1">
        <v>0.92722862622742896</v>
      </c>
      <c r="K175" s="1">
        <v>96514182.156000003</v>
      </c>
      <c r="L175" s="6">
        <v>152146.47</v>
      </c>
      <c r="M175" s="6">
        <v>1.04677439539154</v>
      </c>
    </row>
    <row r="176" spans="1:13" x14ac:dyDescent="0.25">
      <c r="A176" s="3"/>
      <c r="B176" s="3" t="b">
        <v>0</v>
      </c>
      <c r="C176" s="3" t="s">
        <v>409</v>
      </c>
      <c r="D176" s="4">
        <v>42412.6894328704</v>
      </c>
      <c r="E176" s="5" t="s">
        <v>69</v>
      </c>
      <c r="F176" s="6" t="s">
        <v>342</v>
      </c>
      <c r="G176" s="3" t="s">
        <v>228</v>
      </c>
      <c r="H176" s="8">
        <v>75.709364524210699</v>
      </c>
      <c r="I176" s="1">
        <v>0.57883126250711903</v>
      </c>
      <c r="J176" s="1">
        <v>0.72626525067266801</v>
      </c>
      <c r="K176" s="1">
        <v>4736446.148</v>
      </c>
      <c r="L176" s="6">
        <v>155654.302</v>
      </c>
      <c r="M176" s="6">
        <v>1.0748246010384701</v>
      </c>
    </row>
    <row r="177" spans="1:14" x14ac:dyDescent="0.25">
      <c r="A177" s="3"/>
      <c r="B177" s="3" t="b">
        <v>0</v>
      </c>
      <c r="C177" s="3" t="s">
        <v>86</v>
      </c>
      <c r="D177" s="4">
        <v>42412.691365740699</v>
      </c>
      <c r="E177" s="5" t="s">
        <v>69</v>
      </c>
      <c r="F177" s="6" t="s">
        <v>342</v>
      </c>
      <c r="G177" s="3" t="s">
        <v>124</v>
      </c>
      <c r="H177" s="8">
        <v>24.540116209752501</v>
      </c>
      <c r="I177" s="1">
        <v>1.4721972588559999</v>
      </c>
      <c r="J177" s="1">
        <v>1.7080461943552001</v>
      </c>
      <c r="K177" s="1">
        <v>1586988.2919999999</v>
      </c>
      <c r="L177" s="6">
        <v>156177.04</v>
      </c>
      <c r="M177" s="6">
        <v>1.5300608409971499</v>
      </c>
    </row>
    <row r="178" spans="1:14" x14ac:dyDescent="0.25">
      <c r="A178" s="3"/>
      <c r="B178" s="3" t="b">
        <v>0</v>
      </c>
      <c r="C178" s="3" t="s">
        <v>251</v>
      </c>
      <c r="D178" s="4">
        <v>42412.693252314799</v>
      </c>
      <c r="E178" s="5" t="s">
        <v>69</v>
      </c>
      <c r="F178" s="6" t="s">
        <v>342</v>
      </c>
      <c r="G178" s="3" t="s">
        <v>87</v>
      </c>
      <c r="H178" s="8">
        <v>36.337128002137298</v>
      </c>
      <c r="I178" s="1">
        <v>0.24620065238366001</v>
      </c>
      <c r="J178" s="1">
        <v>1.04458536139471</v>
      </c>
      <c r="K178" s="1">
        <v>1943907.362</v>
      </c>
      <c r="L178" s="6">
        <v>131039.318</v>
      </c>
      <c r="M178" s="6">
        <v>1.2728129104910999</v>
      </c>
    </row>
    <row r="179" spans="1:14" x14ac:dyDescent="0.25">
      <c r="A179" s="3"/>
      <c r="B179" s="3" t="b">
        <v>0</v>
      </c>
      <c r="C179" s="3" t="s">
        <v>71</v>
      </c>
      <c r="D179" s="4">
        <v>42412.695185185199</v>
      </c>
      <c r="E179" s="5" t="s">
        <v>69</v>
      </c>
      <c r="F179" s="6" t="s">
        <v>342</v>
      </c>
      <c r="G179" s="3" t="s">
        <v>419</v>
      </c>
      <c r="H179" s="8">
        <v>14.369069643319699</v>
      </c>
      <c r="I179" s="1">
        <v>0.67812497933538396</v>
      </c>
      <c r="J179" s="1">
        <v>0.96640504757045498</v>
      </c>
      <c r="K179" s="1">
        <v>950533.00199999998</v>
      </c>
      <c r="L179" s="6">
        <v>154985.90400000001</v>
      </c>
      <c r="M179" s="6">
        <v>1.1461078238150999</v>
      </c>
    </row>
    <row r="180" spans="1:14" x14ac:dyDescent="0.25">
      <c r="A180" s="3"/>
      <c r="B180" s="3" t="b">
        <v>0</v>
      </c>
      <c r="C180" s="3" t="s">
        <v>40</v>
      </c>
      <c r="D180" s="4">
        <v>42412.697071759299</v>
      </c>
      <c r="E180" s="5" t="s">
        <v>69</v>
      </c>
      <c r="F180" s="6" t="s">
        <v>342</v>
      </c>
      <c r="G180" s="3" t="s">
        <v>232</v>
      </c>
      <c r="H180" s="8">
        <v>40.2064677858273</v>
      </c>
      <c r="I180" s="1">
        <v>1.3786354339435101</v>
      </c>
      <c r="J180" s="1">
        <v>1.94568059908853</v>
      </c>
      <c r="K180" s="1">
        <v>2374464.534</v>
      </c>
      <c r="L180" s="6">
        <v>145062.93400000001</v>
      </c>
      <c r="M180" s="6">
        <v>0.73837594524282202</v>
      </c>
    </row>
    <row r="181" spans="1:14" x14ac:dyDescent="0.25">
      <c r="A181" s="3"/>
      <c r="B181" s="3" t="b">
        <v>0</v>
      </c>
      <c r="C181" s="3" t="s">
        <v>130</v>
      </c>
      <c r="D181" s="4">
        <v>42412.699004629598</v>
      </c>
      <c r="E181" s="5" t="s">
        <v>69</v>
      </c>
      <c r="F181" s="6" t="s">
        <v>342</v>
      </c>
      <c r="G181" s="3" t="s">
        <v>294</v>
      </c>
      <c r="H181" s="8">
        <v>194.019611104674</v>
      </c>
      <c r="I181" s="1">
        <v>0.94223763712398001</v>
      </c>
      <c r="J181" s="1">
        <v>0.98869176745308496</v>
      </c>
      <c r="K181" s="1">
        <v>11824650.264</v>
      </c>
      <c r="L181" s="6">
        <v>152984.04999999999</v>
      </c>
      <c r="M181" s="6">
        <v>0.47537051988001999</v>
      </c>
    </row>
    <row r="182" spans="1:14" x14ac:dyDescent="0.25">
      <c r="A182" s="10"/>
      <c r="B182" s="10" t="b">
        <v>0</v>
      </c>
      <c r="C182" s="10" t="s">
        <v>415</v>
      </c>
      <c r="D182" s="11">
        <v>42412.700902777797</v>
      </c>
      <c r="E182" s="12" t="s">
        <v>69</v>
      </c>
      <c r="F182" s="13" t="s">
        <v>342</v>
      </c>
      <c r="G182" s="10" t="s">
        <v>13</v>
      </c>
      <c r="H182" s="13">
        <v>85.091126499039603</v>
      </c>
      <c r="I182" s="13">
        <v>34.459237466556303</v>
      </c>
      <c r="J182" s="13">
        <v>23.049092983173999</v>
      </c>
      <c r="K182" s="13">
        <v>666.68799999999999</v>
      </c>
      <c r="L182" s="13">
        <v>18.334</v>
      </c>
      <c r="M182" s="13">
        <v>67.4107943252708</v>
      </c>
      <c r="N182" t="s">
        <v>431</v>
      </c>
    </row>
    <row r="183" spans="1:14" x14ac:dyDescent="0.25">
      <c r="A183" s="10"/>
      <c r="B183" s="10" t="b">
        <v>0</v>
      </c>
      <c r="C183" s="10" t="s">
        <v>281</v>
      </c>
      <c r="D183" s="11">
        <v>42412.7028587963</v>
      </c>
      <c r="E183" s="12" t="s">
        <v>69</v>
      </c>
      <c r="F183" s="13" t="s">
        <v>342</v>
      </c>
      <c r="G183" s="10" t="s">
        <v>36</v>
      </c>
      <c r="H183" s="13">
        <v>113.615721400627</v>
      </c>
      <c r="I183" s="13">
        <v>44.566675871688901</v>
      </c>
      <c r="J183" s="13">
        <v>17.989062324595402</v>
      </c>
      <c r="K183" s="13">
        <v>588.35</v>
      </c>
      <c r="L183" s="13">
        <v>10</v>
      </c>
      <c r="M183" s="13">
        <v>108.65976716338</v>
      </c>
    </row>
    <row r="184" spans="1:14" x14ac:dyDescent="0.25">
      <c r="A184" s="10"/>
      <c r="B184" s="10" t="b">
        <v>0</v>
      </c>
      <c r="C184" s="10" t="s">
        <v>283</v>
      </c>
      <c r="D184" s="11">
        <v>42412.7047453704</v>
      </c>
      <c r="E184" s="12" t="s">
        <v>69</v>
      </c>
      <c r="F184" s="13" t="s">
        <v>342</v>
      </c>
      <c r="G184" s="10" t="s">
        <v>75</v>
      </c>
      <c r="H184" s="13">
        <v>123.539097754122</v>
      </c>
      <c r="I184" s="13">
        <v>72.920411458395606</v>
      </c>
      <c r="J184" s="13">
        <v>18.246289281227799</v>
      </c>
      <c r="K184" s="13">
        <v>575.01599999999996</v>
      </c>
      <c r="L184" s="13">
        <v>16.666</v>
      </c>
      <c r="M184" s="13">
        <v>117.269349900265</v>
      </c>
    </row>
    <row r="185" spans="1:14" x14ac:dyDescent="0.25">
      <c r="A185" s="10"/>
      <c r="B185" s="10" t="b">
        <v>0</v>
      </c>
      <c r="C185" s="10" t="s">
        <v>264</v>
      </c>
      <c r="D185" s="11">
        <v>42412.706701388903</v>
      </c>
      <c r="E185" s="12" t="s">
        <v>69</v>
      </c>
      <c r="F185" s="13" t="s">
        <v>342</v>
      </c>
      <c r="G185" s="10" t="s">
        <v>63</v>
      </c>
      <c r="H185" s="13">
        <v>79.357402070605403</v>
      </c>
      <c r="I185" s="13">
        <v>72.547262201605704</v>
      </c>
      <c r="J185" s="13">
        <v>14.7329327543081</v>
      </c>
      <c r="K185" s="13">
        <v>418.34199999999998</v>
      </c>
      <c r="L185" s="13">
        <v>8.3320000000000007</v>
      </c>
      <c r="M185" s="13">
        <v>173.21547524451799</v>
      </c>
    </row>
    <row r="186" spans="1:14" x14ac:dyDescent="0.25">
      <c r="A186" s="10"/>
      <c r="B186" s="10" t="b">
        <v>0</v>
      </c>
      <c r="C186" s="10" t="s">
        <v>2</v>
      </c>
      <c r="D186" s="11">
        <v>42412.708587963003</v>
      </c>
      <c r="E186" s="12" t="s">
        <v>69</v>
      </c>
      <c r="F186" s="13" t="s">
        <v>342</v>
      </c>
      <c r="G186" s="10" t="s">
        <v>288</v>
      </c>
      <c r="H186" s="13">
        <v>116.279972567991</v>
      </c>
      <c r="I186" s="13">
        <v>7.6764309947852203</v>
      </c>
      <c r="J186" s="13">
        <v>10.2803469094893</v>
      </c>
      <c r="K186" s="13">
        <v>426.67599999999999</v>
      </c>
      <c r="L186" s="13">
        <v>3.3319999999999999</v>
      </c>
      <c r="M186" s="13">
        <v>136.93063937629199</v>
      </c>
    </row>
    <row r="187" spans="1:14" x14ac:dyDescent="0.25">
      <c r="A187" s="10"/>
      <c r="B187" s="10" t="b">
        <v>0</v>
      </c>
      <c r="C187" s="10" t="s">
        <v>373</v>
      </c>
      <c r="D187" s="11">
        <v>42412.7105324074</v>
      </c>
      <c r="E187" s="12" t="s">
        <v>69</v>
      </c>
      <c r="F187" s="13" t="s">
        <v>342</v>
      </c>
      <c r="G187" s="10" t="s">
        <v>129</v>
      </c>
      <c r="H187" s="13">
        <v>126.799610825388</v>
      </c>
      <c r="I187" s="13">
        <v>8.2893741271467007</v>
      </c>
      <c r="J187" s="13">
        <v>8.4336281166201292</v>
      </c>
      <c r="K187" s="13">
        <v>405.00799999999998</v>
      </c>
      <c r="L187" s="13">
        <v>4.9980000000000002</v>
      </c>
      <c r="M187" s="13">
        <v>91.287092917527701</v>
      </c>
    </row>
    <row r="188" spans="1:14" x14ac:dyDescent="0.25">
      <c r="A188" s="10"/>
      <c r="B188" s="10" t="b">
        <v>0</v>
      </c>
      <c r="C188" s="10" t="s">
        <v>149</v>
      </c>
      <c r="D188" s="11">
        <v>42412.712442129603</v>
      </c>
      <c r="E188" s="12" t="s">
        <v>69</v>
      </c>
      <c r="F188" s="13" t="s">
        <v>342</v>
      </c>
      <c r="G188" s="10" t="s">
        <v>321</v>
      </c>
      <c r="H188" s="13">
        <v>62.000335212029498</v>
      </c>
      <c r="I188" s="13"/>
      <c r="J188" s="13">
        <v>14.113738413834801</v>
      </c>
      <c r="K188" s="13">
        <v>391.67399999999998</v>
      </c>
      <c r="L188" s="13">
        <v>3.3340000000000001</v>
      </c>
      <c r="M188" s="13">
        <v>223.60679774997899</v>
      </c>
    </row>
    <row r="189" spans="1:14" x14ac:dyDescent="0.25">
      <c r="A189" s="10"/>
      <c r="B189" s="10" t="b">
        <v>0</v>
      </c>
      <c r="C189" s="10" t="s">
        <v>177</v>
      </c>
      <c r="D189" s="11">
        <v>42412.714386574102</v>
      </c>
      <c r="E189" s="12" t="s">
        <v>69</v>
      </c>
      <c r="F189" s="13" t="s">
        <v>342</v>
      </c>
      <c r="G189" s="10" t="s">
        <v>57</v>
      </c>
      <c r="H189" s="13">
        <v>79.988462960049802</v>
      </c>
      <c r="I189" s="13">
        <v>44.754503688578801</v>
      </c>
      <c r="J189" s="13">
        <v>14.7364782779349</v>
      </c>
      <c r="K189" s="13">
        <v>341.67399999999998</v>
      </c>
      <c r="L189" s="13">
        <v>10</v>
      </c>
      <c r="M189" s="13">
        <v>69.741594475606902</v>
      </c>
    </row>
    <row r="190" spans="1:14" x14ac:dyDescent="0.25">
      <c r="A190" s="10"/>
      <c r="B190" s="10" t="b">
        <v>0</v>
      </c>
      <c r="C190" s="10" t="s">
        <v>203</v>
      </c>
      <c r="D190" s="11">
        <v>42412.716273148202</v>
      </c>
      <c r="E190" s="12" t="s">
        <v>69</v>
      </c>
      <c r="F190" s="13" t="s">
        <v>342</v>
      </c>
      <c r="G190" s="10" t="s">
        <v>160</v>
      </c>
      <c r="H190" s="13">
        <v>100.50109639397699</v>
      </c>
      <c r="I190" s="13">
        <v>35.606983954647099</v>
      </c>
      <c r="J190" s="13">
        <v>15.5860746211766</v>
      </c>
      <c r="K190" s="13">
        <v>386.67399999999998</v>
      </c>
      <c r="L190" s="13">
        <v>8.3320000000000007</v>
      </c>
      <c r="M190" s="13">
        <v>70.736145672812</v>
      </c>
    </row>
    <row r="191" spans="1:14" x14ac:dyDescent="0.25">
      <c r="A191" s="10"/>
      <c r="B191" s="10" t="b">
        <v>0</v>
      </c>
      <c r="C191" s="10" t="s">
        <v>15</v>
      </c>
      <c r="D191" s="11">
        <v>42412.718240740702</v>
      </c>
      <c r="E191" s="12" t="s">
        <v>69</v>
      </c>
      <c r="F191" s="13" t="s">
        <v>342</v>
      </c>
      <c r="G191" s="10" t="s">
        <v>295</v>
      </c>
      <c r="H191" s="13">
        <v>81.566502978972395</v>
      </c>
      <c r="I191" s="13">
        <v>49.244237233961698</v>
      </c>
      <c r="J191" s="13">
        <v>13.073968035283499</v>
      </c>
      <c r="K191" s="13">
        <v>330.00599999999997</v>
      </c>
      <c r="L191" s="13">
        <v>5</v>
      </c>
      <c r="M191" s="13">
        <v>149.089838687954</v>
      </c>
    </row>
    <row r="192" spans="1:14" x14ac:dyDescent="0.25">
      <c r="A192" s="10"/>
      <c r="B192" s="10" t="b">
        <v>0</v>
      </c>
      <c r="C192" s="10" t="s">
        <v>244</v>
      </c>
      <c r="D192" s="11">
        <v>42412.720127314802</v>
      </c>
      <c r="E192" s="12" t="s">
        <v>69</v>
      </c>
      <c r="F192" s="13" t="s">
        <v>342</v>
      </c>
      <c r="G192" s="10" t="s">
        <v>152</v>
      </c>
      <c r="H192" s="13">
        <v>122.591349117223</v>
      </c>
      <c r="I192" s="13"/>
      <c r="J192" s="13">
        <v>14.0845858398748</v>
      </c>
      <c r="K192" s="13">
        <v>413.34399999999999</v>
      </c>
      <c r="L192" s="13">
        <v>1.6659999999999999</v>
      </c>
      <c r="M192" s="13">
        <v>223.60679774997899</v>
      </c>
    </row>
    <row r="193" spans="1:13" x14ac:dyDescent="0.25">
      <c r="A193" s="10"/>
      <c r="B193" s="10" t="b">
        <v>0</v>
      </c>
      <c r="C193" s="10" t="s">
        <v>132</v>
      </c>
      <c r="D193" s="11">
        <v>42412.722071759301</v>
      </c>
      <c r="E193" s="12" t="s">
        <v>69</v>
      </c>
      <c r="F193" s="13" t="s">
        <v>342</v>
      </c>
      <c r="G193" s="10" t="s">
        <v>252</v>
      </c>
      <c r="H193" s="13">
        <v>132.410095556833</v>
      </c>
      <c r="I193" s="13">
        <v>63.829721574157297</v>
      </c>
      <c r="J193" s="13">
        <v>27.2793432851924</v>
      </c>
      <c r="K193" s="13">
        <v>465.01</v>
      </c>
      <c r="L193" s="13">
        <v>8.3320000000000007</v>
      </c>
      <c r="M193" s="13">
        <v>122.494088152855</v>
      </c>
    </row>
    <row r="194" spans="1:13" x14ac:dyDescent="0.25">
      <c r="A194" s="10"/>
      <c r="B194" s="10" t="b">
        <v>0</v>
      </c>
      <c r="C194" s="10" t="s">
        <v>108</v>
      </c>
      <c r="D194" s="11">
        <v>42412.723981481497</v>
      </c>
      <c r="E194" s="12" t="s">
        <v>69</v>
      </c>
      <c r="F194" s="13" t="s">
        <v>342</v>
      </c>
      <c r="G194" s="10" t="s">
        <v>39</v>
      </c>
      <c r="H194" s="13">
        <v>65.787314415609899</v>
      </c>
      <c r="I194" s="13"/>
      <c r="J194" s="13">
        <v>24.783853193062601</v>
      </c>
      <c r="K194" s="13">
        <v>401.67399999999998</v>
      </c>
      <c r="L194" s="13">
        <v>3.3340000000000001</v>
      </c>
      <c r="M194" s="13">
        <v>223.60679774997899</v>
      </c>
    </row>
    <row r="195" spans="1:13" x14ac:dyDescent="0.25">
      <c r="A195" s="10"/>
      <c r="B195" s="10" t="b">
        <v>0</v>
      </c>
      <c r="C195" s="10" t="s">
        <v>320</v>
      </c>
      <c r="D195" s="11">
        <v>42412.725937499999</v>
      </c>
      <c r="E195" s="12" t="s">
        <v>69</v>
      </c>
      <c r="F195" s="13" t="s">
        <v>342</v>
      </c>
      <c r="G195" s="10" t="s">
        <v>24</v>
      </c>
      <c r="H195" s="13">
        <v>60.107138589517</v>
      </c>
      <c r="I195" s="13">
        <v>93.554963295630998</v>
      </c>
      <c r="J195" s="13">
        <v>17.327850132894898</v>
      </c>
      <c r="K195" s="13">
        <v>323.34199999999998</v>
      </c>
      <c r="L195" s="13">
        <v>8.3320000000000007</v>
      </c>
      <c r="M195" s="13">
        <v>173.21547524451799</v>
      </c>
    </row>
    <row r="196" spans="1:13" x14ac:dyDescent="0.25">
      <c r="A196" s="10"/>
      <c r="B196" s="10" t="b">
        <v>0</v>
      </c>
      <c r="C196" s="10" t="s">
        <v>375</v>
      </c>
      <c r="D196" s="11">
        <v>42412.727847222202</v>
      </c>
      <c r="E196" s="12" t="s">
        <v>69</v>
      </c>
      <c r="F196" s="13" t="s">
        <v>342</v>
      </c>
      <c r="G196" s="10" t="s">
        <v>89</v>
      </c>
      <c r="H196" s="13">
        <v>106.812852895365</v>
      </c>
      <c r="I196" s="13">
        <v>43.342007260892601</v>
      </c>
      <c r="J196" s="13">
        <v>21.830536783768999</v>
      </c>
      <c r="K196" s="13">
        <v>411.67599999999999</v>
      </c>
      <c r="L196" s="13">
        <v>8.3320000000000007</v>
      </c>
      <c r="M196" s="13">
        <v>70.736145672811901</v>
      </c>
    </row>
    <row r="197" spans="1:13" x14ac:dyDescent="0.25">
      <c r="A197" s="10"/>
      <c r="B197" s="10" t="b">
        <v>0</v>
      </c>
      <c r="C197" s="10" t="s">
        <v>82</v>
      </c>
      <c r="D197" s="11">
        <v>42412.729814814797</v>
      </c>
      <c r="E197" s="12" t="s">
        <v>69</v>
      </c>
      <c r="F197" s="13" t="s">
        <v>342</v>
      </c>
      <c r="G197" s="10" t="s">
        <v>265</v>
      </c>
      <c r="H197" s="13">
        <v>82.197185160147001</v>
      </c>
      <c r="I197" s="13"/>
      <c r="J197" s="13">
        <v>25.9633804960745</v>
      </c>
      <c r="K197" s="13">
        <v>366.67200000000003</v>
      </c>
      <c r="L197" s="13">
        <v>1.6659999999999999</v>
      </c>
      <c r="M197" s="13">
        <v>223.60679774997899</v>
      </c>
    </row>
    <row r="198" spans="1:13" x14ac:dyDescent="0.25">
      <c r="A198" s="10"/>
      <c r="B198" s="10" t="b">
        <v>0</v>
      </c>
      <c r="C198" s="10" t="s">
        <v>423</v>
      </c>
      <c r="D198" s="11">
        <v>42412.731712963003</v>
      </c>
      <c r="E198" s="12" t="s">
        <v>69</v>
      </c>
      <c r="F198" s="13" t="s">
        <v>342</v>
      </c>
      <c r="G198" s="10" t="s">
        <v>313</v>
      </c>
      <c r="H198" s="13">
        <v>51.060536448970502</v>
      </c>
      <c r="I198" s="13">
        <v>30.300424068957401</v>
      </c>
      <c r="J198" s="13">
        <v>21.0643523926719</v>
      </c>
      <c r="K198" s="13">
        <v>385.00799999999998</v>
      </c>
      <c r="L198" s="13">
        <v>8.3339999999999996</v>
      </c>
      <c r="M198" s="13">
        <v>141.417114890477</v>
      </c>
    </row>
    <row r="199" spans="1:13" x14ac:dyDescent="0.25">
      <c r="A199" s="10"/>
      <c r="B199" s="10" t="b">
        <v>0</v>
      </c>
      <c r="C199" s="10" t="s">
        <v>256</v>
      </c>
      <c r="D199" s="11">
        <v>42412.733692129601</v>
      </c>
      <c r="E199" s="12" t="s">
        <v>69</v>
      </c>
      <c r="F199" s="13" t="s">
        <v>342</v>
      </c>
      <c r="G199" s="10" t="s">
        <v>127</v>
      </c>
      <c r="H199" s="13">
        <v>74.623342165874703</v>
      </c>
      <c r="I199" s="13">
        <v>33.491715520429203</v>
      </c>
      <c r="J199" s="13">
        <v>15.3374739375638</v>
      </c>
      <c r="K199" s="13">
        <v>396.67399999999998</v>
      </c>
      <c r="L199" s="13">
        <v>5</v>
      </c>
      <c r="M199" s="13">
        <v>149.089838687954</v>
      </c>
    </row>
    <row r="200" spans="1:13" x14ac:dyDescent="0.25">
      <c r="A200" s="10"/>
      <c r="B200" s="10" t="b">
        <v>0</v>
      </c>
      <c r="C200" s="10" t="s">
        <v>190</v>
      </c>
      <c r="D200" s="11">
        <v>42412.7355902778</v>
      </c>
      <c r="E200" s="12" t="s">
        <v>69</v>
      </c>
      <c r="F200" s="13" t="s">
        <v>342</v>
      </c>
      <c r="G200" s="10" t="s">
        <v>247</v>
      </c>
      <c r="H200" s="13">
        <v>35.912877147853699</v>
      </c>
      <c r="I200" s="13"/>
      <c r="J200" s="13">
        <v>8.8551411307378505</v>
      </c>
      <c r="K200" s="13">
        <v>358.34</v>
      </c>
      <c r="L200" s="13">
        <v>5</v>
      </c>
      <c r="M200" s="13">
        <v>223.60679774997899</v>
      </c>
    </row>
    <row r="201" spans="1:13" x14ac:dyDescent="0.25">
      <c r="A201" s="10"/>
      <c r="B201" s="10" t="b">
        <v>0</v>
      </c>
      <c r="C201" s="10" t="s">
        <v>327</v>
      </c>
      <c r="D201" s="11">
        <v>42412.737569444398</v>
      </c>
      <c r="E201" s="12" t="s">
        <v>69</v>
      </c>
      <c r="F201" s="13" t="s">
        <v>342</v>
      </c>
      <c r="G201" s="10" t="s">
        <v>383</v>
      </c>
      <c r="H201" s="13">
        <v>61.684828299450103</v>
      </c>
      <c r="I201" s="13">
        <v>59.035426324347902</v>
      </c>
      <c r="J201" s="13">
        <v>19.048835579711</v>
      </c>
      <c r="K201" s="13">
        <v>313.33800000000002</v>
      </c>
      <c r="L201" s="13">
        <v>11.667999999999999</v>
      </c>
      <c r="M201" s="13">
        <v>63.897925679973198</v>
      </c>
    </row>
    <row r="202" spans="1:13" x14ac:dyDescent="0.25">
      <c r="A202" s="10"/>
      <c r="B202" s="10" t="b">
        <v>0</v>
      </c>
      <c r="C202" s="10" t="s">
        <v>90</v>
      </c>
      <c r="D202" s="11">
        <v>42412.739467592597</v>
      </c>
      <c r="E202" s="12" t="s">
        <v>69</v>
      </c>
      <c r="F202" s="13" t="s">
        <v>342</v>
      </c>
      <c r="G202" s="10" t="s">
        <v>196</v>
      </c>
      <c r="H202" s="13"/>
      <c r="I202" s="13"/>
      <c r="J202" s="13">
        <v>14.1665887972155</v>
      </c>
      <c r="K202" s="13">
        <v>361.67399999999998</v>
      </c>
      <c r="L202" s="13">
        <v>0</v>
      </c>
      <c r="M202" s="13" t="s">
        <v>101</v>
      </c>
    </row>
    <row r="203" spans="1:13" x14ac:dyDescent="0.25">
      <c r="A203" s="10"/>
      <c r="B203" s="10" t="b">
        <v>0</v>
      </c>
      <c r="C203" s="10" t="s">
        <v>394</v>
      </c>
      <c r="D203" s="11">
        <v>42412.741435185198</v>
      </c>
      <c r="E203" s="12" t="s">
        <v>69</v>
      </c>
      <c r="F203" s="13" t="s">
        <v>342</v>
      </c>
      <c r="G203" s="10" t="s">
        <v>349</v>
      </c>
      <c r="H203" s="13">
        <v>0.92164623092221198</v>
      </c>
      <c r="I203" s="13">
        <v>2.1523958268467598</v>
      </c>
      <c r="J203" s="13">
        <v>1.34578625807857</v>
      </c>
      <c r="K203" s="13">
        <v>118182.04</v>
      </c>
      <c r="L203" s="13">
        <v>146512.23000000001</v>
      </c>
      <c r="M203" s="13">
        <v>0.72108587590363804</v>
      </c>
    </row>
    <row r="204" spans="1:13" x14ac:dyDescent="0.25">
      <c r="A204" s="10"/>
      <c r="B204" s="10" t="b">
        <v>0</v>
      </c>
      <c r="C204" s="10" t="s">
        <v>430</v>
      </c>
      <c r="D204" s="11">
        <v>42412.743344907401</v>
      </c>
      <c r="E204" s="12" t="s">
        <v>69</v>
      </c>
      <c r="F204" s="13" t="s">
        <v>342</v>
      </c>
      <c r="G204" s="10" t="s">
        <v>216</v>
      </c>
      <c r="H204" s="13">
        <v>72.730567411453094</v>
      </c>
      <c r="I204" s="13">
        <v>58.439724897382099</v>
      </c>
      <c r="J204" s="13">
        <v>19.308950926329899</v>
      </c>
      <c r="K204" s="13">
        <v>598.35</v>
      </c>
      <c r="L204" s="13">
        <v>23.332000000000001</v>
      </c>
      <c r="M204" s="13">
        <v>95.833766848621906</v>
      </c>
    </row>
  </sheetData>
  <mergeCells count="3">
    <mergeCell ref="A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abSelected="1" topLeftCell="G151" zoomScale="85" zoomScaleNormal="85" workbookViewId="0">
      <selection activeCell="L170" sqref="L170:N201"/>
    </sheetView>
  </sheetViews>
  <sheetFormatPr defaultRowHeight="15" x14ac:dyDescent="0.25"/>
  <cols>
    <col min="1" max="1" width="19.5703125" bestFit="1" customWidth="1"/>
    <col min="6" max="6" width="19.85546875" bestFit="1" customWidth="1"/>
  </cols>
  <sheetData>
    <row r="1" spans="1:23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s="18" t="s">
        <v>478</v>
      </c>
      <c r="H1" s="18" t="s">
        <v>479</v>
      </c>
      <c r="I1" s="18" t="s">
        <v>480</v>
      </c>
      <c r="J1" s="18" t="s">
        <v>481</v>
      </c>
      <c r="K1" s="18" t="s">
        <v>482</v>
      </c>
      <c r="L1" s="18" t="s">
        <v>483</v>
      </c>
      <c r="M1" s="18" t="s">
        <v>484</v>
      </c>
      <c r="N1" s="18" t="s">
        <v>485</v>
      </c>
    </row>
    <row r="2" spans="1:23" x14ac:dyDescent="0.25">
      <c r="A2" s="17">
        <v>41808</v>
      </c>
      <c r="B2" t="s">
        <v>438</v>
      </c>
      <c r="C2">
        <v>222</v>
      </c>
      <c r="D2">
        <v>1</v>
      </c>
      <c r="E2" t="s">
        <v>439</v>
      </c>
      <c r="F2">
        <v>100</v>
      </c>
      <c r="G2" s="1">
        <v>531412.87600000005</v>
      </c>
      <c r="H2" s="6">
        <v>152259.66399999999</v>
      </c>
      <c r="I2">
        <f>G2/H2</f>
        <v>3.4901750210088478</v>
      </c>
      <c r="J2" s="19" t="str">
        <f>IF(I2&lt;$U$9,"low","high")</f>
        <v>low</v>
      </c>
      <c r="K2" s="19">
        <f>(I2-0.3863)/0.3974</f>
        <v>7.8104555133589537</v>
      </c>
      <c r="L2" s="18">
        <f>(K2*5)/4.98</f>
        <v>7.8418228045772622</v>
      </c>
      <c r="M2" s="18">
        <f>(L2*5.55)/5</f>
        <v>8.7044233130807616</v>
      </c>
      <c r="N2" s="19">
        <f>(M2*5)/F2</f>
        <v>0.43522116565403807</v>
      </c>
      <c r="R2" s="19" t="s">
        <v>488</v>
      </c>
      <c r="S2" s="19" t="s">
        <v>489</v>
      </c>
      <c r="T2" s="19" t="s">
        <v>490</v>
      </c>
      <c r="U2" s="19" t="s">
        <v>480</v>
      </c>
      <c r="V2" s="19" t="s">
        <v>486</v>
      </c>
      <c r="W2" s="19" t="s">
        <v>487</v>
      </c>
    </row>
    <row r="3" spans="1:23" x14ac:dyDescent="0.25">
      <c r="A3" s="17">
        <v>41877</v>
      </c>
      <c r="B3" t="s">
        <v>440</v>
      </c>
      <c r="C3">
        <v>222</v>
      </c>
      <c r="D3">
        <v>2</v>
      </c>
      <c r="E3" t="s">
        <v>439</v>
      </c>
      <c r="F3">
        <v>100</v>
      </c>
      <c r="G3" s="1">
        <v>5109706.4680000003</v>
      </c>
      <c r="H3" s="6">
        <v>153862.23800000001</v>
      </c>
      <c r="I3">
        <f t="shared" ref="I3:I66" si="0">G3/H3</f>
        <v>33.209620075849926</v>
      </c>
      <c r="J3" s="19" t="str">
        <f t="shared" ref="J3:J66" si="1">IF(I3&lt;$U$9,"low","high")</f>
        <v>high</v>
      </c>
      <c r="K3" s="19">
        <f>(I3+0.0034)/0.3994</f>
        <v>83.157286118803029</v>
      </c>
      <c r="L3" s="18">
        <f t="shared" ref="L3:L66" si="2">(K3*5)/4.98</f>
        <v>83.491251123296209</v>
      </c>
      <c r="M3" s="18">
        <f t="shared" ref="M3:M66" si="3">(L3*5.55)/5</f>
        <v>92.675288746858797</v>
      </c>
      <c r="N3" s="19">
        <f t="shared" ref="N3:N66" si="4">(M3*5)/F3</f>
        <v>4.6337644373429399</v>
      </c>
      <c r="Q3" t="s">
        <v>193</v>
      </c>
      <c r="R3" s="19">
        <v>0</v>
      </c>
      <c r="S3">
        <v>79976.86</v>
      </c>
      <c r="T3">
        <v>181132.05</v>
      </c>
      <c r="U3" s="19">
        <f>S3/T3</f>
        <v>0.44153897667475195</v>
      </c>
      <c r="V3" s="19">
        <f>(U3+0.0034)/0.3994</f>
        <v>1.1140184693909665</v>
      </c>
      <c r="W3" s="19">
        <f>(U3-0.3863)/0.3974</f>
        <v>0.13900094784789124</v>
      </c>
    </row>
    <row r="4" spans="1:23" x14ac:dyDescent="0.25">
      <c r="A4" s="17">
        <v>41871</v>
      </c>
      <c r="B4" t="s">
        <v>441</v>
      </c>
      <c r="C4">
        <v>222</v>
      </c>
      <c r="D4">
        <v>3</v>
      </c>
      <c r="E4" t="s">
        <v>439</v>
      </c>
      <c r="F4">
        <v>100</v>
      </c>
      <c r="G4" s="1">
        <v>921016.94799999997</v>
      </c>
      <c r="H4" s="6">
        <v>147689.484</v>
      </c>
      <c r="I4">
        <f t="shared" si="0"/>
        <v>6.2361714798868144</v>
      </c>
      <c r="J4" s="19" t="str">
        <f t="shared" si="1"/>
        <v>low</v>
      </c>
      <c r="K4" s="19">
        <f>(I4-0.3863)/0.3974</f>
        <v>14.720361046519413</v>
      </c>
      <c r="L4" s="18">
        <f t="shared" si="2"/>
        <v>14.779478962368886</v>
      </c>
      <c r="M4" s="18">
        <f t="shared" si="3"/>
        <v>16.405221648229464</v>
      </c>
      <c r="N4" s="19">
        <f t="shared" si="4"/>
        <v>0.82026108241147311</v>
      </c>
      <c r="Q4" t="s">
        <v>412</v>
      </c>
      <c r="R4" s="18">
        <v>0.78125</v>
      </c>
      <c r="S4">
        <v>125243.89200000001</v>
      </c>
      <c r="T4">
        <v>182832.84599999999</v>
      </c>
      <c r="U4" s="19">
        <f t="shared" ref="U4:U12" si="5">S4/T4</f>
        <v>0.68501855514517351</v>
      </c>
      <c r="V4" s="19">
        <f t="shared" ref="V4:V12" si="6">(U4+0.0034)/0.3994</f>
        <v>1.7236318356163582</v>
      </c>
      <c r="W4" s="19">
        <f t="shared" ref="W4:W8" si="7">(U4-0.3863)/0.3974</f>
        <v>0.75168232296218807</v>
      </c>
    </row>
    <row r="5" spans="1:23" x14ac:dyDescent="0.25">
      <c r="A5" s="17">
        <v>42191</v>
      </c>
      <c r="B5" t="s">
        <v>442</v>
      </c>
      <c r="C5">
        <v>222</v>
      </c>
      <c r="D5">
        <v>4</v>
      </c>
      <c r="E5" t="s">
        <v>439</v>
      </c>
      <c r="F5">
        <v>100</v>
      </c>
      <c r="G5" s="1">
        <v>999042.77</v>
      </c>
      <c r="H5" s="6">
        <v>147730.19399999999</v>
      </c>
      <c r="I5">
        <f t="shared" si="0"/>
        <v>6.7626173292644571</v>
      </c>
      <c r="J5" s="19" t="str">
        <f t="shared" si="1"/>
        <v>low</v>
      </c>
      <c r="K5" s="19">
        <f>(I5-0.3863)/0.3974</f>
        <v>16.045086384661442</v>
      </c>
      <c r="L5" s="18">
        <f t="shared" si="2"/>
        <v>16.109524482591809</v>
      </c>
      <c r="M5" s="18">
        <f t="shared" si="3"/>
        <v>17.881572175676908</v>
      </c>
      <c r="N5" s="19">
        <f t="shared" si="4"/>
        <v>0.89407860878384537</v>
      </c>
      <c r="Q5" t="s">
        <v>133</v>
      </c>
      <c r="R5" s="18">
        <v>1.5625</v>
      </c>
      <c r="S5">
        <v>170780.992</v>
      </c>
      <c r="T5">
        <v>161434.19</v>
      </c>
      <c r="U5" s="19">
        <f t="shared" si="5"/>
        <v>1.0578985281866251</v>
      </c>
      <c r="V5" s="19">
        <f t="shared" si="6"/>
        <v>2.6572321687196427</v>
      </c>
      <c r="W5" s="19">
        <f t="shared" si="7"/>
        <v>1.689981198255222</v>
      </c>
    </row>
    <row r="6" spans="1:23" x14ac:dyDescent="0.25">
      <c r="A6" s="17">
        <v>41872</v>
      </c>
      <c r="B6" t="s">
        <v>438</v>
      </c>
      <c r="C6">
        <v>222</v>
      </c>
      <c r="D6">
        <v>5</v>
      </c>
      <c r="E6" t="s">
        <v>439</v>
      </c>
      <c r="F6">
        <v>100</v>
      </c>
      <c r="G6" s="1">
        <v>1213980.1059999999</v>
      </c>
      <c r="H6" s="6">
        <v>143272.45000000001</v>
      </c>
      <c r="I6">
        <f t="shared" si="0"/>
        <v>8.4732277978076027</v>
      </c>
      <c r="J6" s="19" t="str">
        <f t="shared" si="1"/>
        <v>low</v>
      </c>
      <c r="K6" s="19">
        <f t="shared" ref="K6:K7" si="8">(I6-0.3863)/0.3974</f>
        <v>20.349591841488685</v>
      </c>
      <c r="L6" s="18">
        <f t="shared" si="2"/>
        <v>20.431317109928397</v>
      </c>
      <c r="M6" s="18">
        <f t="shared" si="3"/>
        <v>22.678761992020519</v>
      </c>
      <c r="N6" s="19">
        <f t="shared" si="4"/>
        <v>1.133938099601026</v>
      </c>
      <c r="Q6" t="s">
        <v>62</v>
      </c>
      <c r="R6" s="18">
        <v>3.125</v>
      </c>
      <c r="S6">
        <v>251173.514</v>
      </c>
      <c r="T6">
        <v>138051.56</v>
      </c>
      <c r="U6" s="19">
        <f t="shared" si="5"/>
        <v>1.8194181507257143</v>
      </c>
      <c r="V6" s="19">
        <f t="shared" si="6"/>
        <v>4.5638912136347383</v>
      </c>
      <c r="W6" s="19">
        <f t="shared" si="7"/>
        <v>3.6062359102307866</v>
      </c>
    </row>
    <row r="7" spans="1:23" x14ac:dyDescent="0.25">
      <c r="A7" s="17">
        <v>41871</v>
      </c>
      <c r="B7" t="s">
        <v>443</v>
      </c>
      <c r="C7">
        <v>222</v>
      </c>
      <c r="D7">
        <v>6</v>
      </c>
      <c r="E7" t="s">
        <v>439</v>
      </c>
      <c r="F7">
        <v>100</v>
      </c>
      <c r="G7" s="1">
        <v>958737.58600000001</v>
      </c>
      <c r="H7" s="6">
        <v>137539.21599999999</v>
      </c>
      <c r="I7">
        <f t="shared" si="0"/>
        <v>6.970648909326342</v>
      </c>
      <c r="J7" s="19" t="str">
        <f t="shared" si="1"/>
        <v>low</v>
      </c>
      <c r="K7" s="19">
        <f t="shared" si="8"/>
        <v>16.568567965088935</v>
      </c>
      <c r="L7" s="18">
        <f t="shared" si="2"/>
        <v>16.635108398683666</v>
      </c>
      <c r="M7" s="18">
        <f t="shared" si="3"/>
        <v>18.464970322538868</v>
      </c>
      <c r="N7" s="19">
        <f t="shared" si="4"/>
        <v>0.92324851612694347</v>
      </c>
      <c r="Q7" t="s">
        <v>340</v>
      </c>
      <c r="R7" s="18">
        <v>6.25</v>
      </c>
      <c r="S7">
        <v>443824.592</v>
      </c>
      <c r="T7">
        <v>161245.74400000001</v>
      </c>
      <c r="U7" s="19">
        <f t="shared" si="5"/>
        <v>2.7524732187660095</v>
      </c>
      <c r="V7" s="19">
        <f t="shared" si="6"/>
        <v>6.9000330965598637</v>
      </c>
      <c r="W7" s="19">
        <f t="shared" si="7"/>
        <v>5.9541349239205079</v>
      </c>
    </row>
    <row r="8" spans="1:23" x14ac:dyDescent="0.25">
      <c r="A8" s="17">
        <v>41865</v>
      </c>
      <c r="B8" t="s">
        <v>444</v>
      </c>
      <c r="C8">
        <v>222</v>
      </c>
      <c r="D8">
        <v>7</v>
      </c>
      <c r="E8" t="s">
        <v>439</v>
      </c>
      <c r="F8">
        <v>100</v>
      </c>
      <c r="G8" s="1">
        <v>1014647.732</v>
      </c>
      <c r="H8" s="6">
        <v>167480.73199999999</v>
      </c>
      <c r="I8">
        <f t="shared" si="0"/>
        <v>6.0582953028889319</v>
      </c>
      <c r="J8" s="19" t="str">
        <f t="shared" si="1"/>
        <v>low</v>
      </c>
      <c r="K8" s="19">
        <f>(I8-0.3863)/0.3974</f>
        <v>14.272761205055188</v>
      </c>
      <c r="L8" s="18">
        <f t="shared" si="2"/>
        <v>14.330081531179905</v>
      </c>
      <c r="M8" s="18">
        <f t="shared" si="3"/>
        <v>15.906390499609694</v>
      </c>
      <c r="N8" s="19">
        <f t="shared" si="4"/>
        <v>0.79531952498048464</v>
      </c>
      <c r="Q8" t="s">
        <v>238</v>
      </c>
      <c r="R8" s="18">
        <v>12.5</v>
      </c>
      <c r="S8">
        <v>822289.31400000001</v>
      </c>
      <c r="T8">
        <v>164036.53</v>
      </c>
      <c r="U8" s="19">
        <f t="shared" si="5"/>
        <v>5.0128426515727931</v>
      </c>
      <c r="V8" s="19">
        <f t="shared" si="6"/>
        <v>12.559445797628426</v>
      </c>
      <c r="W8" s="19">
        <f t="shared" si="7"/>
        <v>11.642029822780053</v>
      </c>
    </row>
    <row r="9" spans="1:23" x14ac:dyDescent="0.25">
      <c r="A9" s="17">
        <v>41876</v>
      </c>
      <c r="B9" t="s">
        <v>445</v>
      </c>
      <c r="C9">
        <v>222</v>
      </c>
      <c r="D9">
        <v>8</v>
      </c>
      <c r="E9" t="s">
        <v>439</v>
      </c>
      <c r="F9">
        <v>100</v>
      </c>
      <c r="G9" s="1">
        <v>2439466.62</v>
      </c>
      <c r="H9" s="6">
        <v>159454.842</v>
      </c>
      <c r="I9">
        <f t="shared" si="0"/>
        <v>15.298792996201396</v>
      </c>
      <c r="J9" s="19" t="str">
        <f t="shared" si="1"/>
        <v>high</v>
      </c>
      <c r="K9" s="19">
        <f>(I9+0.0034)/0.3994</f>
        <v>38.31295191838106</v>
      </c>
      <c r="L9" s="18">
        <f t="shared" si="2"/>
        <v>38.466819195161705</v>
      </c>
      <c r="M9" s="18">
        <f t="shared" si="3"/>
        <v>42.698169306629488</v>
      </c>
      <c r="N9" s="19">
        <f t="shared" si="4"/>
        <v>2.1349084653314745</v>
      </c>
      <c r="Q9" t="s">
        <v>43</v>
      </c>
      <c r="R9" s="18">
        <v>25</v>
      </c>
      <c r="S9">
        <v>1618170.32</v>
      </c>
      <c r="T9">
        <v>154195.15400000001</v>
      </c>
      <c r="U9" s="20">
        <f t="shared" si="5"/>
        <v>10.494300748258276</v>
      </c>
      <c r="V9" s="19">
        <f t="shared" si="6"/>
        <v>26.283677386725778</v>
      </c>
      <c r="W9" s="19">
        <f>(U9-0.3863)/0.3974</f>
        <v>25.435331525561843</v>
      </c>
    </row>
    <row r="10" spans="1:23" x14ac:dyDescent="0.25">
      <c r="A10" s="17">
        <v>41871</v>
      </c>
      <c r="B10" t="s">
        <v>445</v>
      </c>
      <c r="C10">
        <v>222</v>
      </c>
      <c r="D10">
        <v>9</v>
      </c>
      <c r="E10" t="s">
        <v>439</v>
      </c>
      <c r="F10">
        <v>100</v>
      </c>
      <c r="G10" s="1">
        <v>1721953.6839999999</v>
      </c>
      <c r="H10" s="6">
        <v>162214.89600000001</v>
      </c>
      <c r="I10">
        <f t="shared" si="0"/>
        <v>10.615262386260753</v>
      </c>
      <c r="J10" s="19" t="str">
        <f t="shared" si="1"/>
        <v>high</v>
      </c>
      <c r="K10" s="19">
        <f>(I10+0.0034)/0.3994</f>
        <v>26.58653576930584</v>
      </c>
      <c r="L10" s="18">
        <f t="shared" si="2"/>
        <v>26.693309005327148</v>
      </c>
      <c r="M10" s="18">
        <f t="shared" si="3"/>
        <v>29.629572995913133</v>
      </c>
      <c r="N10" s="19">
        <f t="shared" si="4"/>
        <v>1.4814786497956567</v>
      </c>
      <c r="Q10" t="s">
        <v>26</v>
      </c>
      <c r="R10" s="18">
        <v>50</v>
      </c>
      <c r="S10">
        <v>3205608.1439999999</v>
      </c>
      <c r="T10">
        <v>172064.408</v>
      </c>
      <c r="U10" s="19">
        <f t="shared" si="5"/>
        <v>18.630280261098505</v>
      </c>
      <c r="V10" s="19">
        <f t="shared" si="6"/>
        <v>46.654181925634717</v>
      </c>
    </row>
    <row r="11" spans="1:23" x14ac:dyDescent="0.25">
      <c r="A11" s="17">
        <v>42198</v>
      </c>
      <c r="B11" t="s">
        <v>446</v>
      </c>
      <c r="C11">
        <v>222</v>
      </c>
      <c r="D11">
        <v>10</v>
      </c>
      <c r="E11" t="s">
        <v>439</v>
      </c>
      <c r="F11">
        <v>100</v>
      </c>
      <c r="G11" s="1">
        <v>1034091.156</v>
      </c>
      <c r="H11" s="6">
        <v>148859.81200000001</v>
      </c>
      <c r="I11">
        <f t="shared" si="0"/>
        <v>6.9467450086528384</v>
      </c>
      <c r="J11" s="19" t="str">
        <f t="shared" si="1"/>
        <v>low</v>
      </c>
      <c r="K11" s="19">
        <f>(I11-0.3863)/0.3974</f>
        <v>16.508417233650828</v>
      </c>
      <c r="L11" s="18">
        <f t="shared" si="2"/>
        <v>16.574716098042998</v>
      </c>
      <c r="M11" s="18">
        <f t="shared" si="3"/>
        <v>18.397934868827726</v>
      </c>
      <c r="N11" s="19">
        <f t="shared" si="4"/>
        <v>0.91989674344138617</v>
      </c>
      <c r="Q11" t="s">
        <v>399</v>
      </c>
      <c r="R11" s="18">
        <v>100</v>
      </c>
      <c r="S11">
        <v>6180430.6579999998</v>
      </c>
      <c r="T11">
        <v>167700.02799999999</v>
      </c>
      <c r="U11" s="19">
        <f t="shared" si="5"/>
        <v>36.854082445352965</v>
      </c>
      <c r="V11" s="19">
        <f t="shared" si="6"/>
        <v>92.282129307343425</v>
      </c>
    </row>
    <row r="12" spans="1:23" x14ac:dyDescent="0.25">
      <c r="A12" s="17">
        <v>41795</v>
      </c>
      <c r="B12" t="s">
        <v>447</v>
      </c>
      <c r="C12">
        <v>222</v>
      </c>
      <c r="D12">
        <v>11</v>
      </c>
      <c r="E12" t="s">
        <v>439</v>
      </c>
      <c r="F12">
        <v>100</v>
      </c>
      <c r="G12" s="1">
        <v>144568.18</v>
      </c>
      <c r="H12" s="6">
        <v>157404.21599999999</v>
      </c>
      <c r="I12">
        <f t="shared" si="0"/>
        <v>0.91845176497686698</v>
      </c>
      <c r="J12" s="19" t="str">
        <f t="shared" si="1"/>
        <v>low</v>
      </c>
      <c r="K12" s="19">
        <f t="shared" ref="K12:K13" si="9">(I12-0.3863)/0.3974</f>
        <v>1.3390834548990111</v>
      </c>
      <c r="L12" s="18">
        <f t="shared" si="2"/>
        <v>1.3444613000994088</v>
      </c>
      <c r="M12" s="18">
        <f t="shared" si="3"/>
        <v>1.4923520431103436</v>
      </c>
      <c r="N12" s="19">
        <f t="shared" si="4"/>
        <v>7.4617602155517188E-2</v>
      </c>
      <c r="Q12" t="s">
        <v>275</v>
      </c>
      <c r="R12" s="18">
        <v>200</v>
      </c>
      <c r="S12">
        <v>11948335.266000001</v>
      </c>
      <c r="T12">
        <v>146317.28400000001</v>
      </c>
      <c r="U12" s="19">
        <f t="shared" si="5"/>
        <v>81.660450080524996</v>
      </c>
      <c r="V12" s="19">
        <f t="shared" si="6"/>
        <v>204.46632468834503</v>
      </c>
    </row>
    <row r="13" spans="1:23" x14ac:dyDescent="0.25">
      <c r="A13" s="17">
        <v>42302</v>
      </c>
      <c r="B13" t="s">
        <v>447</v>
      </c>
      <c r="C13">
        <v>222</v>
      </c>
      <c r="D13">
        <v>12</v>
      </c>
      <c r="E13" t="s">
        <v>439</v>
      </c>
      <c r="F13">
        <v>100</v>
      </c>
      <c r="G13" s="1">
        <v>235634.924</v>
      </c>
      <c r="H13" s="6">
        <v>154387.39799999999</v>
      </c>
      <c r="I13">
        <f t="shared" si="0"/>
        <v>1.5262574993329443</v>
      </c>
      <c r="J13" s="19" t="str">
        <f t="shared" si="1"/>
        <v>low</v>
      </c>
      <c r="K13" s="19">
        <f t="shared" si="9"/>
        <v>2.8685392534799807</v>
      </c>
      <c r="L13" s="18">
        <f t="shared" si="2"/>
        <v>2.8800594914457633</v>
      </c>
      <c r="M13" s="18">
        <f t="shared" si="3"/>
        <v>3.1968660355047973</v>
      </c>
      <c r="N13" s="19">
        <f t="shared" si="4"/>
        <v>0.15984330177523987</v>
      </c>
    </row>
    <row r="14" spans="1:23" x14ac:dyDescent="0.25">
      <c r="A14" s="17">
        <v>42184</v>
      </c>
      <c r="B14" t="s">
        <v>442</v>
      </c>
      <c r="C14">
        <v>222</v>
      </c>
      <c r="D14">
        <v>13</v>
      </c>
      <c r="E14" t="s">
        <v>439</v>
      </c>
      <c r="F14">
        <v>100</v>
      </c>
      <c r="G14" s="1">
        <v>2491932.5559999999</v>
      </c>
      <c r="H14" s="6">
        <v>102200.166</v>
      </c>
      <c r="I14">
        <f t="shared" si="0"/>
        <v>24.38286211785605</v>
      </c>
      <c r="J14" s="19" t="str">
        <f t="shared" si="1"/>
        <v>high</v>
      </c>
      <c r="K14" s="19">
        <f>(I14+0.0034)/0.3994</f>
        <v>61.057241156374687</v>
      </c>
      <c r="L14" s="18">
        <f t="shared" si="2"/>
        <v>61.302450960215545</v>
      </c>
      <c r="M14" s="18">
        <f t="shared" si="3"/>
        <v>68.045720565839261</v>
      </c>
      <c r="N14" s="19">
        <f t="shared" si="4"/>
        <v>3.4022860282919627</v>
      </c>
    </row>
    <row r="15" spans="1:23" x14ac:dyDescent="0.25">
      <c r="A15" s="17">
        <v>42230</v>
      </c>
      <c r="B15" t="s">
        <v>448</v>
      </c>
      <c r="C15">
        <v>222</v>
      </c>
      <c r="D15">
        <v>14</v>
      </c>
      <c r="E15" t="s">
        <v>439</v>
      </c>
      <c r="F15">
        <v>100</v>
      </c>
      <c r="G15" s="1">
        <v>1911843.5079999999</v>
      </c>
      <c r="H15" s="6">
        <v>176869.70199999999</v>
      </c>
      <c r="I15">
        <f t="shared" si="0"/>
        <v>10.80933300831818</v>
      </c>
      <c r="J15" s="19" t="str">
        <f t="shared" si="1"/>
        <v>high</v>
      </c>
      <c r="K15" s="19">
        <f>(I15+0.0034)/0.3994</f>
        <v>27.072441182569303</v>
      </c>
      <c r="L15" s="18">
        <f t="shared" si="2"/>
        <v>27.181165845953114</v>
      </c>
      <c r="M15" s="18">
        <f t="shared" si="3"/>
        <v>30.171094089007955</v>
      </c>
      <c r="N15" s="19">
        <f t="shared" si="4"/>
        <v>1.5085547044503977</v>
      </c>
    </row>
    <row r="16" spans="1:23" x14ac:dyDescent="0.25">
      <c r="A16" s="17">
        <v>42191</v>
      </c>
      <c r="B16" t="s">
        <v>438</v>
      </c>
      <c r="C16">
        <v>222</v>
      </c>
      <c r="D16">
        <v>15</v>
      </c>
      <c r="E16" t="s">
        <v>439</v>
      </c>
      <c r="F16">
        <v>100</v>
      </c>
      <c r="G16" s="1">
        <v>11491739.007999999</v>
      </c>
      <c r="H16" s="6">
        <v>139284.91800000001</v>
      </c>
      <c r="I16">
        <f t="shared" si="0"/>
        <v>82.505264554199613</v>
      </c>
      <c r="J16" s="19" t="str">
        <f t="shared" si="1"/>
        <v>high</v>
      </c>
      <c r="K16" s="19">
        <f>(I16+0.0034)/0.3994</f>
        <v>206.58153368602808</v>
      </c>
      <c r="L16" s="18">
        <f t="shared" si="2"/>
        <v>207.41117839962655</v>
      </c>
      <c r="M16" s="18">
        <f t="shared" si="3"/>
        <v>230.22640802358546</v>
      </c>
      <c r="N16" s="19">
        <f t="shared" si="4"/>
        <v>11.511320401179272</v>
      </c>
    </row>
    <row r="17" spans="1:14" x14ac:dyDescent="0.25">
      <c r="A17" s="17">
        <v>42230</v>
      </c>
      <c r="B17" t="s">
        <v>449</v>
      </c>
      <c r="C17">
        <v>222</v>
      </c>
      <c r="D17">
        <v>16</v>
      </c>
      <c r="E17" t="s">
        <v>439</v>
      </c>
      <c r="F17">
        <v>100</v>
      </c>
      <c r="G17" s="1">
        <v>830457.31</v>
      </c>
      <c r="H17" s="6">
        <v>158302.22399999999</v>
      </c>
      <c r="I17">
        <f t="shared" si="0"/>
        <v>5.2460242756917941</v>
      </c>
      <c r="J17" s="19" t="str">
        <f t="shared" si="1"/>
        <v>low</v>
      </c>
      <c r="K17" s="19">
        <f t="shared" ref="K17" si="10">(I17-0.3863)/0.3974</f>
        <v>12.228797875419714</v>
      </c>
      <c r="L17" s="18">
        <f t="shared" si="2"/>
        <v>12.277909513473608</v>
      </c>
      <c r="M17" s="18">
        <f t="shared" si="3"/>
        <v>13.628479559955704</v>
      </c>
      <c r="N17" s="19">
        <f t="shared" si="4"/>
        <v>0.6814239779977852</v>
      </c>
    </row>
    <row r="18" spans="1:14" x14ac:dyDescent="0.25">
      <c r="A18" s="17">
        <v>42191</v>
      </c>
      <c r="B18" t="s">
        <v>447</v>
      </c>
      <c r="C18">
        <v>222</v>
      </c>
      <c r="D18">
        <v>17</v>
      </c>
      <c r="E18" t="s">
        <v>439</v>
      </c>
      <c r="F18">
        <v>100</v>
      </c>
      <c r="G18" s="1">
        <v>3369642.8360000001</v>
      </c>
      <c r="H18" s="6">
        <v>145421.32999999999</v>
      </c>
      <c r="I18">
        <f t="shared" si="0"/>
        <v>23.171585873956733</v>
      </c>
      <c r="J18" s="19" t="str">
        <f t="shared" si="1"/>
        <v>high</v>
      </c>
      <c r="K18" s="19">
        <f>(I18+0.0034)/0.3994</f>
        <v>58.024501437047405</v>
      </c>
      <c r="L18" s="18">
        <f t="shared" si="2"/>
        <v>58.25753156330061</v>
      </c>
      <c r="M18" s="18">
        <f t="shared" si="3"/>
        <v>64.665860035263677</v>
      </c>
      <c r="N18" s="19">
        <f t="shared" si="4"/>
        <v>3.233293001763184</v>
      </c>
    </row>
    <row r="19" spans="1:14" x14ac:dyDescent="0.25">
      <c r="A19" s="17">
        <v>42230</v>
      </c>
      <c r="B19" t="s">
        <v>450</v>
      </c>
      <c r="C19">
        <v>222</v>
      </c>
      <c r="D19">
        <v>18</v>
      </c>
      <c r="E19" t="s">
        <v>439</v>
      </c>
      <c r="F19">
        <v>100</v>
      </c>
      <c r="G19" s="1">
        <v>1418044.4080000001</v>
      </c>
      <c r="H19" s="6">
        <v>159608.758</v>
      </c>
      <c r="I19">
        <f t="shared" si="0"/>
        <v>8.8845024907718404</v>
      </c>
      <c r="J19" s="19" t="str">
        <f t="shared" si="1"/>
        <v>low</v>
      </c>
      <c r="K19" s="19">
        <f t="shared" ref="K19:K48" si="11">(I19-0.3863)/0.3974</f>
        <v>21.384505512762559</v>
      </c>
      <c r="L19" s="18">
        <f t="shared" si="2"/>
        <v>21.470387061006583</v>
      </c>
      <c r="M19" s="18">
        <f t="shared" si="3"/>
        <v>23.832129637717308</v>
      </c>
      <c r="N19" s="19">
        <f t="shared" si="4"/>
        <v>1.1916064818858656</v>
      </c>
    </row>
    <row r="20" spans="1:14" x14ac:dyDescent="0.25">
      <c r="A20" s="17">
        <v>42205</v>
      </c>
      <c r="B20" t="s">
        <v>446</v>
      </c>
      <c r="C20">
        <v>222</v>
      </c>
      <c r="D20">
        <v>19</v>
      </c>
      <c r="E20" t="s">
        <v>439</v>
      </c>
      <c r="F20">
        <v>100</v>
      </c>
      <c r="G20" s="1">
        <v>786109.81</v>
      </c>
      <c r="H20" s="6">
        <v>162118.19200000001</v>
      </c>
      <c r="I20">
        <f t="shared" si="0"/>
        <v>4.848991962604666</v>
      </c>
      <c r="J20" s="19" t="str">
        <f t="shared" si="1"/>
        <v>low</v>
      </c>
      <c r="K20" s="19">
        <f t="shared" si="11"/>
        <v>11.229723106705249</v>
      </c>
      <c r="L20" s="18">
        <f t="shared" si="2"/>
        <v>11.274822396290411</v>
      </c>
      <c r="M20" s="18">
        <f t="shared" si="3"/>
        <v>12.515052859882356</v>
      </c>
      <c r="N20" s="19">
        <f t="shared" si="4"/>
        <v>0.62575264299411781</v>
      </c>
    </row>
    <row r="21" spans="1:14" x14ac:dyDescent="0.25">
      <c r="A21" s="17">
        <v>42226</v>
      </c>
      <c r="B21" t="s">
        <v>442</v>
      </c>
      <c r="C21">
        <v>222</v>
      </c>
      <c r="D21">
        <v>20</v>
      </c>
      <c r="E21" t="s">
        <v>439</v>
      </c>
      <c r="F21">
        <v>100</v>
      </c>
      <c r="G21" s="1">
        <v>994556.35</v>
      </c>
      <c r="H21" s="6">
        <v>153840.23800000001</v>
      </c>
      <c r="I21">
        <f t="shared" si="0"/>
        <v>6.4648648684487862</v>
      </c>
      <c r="J21" s="19" t="str">
        <f t="shared" si="1"/>
        <v>low</v>
      </c>
      <c r="K21" s="19">
        <f t="shared" si="11"/>
        <v>15.295835099267203</v>
      </c>
      <c r="L21" s="18">
        <f t="shared" si="2"/>
        <v>15.357264155890764</v>
      </c>
      <c r="M21" s="18">
        <f t="shared" si="3"/>
        <v>17.046563213038745</v>
      </c>
      <c r="N21" s="19">
        <f t="shared" si="4"/>
        <v>0.85232816065193728</v>
      </c>
    </row>
    <row r="22" spans="1:14" x14ac:dyDescent="0.25">
      <c r="A22" s="17">
        <v>41857</v>
      </c>
      <c r="B22" t="s">
        <v>446</v>
      </c>
      <c r="C22">
        <v>222</v>
      </c>
      <c r="D22">
        <v>21</v>
      </c>
      <c r="E22" t="s">
        <v>439</v>
      </c>
      <c r="F22">
        <v>100</v>
      </c>
      <c r="G22" s="1">
        <v>739525.34199999995</v>
      </c>
      <c r="H22" s="6">
        <v>158362.766</v>
      </c>
      <c r="I22">
        <f t="shared" si="0"/>
        <v>4.6698182955455572</v>
      </c>
      <c r="J22" s="19" t="str">
        <f t="shared" si="1"/>
        <v>low</v>
      </c>
      <c r="K22" s="19">
        <f t="shared" si="11"/>
        <v>10.778858317930441</v>
      </c>
      <c r="L22" s="18">
        <f t="shared" si="2"/>
        <v>10.822146905552652</v>
      </c>
      <c r="M22" s="18">
        <f t="shared" si="3"/>
        <v>12.012583065163444</v>
      </c>
      <c r="N22" s="19">
        <f t="shared" si="4"/>
        <v>0.60062915325817212</v>
      </c>
    </row>
    <row r="23" spans="1:14" x14ac:dyDescent="0.25">
      <c r="A23" s="17">
        <v>42302</v>
      </c>
      <c r="B23" t="s">
        <v>446</v>
      </c>
      <c r="C23">
        <v>222</v>
      </c>
      <c r="D23">
        <v>22</v>
      </c>
      <c r="E23" t="s">
        <v>439</v>
      </c>
      <c r="F23">
        <v>100</v>
      </c>
      <c r="G23" s="1">
        <v>512523.35800000001</v>
      </c>
      <c r="H23" s="6">
        <v>141029.65</v>
      </c>
      <c r="I23">
        <f t="shared" si="0"/>
        <v>3.6341532294804675</v>
      </c>
      <c r="J23" s="19" t="str">
        <f t="shared" si="1"/>
        <v>low</v>
      </c>
      <c r="K23" s="19">
        <f t="shared" si="11"/>
        <v>8.1727559876207039</v>
      </c>
      <c r="L23" s="18">
        <f t="shared" si="2"/>
        <v>8.2055783008239995</v>
      </c>
      <c r="M23" s="18">
        <f t="shared" si="3"/>
        <v>9.1081919139146397</v>
      </c>
      <c r="N23" s="19">
        <f t="shared" si="4"/>
        <v>0.45540959569573197</v>
      </c>
    </row>
    <row r="24" spans="1:14" x14ac:dyDescent="0.25">
      <c r="A24" s="17">
        <v>42198</v>
      </c>
      <c r="B24" t="s">
        <v>447</v>
      </c>
      <c r="C24">
        <v>222</v>
      </c>
      <c r="D24">
        <v>23</v>
      </c>
      <c r="E24" t="s">
        <v>439</v>
      </c>
      <c r="F24">
        <v>100</v>
      </c>
      <c r="G24" s="1">
        <v>1427461.544</v>
      </c>
      <c r="H24" s="6">
        <v>164669.79999999999</v>
      </c>
      <c r="I24">
        <f t="shared" si="0"/>
        <v>8.6686298519825744</v>
      </c>
      <c r="J24" s="19" t="str">
        <f t="shared" si="1"/>
        <v>low</v>
      </c>
      <c r="K24" s="19">
        <f t="shared" si="11"/>
        <v>20.841293034681868</v>
      </c>
      <c r="L24" s="18">
        <f t="shared" si="2"/>
        <v>20.9249930067087</v>
      </c>
      <c r="M24" s="18">
        <f t="shared" si="3"/>
        <v>23.226742237446658</v>
      </c>
      <c r="N24" s="19">
        <f t="shared" si="4"/>
        <v>1.1613371118723328</v>
      </c>
    </row>
    <row r="25" spans="1:14" x14ac:dyDescent="0.25">
      <c r="A25" s="17">
        <v>42230</v>
      </c>
      <c r="B25" t="s">
        <v>451</v>
      </c>
      <c r="C25">
        <v>222</v>
      </c>
      <c r="D25">
        <v>24</v>
      </c>
      <c r="E25" t="s">
        <v>439</v>
      </c>
      <c r="F25">
        <v>100</v>
      </c>
      <c r="G25" s="1">
        <v>1630057.068</v>
      </c>
      <c r="H25" s="6">
        <v>152252.296</v>
      </c>
      <c r="I25">
        <f t="shared" si="0"/>
        <v>10.706288908772843</v>
      </c>
      <c r="J25" s="19" t="str">
        <f t="shared" si="1"/>
        <v>high</v>
      </c>
      <c r="K25" s="19">
        <f>(I25+0.0034)/0.3994</f>
        <v>26.814443937838863</v>
      </c>
      <c r="L25" s="18">
        <f t="shared" si="2"/>
        <v>26.922132467709702</v>
      </c>
      <c r="M25" s="18">
        <f t="shared" si="3"/>
        <v>29.883567039157764</v>
      </c>
      <c r="N25" s="19">
        <f t="shared" si="4"/>
        <v>1.4941783519578882</v>
      </c>
    </row>
    <row r="26" spans="1:14" x14ac:dyDescent="0.25">
      <c r="A26" s="17">
        <v>42302</v>
      </c>
      <c r="B26" t="s">
        <v>452</v>
      </c>
      <c r="C26">
        <v>222</v>
      </c>
      <c r="D26">
        <v>25</v>
      </c>
      <c r="E26" t="s">
        <v>439</v>
      </c>
      <c r="F26">
        <v>100</v>
      </c>
      <c r="G26" s="1">
        <v>326281.03000000003</v>
      </c>
      <c r="H26" s="6">
        <v>161888.67000000001</v>
      </c>
      <c r="I26">
        <f t="shared" si="0"/>
        <v>2.015465504781774</v>
      </c>
      <c r="J26" s="19" t="str">
        <f t="shared" si="1"/>
        <v>low</v>
      </c>
      <c r="K26" s="19">
        <f t="shared" si="11"/>
        <v>4.099560907855496</v>
      </c>
      <c r="L26" s="18">
        <f t="shared" si="2"/>
        <v>4.1160250078870444</v>
      </c>
      <c r="M26" s="18">
        <f t="shared" si="3"/>
        <v>4.5687877587546186</v>
      </c>
      <c r="N26" s="19">
        <f t="shared" si="4"/>
        <v>0.22843938793773091</v>
      </c>
    </row>
    <row r="27" spans="1:14" x14ac:dyDescent="0.25">
      <c r="A27" s="17">
        <v>42230</v>
      </c>
      <c r="B27" t="s">
        <v>453</v>
      </c>
      <c r="C27">
        <v>222</v>
      </c>
      <c r="D27">
        <v>26</v>
      </c>
      <c r="E27" t="s">
        <v>439</v>
      </c>
      <c r="F27">
        <v>100</v>
      </c>
      <c r="G27" s="1">
        <v>839186.04599999997</v>
      </c>
      <c r="H27" s="6">
        <v>214080.848</v>
      </c>
      <c r="I27">
        <f t="shared" si="0"/>
        <v>3.9199491866736254</v>
      </c>
      <c r="J27" s="19" t="str">
        <f t="shared" si="1"/>
        <v>low</v>
      </c>
      <c r="K27" s="19">
        <f t="shared" si="11"/>
        <v>8.8919204496065074</v>
      </c>
      <c r="L27" s="18">
        <f t="shared" si="2"/>
        <v>8.9276309735005093</v>
      </c>
      <c r="M27" s="18">
        <f t="shared" si="3"/>
        <v>9.909670380585565</v>
      </c>
      <c r="N27" s="19">
        <f t="shared" si="4"/>
        <v>0.49548351902927829</v>
      </c>
    </row>
    <row r="28" spans="1:14" x14ac:dyDescent="0.25">
      <c r="A28" s="17">
        <v>42219</v>
      </c>
      <c r="B28" t="s">
        <v>442</v>
      </c>
      <c r="C28">
        <v>222</v>
      </c>
      <c r="D28">
        <v>27</v>
      </c>
      <c r="E28" t="s">
        <v>439</v>
      </c>
      <c r="F28">
        <v>100</v>
      </c>
      <c r="G28" s="1">
        <v>1143321.8740000001</v>
      </c>
      <c r="H28" s="6">
        <v>142770.092</v>
      </c>
      <c r="I28">
        <f t="shared" si="0"/>
        <v>8.008132921844723</v>
      </c>
      <c r="J28" s="19" t="str">
        <f t="shared" si="1"/>
        <v>low</v>
      </c>
      <c r="K28" s="19">
        <f t="shared" si="11"/>
        <v>19.179247412794975</v>
      </c>
      <c r="L28" s="18">
        <f t="shared" si="2"/>
        <v>19.256272502806198</v>
      </c>
      <c r="M28" s="18">
        <f t="shared" si="3"/>
        <v>21.374462478114879</v>
      </c>
      <c r="N28" s="19">
        <f t="shared" si="4"/>
        <v>1.068723123905744</v>
      </c>
    </row>
    <row r="29" spans="1:14" x14ac:dyDescent="0.25">
      <c r="A29" s="17">
        <v>42226</v>
      </c>
      <c r="B29" t="s">
        <v>438</v>
      </c>
      <c r="C29">
        <v>222</v>
      </c>
      <c r="D29">
        <v>28</v>
      </c>
      <c r="E29" t="s">
        <v>439</v>
      </c>
      <c r="F29">
        <v>100</v>
      </c>
      <c r="G29" s="1">
        <v>1042748.6580000001</v>
      </c>
      <c r="H29" s="6">
        <v>164245.416</v>
      </c>
      <c r="I29">
        <f t="shared" si="0"/>
        <v>6.3487230474669687</v>
      </c>
      <c r="J29" s="19" t="str">
        <f t="shared" si="1"/>
        <v>low</v>
      </c>
      <c r="K29" s="19">
        <f t="shared" si="11"/>
        <v>15.003580894481551</v>
      </c>
      <c r="L29" s="18">
        <f t="shared" si="2"/>
        <v>15.063836239439309</v>
      </c>
      <c r="M29" s="18">
        <f t="shared" si="3"/>
        <v>16.720858225777633</v>
      </c>
      <c r="N29" s="19">
        <f t="shared" si="4"/>
        <v>0.83604291128888164</v>
      </c>
    </row>
    <row r="30" spans="1:14" x14ac:dyDescent="0.25">
      <c r="A30" s="17">
        <v>42205</v>
      </c>
      <c r="B30" t="s">
        <v>438</v>
      </c>
      <c r="C30">
        <v>222</v>
      </c>
      <c r="D30">
        <v>29</v>
      </c>
      <c r="E30" t="s">
        <v>439</v>
      </c>
      <c r="F30">
        <v>100</v>
      </c>
      <c r="G30" s="1">
        <v>919512.81799999997</v>
      </c>
      <c r="H30" s="6">
        <v>158425.07999999999</v>
      </c>
      <c r="I30">
        <f t="shared" si="0"/>
        <v>5.804086183828975</v>
      </c>
      <c r="J30" s="19" t="str">
        <f t="shared" si="1"/>
        <v>low</v>
      </c>
      <c r="K30" s="19">
        <f t="shared" si="11"/>
        <v>13.633080482710053</v>
      </c>
      <c r="L30" s="18">
        <f t="shared" si="2"/>
        <v>13.687831809949852</v>
      </c>
      <c r="M30" s="18">
        <f t="shared" si="3"/>
        <v>15.193493309044337</v>
      </c>
      <c r="N30" s="19">
        <f t="shared" si="4"/>
        <v>0.75967466545221685</v>
      </c>
    </row>
    <row r="31" spans="1:14" x14ac:dyDescent="0.25">
      <c r="A31" s="17">
        <v>42219</v>
      </c>
      <c r="B31" t="s">
        <v>446</v>
      </c>
      <c r="C31">
        <v>222</v>
      </c>
      <c r="D31">
        <v>30</v>
      </c>
      <c r="E31" t="s">
        <v>439</v>
      </c>
      <c r="F31">
        <v>100</v>
      </c>
      <c r="G31" s="1">
        <v>804983.73</v>
      </c>
      <c r="H31" s="6">
        <v>153389.69200000001</v>
      </c>
      <c r="I31">
        <f t="shared" si="0"/>
        <v>5.2479649675546645</v>
      </c>
      <c r="J31" s="19" t="str">
        <f t="shared" si="1"/>
        <v>low</v>
      </c>
      <c r="K31" s="19">
        <f t="shared" si="11"/>
        <v>12.233681347646362</v>
      </c>
      <c r="L31" s="18">
        <f t="shared" si="2"/>
        <v>12.282812598038515</v>
      </c>
      <c r="M31" s="18">
        <f t="shared" si="3"/>
        <v>13.63392198382275</v>
      </c>
      <c r="N31" s="19">
        <f t="shared" si="4"/>
        <v>0.68169609919113749</v>
      </c>
    </row>
    <row r="32" spans="1:14" x14ac:dyDescent="0.25">
      <c r="A32" s="17">
        <v>42302</v>
      </c>
      <c r="B32" t="s">
        <v>438</v>
      </c>
      <c r="C32">
        <v>222</v>
      </c>
      <c r="D32">
        <v>31</v>
      </c>
      <c r="E32" t="s">
        <v>439</v>
      </c>
      <c r="F32">
        <v>100</v>
      </c>
      <c r="G32" s="1">
        <v>1245503.726</v>
      </c>
      <c r="H32" s="6">
        <v>136002.696</v>
      </c>
      <c r="I32">
        <f t="shared" si="0"/>
        <v>9.1579340897771626</v>
      </c>
      <c r="J32" s="19" t="str">
        <f t="shared" si="1"/>
        <v>low</v>
      </c>
      <c r="K32" s="19">
        <f t="shared" si="11"/>
        <v>22.072556843928442</v>
      </c>
      <c r="L32" s="18">
        <f t="shared" si="2"/>
        <v>22.161201650530561</v>
      </c>
      <c r="M32" s="18">
        <f t="shared" si="3"/>
        <v>24.598933832088925</v>
      </c>
      <c r="N32" s="19">
        <f t="shared" si="4"/>
        <v>1.2299466916044464</v>
      </c>
    </row>
    <row r="33" spans="1:14" x14ac:dyDescent="0.25">
      <c r="A33" s="17">
        <v>42198</v>
      </c>
      <c r="B33" t="s">
        <v>438</v>
      </c>
      <c r="C33">
        <v>222</v>
      </c>
      <c r="D33">
        <v>32</v>
      </c>
      <c r="E33" t="s">
        <v>439</v>
      </c>
      <c r="F33">
        <v>100</v>
      </c>
      <c r="G33" s="1">
        <v>1777774.65</v>
      </c>
      <c r="H33" s="6">
        <v>171110.98800000001</v>
      </c>
      <c r="I33">
        <f t="shared" si="0"/>
        <v>10.389599585504117</v>
      </c>
      <c r="J33" s="19" t="str">
        <f t="shared" si="1"/>
        <v>low</v>
      </c>
      <c r="K33" s="19">
        <f t="shared" si="11"/>
        <v>25.171866093367179</v>
      </c>
      <c r="L33" s="18">
        <f t="shared" si="2"/>
        <v>25.272957925067448</v>
      </c>
      <c r="M33" s="18">
        <f t="shared" si="3"/>
        <v>28.05298329682487</v>
      </c>
      <c r="N33" s="19">
        <f t="shared" si="4"/>
        <v>1.4026491648412434</v>
      </c>
    </row>
    <row r="34" spans="1:14" x14ac:dyDescent="0.25">
      <c r="A34" s="17">
        <v>42226</v>
      </c>
      <c r="B34" t="s">
        <v>446</v>
      </c>
      <c r="C34">
        <v>222</v>
      </c>
      <c r="D34">
        <v>33</v>
      </c>
      <c r="E34" t="s">
        <v>439</v>
      </c>
      <c r="F34">
        <v>100</v>
      </c>
      <c r="G34" s="1">
        <v>944347.20799999998</v>
      </c>
      <c r="H34" s="6">
        <v>138502.07800000001</v>
      </c>
      <c r="I34">
        <f t="shared" si="0"/>
        <v>6.8182890945506243</v>
      </c>
      <c r="J34" s="19" t="str">
        <f t="shared" si="1"/>
        <v>low</v>
      </c>
      <c r="K34" s="19">
        <f t="shared" si="11"/>
        <v>16.185176382865183</v>
      </c>
      <c r="L34" s="18">
        <f t="shared" si="2"/>
        <v>16.250177091230103</v>
      </c>
      <c r="M34" s="18">
        <f t="shared" si="3"/>
        <v>18.037696571265414</v>
      </c>
      <c r="N34" s="19">
        <f t="shared" si="4"/>
        <v>0.90188482856327068</v>
      </c>
    </row>
    <row r="35" spans="1:14" x14ac:dyDescent="0.25">
      <c r="A35" s="17">
        <v>42219</v>
      </c>
      <c r="B35" t="s">
        <v>447</v>
      </c>
      <c r="C35">
        <v>222</v>
      </c>
      <c r="D35">
        <v>34</v>
      </c>
      <c r="E35" t="s">
        <v>439</v>
      </c>
      <c r="F35">
        <v>100</v>
      </c>
      <c r="G35" s="1">
        <v>1040327.314</v>
      </c>
      <c r="H35" s="6">
        <v>171229.24799999999</v>
      </c>
      <c r="I35">
        <f t="shared" si="0"/>
        <v>6.0756402667843288</v>
      </c>
      <c r="J35" s="19" t="str">
        <f t="shared" si="1"/>
        <v>low</v>
      </c>
      <c r="K35" s="19">
        <f t="shared" si="11"/>
        <v>14.316407314505105</v>
      </c>
      <c r="L35" s="18">
        <f t="shared" si="2"/>
        <v>14.373902926209944</v>
      </c>
      <c r="M35" s="18">
        <f t="shared" si="3"/>
        <v>15.955032248093037</v>
      </c>
      <c r="N35" s="19">
        <f t="shared" si="4"/>
        <v>0.79775161240465176</v>
      </c>
    </row>
    <row r="36" spans="1:14" x14ac:dyDescent="0.25">
      <c r="A36" s="17">
        <v>42226</v>
      </c>
      <c r="B36" t="s">
        <v>447</v>
      </c>
      <c r="C36">
        <v>222</v>
      </c>
      <c r="D36">
        <v>35</v>
      </c>
      <c r="E36" t="s">
        <v>439</v>
      </c>
      <c r="F36">
        <v>100</v>
      </c>
      <c r="G36" s="1">
        <v>1010223.486</v>
      </c>
      <c r="H36" s="6">
        <v>147550.084</v>
      </c>
      <c r="I36">
        <f t="shared" si="0"/>
        <v>6.84664798970904</v>
      </c>
      <c r="J36" s="19" t="str">
        <f t="shared" si="1"/>
        <v>low</v>
      </c>
      <c r="K36" s="19">
        <f t="shared" si="11"/>
        <v>16.256537467813388</v>
      </c>
      <c r="L36" s="18">
        <f t="shared" si="2"/>
        <v>16.321824766880908</v>
      </c>
      <c r="M36" s="18">
        <f t="shared" si="3"/>
        <v>18.117225491237807</v>
      </c>
      <c r="N36" s="19">
        <f t="shared" si="4"/>
        <v>0.90586127456189036</v>
      </c>
    </row>
    <row r="37" spans="1:14" x14ac:dyDescent="0.25">
      <c r="A37" s="17">
        <v>42240</v>
      </c>
      <c r="B37" t="s">
        <v>446</v>
      </c>
      <c r="C37">
        <v>222</v>
      </c>
      <c r="D37">
        <v>36</v>
      </c>
      <c r="E37" t="s">
        <v>439</v>
      </c>
      <c r="F37">
        <v>100</v>
      </c>
      <c r="G37" s="1">
        <v>388957.94400000002</v>
      </c>
      <c r="H37" s="6">
        <v>141670.402</v>
      </c>
      <c r="I37">
        <f t="shared" si="0"/>
        <v>2.7455130959535219</v>
      </c>
      <c r="J37" s="19" t="str">
        <f t="shared" si="1"/>
        <v>low</v>
      </c>
      <c r="K37" s="19">
        <f t="shared" si="11"/>
        <v>5.9366207749207902</v>
      </c>
      <c r="L37" s="18">
        <f t="shared" si="2"/>
        <v>5.9604626254224797</v>
      </c>
      <c r="M37" s="18">
        <f t="shared" si="3"/>
        <v>6.6161135142189522</v>
      </c>
      <c r="N37" s="19">
        <f t="shared" si="4"/>
        <v>0.3308056757109476</v>
      </c>
    </row>
    <row r="38" spans="1:14" x14ac:dyDescent="0.25">
      <c r="A38" s="17">
        <v>42205</v>
      </c>
      <c r="B38" t="s">
        <v>442</v>
      </c>
      <c r="C38">
        <v>222</v>
      </c>
      <c r="D38">
        <v>37</v>
      </c>
      <c r="E38" t="s">
        <v>439</v>
      </c>
      <c r="F38">
        <v>100</v>
      </c>
      <c r="G38" s="1">
        <v>994299.91599999997</v>
      </c>
      <c r="H38" s="6">
        <v>140371.20600000001</v>
      </c>
      <c r="I38">
        <f t="shared" si="0"/>
        <v>7.083360928023942</v>
      </c>
      <c r="J38" s="19" t="str">
        <f t="shared" si="1"/>
        <v>low</v>
      </c>
      <c r="K38" s="19">
        <f t="shared" si="11"/>
        <v>16.852191565233877</v>
      </c>
      <c r="L38" s="18">
        <f t="shared" si="2"/>
        <v>16.919871049431602</v>
      </c>
      <c r="M38" s="18">
        <f t="shared" si="3"/>
        <v>18.781056864869079</v>
      </c>
      <c r="N38" s="19">
        <f t="shared" si="4"/>
        <v>0.93905284324345384</v>
      </c>
    </row>
    <row r="39" spans="1:14" x14ac:dyDescent="0.25">
      <c r="A39" s="17">
        <v>42184</v>
      </c>
      <c r="B39" t="s">
        <v>446</v>
      </c>
      <c r="C39">
        <v>222</v>
      </c>
      <c r="D39">
        <v>38</v>
      </c>
      <c r="E39" t="s">
        <v>439</v>
      </c>
      <c r="F39">
        <v>100</v>
      </c>
      <c r="G39" s="1">
        <v>807881.11399999994</v>
      </c>
      <c r="H39" s="6">
        <v>157559.226</v>
      </c>
      <c r="I39">
        <f t="shared" si="0"/>
        <v>5.1274757721899444</v>
      </c>
      <c r="J39" s="19" t="str">
        <f t="shared" si="1"/>
        <v>low</v>
      </c>
      <c r="K39" s="19">
        <f t="shared" si="11"/>
        <v>11.930487599874043</v>
      </c>
      <c r="L39" s="18">
        <f t="shared" si="2"/>
        <v>11.978401204692814</v>
      </c>
      <c r="M39" s="18">
        <f t="shared" si="3"/>
        <v>13.296025337209022</v>
      </c>
      <c r="N39" s="19">
        <f t="shared" si="4"/>
        <v>0.66480126686045116</v>
      </c>
    </row>
    <row r="40" spans="1:14" x14ac:dyDescent="0.25">
      <c r="A40" s="17">
        <v>42233</v>
      </c>
      <c r="B40" t="s">
        <v>447</v>
      </c>
      <c r="C40">
        <v>222</v>
      </c>
      <c r="D40">
        <v>39</v>
      </c>
      <c r="E40" t="s">
        <v>439</v>
      </c>
      <c r="F40">
        <v>100</v>
      </c>
      <c r="G40" s="1">
        <v>1548803.5519999999</v>
      </c>
      <c r="H40" s="6">
        <v>140218.01199999999</v>
      </c>
      <c r="I40">
        <f t="shared" si="0"/>
        <v>11.045681862897899</v>
      </c>
      <c r="J40" s="19" t="str">
        <f t="shared" si="1"/>
        <v>high</v>
      </c>
      <c r="K40" s="19">
        <f>(I40+0.0034)/0.3994</f>
        <v>27.66420095868277</v>
      </c>
      <c r="L40" s="18">
        <f t="shared" si="2"/>
        <v>27.77530216735218</v>
      </c>
      <c r="M40" s="18">
        <f t="shared" si="3"/>
        <v>30.830585405760917</v>
      </c>
      <c r="N40" s="19">
        <f t="shared" si="4"/>
        <v>1.5415292702880459</v>
      </c>
    </row>
    <row r="41" spans="1:14" x14ac:dyDescent="0.25">
      <c r="A41" s="17">
        <v>42233</v>
      </c>
      <c r="B41" t="s">
        <v>446</v>
      </c>
      <c r="C41">
        <v>222</v>
      </c>
      <c r="D41">
        <v>40</v>
      </c>
      <c r="E41" t="s">
        <v>439</v>
      </c>
      <c r="F41">
        <v>100</v>
      </c>
      <c r="G41" s="1">
        <v>869462.79200000002</v>
      </c>
      <c r="H41" s="6">
        <v>155085.75200000001</v>
      </c>
      <c r="I41">
        <f t="shared" si="0"/>
        <v>5.6063357257989761</v>
      </c>
      <c r="J41" s="19" t="str">
        <f t="shared" si="1"/>
        <v>low</v>
      </c>
      <c r="K41" s="19">
        <f t="shared" si="11"/>
        <v>13.135469868643623</v>
      </c>
      <c r="L41" s="18">
        <f t="shared" si="2"/>
        <v>13.18822275968235</v>
      </c>
      <c r="M41" s="18">
        <f t="shared" si="3"/>
        <v>14.638927263247407</v>
      </c>
      <c r="N41" s="19">
        <f t="shared" si="4"/>
        <v>0.73194636316237038</v>
      </c>
    </row>
    <row r="42" spans="1:14" x14ac:dyDescent="0.25">
      <c r="A42" s="17">
        <v>42302</v>
      </c>
      <c r="B42" t="s">
        <v>454</v>
      </c>
      <c r="C42">
        <v>222</v>
      </c>
      <c r="D42">
        <v>41</v>
      </c>
      <c r="E42" t="s">
        <v>439</v>
      </c>
      <c r="F42">
        <v>100</v>
      </c>
      <c r="G42" s="1">
        <v>632726.09199999995</v>
      </c>
      <c r="H42" s="6">
        <v>163957.40400000001</v>
      </c>
      <c r="I42">
        <f t="shared" si="0"/>
        <v>3.8590882544102731</v>
      </c>
      <c r="J42" s="19" t="str">
        <f t="shared" si="1"/>
        <v>low</v>
      </c>
      <c r="K42" s="19">
        <f t="shared" si="11"/>
        <v>8.7387726583046632</v>
      </c>
      <c r="L42" s="18">
        <f t="shared" si="2"/>
        <v>8.7738681308279745</v>
      </c>
      <c r="M42" s="18">
        <f t="shared" si="3"/>
        <v>9.7389936252190505</v>
      </c>
      <c r="N42" s="19">
        <f t="shared" si="4"/>
        <v>0.48694968126095256</v>
      </c>
    </row>
    <row r="43" spans="1:14" x14ac:dyDescent="0.25">
      <c r="A43" s="17">
        <v>42302</v>
      </c>
      <c r="B43" t="s">
        <v>444</v>
      </c>
      <c r="C43">
        <v>222</v>
      </c>
      <c r="D43">
        <v>42</v>
      </c>
      <c r="E43" t="s">
        <v>439</v>
      </c>
      <c r="F43">
        <v>100</v>
      </c>
      <c r="G43" s="1">
        <v>401664.35200000001</v>
      </c>
      <c r="H43" s="6">
        <v>146014.728</v>
      </c>
      <c r="I43">
        <f t="shared" si="0"/>
        <v>2.750848202107393</v>
      </c>
      <c r="J43" s="19" t="str">
        <f t="shared" si="1"/>
        <v>low</v>
      </c>
      <c r="K43" s="19">
        <f t="shared" si="11"/>
        <v>5.9500458029879049</v>
      </c>
      <c r="L43" s="18">
        <f t="shared" si="2"/>
        <v>5.973941569264964</v>
      </c>
      <c r="M43" s="18">
        <f t="shared" si="3"/>
        <v>6.631075141884109</v>
      </c>
      <c r="N43" s="19">
        <f t="shared" si="4"/>
        <v>0.33155375709420548</v>
      </c>
    </row>
    <row r="44" spans="1:14" x14ac:dyDescent="0.25">
      <c r="A44" s="17">
        <v>42219</v>
      </c>
      <c r="B44" t="s">
        <v>438</v>
      </c>
      <c r="C44">
        <v>222</v>
      </c>
      <c r="D44">
        <v>43</v>
      </c>
      <c r="E44" t="s">
        <v>439</v>
      </c>
      <c r="F44">
        <v>100</v>
      </c>
      <c r="G44" s="1">
        <v>855489.174</v>
      </c>
      <c r="H44" s="6">
        <v>158134.584</v>
      </c>
      <c r="I44">
        <f t="shared" si="0"/>
        <v>5.4098803206767219</v>
      </c>
      <c r="J44" s="19" t="str">
        <f t="shared" si="1"/>
        <v>low</v>
      </c>
      <c r="K44" s="19">
        <f t="shared" si="11"/>
        <v>12.641118069141223</v>
      </c>
      <c r="L44" s="18">
        <f t="shared" si="2"/>
        <v>12.691885611587573</v>
      </c>
      <c r="M44" s="18">
        <f t="shared" si="3"/>
        <v>14.087993028862206</v>
      </c>
      <c r="N44" s="19">
        <f t="shared" si="4"/>
        <v>0.70439965144311034</v>
      </c>
    </row>
    <row r="45" spans="1:14" x14ac:dyDescent="0.25">
      <c r="A45" s="17">
        <v>42233</v>
      </c>
      <c r="B45" t="s">
        <v>442</v>
      </c>
      <c r="C45">
        <v>222</v>
      </c>
      <c r="D45">
        <v>44</v>
      </c>
      <c r="E45" t="s">
        <v>439</v>
      </c>
      <c r="F45">
        <v>100</v>
      </c>
      <c r="G45" s="1">
        <v>1169912.55</v>
      </c>
      <c r="H45" s="6">
        <v>145154.076</v>
      </c>
      <c r="I45">
        <f t="shared" si="0"/>
        <v>8.059798127887225</v>
      </c>
      <c r="J45" s="19" t="str">
        <f t="shared" si="1"/>
        <v>low</v>
      </c>
      <c r="K45" s="19">
        <f t="shared" si="11"/>
        <v>19.309255480340276</v>
      </c>
      <c r="L45" s="18">
        <f t="shared" si="2"/>
        <v>19.386802691104695</v>
      </c>
      <c r="M45" s="18">
        <f t="shared" si="3"/>
        <v>21.519350987126209</v>
      </c>
      <c r="N45" s="19">
        <f t="shared" si="4"/>
        <v>1.0759675493563106</v>
      </c>
    </row>
    <row r="46" spans="1:14" x14ac:dyDescent="0.25">
      <c r="A46" s="17">
        <v>42233</v>
      </c>
      <c r="B46" t="s">
        <v>438</v>
      </c>
      <c r="C46">
        <v>222</v>
      </c>
      <c r="D46">
        <v>45</v>
      </c>
      <c r="E46" t="s">
        <v>439</v>
      </c>
      <c r="F46">
        <v>100</v>
      </c>
      <c r="G46" s="1">
        <v>1799996.838</v>
      </c>
      <c r="H46" s="6">
        <v>154905.23800000001</v>
      </c>
      <c r="I46">
        <f t="shared" si="0"/>
        <v>11.619986910965528</v>
      </c>
      <c r="J46" s="19" t="str">
        <f t="shared" si="1"/>
        <v>high</v>
      </c>
      <c r="K46" s="19">
        <f>(I46+0.0034)/0.3994</f>
        <v>29.10212045810097</v>
      </c>
      <c r="L46" s="18">
        <f t="shared" si="2"/>
        <v>29.21899644387647</v>
      </c>
      <c r="M46" s="18">
        <f t="shared" si="3"/>
        <v>32.433086052702876</v>
      </c>
      <c r="N46" s="19">
        <f t="shared" si="4"/>
        <v>1.621654302635144</v>
      </c>
    </row>
    <row r="47" spans="1:14" x14ac:dyDescent="0.25">
      <c r="A47" s="17">
        <v>42184</v>
      </c>
      <c r="B47" t="s">
        <v>447</v>
      </c>
      <c r="C47">
        <v>222</v>
      </c>
      <c r="D47">
        <v>46</v>
      </c>
      <c r="E47" t="s">
        <v>439</v>
      </c>
      <c r="F47">
        <v>100</v>
      </c>
      <c r="G47" s="1">
        <v>1014972.432</v>
      </c>
      <c r="H47" s="6">
        <v>167471.13</v>
      </c>
      <c r="I47">
        <f t="shared" si="0"/>
        <v>6.0605814984349839</v>
      </c>
      <c r="J47" s="19" t="str">
        <f t="shared" si="1"/>
        <v>low</v>
      </c>
      <c r="K47" s="19">
        <f t="shared" si="11"/>
        <v>14.278514087657232</v>
      </c>
      <c r="L47" s="18">
        <f t="shared" si="2"/>
        <v>14.335857517728142</v>
      </c>
      <c r="M47" s="18">
        <f t="shared" si="3"/>
        <v>15.912801844678237</v>
      </c>
      <c r="N47" s="19">
        <f t="shared" si="4"/>
        <v>0.79564009223391186</v>
      </c>
    </row>
    <row r="48" spans="1:14" x14ac:dyDescent="0.25">
      <c r="A48" s="17">
        <v>42184</v>
      </c>
      <c r="B48" t="s">
        <v>438</v>
      </c>
      <c r="C48">
        <v>222</v>
      </c>
      <c r="D48">
        <v>47</v>
      </c>
      <c r="E48" t="s">
        <v>439</v>
      </c>
      <c r="F48">
        <v>100</v>
      </c>
      <c r="G48" s="1">
        <v>823711.81599999999</v>
      </c>
      <c r="H48" s="6">
        <v>148999.65</v>
      </c>
      <c r="I48">
        <f t="shared" si="0"/>
        <v>5.5282802073696145</v>
      </c>
      <c r="J48" s="19" t="str">
        <f t="shared" si="1"/>
        <v>low</v>
      </c>
      <c r="K48" s="19">
        <f t="shared" si="11"/>
        <v>12.939054371841003</v>
      </c>
      <c r="L48" s="18">
        <f t="shared" si="2"/>
        <v>12.991018445623494</v>
      </c>
      <c r="M48" s="18">
        <f t="shared" si="3"/>
        <v>14.420030474642079</v>
      </c>
      <c r="N48" s="19">
        <f t="shared" si="4"/>
        <v>0.72100152373210391</v>
      </c>
    </row>
    <row r="49" spans="1:14" x14ac:dyDescent="0.25">
      <c r="A49" s="17">
        <v>42306</v>
      </c>
      <c r="B49" t="s">
        <v>442</v>
      </c>
      <c r="C49">
        <v>222</v>
      </c>
      <c r="D49">
        <v>48</v>
      </c>
      <c r="E49" t="s">
        <v>439</v>
      </c>
      <c r="F49">
        <v>100</v>
      </c>
      <c r="G49" s="1">
        <v>1624899.9839999999</v>
      </c>
      <c r="H49" s="6">
        <v>143793.356</v>
      </c>
      <c r="I49">
        <f t="shared" si="0"/>
        <v>11.300243830459037</v>
      </c>
      <c r="J49" s="19" t="str">
        <f t="shared" si="1"/>
        <v>high</v>
      </c>
      <c r="K49" s="19">
        <f>(I49+0.0034)/0.3994</f>
        <v>28.301561919026131</v>
      </c>
      <c r="L49" s="18">
        <f t="shared" si="2"/>
        <v>28.415222810267196</v>
      </c>
      <c r="M49" s="18">
        <f t="shared" si="3"/>
        <v>31.540897319396585</v>
      </c>
      <c r="N49" s="19">
        <f t="shared" si="4"/>
        <v>1.5770448659698291</v>
      </c>
    </row>
    <row r="50" spans="1:14" x14ac:dyDescent="0.25">
      <c r="A50" s="17">
        <v>41931</v>
      </c>
      <c r="B50" t="s">
        <v>452</v>
      </c>
      <c r="C50">
        <v>222</v>
      </c>
      <c r="D50">
        <v>49</v>
      </c>
      <c r="E50" t="s">
        <v>439</v>
      </c>
      <c r="F50">
        <v>100</v>
      </c>
      <c r="G50" s="1">
        <v>4113152.9019999998</v>
      </c>
      <c r="H50" s="6">
        <v>164782.24</v>
      </c>
      <c r="I50">
        <f t="shared" si="0"/>
        <v>24.961142062397016</v>
      </c>
      <c r="J50" s="19" t="str">
        <f t="shared" si="1"/>
        <v>high</v>
      </c>
      <c r="K50" s="19">
        <f>(I50+0.0034)/0.3994</f>
        <v>62.505112825230384</v>
      </c>
      <c r="L50" s="18">
        <f t="shared" si="2"/>
        <v>62.756137374729299</v>
      </c>
      <c r="M50" s="18">
        <f t="shared" si="3"/>
        <v>69.659312485949528</v>
      </c>
      <c r="N50" s="19">
        <f t="shared" si="4"/>
        <v>3.482965624297476</v>
      </c>
    </row>
    <row r="51" spans="1:14" x14ac:dyDescent="0.25">
      <c r="A51" s="17">
        <v>41872</v>
      </c>
      <c r="B51" t="s">
        <v>454</v>
      </c>
      <c r="C51">
        <v>222</v>
      </c>
      <c r="D51">
        <v>50</v>
      </c>
      <c r="E51" t="s">
        <v>439</v>
      </c>
      <c r="F51">
        <v>100</v>
      </c>
      <c r="G51" s="1">
        <v>1358151.0220000001</v>
      </c>
      <c r="H51" s="6">
        <v>156285.01999999999</v>
      </c>
      <c r="I51">
        <f t="shared" si="0"/>
        <v>8.6902188194364385</v>
      </c>
      <c r="J51" s="19" t="str">
        <f t="shared" si="1"/>
        <v>low</v>
      </c>
      <c r="K51" s="19">
        <f t="shared" ref="K51:K57" si="12">(I51-0.3863)/0.3974</f>
        <v>20.895618569291493</v>
      </c>
      <c r="L51" s="18">
        <f t="shared" si="2"/>
        <v>20.979536716156115</v>
      </c>
      <c r="M51" s="18">
        <f t="shared" si="3"/>
        <v>23.287285754933286</v>
      </c>
      <c r="N51" s="19">
        <f t="shared" si="4"/>
        <v>1.1643642877466645</v>
      </c>
    </row>
    <row r="52" spans="1:14" x14ac:dyDescent="0.25">
      <c r="A52" s="17">
        <v>41795</v>
      </c>
      <c r="B52" t="s">
        <v>444</v>
      </c>
      <c r="C52">
        <v>222</v>
      </c>
      <c r="D52">
        <v>51</v>
      </c>
      <c r="E52" t="s">
        <v>439</v>
      </c>
      <c r="F52">
        <v>100</v>
      </c>
      <c r="G52" s="1">
        <v>172392.11199999999</v>
      </c>
      <c r="H52" s="6">
        <v>146951.334</v>
      </c>
      <c r="I52">
        <f t="shared" si="0"/>
        <v>1.1731238315944787</v>
      </c>
      <c r="J52" s="19" t="str">
        <f t="shared" si="1"/>
        <v>low</v>
      </c>
      <c r="K52" s="19">
        <f t="shared" si="12"/>
        <v>1.9799291182548535</v>
      </c>
      <c r="L52" s="18">
        <f t="shared" si="2"/>
        <v>1.987880640818126</v>
      </c>
      <c r="M52" s="18">
        <f t="shared" si="3"/>
        <v>2.2065475113081199</v>
      </c>
      <c r="N52" s="19">
        <f t="shared" si="4"/>
        <v>0.11032737556540599</v>
      </c>
    </row>
    <row r="53" spans="1:14" x14ac:dyDescent="0.25">
      <c r="A53" s="17">
        <v>41865</v>
      </c>
      <c r="B53" t="s">
        <v>438</v>
      </c>
      <c r="C53">
        <v>222</v>
      </c>
      <c r="D53">
        <v>52</v>
      </c>
      <c r="E53" t="s">
        <v>439</v>
      </c>
      <c r="F53">
        <v>100</v>
      </c>
      <c r="G53" s="1">
        <v>1233547.8940000001</v>
      </c>
      <c r="H53" s="6">
        <v>173321.16200000001</v>
      </c>
      <c r="I53">
        <f t="shared" si="0"/>
        <v>7.1171222242324914</v>
      </c>
      <c r="J53" s="19" t="str">
        <f t="shared" si="1"/>
        <v>low</v>
      </c>
      <c r="K53" s="19">
        <f t="shared" si="12"/>
        <v>16.93714701618644</v>
      </c>
      <c r="L53" s="18">
        <f t="shared" si="2"/>
        <v>17.005167686934175</v>
      </c>
      <c r="M53" s="18">
        <f t="shared" si="3"/>
        <v>18.875736132496932</v>
      </c>
      <c r="N53" s="19">
        <f t="shared" si="4"/>
        <v>0.94378680662484671</v>
      </c>
    </row>
    <row r="54" spans="1:14" x14ac:dyDescent="0.25">
      <c r="A54" s="17">
        <v>41849</v>
      </c>
      <c r="B54" t="s">
        <v>444</v>
      </c>
      <c r="C54">
        <v>222</v>
      </c>
      <c r="D54">
        <v>53</v>
      </c>
      <c r="E54" t="s">
        <v>439</v>
      </c>
      <c r="F54">
        <v>100</v>
      </c>
      <c r="G54" s="1">
        <v>894499.21</v>
      </c>
      <c r="H54" s="6">
        <v>107351.07</v>
      </c>
      <c r="I54">
        <f t="shared" si="0"/>
        <v>8.3324666442542199</v>
      </c>
      <c r="J54" s="19" t="str">
        <f t="shared" si="1"/>
        <v>low</v>
      </c>
      <c r="K54" s="19">
        <f t="shared" si="12"/>
        <v>19.995386623689534</v>
      </c>
      <c r="L54" s="18">
        <f t="shared" si="2"/>
        <v>20.075689381214392</v>
      </c>
      <c r="M54" s="18">
        <f t="shared" si="3"/>
        <v>22.284015213147974</v>
      </c>
      <c r="N54" s="19">
        <f t="shared" si="4"/>
        <v>1.1142007606573987</v>
      </c>
    </row>
    <row r="55" spans="1:14" x14ac:dyDescent="0.25">
      <c r="A55" s="17">
        <v>41816</v>
      </c>
      <c r="B55" t="s">
        <v>452</v>
      </c>
      <c r="C55">
        <v>222</v>
      </c>
      <c r="D55">
        <v>54</v>
      </c>
      <c r="E55" t="s">
        <v>439</v>
      </c>
      <c r="F55">
        <v>100</v>
      </c>
      <c r="G55" s="1">
        <v>1992461.1880000001</v>
      </c>
      <c r="H55" s="6">
        <v>141657.09400000001</v>
      </c>
      <c r="I55">
        <f t="shared" si="0"/>
        <v>14.065382337999958</v>
      </c>
      <c r="J55" s="19" t="str">
        <f t="shared" si="1"/>
        <v>high</v>
      </c>
      <c r="K55" s="19">
        <f>(I55+0.0034)/0.3994</f>
        <v>35.224793034551723</v>
      </c>
      <c r="L55" s="18">
        <f t="shared" si="2"/>
        <v>35.366258066819</v>
      </c>
      <c r="M55" s="18">
        <f t="shared" si="3"/>
        <v>39.25654645416909</v>
      </c>
      <c r="N55" s="19">
        <f t="shared" si="4"/>
        <v>1.9628273227084545</v>
      </c>
    </row>
    <row r="56" spans="1:14" x14ac:dyDescent="0.25">
      <c r="A56" s="17">
        <v>41849</v>
      </c>
      <c r="B56" t="s">
        <v>454</v>
      </c>
      <c r="C56">
        <v>222</v>
      </c>
      <c r="D56">
        <v>55</v>
      </c>
      <c r="E56" t="s">
        <v>439</v>
      </c>
      <c r="F56">
        <v>100</v>
      </c>
      <c r="G56" s="1">
        <v>778475.01800000004</v>
      </c>
      <c r="H56" s="6">
        <v>149351.44200000001</v>
      </c>
      <c r="I56">
        <f t="shared" si="0"/>
        <v>5.2123702829732306</v>
      </c>
      <c r="J56" s="19" t="str">
        <f t="shared" si="1"/>
        <v>low</v>
      </c>
      <c r="K56" s="19">
        <f t="shared" si="12"/>
        <v>12.144112438281908</v>
      </c>
      <c r="L56" s="18">
        <f t="shared" si="2"/>
        <v>12.192883974178622</v>
      </c>
      <c r="M56" s="18">
        <f t="shared" si="3"/>
        <v>13.534101211338271</v>
      </c>
      <c r="N56" s="19">
        <f t="shared" si="4"/>
        <v>0.67670506056691349</v>
      </c>
    </row>
    <row r="57" spans="1:14" x14ac:dyDescent="0.25">
      <c r="A57" s="17">
        <v>41808</v>
      </c>
      <c r="B57" t="s">
        <v>444</v>
      </c>
      <c r="C57">
        <v>222</v>
      </c>
      <c r="D57">
        <v>56</v>
      </c>
      <c r="E57" t="s">
        <v>439</v>
      </c>
      <c r="F57">
        <v>100</v>
      </c>
      <c r="G57" s="1">
        <v>517005.81400000001</v>
      </c>
      <c r="H57" s="6">
        <v>152385.24</v>
      </c>
      <c r="I57">
        <f t="shared" si="0"/>
        <v>3.3927551907258211</v>
      </c>
      <c r="J57" s="19" t="str">
        <f t="shared" si="1"/>
        <v>low</v>
      </c>
      <c r="K57" s="19">
        <f t="shared" si="12"/>
        <v>7.5653125081173158</v>
      </c>
      <c r="L57" s="18">
        <f t="shared" si="2"/>
        <v>7.5956952892744125</v>
      </c>
      <c r="M57" s="18">
        <f t="shared" si="3"/>
        <v>8.4312217710945969</v>
      </c>
      <c r="N57" s="19">
        <f t="shared" si="4"/>
        <v>0.42156108855472985</v>
      </c>
    </row>
    <row r="58" spans="1:14" x14ac:dyDescent="0.25">
      <c r="A58" s="17">
        <v>41865</v>
      </c>
      <c r="B58" t="s">
        <v>442</v>
      </c>
      <c r="C58">
        <v>222</v>
      </c>
      <c r="D58">
        <v>57</v>
      </c>
      <c r="E58" t="s">
        <v>439</v>
      </c>
      <c r="F58">
        <v>100</v>
      </c>
      <c r="G58" s="1">
        <v>4024300.2960000001</v>
      </c>
      <c r="H58" s="6">
        <v>148140.21</v>
      </c>
      <c r="I58">
        <f t="shared" si="0"/>
        <v>27.165482592471012</v>
      </c>
      <c r="J58" s="19" t="str">
        <f t="shared" si="1"/>
        <v>high</v>
      </c>
      <c r="K58" s="19">
        <f>(I58+0.0034)/0.3994</f>
        <v>68.024242845445698</v>
      </c>
      <c r="L58" s="18">
        <f t="shared" si="2"/>
        <v>68.297432575748687</v>
      </c>
      <c r="M58" s="18">
        <f t="shared" si="3"/>
        <v>75.810150159081033</v>
      </c>
      <c r="N58" s="19">
        <f t="shared" si="4"/>
        <v>3.790507507954052</v>
      </c>
    </row>
    <row r="59" spans="1:14" x14ac:dyDescent="0.25">
      <c r="A59" s="17">
        <v>41817</v>
      </c>
      <c r="B59" t="s">
        <v>444</v>
      </c>
      <c r="C59">
        <v>222</v>
      </c>
      <c r="D59">
        <v>58</v>
      </c>
      <c r="E59" t="s">
        <v>439</v>
      </c>
      <c r="F59">
        <v>100</v>
      </c>
      <c r="G59" s="1">
        <v>2508903.39</v>
      </c>
      <c r="H59" s="6">
        <v>155625.622</v>
      </c>
      <c r="I59">
        <f t="shared" si="0"/>
        <v>16.121403132448204</v>
      </c>
      <c r="J59" s="19" t="str">
        <f t="shared" si="1"/>
        <v>high</v>
      </c>
      <c r="K59" s="19">
        <f>(I59+0.0034)/0.3994</f>
        <v>40.372566681142224</v>
      </c>
      <c r="L59" s="18">
        <f t="shared" si="2"/>
        <v>40.534705503154839</v>
      </c>
      <c r="M59" s="18">
        <f t="shared" si="3"/>
        <v>44.993523108501869</v>
      </c>
      <c r="N59" s="19">
        <f t="shared" si="4"/>
        <v>2.2496761554250937</v>
      </c>
    </row>
    <row r="60" spans="1:14" x14ac:dyDescent="0.25">
      <c r="A60" s="17">
        <v>42198</v>
      </c>
      <c r="B60" t="s">
        <v>442</v>
      </c>
      <c r="C60">
        <v>222</v>
      </c>
      <c r="D60">
        <v>59</v>
      </c>
      <c r="E60" t="s">
        <v>439</v>
      </c>
      <c r="F60">
        <v>100</v>
      </c>
      <c r="G60" s="1">
        <v>1387305.8640000001</v>
      </c>
      <c r="H60" s="6">
        <v>119445.16</v>
      </c>
      <c r="I60">
        <f t="shared" si="0"/>
        <v>11.614584165653929</v>
      </c>
      <c r="J60" s="19" t="str">
        <f t="shared" si="1"/>
        <v>high</v>
      </c>
      <c r="K60" s="19">
        <f>(I60+0.0034)/0.3994</f>
        <v>29.088593304090956</v>
      </c>
      <c r="L60" s="18">
        <f t="shared" si="2"/>
        <v>29.20541496394674</v>
      </c>
      <c r="M60" s="18">
        <f t="shared" si="3"/>
        <v>32.418010609980882</v>
      </c>
      <c r="N60" s="19">
        <f t="shared" si="4"/>
        <v>1.620900530499044</v>
      </c>
    </row>
    <row r="61" spans="1:14" x14ac:dyDescent="0.25">
      <c r="A61" s="17">
        <v>41872</v>
      </c>
      <c r="B61" t="s">
        <v>452</v>
      </c>
      <c r="C61">
        <v>222</v>
      </c>
      <c r="D61">
        <v>60</v>
      </c>
      <c r="E61" t="s">
        <v>439</v>
      </c>
      <c r="F61">
        <v>100</v>
      </c>
      <c r="G61" s="1">
        <v>1966814.078</v>
      </c>
      <c r="H61" s="6">
        <v>166073.32800000001</v>
      </c>
      <c r="I61">
        <f t="shared" si="0"/>
        <v>11.843046091061654</v>
      </c>
      <c r="J61" s="19" t="str">
        <f t="shared" si="1"/>
        <v>high</v>
      </c>
      <c r="K61" s="19">
        <f>(I61+0.0034)/0.3994</f>
        <v>29.660606136859421</v>
      </c>
      <c r="L61" s="18">
        <f t="shared" si="2"/>
        <v>29.779725037007449</v>
      </c>
      <c r="M61" s="18">
        <f t="shared" si="3"/>
        <v>33.055494791078267</v>
      </c>
      <c r="N61" s="19">
        <f t="shared" si="4"/>
        <v>1.6527747395539134</v>
      </c>
    </row>
    <row r="62" spans="1:14" x14ac:dyDescent="0.25">
      <c r="A62" s="17">
        <v>41816</v>
      </c>
      <c r="B62" t="s">
        <v>442</v>
      </c>
      <c r="C62">
        <v>222</v>
      </c>
      <c r="D62">
        <v>61</v>
      </c>
      <c r="E62" t="s">
        <v>439</v>
      </c>
      <c r="F62">
        <v>100</v>
      </c>
      <c r="G62" s="1">
        <v>3025578.2439999999</v>
      </c>
      <c r="H62" s="6">
        <v>162196.80600000001</v>
      </c>
      <c r="I62">
        <f t="shared" si="0"/>
        <v>18.653747374038918</v>
      </c>
      <c r="J62" s="19" t="str">
        <f t="shared" si="1"/>
        <v>high</v>
      </c>
      <c r="K62" s="19">
        <f>(I62+0.0034)/0.3994</f>
        <v>46.712937841860089</v>
      </c>
      <c r="L62" s="18">
        <f t="shared" si="2"/>
        <v>46.900540001867554</v>
      </c>
      <c r="M62" s="18">
        <f t="shared" si="3"/>
        <v>52.059599402072976</v>
      </c>
      <c r="N62" s="19">
        <f t="shared" si="4"/>
        <v>2.6029799701036489</v>
      </c>
    </row>
    <row r="63" spans="1:14" x14ac:dyDescent="0.25">
      <c r="A63" s="17">
        <v>41865</v>
      </c>
      <c r="B63" t="s">
        <v>454</v>
      </c>
      <c r="C63">
        <v>222</v>
      </c>
      <c r="D63">
        <v>62</v>
      </c>
      <c r="E63" t="s">
        <v>439</v>
      </c>
      <c r="F63">
        <v>100</v>
      </c>
      <c r="G63" s="1">
        <v>1166593.4620000001</v>
      </c>
      <c r="H63" s="6">
        <v>162708.50399999999</v>
      </c>
      <c r="I63">
        <f t="shared" si="0"/>
        <v>7.1698370602682218</v>
      </c>
      <c r="J63" s="19" t="str">
        <f t="shared" si="1"/>
        <v>low</v>
      </c>
      <c r="K63" s="19">
        <f t="shared" ref="K63" si="13">(I63-0.3863)/0.3974</f>
        <v>17.069796326794719</v>
      </c>
      <c r="L63" s="18">
        <f t="shared" si="2"/>
        <v>17.138349725697509</v>
      </c>
      <c r="M63" s="18">
        <f t="shared" si="3"/>
        <v>19.023568195524234</v>
      </c>
      <c r="N63" s="19">
        <f t="shared" si="4"/>
        <v>0.95117840977621171</v>
      </c>
    </row>
    <row r="64" spans="1:14" x14ac:dyDescent="0.25">
      <c r="A64" s="17">
        <v>41837</v>
      </c>
      <c r="B64" t="s">
        <v>452</v>
      </c>
      <c r="C64">
        <v>222</v>
      </c>
      <c r="D64">
        <v>63</v>
      </c>
      <c r="E64" t="s">
        <v>439</v>
      </c>
      <c r="F64">
        <v>100</v>
      </c>
      <c r="G64" s="1">
        <v>2732787.25</v>
      </c>
      <c r="H64" s="6">
        <v>172645.24799999999</v>
      </c>
      <c r="I64">
        <f t="shared" si="0"/>
        <v>15.828916704385632</v>
      </c>
      <c r="J64" s="19" t="str">
        <f t="shared" si="1"/>
        <v>high</v>
      </c>
      <c r="K64" s="19">
        <f>(I64+0.0034)/0.3994</f>
        <v>39.640252139172837</v>
      </c>
      <c r="L64" s="18">
        <f t="shared" si="2"/>
        <v>39.799449938928547</v>
      </c>
      <c r="M64" s="18">
        <f t="shared" si="3"/>
        <v>44.177389432210688</v>
      </c>
      <c r="N64" s="19">
        <f t="shared" si="4"/>
        <v>2.2088694716105346</v>
      </c>
    </row>
    <row r="65" spans="1:14" x14ac:dyDescent="0.25">
      <c r="A65" s="17">
        <v>41837</v>
      </c>
      <c r="B65" t="s">
        <v>444</v>
      </c>
      <c r="C65">
        <v>222</v>
      </c>
      <c r="D65">
        <v>64</v>
      </c>
      <c r="E65" t="s">
        <v>439</v>
      </c>
      <c r="F65">
        <v>100</v>
      </c>
      <c r="G65" s="1">
        <v>1797826.08</v>
      </c>
      <c r="H65" s="6">
        <v>155406.70600000001</v>
      </c>
      <c r="I65">
        <f t="shared" si="0"/>
        <v>11.568523175570043</v>
      </c>
      <c r="J65" s="19" t="str">
        <f t="shared" si="1"/>
        <v>high</v>
      </c>
      <c r="K65" s="19">
        <f>(I65+0.0034)/0.3994</f>
        <v>28.973267840686137</v>
      </c>
      <c r="L65" s="18">
        <f t="shared" si="2"/>
        <v>29.089626346070418</v>
      </c>
      <c r="M65" s="18">
        <f t="shared" si="3"/>
        <v>32.289485244138163</v>
      </c>
      <c r="N65" s="19">
        <f t="shared" si="4"/>
        <v>1.6144742622069084</v>
      </c>
    </row>
    <row r="66" spans="1:14" x14ac:dyDescent="0.25">
      <c r="A66" s="17">
        <v>42205</v>
      </c>
      <c r="B66" t="s">
        <v>447</v>
      </c>
      <c r="C66">
        <v>222</v>
      </c>
      <c r="D66">
        <v>65</v>
      </c>
      <c r="E66" t="s">
        <v>439</v>
      </c>
      <c r="F66">
        <v>100</v>
      </c>
      <c r="G66" s="1">
        <v>1132143.3840000001</v>
      </c>
      <c r="H66" s="6">
        <v>146240.06</v>
      </c>
      <c r="I66">
        <f t="shared" si="0"/>
        <v>7.7416775129878923</v>
      </c>
      <c r="J66" s="19" t="str">
        <f t="shared" si="1"/>
        <v>low</v>
      </c>
      <c r="K66" s="19">
        <f t="shared" ref="K66:K68" si="14">(I66-0.3863)/0.3974</f>
        <v>18.508750661771245</v>
      </c>
      <c r="L66" s="18">
        <f t="shared" si="2"/>
        <v>18.583082993746228</v>
      </c>
      <c r="M66" s="18">
        <f t="shared" si="3"/>
        <v>20.62722212305831</v>
      </c>
      <c r="N66" s="19">
        <f t="shared" si="4"/>
        <v>1.0313611061529155</v>
      </c>
    </row>
    <row r="67" spans="1:14" x14ac:dyDescent="0.25">
      <c r="A67" s="17">
        <v>41871</v>
      </c>
      <c r="B67" t="s">
        <v>455</v>
      </c>
      <c r="C67">
        <v>222</v>
      </c>
      <c r="D67">
        <v>66</v>
      </c>
      <c r="E67" t="s">
        <v>439</v>
      </c>
      <c r="F67">
        <v>100</v>
      </c>
      <c r="G67" s="1">
        <v>835735.85</v>
      </c>
      <c r="H67" s="6">
        <v>157461.92600000001</v>
      </c>
      <c r="I67">
        <f t="shared" ref="I67:I130" si="15">G67/H67</f>
        <v>5.3075424086963086</v>
      </c>
      <c r="J67" s="19" t="str">
        <f t="shared" ref="J67:J130" si="16">IF(I67&lt;$U$9,"low","high")</f>
        <v>low</v>
      </c>
      <c r="K67" s="19">
        <f t="shared" si="14"/>
        <v>12.383599417957495</v>
      </c>
      <c r="L67" s="18">
        <f t="shared" ref="L67:L130" si="17">(K67*5)/4.98</f>
        <v>12.433332748953308</v>
      </c>
      <c r="M67" s="18">
        <f t="shared" ref="M67:M130" si="18">(L67*5.55)/5</f>
        <v>13.800999351338172</v>
      </c>
      <c r="N67" s="19">
        <f t="shared" ref="N67:N117" si="19">(M67*5)/F67</f>
        <v>0.69004996756690862</v>
      </c>
    </row>
    <row r="68" spans="1:14" x14ac:dyDescent="0.25">
      <c r="A68" s="17">
        <v>41849</v>
      </c>
      <c r="B68" t="s">
        <v>438</v>
      </c>
      <c r="C68">
        <v>222</v>
      </c>
      <c r="D68">
        <v>67</v>
      </c>
      <c r="E68" t="s">
        <v>439</v>
      </c>
      <c r="F68">
        <v>100</v>
      </c>
      <c r="G68" s="1">
        <v>632824.98600000003</v>
      </c>
      <c r="H68" s="6">
        <v>191598.21799999999</v>
      </c>
      <c r="I68">
        <f t="shared" si="15"/>
        <v>3.3028751133791863</v>
      </c>
      <c r="J68" s="19" t="str">
        <f t="shared" si="16"/>
        <v>low</v>
      </c>
      <c r="K68" s="19">
        <f t="shared" si="14"/>
        <v>7.3391422077986581</v>
      </c>
      <c r="L68" s="18">
        <f t="shared" si="17"/>
        <v>7.3686166744966437</v>
      </c>
      <c r="M68" s="18">
        <f t="shared" si="18"/>
        <v>8.1791645086912741</v>
      </c>
      <c r="N68" s="19">
        <f t="shared" si="19"/>
        <v>0.40895822543456367</v>
      </c>
    </row>
    <row r="69" spans="1:14" x14ac:dyDescent="0.25">
      <c r="A69" s="17">
        <v>41872</v>
      </c>
      <c r="B69" t="s">
        <v>442</v>
      </c>
      <c r="C69">
        <v>222</v>
      </c>
      <c r="D69">
        <v>68</v>
      </c>
      <c r="E69" t="s">
        <v>439</v>
      </c>
      <c r="F69">
        <v>100</v>
      </c>
      <c r="G69" s="1">
        <v>522126458.338</v>
      </c>
      <c r="H69" s="6">
        <v>161987.60800000001</v>
      </c>
      <c r="I69">
        <f t="shared" si="15"/>
        <v>3223.2493879284889</v>
      </c>
      <c r="J69" s="19" t="str">
        <f t="shared" si="16"/>
        <v>high</v>
      </c>
      <c r="K69" s="19">
        <f>(I69+0.0034)/0.3994</f>
        <v>8070.2373258099378</v>
      </c>
      <c r="L69" s="18">
        <f t="shared" si="17"/>
        <v>8102.6479174798569</v>
      </c>
      <c r="M69" s="18">
        <f t="shared" si="18"/>
        <v>8993.9391884026409</v>
      </c>
      <c r="N69" s="19">
        <f t="shared" si="19"/>
        <v>449.69695942013203</v>
      </c>
    </row>
    <row r="70" spans="1:14" x14ac:dyDescent="0.25">
      <c r="A70" s="17">
        <v>42177</v>
      </c>
      <c r="B70" t="s">
        <v>444</v>
      </c>
      <c r="C70">
        <v>222</v>
      </c>
      <c r="D70">
        <v>69</v>
      </c>
      <c r="E70" t="s">
        <v>439</v>
      </c>
      <c r="F70">
        <v>100</v>
      </c>
      <c r="G70" s="1">
        <v>23166229.267999999</v>
      </c>
      <c r="H70" s="6">
        <v>153021.25</v>
      </c>
      <c r="I70">
        <f t="shared" si="15"/>
        <v>151.39223649002997</v>
      </c>
      <c r="J70" s="19" t="str">
        <f t="shared" si="16"/>
        <v>high</v>
      </c>
      <c r="K70" s="19">
        <f>(I70+0.0034)/0.3994</f>
        <v>379.05767774168748</v>
      </c>
      <c r="L70" s="18">
        <f t="shared" si="17"/>
        <v>380.57999773261793</v>
      </c>
      <c r="M70" s="18">
        <f t="shared" si="18"/>
        <v>422.44379748320591</v>
      </c>
      <c r="N70" s="19">
        <f t="shared" si="19"/>
        <v>21.122189874160295</v>
      </c>
    </row>
    <row r="71" spans="1:14" x14ac:dyDescent="0.25">
      <c r="A71" s="17">
        <v>41816</v>
      </c>
      <c r="B71" t="s">
        <v>446</v>
      </c>
      <c r="C71">
        <v>222</v>
      </c>
      <c r="D71">
        <v>70</v>
      </c>
      <c r="E71" t="s">
        <v>439</v>
      </c>
      <c r="F71">
        <v>100</v>
      </c>
      <c r="G71" s="1">
        <v>3202296.0079999999</v>
      </c>
      <c r="H71" s="6">
        <v>157274.65</v>
      </c>
      <c r="I71">
        <f t="shared" si="15"/>
        <v>20.361170779906363</v>
      </c>
      <c r="J71" s="19" t="str">
        <f t="shared" si="16"/>
        <v>high</v>
      </c>
      <c r="K71" s="19">
        <f>(I71+0.0034)/0.3994</f>
        <v>50.987908812985388</v>
      </c>
      <c r="L71" s="18">
        <f t="shared" si="17"/>
        <v>51.192679531109825</v>
      </c>
      <c r="M71" s="18">
        <f t="shared" si="18"/>
        <v>56.8238742795319</v>
      </c>
      <c r="N71" s="19">
        <f t="shared" si="19"/>
        <v>2.8411937139765953</v>
      </c>
    </row>
    <row r="72" spans="1:14" x14ac:dyDescent="0.25">
      <c r="A72" s="17">
        <v>41830</v>
      </c>
      <c r="B72" t="s">
        <v>447</v>
      </c>
      <c r="C72">
        <v>222</v>
      </c>
      <c r="D72">
        <v>71</v>
      </c>
      <c r="E72" t="s">
        <v>439</v>
      </c>
      <c r="F72">
        <v>100</v>
      </c>
      <c r="G72" s="1">
        <v>1652958.76</v>
      </c>
      <c r="H72" s="6">
        <v>121103.91</v>
      </c>
      <c r="I72">
        <f t="shared" si="15"/>
        <v>13.649094897101175</v>
      </c>
      <c r="J72" s="19" t="str">
        <f t="shared" si="16"/>
        <v>high</v>
      </c>
      <c r="K72" s="19">
        <f>(I72+0.0034)/0.3994</f>
        <v>34.18251100926684</v>
      </c>
      <c r="L72" s="18">
        <f t="shared" si="17"/>
        <v>34.319790169946621</v>
      </c>
      <c r="M72" s="18">
        <f t="shared" si="18"/>
        <v>38.09496708864075</v>
      </c>
      <c r="N72" s="19">
        <f t="shared" si="19"/>
        <v>1.9047483544320374</v>
      </c>
    </row>
    <row r="73" spans="1:14" x14ac:dyDescent="0.25">
      <c r="A73" s="17">
        <v>41837</v>
      </c>
      <c r="B73" t="s">
        <v>447</v>
      </c>
      <c r="C73">
        <v>222</v>
      </c>
      <c r="D73">
        <v>72</v>
      </c>
      <c r="E73" t="s">
        <v>439</v>
      </c>
      <c r="F73">
        <v>100</v>
      </c>
      <c r="G73" s="1">
        <v>1622309.932</v>
      </c>
      <c r="H73" s="6">
        <v>158837.80600000001</v>
      </c>
      <c r="I73">
        <f t="shared" si="15"/>
        <v>10.21362591724542</v>
      </c>
      <c r="J73" s="19" t="str">
        <f t="shared" si="16"/>
        <v>low</v>
      </c>
      <c r="K73" s="19">
        <f t="shared" ref="K73:K76" si="20">(I73-0.3863)/0.3974</f>
        <v>24.729053641785153</v>
      </c>
      <c r="L73" s="18">
        <f t="shared" si="17"/>
        <v>24.828367110226058</v>
      </c>
      <c r="M73" s="18">
        <f t="shared" si="18"/>
        <v>27.559487492350922</v>
      </c>
      <c r="N73" s="19">
        <f t="shared" si="19"/>
        <v>1.3779743746175461</v>
      </c>
    </row>
    <row r="74" spans="1:14" x14ac:dyDescent="0.25">
      <c r="A74" s="17">
        <v>41830</v>
      </c>
      <c r="B74" t="s">
        <v>438</v>
      </c>
      <c r="C74">
        <v>222</v>
      </c>
      <c r="D74">
        <v>73</v>
      </c>
      <c r="E74" t="s">
        <v>439</v>
      </c>
      <c r="F74">
        <v>100</v>
      </c>
      <c r="G74" s="1">
        <v>611582.32999999996</v>
      </c>
      <c r="H74" s="6">
        <v>157762.084</v>
      </c>
      <c r="I74">
        <f t="shared" si="15"/>
        <v>3.8766116324883231</v>
      </c>
      <c r="J74" s="19" t="str">
        <f t="shared" si="16"/>
        <v>low</v>
      </c>
      <c r="K74" s="19">
        <f t="shared" si="20"/>
        <v>8.7828677214099731</v>
      </c>
      <c r="L74" s="18">
        <f t="shared" si="17"/>
        <v>8.8181402825401332</v>
      </c>
      <c r="M74" s="18">
        <f t="shared" si="18"/>
        <v>9.7881357136195479</v>
      </c>
      <c r="N74" s="19">
        <f t="shared" si="19"/>
        <v>0.4894067856809774</v>
      </c>
    </row>
    <row r="75" spans="1:14" x14ac:dyDescent="0.25">
      <c r="A75" s="17">
        <v>41865</v>
      </c>
      <c r="B75" t="s">
        <v>447</v>
      </c>
      <c r="C75">
        <v>222</v>
      </c>
      <c r="D75">
        <v>74</v>
      </c>
      <c r="E75" t="s">
        <v>439</v>
      </c>
      <c r="F75">
        <v>100</v>
      </c>
      <c r="G75" s="1">
        <v>1286124.1680000001</v>
      </c>
      <c r="H75" s="6">
        <v>181035.94200000001</v>
      </c>
      <c r="I75">
        <f t="shared" si="15"/>
        <v>7.1042476637042604</v>
      </c>
      <c r="J75" s="19" t="str">
        <f t="shared" si="16"/>
        <v>low</v>
      </c>
      <c r="K75" s="19">
        <f t="shared" si="20"/>
        <v>16.904750034484803</v>
      </c>
      <c r="L75" s="18">
        <f t="shared" si="17"/>
        <v>16.972640596872292</v>
      </c>
      <c r="M75" s="18">
        <f t="shared" si="18"/>
        <v>18.839631062528245</v>
      </c>
      <c r="N75" s="19">
        <f t="shared" si="19"/>
        <v>0.94198155312641219</v>
      </c>
    </row>
    <row r="76" spans="1:14" x14ac:dyDescent="0.25">
      <c r="A76" s="17">
        <v>41830</v>
      </c>
      <c r="B76" t="s">
        <v>454</v>
      </c>
      <c r="C76">
        <v>222</v>
      </c>
      <c r="D76">
        <v>75</v>
      </c>
      <c r="E76" t="s">
        <v>439</v>
      </c>
      <c r="F76">
        <v>100</v>
      </c>
      <c r="G76" s="1">
        <v>938018.79799999995</v>
      </c>
      <c r="H76" s="6">
        <v>120996.342</v>
      </c>
      <c r="I76">
        <f t="shared" si="15"/>
        <v>7.7524558387062639</v>
      </c>
      <c r="J76" s="19" t="str">
        <f t="shared" si="16"/>
        <v>low</v>
      </c>
      <c r="K76" s="19">
        <f t="shared" si="20"/>
        <v>18.53587276976916</v>
      </c>
      <c r="L76" s="18">
        <f t="shared" si="17"/>
        <v>18.610314025872647</v>
      </c>
      <c r="M76" s="18">
        <f t="shared" si="18"/>
        <v>20.657448568718639</v>
      </c>
      <c r="N76" s="19">
        <f t="shared" si="19"/>
        <v>1.0328724284359319</v>
      </c>
    </row>
    <row r="77" spans="1:14" x14ac:dyDescent="0.25">
      <c r="A77" s="17">
        <v>41823</v>
      </c>
      <c r="B77" t="s">
        <v>442</v>
      </c>
      <c r="C77">
        <v>222</v>
      </c>
      <c r="D77">
        <v>76</v>
      </c>
      <c r="E77" t="s">
        <v>439</v>
      </c>
      <c r="F77">
        <v>100</v>
      </c>
      <c r="G77" s="1">
        <v>113984545.884</v>
      </c>
      <c r="H77" s="6">
        <v>123392.512</v>
      </c>
      <c r="I77">
        <f t="shared" si="15"/>
        <v>923.75577769257177</v>
      </c>
      <c r="J77" s="19" t="str">
        <f t="shared" si="16"/>
        <v>high</v>
      </c>
      <c r="K77" s="19">
        <f>(I77+0.0034)/0.3994</f>
        <v>2312.8672450990784</v>
      </c>
      <c r="L77" s="18">
        <f t="shared" si="17"/>
        <v>2322.1558685733717</v>
      </c>
      <c r="M77" s="18">
        <f t="shared" si="18"/>
        <v>2577.5930141164422</v>
      </c>
      <c r="N77" s="19">
        <f t="shared" si="19"/>
        <v>128.87965070582212</v>
      </c>
    </row>
    <row r="78" spans="1:14" x14ac:dyDescent="0.25">
      <c r="A78" s="17">
        <v>41844</v>
      </c>
      <c r="B78" t="s">
        <v>444</v>
      </c>
      <c r="C78">
        <v>222</v>
      </c>
      <c r="D78">
        <v>77</v>
      </c>
      <c r="E78" t="s">
        <v>439</v>
      </c>
      <c r="F78">
        <v>100</v>
      </c>
      <c r="G78" s="1">
        <v>12261867.148</v>
      </c>
      <c r="H78" s="6">
        <v>160329.95800000001</v>
      </c>
      <c r="I78">
        <f t="shared" si="15"/>
        <v>76.478951912405535</v>
      </c>
      <c r="J78" s="19" t="str">
        <f t="shared" si="16"/>
        <v>high</v>
      </c>
      <c r="K78" s="19">
        <f t="shared" ref="K78:K84" si="21">(I78+0.0034)/0.3994</f>
        <v>191.49311946020416</v>
      </c>
      <c r="L78" s="18">
        <f t="shared" si="17"/>
        <v>192.2621681327351</v>
      </c>
      <c r="M78" s="18">
        <f t="shared" si="18"/>
        <v>213.41100662733598</v>
      </c>
      <c r="N78" s="19">
        <f t="shared" si="19"/>
        <v>10.670550331366799</v>
      </c>
    </row>
    <row r="79" spans="1:14" x14ac:dyDescent="0.25">
      <c r="A79" s="17">
        <v>41808</v>
      </c>
      <c r="B79" t="s">
        <v>442</v>
      </c>
      <c r="C79">
        <v>222</v>
      </c>
      <c r="D79">
        <v>78</v>
      </c>
      <c r="E79" t="s">
        <v>439</v>
      </c>
      <c r="F79">
        <v>100</v>
      </c>
      <c r="G79" s="1">
        <v>365382988.16600001</v>
      </c>
      <c r="H79" s="6">
        <v>187327.68799999999</v>
      </c>
      <c r="I79">
        <f t="shared" si="15"/>
        <v>1950.5017761496101</v>
      </c>
      <c r="J79" s="19" t="str">
        <f t="shared" si="16"/>
        <v>high</v>
      </c>
      <c r="K79" s="19">
        <f t="shared" si="21"/>
        <v>4883.5883228583134</v>
      </c>
      <c r="L79" s="18">
        <f t="shared" si="17"/>
        <v>4903.2011273677836</v>
      </c>
      <c r="M79" s="18">
        <f t="shared" si="18"/>
        <v>5442.55325137824</v>
      </c>
      <c r="N79" s="19">
        <f t="shared" si="19"/>
        <v>272.127662568912</v>
      </c>
    </row>
    <row r="80" spans="1:14" x14ac:dyDescent="0.25">
      <c r="A80" s="17">
        <v>41865</v>
      </c>
      <c r="B80" t="s">
        <v>446</v>
      </c>
      <c r="C80">
        <v>222</v>
      </c>
      <c r="D80">
        <v>79</v>
      </c>
      <c r="E80" t="s">
        <v>439</v>
      </c>
      <c r="F80">
        <v>100</v>
      </c>
      <c r="G80" s="1">
        <v>11664505.676000001</v>
      </c>
      <c r="H80" s="6">
        <v>132897.66200000001</v>
      </c>
      <c r="I80">
        <f t="shared" si="15"/>
        <v>87.770586031829509</v>
      </c>
      <c r="J80" s="19" t="str">
        <f t="shared" si="16"/>
        <v>high</v>
      </c>
      <c r="K80" s="19">
        <f t="shared" si="21"/>
        <v>219.76461199757014</v>
      </c>
      <c r="L80" s="18">
        <f t="shared" si="17"/>
        <v>220.64720080077322</v>
      </c>
      <c r="M80" s="18">
        <f t="shared" si="18"/>
        <v>244.91839288885825</v>
      </c>
      <c r="N80" s="19">
        <f t="shared" si="19"/>
        <v>12.245919644442914</v>
      </c>
    </row>
    <row r="81" spans="1:14" x14ac:dyDescent="0.25">
      <c r="A81" s="17">
        <v>41931</v>
      </c>
      <c r="B81" t="s">
        <v>444</v>
      </c>
      <c r="C81">
        <v>222</v>
      </c>
      <c r="D81">
        <v>80</v>
      </c>
      <c r="E81" t="s">
        <v>439</v>
      </c>
      <c r="F81">
        <v>100</v>
      </c>
      <c r="G81" s="1">
        <v>1891194.156</v>
      </c>
      <c r="H81" s="6">
        <v>130179.34600000001</v>
      </c>
      <c r="I81">
        <f t="shared" si="15"/>
        <v>14.527605293085433</v>
      </c>
      <c r="J81" s="19" t="str">
        <f t="shared" si="16"/>
        <v>high</v>
      </c>
      <c r="K81" s="19">
        <f t="shared" si="21"/>
        <v>36.38208636225697</v>
      </c>
      <c r="L81" s="18">
        <f t="shared" si="17"/>
        <v>36.528199158892541</v>
      </c>
      <c r="M81" s="18">
        <f t="shared" si="18"/>
        <v>40.546301066370717</v>
      </c>
      <c r="N81" s="19">
        <f t="shared" si="19"/>
        <v>2.027315053318536</v>
      </c>
    </row>
    <row r="82" spans="1:14" x14ac:dyDescent="0.25">
      <c r="A82" s="17">
        <v>41931</v>
      </c>
      <c r="B82" t="s">
        <v>446</v>
      </c>
      <c r="C82">
        <v>222</v>
      </c>
      <c r="D82">
        <v>81</v>
      </c>
      <c r="E82" t="s">
        <v>439</v>
      </c>
      <c r="F82">
        <v>100</v>
      </c>
      <c r="G82" s="1">
        <v>1687531.13</v>
      </c>
      <c r="H82" s="6">
        <v>151870.63800000001</v>
      </c>
      <c r="I82">
        <f t="shared" si="15"/>
        <v>11.111635219442482</v>
      </c>
      <c r="J82" s="19" t="str">
        <f t="shared" si="16"/>
        <v>high</v>
      </c>
      <c r="K82" s="19">
        <f t="shared" si="21"/>
        <v>27.829332046676218</v>
      </c>
      <c r="L82" s="18">
        <f t="shared" si="17"/>
        <v>27.941096432405839</v>
      </c>
      <c r="M82" s="18">
        <f t="shared" si="18"/>
        <v>31.014617039970481</v>
      </c>
      <c r="N82" s="19">
        <f t="shared" si="19"/>
        <v>1.5507308519985241</v>
      </c>
    </row>
    <row r="83" spans="1:14" x14ac:dyDescent="0.25">
      <c r="A83" s="17">
        <v>41931</v>
      </c>
      <c r="B83" t="s">
        <v>442</v>
      </c>
      <c r="C83">
        <v>222</v>
      </c>
      <c r="D83">
        <v>82</v>
      </c>
      <c r="E83" t="s">
        <v>439</v>
      </c>
      <c r="F83">
        <v>100</v>
      </c>
      <c r="G83" s="1">
        <v>65818323.969999999</v>
      </c>
      <c r="H83" s="6">
        <v>143534.62</v>
      </c>
      <c r="I83">
        <f t="shared" si="15"/>
        <v>458.55365047122427</v>
      </c>
      <c r="J83" s="19" t="str">
        <f t="shared" si="16"/>
        <v>high</v>
      </c>
      <c r="K83" s="19">
        <f t="shared" si="21"/>
        <v>1148.1147983756241</v>
      </c>
      <c r="L83" s="18">
        <f t="shared" si="17"/>
        <v>1152.7257011803454</v>
      </c>
      <c r="M83" s="18">
        <f t="shared" si="18"/>
        <v>1279.5255283101833</v>
      </c>
      <c r="N83" s="19">
        <f t="shared" si="19"/>
        <v>63.976276415509162</v>
      </c>
    </row>
    <row r="84" spans="1:14" x14ac:dyDescent="0.25">
      <c r="A84" s="17">
        <v>41837</v>
      </c>
      <c r="B84" t="s">
        <v>442</v>
      </c>
      <c r="C84">
        <v>222</v>
      </c>
      <c r="D84">
        <v>83</v>
      </c>
      <c r="E84" t="s">
        <v>439</v>
      </c>
      <c r="F84">
        <v>100</v>
      </c>
      <c r="G84" s="1">
        <v>10424086.066</v>
      </c>
      <c r="H84" s="6">
        <v>154325.11199999999</v>
      </c>
      <c r="I84">
        <f t="shared" si="15"/>
        <v>67.546272482212743</v>
      </c>
      <c r="J84" s="19" t="str">
        <f t="shared" si="16"/>
        <v>high</v>
      </c>
      <c r="K84" s="19">
        <f t="shared" si="21"/>
        <v>169.12787301505443</v>
      </c>
      <c r="L84" s="18">
        <f t="shared" si="17"/>
        <v>169.80710142073738</v>
      </c>
      <c r="M84" s="18">
        <f t="shared" si="18"/>
        <v>188.48588257701849</v>
      </c>
      <c r="N84" s="19">
        <f t="shared" si="19"/>
        <v>9.4242941288509243</v>
      </c>
    </row>
    <row r="85" spans="1:14" x14ac:dyDescent="0.25">
      <c r="A85" s="17">
        <v>41830</v>
      </c>
      <c r="B85" t="s">
        <v>452</v>
      </c>
      <c r="C85">
        <v>222</v>
      </c>
      <c r="D85">
        <v>84</v>
      </c>
      <c r="E85" t="s">
        <v>439</v>
      </c>
      <c r="F85">
        <v>100</v>
      </c>
      <c r="G85" s="1">
        <v>1589606.7279999999</v>
      </c>
      <c r="H85" s="6">
        <v>169438.82</v>
      </c>
      <c r="I85">
        <f t="shared" si="15"/>
        <v>9.3815970153710921</v>
      </c>
      <c r="J85" s="19" t="str">
        <f t="shared" si="16"/>
        <v>low</v>
      </c>
      <c r="K85" s="19">
        <f t="shared" ref="K85:K89" si="22">(I85-0.3863)/0.3974</f>
        <v>22.635372459413922</v>
      </c>
      <c r="L85" s="18">
        <f t="shared" si="17"/>
        <v>22.726277569692691</v>
      </c>
      <c r="M85" s="18">
        <f t="shared" si="18"/>
        <v>25.226168102358887</v>
      </c>
      <c r="N85" s="19">
        <f t="shared" si="19"/>
        <v>1.2613084051179444</v>
      </c>
    </row>
    <row r="86" spans="1:14" x14ac:dyDescent="0.25">
      <c r="A86" s="17">
        <v>41849</v>
      </c>
      <c r="B86" t="s">
        <v>447</v>
      </c>
      <c r="C86">
        <v>222</v>
      </c>
      <c r="D86">
        <v>85</v>
      </c>
      <c r="E86" t="s">
        <v>439</v>
      </c>
      <c r="F86">
        <v>100</v>
      </c>
      <c r="G86" s="1">
        <v>859922.978</v>
      </c>
      <c r="H86" s="6">
        <v>171813.598</v>
      </c>
      <c r="I86">
        <f t="shared" si="15"/>
        <v>5.0049762533929361</v>
      </c>
      <c r="J86" s="19" t="str">
        <f t="shared" si="16"/>
        <v>low</v>
      </c>
      <c r="K86" s="19">
        <f t="shared" si="22"/>
        <v>11.622235162035571</v>
      </c>
      <c r="L86" s="18">
        <f t="shared" si="17"/>
        <v>11.668910805256596</v>
      </c>
      <c r="M86" s="18">
        <f t="shared" si="18"/>
        <v>12.95249099383482</v>
      </c>
      <c r="N86" s="19">
        <f t="shared" si="19"/>
        <v>0.64762454969174099</v>
      </c>
    </row>
    <row r="87" spans="1:14" x14ac:dyDescent="0.25">
      <c r="A87" s="17">
        <v>41816</v>
      </c>
      <c r="B87" t="s">
        <v>444</v>
      </c>
      <c r="C87">
        <v>222</v>
      </c>
      <c r="D87">
        <v>86</v>
      </c>
      <c r="E87" t="s">
        <v>439</v>
      </c>
      <c r="F87">
        <v>100</v>
      </c>
      <c r="G87" s="1">
        <v>1346779.2479999999</v>
      </c>
      <c r="H87" s="6">
        <v>175210.67800000001</v>
      </c>
      <c r="I87">
        <f t="shared" si="15"/>
        <v>7.6866276837305536</v>
      </c>
      <c r="J87" s="19" t="str">
        <f t="shared" si="16"/>
        <v>low</v>
      </c>
      <c r="K87" s="19">
        <f t="shared" si="22"/>
        <v>18.370225676221825</v>
      </c>
      <c r="L87" s="18">
        <f t="shared" si="17"/>
        <v>18.444001682953637</v>
      </c>
      <c r="M87" s="18">
        <f t="shared" si="18"/>
        <v>20.472841868078536</v>
      </c>
      <c r="N87" s="19">
        <f t="shared" si="19"/>
        <v>1.0236420934039268</v>
      </c>
    </row>
    <row r="88" spans="1:14" x14ac:dyDescent="0.25">
      <c r="A88" s="17">
        <v>41849</v>
      </c>
      <c r="B88" t="s">
        <v>452</v>
      </c>
      <c r="C88">
        <v>222</v>
      </c>
      <c r="D88">
        <v>87</v>
      </c>
      <c r="E88" t="s">
        <v>439</v>
      </c>
      <c r="F88">
        <v>100</v>
      </c>
      <c r="G88" s="1">
        <v>1179369.0360000001</v>
      </c>
      <c r="H88" s="6">
        <v>163600.48199999999</v>
      </c>
      <c r="I88">
        <f t="shared" si="15"/>
        <v>7.2088359495175576</v>
      </c>
      <c r="J88" s="19" t="str">
        <f t="shared" si="16"/>
        <v>low</v>
      </c>
      <c r="K88" s="19">
        <f t="shared" si="22"/>
        <v>17.16793142807639</v>
      </c>
      <c r="L88" s="18">
        <f t="shared" si="17"/>
        <v>17.236878943851796</v>
      </c>
      <c r="M88" s="18">
        <f t="shared" si="18"/>
        <v>19.132935627675494</v>
      </c>
      <c r="N88" s="19">
        <f t="shared" si="19"/>
        <v>0.95664678138377468</v>
      </c>
    </row>
    <row r="89" spans="1:14" x14ac:dyDescent="0.25">
      <c r="A89" s="17">
        <v>41795</v>
      </c>
      <c r="B89" t="s">
        <v>446</v>
      </c>
      <c r="C89">
        <v>222</v>
      </c>
      <c r="D89">
        <v>88</v>
      </c>
      <c r="E89" t="s">
        <v>439</v>
      </c>
      <c r="F89">
        <v>100</v>
      </c>
      <c r="G89" s="1">
        <v>181706.23199999999</v>
      </c>
      <c r="H89" s="6">
        <v>168815.94</v>
      </c>
      <c r="I89">
        <f t="shared" si="15"/>
        <v>1.0763570786028853</v>
      </c>
      <c r="J89" s="19" t="str">
        <f t="shared" si="16"/>
        <v>low</v>
      </c>
      <c r="K89" s="19">
        <f t="shared" si="22"/>
        <v>1.7364294881803859</v>
      </c>
      <c r="L89" s="18">
        <f t="shared" si="17"/>
        <v>1.7434031005827164</v>
      </c>
      <c r="M89" s="18">
        <f t="shared" si="18"/>
        <v>1.9351774416468153</v>
      </c>
      <c r="N89" s="19">
        <f t="shared" si="19"/>
        <v>9.6758872082340769E-2</v>
      </c>
    </row>
    <row r="90" spans="1:14" x14ac:dyDescent="0.25">
      <c r="A90" s="17">
        <v>41849</v>
      </c>
      <c r="B90" t="s">
        <v>442</v>
      </c>
      <c r="C90">
        <v>222</v>
      </c>
      <c r="D90">
        <v>89</v>
      </c>
      <c r="E90" t="s">
        <v>439</v>
      </c>
      <c r="F90">
        <v>100</v>
      </c>
      <c r="G90" s="1">
        <v>69352892.381999999</v>
      </c>
      <c r="H90" s="6">
        <v>154483.36199999999</v>
      </c>
      <c r="I90">
        <f t="shared" si="15"/>
        <v>448.93438027326204</v>
      </c>
      <c r="J90" s="19" t="str">
        <f t="shared" si="16"/>
        <v>high</v>
      </c>
      <c r="K90" s="19">
        <f t="shared" ref="K90:K97" si="23">(I90+0.0034)/0.3994</f>
        <v>1124.0304964277968</v>
      </c>
      <c r="L90" s="18">
        <f t="shared" si="17"/>
        <v>1128.54467512831</v>
      </c>
      <c r="M90" s="18">
        <f t="shared" si="18"/>
        <v>1252.6845893924242</v>
      </c>
      <c r="N90" s="19">
        <f t="shared" si="19"/>
        <v>62.634229469621204</v>
      </c>
    </row>
    <row r="91" spans="1:14" x14ac:dyDescent="0.25">
      <c r="A91" s="17">
        <v>41808</v>
      </c>
      <c r="B91" t="s">
        <v>447</v>
      </c>
      <c r="C91">
        <v>222</v>
      </c>
      <c r="D91">
        <v>90</v>
      </c>
      <c r="E91" t="s">
        <v>439</v>
      </c>
      <c r="F91">
        <v>100</v>
      </c>
      <c r="G91" s="1">
        <v>2379424.4300000002</v>
      </c>
      <c r="H91" s="6">
        <v>159852.402</v>
      </c>
      <c r="I91">
        <f t="shared" si="15"/>
        <v>14.885134037585498</v>
      </c>
      <c r="J91" s="19" t="str">
        <f t="shared" si="16"/>
        <v>high</v>
      </c>
      <c r="K91" s="19">
        <f t="shared" si="23"/>
        <v>37.277250970419374</v>
      </c>
      <c r="L91" s="18">
        <f t="shared" si="17"/>
        <v>37.426958805641938</v>
      </c>
      <c r="M91" s="18">
        <f t="shared" si="18"/>
        <v>41.543924274262551</v>
      </c>
      <c r="N91" s="19">
        <f t="shared" si="19"/>
        <v>2.0771962137131279</v>
      </c>
    </row>
    <row r="92" spans="1:14" x14ac:dyDescent="0.25">
      <c r="A92" s="17">
        <v>41865</v>
      </c>
      <c r="B92" t="s">
        <v>452</v>
      </c>
      <c r="C92">
        <v>222</v>
      </c>
      <c r="D92">
        <v>91</v>
      </c>
      <c r="E92" t="s">
        <v>439</v>
      </c>
      <c r="F92">
        <v>100</v>
      </c>
      <c r="G92" s="1">
        <v>1939882.7</v>
      </c>
      <c r="H92" s="6">
        <v>153850.60999999999</v>
      </c>
      <c r="I92">
        <f t="shared" si="15"/>
        <v>12.608872334012846</v>
      </c>
      <c r="J92" s="19" t="str">
        <f t="shared" si="16"/>
        <v>high</v>
      </c>
      <c r="K92" s="19">
        <f t="shared" si="23"/>
        <v>31.578047906892454</v>
      </c>
      <c r="L92" s="18">
        <f t="shared" si="17"/>
        <v>31.704867376398042</v>
      </c>
      <c r="M92" s="18">
        <f t="shared" si="18"/>
        <v>35.192402787801825</v>
      </c>
      <c r="N92" s="19">
        <f t="shared" si="19"/>
        <v>1.7596201393900912</v>
      </c>
    </row>
    <row r="93" spans="1:14" x14ac:dyDescent="0.25">
      <c r="A93" s="17">
        <v>41837</v>
      </c>
      <c r="B93" t="s">
        <v>454</v>
      </c>
      <c r="C93">
        <v>222</v>
      </c>
      <c r="D93">
        <v>92</v>
      </c>
      <c r="E93" t="s">
        <v>439</v>
      </c>
      <c r="F93">
        <v>100</v>
      </c>
      <c r="G93" s="1">
        <v>2397816.5660000001</v>
      </c>
      <c r="H93" s="6">
        <v>196864.81599999999</v>
      </c>
      <c r="I93">
        <f t="shared" si="15"/>
        <v>12.180015783013253</v>
      </c>
      <c r="J93" s="19" t="str">
        <f t="shared" si="16"/>
        <v>high</v>
      </c>
      <c r="K93" s="19">
        <f t="shared" si="23"/>
        <v>30.504295901385213</v>
      </c>
      <c r="L93" s="18">
        <f t="shared" si="17"/>
        <v>30.62680311384057</v>
      </c>
      <c r="M93" s="18">
        <f t="shared" si="18"/>
        <v>33.995751456363031</v>
      </c>
      <c r="N93" s="19">
        <f t="shared" si="19"/>
        <v>1.6997875728181515</v>
      </c>
    </row>
    <row r="94" spans="1:14" x14ac:dyDescent="0.25">
      <c r="A94" s="17">
        <v>41816</v>
      </c>
      <c r="B94" t="s">
        <v>447</v>
      </c>
      <c r="C94">
        <v>222</v>
      </c>
      <c r="D94">
        <v>93</v>
      </c>
      <c r="E94" t="s">
        <v>439</v>
      </c>
      <c r="F94">
        <v>100</v>
      </c>
      <c r="G94" s="1">
        <v>1082368.5919999999</v>
      </c>
      <c r="H94" s="6">
        <v>156913.16399999999</v>
      </c>
      <c r="I94">
        <f t="shared" si="15"/>
        <v>6.897882653108697</v>
      </c>
      <c r="J94" s="19" t="str">
        <f t="shared" si="16"/>
        <v>low</v>
      </c>
      <c r="K94" s="19">
        <f t="shared" ref="K94" si="24">(I94-0.3863)/0.3974</f>
        <v>16.385462136660031</v>
      </c>
      <c r="L94" s="18">
        <f t="shared" si="17"/>
        <v>16.451267205481958</v>
      </c>
      <c r="M94" s="18">
        <f t="shared" si="18"/>
        <v>18.260906598084972</v>
      </c>
      <c r="N94" s="19">
        <f t="shared" si="19"/>
        <v>0.91304532990424858</v>
      </c>
    </row>
    <row r="95" spans="1:14" x14ac:dyDescent="0.25">
      <c r="A95" s="17">
        <v>41808</v>
      </c>
      <c r="B95" t="s">
        <v>452</v>
      </c>
      <c r="C95">
        <v>222</v>
      </c>
      <c r="D95">
        <v>94</v>
      </c>
      <c r="E95" t="s">
        <v>439</v>
      </c>
      <c r="F95">
        <v>100</v>
      </c>
      <c r="G95" s="1">
        <v>92377090.400000006</v>
      </c>
      <c r="H95" s="6">
        <v>146487.49600000001</v>
      </c>
      <c r="I95">
        <f t="shared" si="15"/>
        <v>630.6141679150553</v>
      </c>
      <c r="J95" s="19" t="str">
        <f t="shared" si="16"/>
        <v>high</v>
      </c>
      <c r="K95" s="19">
        <f t="shared" si="23"/>
        <v>1578.9122882199683</v>
      </c>
      <c r="L95" s="18">
        <f t="shared" si="17"/>
        <v>1585.2533014256708</v>
      </c>
      <c r="M95" s="18">
        <f t="shared" si="18"/>
        <v>1759.6311645824946</v>
      </c>
      <c r="N95" s="19">
        <f t="shared" si="19"/>
        <v>87.98155822912473</v>
      </c>
    </row>
    <row r="96" spans="1:14" x14ac:dyDescent="0.25">
      <c r="A96" s="17">
        <v>41849</v>
      </c>
      <c r="B96" t="s">
        <v>446</v>
      </c>
      <c r="C96">
        <v>222</v>
      </c>
      <c r="D96">
        <v>95</v>
      </c>
      <c r="E96" t="s">
        <v>439</v>
      </c>
      <c r="F96">
        <v>100</v>
      </c>
      <c r="G96" s="1">
        <v>4535735.83</v>
      </c>
      <c r="H96" s="6">
        <v>138044.448</v>
      </c>
      <c r="I96">
        <f t="shared" si="15"/>
        <v>32.857068108961542</v>
      </c>
      <c r="J96" s="19" t="str">
        <f t="shared" si="16"/>
        <v>high</v>
      </c>
      <c r="K96" s="19">
        <f t="shared" si="23"/>
        <v>82.27458214562229</v>
      </c>
      <c r="L96" s="18">
        <f t="shared" si="17"/>
        <v>82.60500215423923</v>
      </c>
      <c r="M96" s="18">
        <f t="shared" si="18"/>
        <v>91.691552391205533</v>
      </c>
      <c r="N96" s="19">
        <f t="shared" si="19"/>
        <v>4.5845776195602763</v>
      </c>
    </row>
    <row r="97" spans="1:14" x14ac:dyDescent="0.25">
      <c r="A97" s="17">
        <v>41816</v>
      </c>
      <c r="B97" t="s">
        <v>454</v>
      </c>
      <c r="C97">
        <v>222</v>
      </c>
      <c r="D97">
        <v>96</v>
      </c>
      <c r="E97" t="s">
        <v>439</v>
      </c>
      <c r="F97">
        <v>100</v>
      </c>
      <c r="G97" s="1">
        <v>13567471.762</v>
      </c>
      <c r="H97" s="6">
        <v>154619.416</v>
      </c>
      <c r="I97">
        <f t="shared" si="15"/>
        <v>87.747529469390827</v>
      </c>
      <c r="J97" s="19" t="str">
        <f t="shared" si="16"/>
        <v>high</v>
      </c>
      <c r="K97" s="19">
        <f t="shared" si="23"/>
        <v>219.7068839994763</v>
      </c>
      <c r="L97" s="18">
        <f t="shared" si="17"/>
        <v>220.58924096332962</v>
      </c>
      <c r="M97" s="18">
        <f t="shared" si="18"/>
        <v>244.85405746929587</v>
      </c>
      <c r="N97" s="19">
        <f t="shared" si="19"/>
        <v>12.242702873464793</v>
      </c>
    </row>
    <row r="98" spans="1:14" x14ac:dyDescent="0.25">
      <c r="A98" s="17">
        <v>41837</v>
      </c>
      <c r="B98" t="s">
        <v>438</v>
      </c>
      <c r="C98">
        <v>222</v>
      </c>
      <c r="D98">
        <v>97</v>
      </c>
      <c r="E98" t="s">
        <v>439</v>
      </c>
      <c r="F98">
        <v>100</v>
      </c>
      <c r="G98" s="1">
        <v>1399400.8640000001</v>
      </c>
      <c r="H98" s="6">
        <v>165425.166</v>
      </c>
      <c r="I98">
        <f t="shared" si="15"/>
        <v>8.459419433195551</v>
      </c>
      <c r="J98" s="19" t="str">
        <f t="shared" si="16"/>
        <v>low</v>
      </c>
      <c r="K98" s="19">
        <f t="shared" ref="K98:K100" si="25">(I98-0.3863)/0.3974</f>
        <v>20.314845075982767</v>
      </c>
      <c r="L98" s="18">
        <f t="shared" si="17"/>
        <v>20.39643079917948</v>
      </c>
      <c r="M98" s="18">
        <f t="shared" si="18"/>
        <v>22.640038187089225</v>
      </c>
      <c r="N98" s="19">
        <f t="shared" si="19"/>
        <v>1.1320019093544613</v>
      </c>
    </row>
    <row r="99" spans="1:14" x14ac:dyDescent="0.25">
      <c r="A99" s="17">
        <v>41808</v>
      </c>
      <c r="B99" t="s">
        <v>446</v>
      </c>
      <c r="C99">
        <v>222</v>
      </c>
      <c r="D99">
        <v>98</v>
      </c>
      <c r="E99" t="s">
        <v>439</v>
      </c>
      <c r="F99">
        <v>100</v>
      </c>
      <c r="G99" s="1">
        <v>534507.48</v>
      </c>
      <c r="H99" s="6">
        <v>143591.97200000001</v>
      </c>
      <c r="I99">
        <f t="shared" si="15"/>
        <v>3.7224050380755265</v>
      </c>
      <c r="J99" s="19" t="str">
        <f t="shared" si="16"/>
        <v>low</v>
      </c>
      <c r="K99" s="19">
        <f t="shared" si="25"/>
        <v>8.3948289835821015</v>
      </c>
      <c r="L99" s="18">
        <f t="shared" si="17"/>
        <v>8.4285431562069277</v>
      </c>
      <c r="M99" s="18">
        <f t="shared" si="18"/>
        <v>9.3556829033896882</v>
      </c>
      <c r="N99" s="19">
        <f t="shared" si="19"/>
        <v>0.46778414516948447</v>
      </c>
    </row>
    <row r="100" spans="1:14" x14ac:dyDescent="0.25">
      <c r="A100" s="17">
        <v>41857</v>
      </c>
      <c r="B100" t="s">
        <v>454</v>
      </c>
      <c r="C100">
        <v>222</v>
      </c>
      <c r="D100">
        <v>99</v>
      </c>
      <c r="E100" t="s">
        <v>439</v>
      </c>
      <c r="F100">
        <v>100</v>
      </c>
      <c r="G100" s="1">
        <v>828506.19</v>
      </c>
      <c r="H100" s="6">
        <v>146033.41</v>
      </c>
      <c r="I100">
        <f t="shared" si="15"/>
        <v>5.6734016551417916</v>
      </c>
      <c r="J100" s="19" t="str">
        <f t="shared" si="16"/>
        <v>low</v>
      </c>
      <c r="K100" s="19">
        <f t="shared" si="25"/>
        <v>13.304231643537472</v>
      </c>
      <c r="L100" s="18">
        <f t="shared" si="17"/>
        <v>13.357662292708303</v>
      </c>
      <c r="M100" s="18">
        <f t="shared" si="18"/>
        <v>14.827005144906215</v>
      </c>
      <c r="N100" s="19">
        <f t="shared" si="19"/>
        <v>0.74135025724531078</v>
      </c>
    </row>
    <row r="101" spans="1:14" x14ac:dyDescent="0.25">
      <c r="A101" s="17">
        <v>42181</v>
      </c>
      <c r="B101" t="s">
        <v>438</v>
      </c>
      <c r="C101">
        <v>222</v>
      </c>
      <c r="D101">
        <v>100</v>
      </c>
      <c r="E101" t="s">
        <v>439</v>
      </c>
      <c r="F101">
        <v>100</v>
      </c>
      <c r="G101" s="1">
        <v>2593455.9419999998</v>
      </c>
      <c r="H101" s="6">
        <v>137932.42600000001</v>
      </c>
      <c r="I101">
        <f t="shared" si="15"/>
        <v>18.802365891831698</v>
      </c>
      <c r="J101" s="19" t="str">
        <f t="shared" si="16"/>
        <v>high</v>
      </c>
      <c r="K101" s="19">
        <f t="shared" ref="K101" si="26">(I101+0.0034)/0.3994</f>
        <v>47.085042293018773</v>
      </c>
      <c r="L101" s="18">
        <f t="shared" si="17"/>
        <v>47.27413884841242</v>
      </c>
      <c r="M101" s="18">
        <f t="shared" si="18"/>
        <v>52.474294121737785</v>
      </c>
      <c r="N101" s="19">
        <f t="shared" si="19"/>
        <v>2.6237147060868891</v>
      </c>
    </row>
    <row r="102" spans="1:14" x14ac:dyDescent="0.25">
      <c r="A102" s="17">
        <v>42177</v>
      </c>
      <c r="B102" t="s">
        <v>438</v>
      </c>
      <c r="C102">
        <v>222</v>
      </c>
      <c r="D102">
        <v>101</v>
      </c>
      <c r="E102" t="s">
        <v>439</v>
      </c>
      <c r="F102">
        <v>100</v>
      </c>
      <c r="G102" s="1">
        <v>1664621.652</v>
      </c>
      <c r="H102" s="6">
        <v>327773.43</v>
      </c>
      <c r="I102">
        <f t="shared" si="15"/>
        <v>5.0785740991879669</v>
      </c>
      <c r="J102" s="19" t="str">
        <f t="shared" si="16"/>
        <v>low</v>
      </c>
      <c r="K102" s="19">
        <f t="shared" ref="K102" si="27">(I102-0.3863)/0.3974</f>
        <v>11.807433566149891</v>
      </c>
      <c r="L102" s="18">
        <f t="shared" si="17"/>
        <v>11.854852978062139</v>
      </c>
      <c r="M102" s="18">
        <f t="shared" si="18"/>
        <v>13.158886805648972</v>
      </c>
      <c r="N102" s="19">
        <f t="shared" si="19"/>
        <v>0.65794434028244864</v>
      </c>
    </row>
    <row r="103" spans="1:14" x14ac:dyDescent="0.25">
      <c r="A103" s="17">
        <v>42177</v>
      </c>
      <c r="B103" t="s">
        <v>442</v>
      </c>
      <c r="C103">
        <v>222</v>
      </c>
      <c r="D103">
        <v>102</v>
      </c>
      <c r="E103" t="s">
        <v>439</v>
      </c>
      <c r="F103">
        <v>100</v>
      </c>
      <c r="G103" s="1">
        <v>2060590.6459999999</v>
      </c>
      <c r="H103" s="6">
        <v>153547.96</v>
      </c>
      <c r="I103">
        <f t="shared" si="15"/>
        <v>13.419850358155198</v>
      </c>
      <c r="J103" s="19" t="str">
        <f t="shared" si="16"/>
        <v>high</v>
      </c>
      <c r="K103" s="19">
        <f t="shared" ref="K103" si="28">(I103+0.0034)/0.3994</f>
        <v>33.608538703443159</v>
      </c>
      <c r="L103" s="18">
        <f t="shared" si="17"/>
        <v>33.743512754461001</v>
      </c>
      <c r="M103" s="18">
        <f t="shared" si="18"/>
        <v>37.455299157451705</v>
      </c>
      <c r="N103" s="19">
        <f t="shared" si="19"/>
        <v>1.8727649578725851</v>
      </c>
    </row>
    <row r="104" spans="1:14" x14ac:dyDescent="0.25">
      <c r="A104" s="17">
        <v>42177</v>
      </c>
      <c r="B104" t="s">
        <v>454</v>
      </c>
      <c r="C104">
        <v>222</v>
      </c>
      <c r="D104">
        <v>103</v>
      </c>
      <c r="E104" t="s">
        <v>439</v>
      </c>
      <c r="F104">
        <v>100</v>
      </c>
      <c r="G104" s="1">
        <v>1322107.9720000001</v>
      </c>
      <c r="H104" s="6">
        <v>166332.674</v>
      </c>
      <c r="I104">
        <f t="shared" si="15"/>
        <v>7.9485764294272094</v>
      </c>
      <c r="J104" s="19" t="str">
        <f t="shared" si="16"/>
        <v>low</v>
      </c>
      <c r="K104" s="19">
        <f t="shared" ref="K104:K106" si="29">(I104-0.3863)/0.3974</f>
        <v>19.029382056938122</v>
      </c>
      <c r="L104" s="18">
        <f t="shared" si="17"/>
        <v>19.105805278050322</v>
      </c>
      <c r="M104" s="18">
        <f t="shared" si="18"/>
        <v>21.207443858635859</v>
      </c>
      <c r="N104" s="19">
        <f t="shared" si="19"/>
        <v>1.0603721929317929</v>
      </c>
    </row>
    <row r="105" spans="1:14" x14ac:dyDescent="0.25">
      <c r="A105" s="17">
        <v>42177</v>
      </c>
      <c r="B105" t="s">
        <v>452</v>
      </c>
      <c r="C105">
        <v>222</v>
      </c>
      <c r="D105">
        <v>104</v>
      </c>
      <c r="E105" t="s">
        <v>439</v>
      </c>
      <c r="F105">
        <v>100</v>
      </c>
      <c r="G105" s="1">
        <v>1380575.656</v>
      </c>
      <c r="H105" s="6">
        <v>158470.872</v>
      </c>
      <c r="I105">
        <f t="shared" si="15"/>
        <v>8.7118575077948712</v>
      </c>
      <c r="J105" s="19" t="str">
        <f t="shared" si="16"/>
        <v>low</v>
      </c>
      <c r="K105" s="19">
        <f t="shared" si="29"/>
        <v>20.950069219413365</v>
      </c>
      <c r="L105" s="18">
        <f t="shared" si="17"/>
        <v>21.034206043587712</v>
      </c>
      <c r="M105" s="18">
        <f t="shared" si="18"/>
        <v>23.347968708382361</v>
      </c>
      <c r="N105" s="19">
        <f t="shared" si="19"/>
        <v>1.167398435419118</v>
      </c>
    </row>
    <row r="106" spans="1:14" x14ac:dyDescent="0.25">
      <c r="A106" s="17">
        <v>42191</v>
      </c>
      <c r="B106" t="s">
        <v>446</v>
      </c>
      <c r="C106">
        <v>222</v>
      </c>
      <c r="D106">
        <v>105</v>
      </c>
      <c r="E106" t="s">
        <v>439</v>
      </c>
      <c r="F106">
        <v>100</v>
      </c>
      <c r="G106" s="1">
        <v>915315.86600000004</v>
      </c>
      <c r="H106" s="6">
        <v>155082.484</v>
      </c>
      <c r="I106">
        <f t="shared" si="15"/>
        <v>5.9021228084017539</v>
      </c>
      <c r="J106" s="19" t="str">
        <f t="shared" si="16"/>
        <v>low</v>
      </c>
      <c r="K106" s="19">
        <f t="shared" si="29"/>
        <v>13.879775562158414</v>
      </c>
      <c r="L106" s="18">
        <f t="shared" si="17"/>
        <v>13.935517632689169</v>
      </c>
      <c r="M106" s="18">
        <f t="shared" si="18"/>
        <v>15.468424572284977</v>
      </c>
      <c r="N106" s="19">
        <f t="shared" si="19"/>
        <v>0.77342122861424878</v>
      </c>
    </row>
    <row r="107" spans="1:14" x14ac:dyDescent="0.25">
      <c r="A107" s="17">
        <v>42177</v>
      </c>
      <c r="B107" t="s">
        <v>446</v>
      </c>
      <c r="C107">
        <v>222</v>
      </c>
      <c r="D107">
        <v>106</v>
      </c>
      <c r="E107" t="s">
        <v>439</v>
      </c>
      <c r="F107">
        <v>100</v>
      </c>
      <c r="G107" s="1">
        <v>2177931.4019999998</v>
      </c>
      <c r="H107" s="6">
        <v>153361.11600000001</v>
      </c>
      <c r="I107">
        <f t="shared" si="15"/>
        <v>14.201327290810791</v>
      </c>
      <c r="J107" s="19" t="str">
        <f t="shared" si="16"/>
        <v>high</v>
      </c>
      <c r="K107" s="19">
        <f t="shared" ref="K107:K108" si="30">(I107+0.0034)/0.3994</f>
        <v>35.565165975990965</v>
      </c>
      <c r="L107" s="18">
        <f t="shared" si="17"/>
        <v>35.707997967862411</v>
      </c>
      <c r="M107" s="18">
        <f t="shared" si="18"/>
        <v>39.635877744327274</v>
      </c>
      <c r="N107" s="19">
        <f t="shared" si="19"/>
        <v>1.9817938872163636</v>
      </c>
    </row>
    <row r="108" spans="1:14" x14ac:dyDescent="0.25">
      <c r="A108" s="17">
        <v>42177</v>
      </c>
      <c r="B108" t="s">
        <v>447</v>
      </c>
      <c r="C108">
        <v>222</v>
      </c>
      <c r="D108">
        <v>107</v>
      </c>
      <c r="E108" t="s">
        <v>439</v>
      </c>
      <c r="F108">
        <v>100</v>
      </c>
      <c r="G108" s="1">
        <v>1799442.5379999999</v>
      </c>
      <c r="H108" s="6">
        <v>156094.65400000001</v>
      </c>
      <c r="I108">
        <f t="shared" si="15"/>
        <v>11.527893440860568</v>
      </c>
      <c r="J108" s="19" t="str">
        <f t="shared" si="16"/>
        <v>high</v>
      </c>
      <c r="K108" s="19">
        <f t="shared" si="30"/>
        <v>28.871540913521702</v>
      </c>
      <c r="L108" s="18">
        <f t="shared" si="17"/>
        <v>28.987490877029821</v>
      </c>
      <c r="M108" s="18">
        <f t="shared" si="18"/>
        <v>32.176114873503096</v>
      </c>
      <c r="N108" s="19">
        <f t="shared" si="19"/>
        <v>1.6088057436751546</v>
      </c>
    </row>
    <row r="109" spans="1:14" x14ac:dyDescent="0.25">
      <c r="A109" s="17">
        <v>42136</v>
      </c>
      <c r="B109" t="s">
        <v>452</v>
      </c>
      <c r="C109">
        <v>222</v>
      </c>
      <c r="D109">
        <v>108</v>
      </c>
      <c r="E109" t="s">
        <v>439</v>
      </c>
      <c r="F109">
        <v>100</v>
      </c>
      <c r="G109" s="1">
        <v>1102632.966</v>
      </c>
      <c r="H109" s="6">
        <v>152676.65599999999</v>
      </c>
      <c r="I109">
        <f t="shared" si="15"/>
        <v>7.2220141237570736</v>
      </c>
      <c r="J109" s="19" t="str">
        <f t="shared" si="16"/>
        <v>low</v>
      </c>
      <c r="K109" s="19">
        <f t="shared" ref="K109:K110" si="31">(I109-0.3863)/0.3974</f>
        <v>17.201092410058063</v>
      </c>
      <c r="L109" s="18">
        <f t="shared" si="17"/>
        <v>17.270173102467933</v>
      </c>
      <c r="M109" s="18">
        <f t="shared" si="18"/>
        <v>19.169892143739403</v>
      </c>
      <c r="N109" s="19">
        <f t="shared" si="19"/>
        <v>0.95849460718697022</v>
      </c>
    </row>
    <row r="110" spans="1:14" x14ac:dyDescent="0.25">
      <c r="A110" s="17">
        <v>42136</v>
      </c>
      <c r="B110" t="s">
        <v>446</v>
      </c>
      <c r="C110">
        <v>222</v>
      </c>
      <c r="D110">
        <v>109</v>
      </c>
      <c r="E110" t="s">
        <v>439</v>
      </c>
      <c r="F110">
        <v>100</v>
      </c>
      <c r="G110" s="1">
        <v>1256939.0120000001</v>
      </c>
      <c r="H110" s="6">
        <v>150370.69399999999</v>
      </c>
      <c r="I110">
        <f t="shared" si="15"/>
        <v>8.3589360304475306</v>
      </c>
      <c r="J110" s="19" t="str">
        <f t="shared" si="16"/>
        <v>low</v>
      </c>
      <c r="K110" s="19">
        <f t="shared" si="31"/>
        <v>20.061993030819153</v>
      </c>
      <c r="L110" s="18">
        <f t="shared" si="17"/>
        <v>20.142563283954971</v>
      </c>
      <c r="M110" s="18">
        <f t="shared" si="18"/>
        <v>22.358245245190016</v>
      </c>
      <c r="N110" s="19">
        <f t="shared" si="19"/>
        <v>1.1179122622595008</v>
      </c>
    </row>
    <row r="111" spans="1:14" x14ac:dyDescent="0.25">
      <c r="A111" s="17">
        <v>42230</v>
      </c>
      <c r="B111" t="s">
        <v>456</v>
      </c>
      <c r="C111">
        <v>222</v>
      </c>
      <c r="D111">
        <v>110</v>
      </c>
      <c r="E111" t="s">
        <v>439</v>
      </c>
      <c r="F111">
        <v>100</v>
      </c>
      <c r="G111" s="1">
        <v>2079409.004</v>
      </c>
      <c r="H111" s="6">
        <v>160342.054</v>
      </c>
      <c r="I111">
        <f t="shared" si="15"/>
        <v>12.968581555029848</v>
      </c>
      <c r="J111" s="19" t="str">
        <f t="shared" si="16"/>
        <v>high</v>
      </c>
      <c r="K111" s="19">
        <f t="shared" ref="K111" si="32">(I111+0.0034)/0.3994</f>
        <v>32.478671895417747</v>
      </c>
      <c r="L111" s="18">
        <f t="shared" si="17"/>
        <v>32.609108328732674</v>
      </c>
      <c r="M111" s="18">
        <f t="shared" si="18"/>
        <v>36.196110244893262</v>
      </c>
      <c r="N111" s="19">
        <f t="shared" si="19"/>
        <v>1.809805512244663</v>
      </c>
    </row>
    <row r="112" spans="1:14" x14ac:dyDescent="0.25">
      <c r="A112" s="17">
        <v>42212</v>
      </c>
      <c r="B112" t="s">
        <v>444</v>
      </c>
      <c r="C112">
        <v>222</v>
      </c>
      <c r="D112">
        <v>111</v>
      </c>
      <c r="E112" t="s">
        <v>439</v>
      </c>
      <c r="F112">
        <v>100</v>
      </c>
      <c r="G112" s="1">
        <v>1169930.102</v>
      </c>
      <c r="H112" s="6">
        <v>148747.26199999999</v>
      </c>
      <c r="I112">
        <f t="shared" si="15"/>
        <v>7.865221088909859</v>
      </c>
      <c r="J112" s="19" t="str">
        <f t="shared" si="16"/>
        <v>low</v>
      </c>
      <c r="K112" s="19">
        <f t="shared" ref="K112:K113" si="33">(I112-0.3863)/0.3974</f>
        <v>18.819630319350427</v>
      </c>
      <c r="L112" s="18">
        <f t="shared" si="17"/>
        <v>18.895211164006451</v>
      </c>
      <c r="M112" s="18">
        <f t="shared" si="18"/>
        <v>20.973684392047158</v>
      </c>
      <c r="N112" s="19">
        <f t="shared" si="19"/>
        <v>1.048684219602358</v>
      </c>
    </row>
    <row r="113" spans="1:14" x14ac:dyDescent="0.25">
      <c r="A113" s="17">
        <v>42230</v>
      </c>
      <c r="B113" t="s">
        <v>440</v>
      </c>
      <c r="C113">
        <v>222</v>
      </c>
      <c r="D113">
        <v>112</v>
      </c>
      <c r="E113" t="s">
        <v>439</v>
      </c>
      <c r="F113">
        <v>100</v>
      </c>
      <c r="G113" s="1">
        <v>1396883.5220000001</v>
      </c>
      <c r="H113" s="6">
        <v>156684.01800000001</v>
      </c>
      <c r="I113">
        <f t="shared" si="15"/>
        <v>8.915290403134799</v>
      </c>
      <c r="J113" s="19" t="str">
        <f t="shared" si="16"/>
        <v>low</v>
      </c>
      <c r="K113" s="19">
        <f t="shared" si="33"/>
        <v>21.461978870495216</v>
      </c>
      <c r="L113" s="18">
        <f t="shared" si="17"/>
        <v>21.548171556722103</v>
      </c>
      <c r="M113" s="18">
        <f t="shared" si="18"/>
        <v>23.918470427961534</v>
      </c>
      <c r="N113" s="19">
        <f t="shared" si="19"/>
        <v>1.1959235213980768</v>
      </c>
    </row>
    <row r="114" spans="1:14" x14ac:dyDescent="0.25">
      <c r="A114" s="17">
        <v>42230</v>
      </c>
      <c r="B114" t="s">
        <v>457</v>
      </c>
      <c r="C114">
        <v>222</v>
      </c>
      <c r="D114">
        <v>113</v>
      </c>
      <c r="E114" t="s">
        <v>439</v>
      </c>
      <c r="F114">
        <v>100</v>
      </c>
      <c r="G114" s="1">
        <v>3021555.432</v>
      </c>
      <c r="H114" s="6">
        <v>161456.36799999999</v>
      </c>
      <c r="I114">
        <f t="shared" si="15"/>
        <v>18.714377571035168</v>
      </c>
      <c r="J114" s="19" t="str">
        <f t="shared" si="16"/>
        <v>high</v>
      </c>
      <c r="K114" s="19">
        <f t="shared" ref="K114" si="34">(I114+0.0034)/0.3994</f>
        <v>46.864741039146644</v>
      </c>
      <c r="L114" s="18">
        <f t="shared" si="17"/>
        <v>47.052952850548834</v>
      </c>
      <c r="M114" s="18">
        <f t="shared" si="18"/>
        <v>52.228777664109202</v>
      </c>
      <c r="N114" s="19">
        <f t="shared" si="19"/>
        <v>2.61143888320546</v>
      </c>
    </row>
    <row r="115" spans="1:14" x14ac:dyDescent="0.25">
      <c r="A115" s="17">
        <v>42230</v>
      </c>
      <c r="B115" t="s">
        <v>458</v>
      </c>
      <c r="C115">
        <v>222</v>
      </c>
      <c r="D115">
        <v>114</v>
      </c>
      <c r="E115" t="s">
        <v>439</v>
      </c>
      <c r="F115">
        <v>100</v>
      </c>
      <c r="G115" s="1">
        <v>1471831.88</v>
      </c>
      <c r="H115" s="6">
        <v>146929.75599999999</v>
      </c>
      <c r="I115">
        <f t="shared" si="15"/>
        <v>10.017248514317277</v>
      </c>
      <c r="J115" s="19" t="str">
        <f t="shared" si="16"/>
        <v>low</v>
      </c>
      <c r="K115" s="19">
        <f t="shared" ref="K115:K117" si="35">(I115-0.3863)/0.3974</f>
        <v>24.234898123596572</v>
      </c>
      <c r="L115" s="18">
        <f t="shared" si="17"/>
        <v>24.332227031723463</v>
      </c>
      <c r="M115" s="18">
        <f t="shared" si="18"/>
        <v>27.008772005213039</v>
      </c>
      <c r="N115" s="19">
        <f t="shared" si="19"/>
        <v>1.3504386002606521</v>
      </c>
    </row>
    <row r="116" spans="1:14" x14ac:dyDescent="0.25">
      <c r="A116" s="17">
        <v>41823</v>
      </c>
      <c r="B116" t="s">
        <v>438</v>
      </c>
      <c r="C116">
        <v>222</v>
      </c>
      <c r="D116">
        <v>115</v>
      </c>
      <c r="E116" t="s">
        <v>439</v>
      </c>
      <c r="F116">
        <v>100</v>
      </c>
      <c r="G116" s="1">
        <v>596683.63199999998</v>
      </c>
      <c r="H116" s="6">
        <v>152954.03200000001</v>
      </c>
      <c r="I116">
        <f t="shared" si="15"/>
        <v>3.9010650729364227</v>
      </c>
      <c r="J116" s="19" t="str">
        <f t="shared" si="16"/>
        <v>low</v>
      </c>
      <c r="K116" s="19">
        <f t="shared" si="35"/>
        <v>8.8444012907308078</v>
      </c>
      <c r="L116" s="18">
        <f t="shared" si="17"/>
        <v>8.8799209746293251</v>
      </c>
      <c r="M116" s="18">
        <f t="shared" si="18"/>
        <v>9.8567122818385506</v>
      </c>
      <c r="N116" s="19">
        <f t="shared" si="19"/>
        <v>0.49283561409192755</v>
      </c>
    </row>
    <row r="117" spans="1:14" x14ac:dyDescent="0.25">
      <c r="A117" s="17">
        <v>41808</v>
      </c>
      <c r="B117" t="s">
        <v>454</v>
      </c>
      <c r="C117">
        <v>222</v>
      </c>
      <c r="D117">
        <v>116</v>
      </c>
      <c r="E117" t="s">
        <v>439</v>
      </c>
      <c r="F117">
        <v>100</v>
      </c>
      <c r="G117" s="1">
        <v>458885.038</v>
      </c>
      <c r="H117" s="6">
        <v>151114.12599999999</v>
      </c>
      <c r="I117">
        <f t="shared" si="15"/>
        <v>3.0366786358543347</v>
      </c>
      <c r="J117" s="19" t="str">
        <f t="shared" si="16"/>
        <v>low</v>
      </c>
      <c r="K117" s="19">
        <f t="shared" si="35"/>
        <v>6.6692970202675772</v>
      </c>
      <c r="L117" s="18">
        <f t="shared" si="17"/>
        <v>6.6960813456501764</v>
      </c>
      <c r="M117" s="18">
        <f t="shared" si="18"/>
        <v>7.4326502936716947</v>
      </c>
      <c r="N117" s="19">
        <f t="shared" si="19"/>
        <v>0.37163251468358477</v>
      </c>
    </row>
    <row r="118" spans="1:14" x14ac:dyDescent="0.25">
      <c r="A118" s="17">
        <v>42220</v>
      </c>
      <c r="B118" t="s">
        <v>459</v>
      </c>
      <c r="C118">
        <v>222</v>
      </c>
      <c r="D118">
        <v>117</v>
      </c>
      <c r="E118" t="s">
        <v>460</v>
      </c>
      <c r="F118">
        <v>10</v>
      </c>
      <c r="G118" s="1">
        <v>2297441.9780000001</v>
      </c>
      <c r="H118" s="6">
        <v>167661.01199999999</v>
      </c>
      <c r="I118">
        <f t="shared" si="15"/>
        <v>13.702899383668282</v>
      </c>
      <c r="J118" s="19" t="str">
        <f t="shared" si="16"/>
        <v>high</v>
      </c>
      <c r="K118" s="19">
        <f t="shared" ref="K118:K121" si="36">(I118+0.0034)/0.3994</f>
        <v>34.317224295614125</v>
      </c>
      <c r="L118" s="18">
        <f t="shared" si="17"/>
        <v>34.455044473508153</v>
      </c>
      <c r="M118" s="18">
        <f t="shared" si="18"/>
        <v>38.245099365594044</v>
      </c>
      <c r="N118" s="19">
        <f>(M118*5)/F118</f>
        <v>19.122549682797022</v>
      </c>
    </row>
    <row r="119" spans="1:14" x14ac:dyDescent="0.25">
      <c r="A119" s="17">
        <v>42306</v>
      </c>
      <c r="B119" t="s">
        <v>461</v>
      </c>
      <c r="C119">
        <v>222</v>
      </c>
      <c r="D119">
        <v>118</v>
      </c>
      <c r="E119" t="s">
        <v>460</v>
      </c>
      <c r="F119">
        <v>10</v>
      </c>
      <c r="G119" s="1">
        <v>3927449.932</v>
      </c>
      <c r="H119" s="6">
        <v>157632.432</v>
      </c>
      <c r="I119">
        <f t="shared" si="15"/>
        <v>24.915240361196737</v>
      </c>
      <c r="J119" s="19" t="str">
        <f t="shared" si="16"/>
        <v>high</v>
      </c>
      <c r="K119" s="19">
        <f t="shared" si="36"/>
        <v>62.390186182265239</v>
      </c>
      <c r="L119" s="18">
        <f t="shared" si="17"/>
        <v>62.640749178981153</v>
      </c>
      <c r="M119" s="18">
        <f t="shared" si="18"/>
        <v>69.531231588669073</v>
      </c>
      <c r="N119" s="19">
        <f t="shared" ref="N119:N169" si="37">(M119*5)/F119</f>
        <v>34.765615794334536</v>
      </c>
    </row>
    <row r="120" spans="1:14" x14ac:dyDescent="0.25">
      <c r="A120" s="17">
        <v>42306</v>
      </c>
      <c r="B120" t="s">
        <v>461</v>
      </c>
      <c r="C120">
        <v>222</v>
      </c>
      <c r="D120">
        <v>119</v>
      </c>
      <c r="E120" t="s">
        <v>462</v>
      </c>
      <c r="F120">
        <v>10</v>
      </c>
      <c r="G120" s="1">
        <v>4459794.892</v>
      </c>
      <c r="H120" s="6">
        <v>144948.76999999999</v>
      </c>
      <c r="I120">
        <f t="shared" si="15"/>
        <v>30.768076831559181</v>
      </c>
      <c r="J120" s="19" t="str">
        <f t="shared" si="16"/>
        <v>high</v>
      </c>
      <c r="K120" s="19">
        <f t="shared" si="36"/>
        <v>77.044258466597853</v>
      </c>
      <c r="L120" s="18">
        <f t="shared" si="17"/>
        <v>77.353673159234788</v>
      </c>
      <c r="M120" s="18">
        <f t="shared" si="18"/>
        <v>85.862577206750615</v>
      </c>
      <c r="N120" s="19">
        <f t="shared" si="37"/>
        <v>42.931288603375307</v>
      </c>
    </row>
    <row r="121" spans="1:14" x14ac:dyDescent="0.25">
      <c r="A121" s="17">
        <v>42220</v>
      </c>
      <c r="B121" t="s">
        <v>459</v>
      </c>
      <c r="C121">
        <v>222</v>
      </c>
      <c r="D121">
        <v>120</v>
      </c>
      <c r="E121" t="s">
        <v>462</v>
      </c>
      <c r="F121">
        <v>10</v>
      </c>
      <c r="G121" s="1">
        <v>1796081.37</v>
      </c>
      <c r="H121" s="6">
        <v>142056.66800000001</v>
      </c>
      <c r="I121">
        <f t="shared" si="15"/>
        <v>12.643414739250396</v>
      </c>
      <c r="J121" s="19" t="str">
        <f t="shared" si="16"/>
        <v>high</v>
      </c>
      <c r="K121" s="19">
        <f t="shared" si="36"/>
        <v>31.664533648598887</v>
      </c>
      <c r="L121" s="18">
        <f t="shared" si="17"/>
        <v>31.791700450400487</v>
      </c>
      <c r="M121" s="18">
        <f t="shared" si="18"/>
        <v>35.28878749994454</v>
      </c>
      <c r="N121" s="19">
        <f t="shared" si="37"/>
        <v>17.64439374997227</v>
      </c>
    </row>
    <row r="122" spans="1:14" x14ac:dyDescent="0.25">
      <c r="A122" s="17">
        <v>42230</v>
      </c>
      <c r="B122" t="s">
        <v>455</v>
      </c>
      <c r="C122">
        <v>222</v>
      </c>
      <c r="D122">
        <v>121</v>
      </c>
      <c r="E122" t="s">
        <v>439</v>
      </c>
      <c r="F122">
        <v>100</v>
      </c>
      <c r="G122" s="1">
        <v>1186128.5160000001</v>
      </c>
      <c r="H122" s="6">
        <v>149127.53200000001</v>
      </c>
      <c r="I122">
        <f t="shared" si="15"/>
        <v>7.9537862666432382</v>
      </c>
      <c r="J122" s="19" t="str">
        <f t="shared" si="16"/>
        <v>low</v>
      </c>
      <c r="K122" s="19">
        <f t="shared" ref="K122" si="38">(I122-0.3863)/0.3974</f>
        <v>19.04249186372229</v>
      </c>
      <c r="L122" s="18">
        <f t="shared" si="17"/>
        <v>19.118967734660931</v>
      </c>
      <c r="M122" s="18">
        <f t="shared" si="18"/>
        <v>21.222054185473631</v>
      </c>
      <c r="N122" s="19">
        <f t="shared" si="37"/>
        <v>1.0611027092736816</v>
      </c>
    </row>
    <row r="123" spans="1:14" x14ac:dyDescent="0.25">
      <c r="A123" s="17">
        <v>42230</v>
      </c>
      <c r="B123" t="s">
        <v>445</v>
      </c>
      <c r="C123">
        <v>222</v>
      </c>
      <c r="D123">
        <v>122</v>
      </c>
      <c r="E123" t="s">
        <v>439</v>
      </c>
      <c r="F123">
        <v>100</v>
      </c>
      <c r="G123" s="1">
        <v>1571170.53</v>
      </c>
      <c r="H123" s="6">
        <v>144131.65</v>
      </c>
      <c r="I123">
        <f t="shared" si="15"/>
        <v>10.900940424951772</v>
      </c>
      <c r="J123" s="19" t="str">
        <f t="shared" si="16"/>
        <v>high</v>
      </c>
      <c r="K123" s="19">
        <f t="shared" ref="K123" si="39">(I123+0.0034)/0.3994</f>
        <v>27.301803768031476</v>
      </c>
      <c r="L123" s="18">
        <f t="shared" si="17"/>
        <v>27.41144956629666</v>
      </c>
      <c r="M123" s="18">
        <f t="shared" si="18"/>
        <v>30.426709018589293</v>
      </c>
      <c r="N123" s="19">
        <f t="shared" si="37"/>
        <v>1.5213354509294645</v>
      </c>
    </row>
    <row r="124" spans="1:14" x14ac:dyDescent="0.25">
      <c r="A124" s="17">
        <v>42230</v>
      </c>
      <c r="B124" t="s">
        <v>441</v>
      </c>
      <c r="C124">
        <v>222</v>
      </c>
      <c r="D124">
        <v>123</v>
      </c>
      <c r="E124" t="s">
        <v>439</v>
      </c>
      <c r="F124">
        <v>100</v>
      </c>
      <c r="G124" s="1">
        <v>716913.11600000004</v>
      </c>
      <c r="H124" s="6">
        <v>133398.75599999999</v>
      </c>
      <c r="I124">
        <f t="shared" si="15"/>
        <v>5.3742114056895707</v>
      </c>
      <c r="J124" s="19" t="str">
        <f t="shared" si="16"/>
        <v>low</v>
      </c>
      <c r="K124" s="19">
        <f t="shared" ref="K124:K125" si="40">(I124-0.3863)/0.3974</f>
        <v>12.551362369626499</v>
      </c>
      <c r="L124" s="18">
        <f t="shared" si="17"/>
        <v>12.601769447416164</v>
      </c>
      <c r="M124" s="18">
        <f t="shared" si="18"/>
        <v>13.987964086631942</v>
      </c>
      <c r="N124" s="19">
        <f t="shared" si="37"/>
        <v>0.69939820433159705</v>
      </c>
    </row>
    <row r="125" spans="1:14" x14ac:dyDescent="0.25">
      <c r="A125" s="17">
        <v>42230</v>
      </c>
      <c r="B125" t="s">
        <v>463</v>
      </c>
      <c r="C125">
        <v>222</v>
      </c>
      <c r="D125">
        <v>124</v>
      </c>
      <c r="E125" t="s">
        <v>439</v>
      </c>
      <c r="F125">
        <v>100</v>
      </c>
      <c r="G125" s="1">
        <v>1305136.226</v>
      </c>
      <c r="H125" s="6">
        <v>140029.93599999999</v>
      </c>
      <c r="I125">
        <f t="shared" si="15"/>
        <v>9.3204086446201053</v>
      </c>
      <c r="J125" s="19" t="str">
        <f t="shared" si="16"/>
        <v>low</v>
      </c>
      <c r="K125" s="19">
        <f t="shared" si="40"/>
        <v>22.481400716205599</v>
      </c>
      <c r="L125" s="18">
        <f t="shared" si="17"/>
        <v>22.571687466069875</v>
      </c>
      <c r="M125" s="18">
        <f t="shared" si="18"/>
        <v>25.054573087337562</v>
      </c>
      <c r="N125" s="19">
        <f t="shared" si="37"/>
        <v>1.2527286543668781</v>
      </c>
    </row>
    <row r="126" spans="1:14" x14ac:dyDescent="0.25">
      <c r="A126" s="17">
        <v>42230</v>
      </c>
      <c r="B126" t="s">
        <v>464</v>
      </c>
      <c r="C126">
        <v>222</v>
      </c>
      <c r="D126">
        <v>125</v>
      </c>
      <c r="E126" t="s">
        <v>439</v>
      </c>
      <c r="F126">
        <v>100</v>
      </c>
      <c r="G126" s="1">
        <v>2753817.2480000001</v>
      </c>
      <c r="H126" s="6">
        <v>138721.75399999999</v>
      </c>
      <c r="I126">
        <f t="shared" si="15"/>
        <v>19.851372755854864</v>
      </c>
      <c r="J126" s="19" t="str">
        <f t="shared" si="16"/>
        <v>high</v>
      </c>
      <c r="K126" s="19">
        <f t="shared" ref="K126" si="41">(I126+0.0034)/0.3994</f>
        <v>49.711499138344678</v>
      </c>
      <c r="L126" s="18">
        <f t="shared" si="17"/>
        <v>49.911143713197461</v>
      </c>
      <c r="M126" s="18">
        <f t="shared" si="18"/>
        <v>55.40136952164918</v>
      </c>
      <c r="N126" s="19">
        <f t="shared" si="37"/>
        <v>2.770068476082459</v>
      </c>
    </row>
    <row r="127" spans="1:14" x14ac:dyDescent="0.25">
      <c r="A127" s="17">
        <v>42230</v>
      </c>
      <c r="B127" t="s">
        <v>465</v>
      </c>
      <c r="C127">
        <v>222</v>
      </c>
      <c r="D127">
        <v>126</v>
      </c>
      <c r="E127" t="s">
        <v>439</v>
      </c>
      <c r="F127">
        <v>100</v>
      </c>
      <c r="G127" s="1">
        <v>1032096.924</v>
      </c>
      <c r="H127" s="6">
        <v>139073.82399999999</v>
      </c>
      <c r="I127">
        <f t="shared" si="15"/>
        <v>7.4212162599340052</v>
      </c>
      <c r="J127" s="19" t="str">
        <f t="shared" si="16"/>
        <v>low</v>
      </c>
      <c r="K127" s="19">
        <f t="shared" ref="K127" si="42">(I127-0.3863)/0.3974</f>
        <v>17.702355963598404</v>
      </c>
      <c r="L127" s="18">
        <f t="shared" si="17"/>
        <v>17.773449762648998</v>
      </c>
      <c r="M127" s="18">
        <f t="shared" si="18"/>
        <v>19.728529236540389</v>
      </c>
      <c r="N127" s="19">
        <f t="shared" si="37"/>
        <v>0.98642646182701954</v>
      </c>
    </row>
    <row r="128" spans="1:14" x14ac:dyDescent="0.25">
      <c r="A128" s="17">
        <v>42230</v>
      </c>
      <c r="B128" t="s">
        <v>443</v>
      </c>
      <c r="C128">
        <v>222</v>
      </c>
      <c r="D128">
        <v>127</v>
      </c>
      <c r="E128" t="s">
        <v>439</v>
      </c>
      <c r="F128">
        <v>100</v>
      </c>
      <c r="G128" s="1">
        <v>2820784.75</v>
      </c>
      <c r="H128" s="6">
        <v>130359.04399999999</v>
      </c>
      <c r="I128">
        <f t="shared" si="15"/>
        <v>21.638581132890174</v>
      </c>
      <c r="J128" s="19" t="str">
        <f t="shared" si="16"/>
        <v>high</v>
      </c>
      <c r="K128" s="19">
        <f t="shared" ref="K128:K129" si="43">(I128+0.0034)/0.3994</f>
        <v>54.186232180496177</v>
      </c>
      <c r="L128" s="18">
        <f t="shared" si="17"/>
        <v>54.403847570779291</v>
      </c>
      <c r="M128" s="18">
        <f t="shared" si="18"/>
        <v>60.388270803565014</v>
      </c>
      <c r="N128" s="19">
        <f t="shared" si="37"/>
        <v>3.0194135401782507</v>
      </c>
    </row>
    <row r="129" spans="1:14" x14ac:dyDescent="0.25">
      <c r="A129" s="17">
        <v>42230</v>
      </c>
      <c r="B129" t="s">
        <v>466</v>
      </c>
      <c r="C129">
        <v>222</v>
      </c>
      <c r="D129">
        <v>128</v>
      </c>
      <c r="E129" t="s">
        <v>439</v>
      </c>
      <c r="F129">
        <v>100</v>
      </c>
      <c r="G129" s="1">
        <v>2039810.28</v>
      </c>
      <c r="H129" s="6">
        <v>161385.25200000001</v>
      </c>
      <c r="I129">
        <f t="shared" si="15"/>
        <v>12.639384669424439</v>
      </c>
      <c r="J129" s="19" t="str">
        <f t="shared" si="16"/>
        <v>high</v>
      </c>
      <c r="K129" s="19">
        <f t="shared" si="43"/>
        <v>31.654443338568949</v>
      </c>
      <c r="L129" s="18">
        <f t="shared" si="17"/>
        <v>31.781569617037096</v>
      </c>
      <c r="M129" s="18">
        <f t="shared" si="18"/>
        <v>35.277542274911177</v>
      </c>
      <c r="N129" s="19">
        <f t="shared" si="37"/>
        <v>1.7638771137455589</v>
      </c>
    </row>
    <row r="130" spans="1:14" x14ac:dyDescent="0.25">
      <c r="A130" s="17">
        <v>42230</v>
      </c>
      <c r="B130" t="s">
        <v>467</v>
      </c>
      <c r="C130">
        <v>222</v>
      </c>
      <c r="D130">
        <v>129</v>
      </c>
      <c r="E130" t="s">
        <v>439</v>
      </c>
      <c r="F130">
        <v>100</v>
      </c>
      <c r="G130" s="1">
        <v>1209035.398</v>
      </c>
      <c r="H130" s="6">
        <v>142958.22399999999</v>
      </c>
      <c r="I130">
        <f t="shared" si="15"/>
        <v>8.4572636968405543</v>
      </c>
      <c r="J130" s="19" t="str">
        <f t="shared" si="16"/>
        <v>low</v>
      </c>
      <c r="K130" s="19">
        <f t="shared" ref="K130:K136" si="44">(I130-0.3863)/0.3974</f>
        <v>20.309420475190123</v>
      </c>
      <c r="L130" s="18">
        <f t="shared" si="17"/>
        <v>20.390984412841487</v>
      </c>
      <c r="M130" s="18">
        <f t="shared" si="18"/>
        <v>22.633992698254051</v>
      </c>
      <c r="N130" s="19">
        <f t="shared" si="37"/>
        <v>1.1316996349127024</v>
      </c>
    </row>
    <row r="131" spans="1:14" x14ac:dyDescent="0.25">
      <c r="A131" s="17">
        <v>42240</v>
      </c>
      <c r="B131" t="s">
        <v>447</v>
      </c>
      <c r="C131">
        <v>222</v>
      </c>
      <c r="D131">
        <v>130</v>
      </c>
      <c r="E131" t="s">
        <v>439</v>
      </c>
      <c r="F131">
        <v>100</v>
      </c>
      <c r="G131" s="1">
        <v>412727.89399999997</v>
      </c>
      <c r="H131" s="6">
        <v>140740.70800000001</v>
      </c>
      <c r="I131">
        <f t="shared" ref="I131:I170" si="45">G131/H131</f>
        <v>2.9325409816753227</v>
      </c>
      <c r="J131" s="19" t="str">
        <f t="shared" ref="J131:J169" si="46">IF(I131&lt;$U$9,"low","high")</f>
        <v>low</v>
      </c>
      <c r="K131" s="19">
        <f t="shared" si="44"/>
        <v>6.4072495764351363</v>
      </c>
      <c r="L131" s="18">
        <f t="shared" ref="L131:L194" si="47">(K131*5)/4.98</f>
        <v>6.4329815024449148</v>
      </c>
      <c r="M131" s="18">
        <f t="shared" ref="M131:M183" si="48">(L131*5.55)/5</f>
        <v>7.1406094677138556</v>
      </c>
      <c r="N131" s="19">
        <f t="shared" si="37"/>
        <v>0.35703047338569277</v>
      </c>
    </row>
    <row r="132" spans="1:14" x14ac:dyDescent="0.25">
      <c r="A132" s="17">
        <v>42240</v>
      </c>
      <c r="B132" t="s">
        <v>442</v>
      </c>
      <c r="C132">
        <v>222</v>
      </c>
      <c r="D132">
        <v>131</v>
      </c>
      <c r="E132" t="s">
        <v>439</v>
      </c>
      <c r="F132">
        <v>100</v>
      </c>
      <c r="G132" s="1">
        <v>647850.10400000005</v>
      </c>
      <c r="H132" s="6">
        <v>138486.78599999999</v>
      </c>
      <c r="I132">
        <f t="shared" si="45"/>
        <v>4.6780644039208195</v>
      </c>
      <c r="J132" s="19" t="str">
        <f t="shared" si="46"/>
        <v>low</v>
      </c>
      <c r="K132" s="19">
        <f t="shared" si="44"/>
        <v>10.7996084648234</v>
      </c>
      <c r="L132" s="18">
        <f t="shared" si="47"/>
        <v>10.842980386368875</v>
      </c>
      <c r="M132" s="18">
        <f t="shared" si="48"/>
        <v>12.035708228869451</v>
      </c>
      <c r="N132" s="19">
        <f t="shared" si="37"/>
        <v>0.60178541144347253</v>
      </c>
    </row>
    <row r="133" spans="1:14" x14ac:dyDescent="0.25">
      <c r="A133" s="17">
        <v>42165</v>
      </c>
      <c r="B133" t="s">
        <v>468</v>
      </c>
      <c r="C133">
        <v>222</v>
      </c>
      <c r="D133">
        <v>132</v>
      </c>
      <c r="E133" t="s">
        <v>469</v>
      </c>
      <c r="G133" s="1">
        <v>1212737.216</v>
      </c>
      <c r="H133" s="6">
        <v>149606.67199999999</v>
      </c>
      <c r="I133">
        <f t="shared" si="45"/>
        <v>8.1061706659713693</v>
      </c>
      <c r="J133" s="19" t="str">
        <f t="shared" si="46"/>
        <v>low</v>
      </c>
      <c r="K133" s="19">
        <f t="shared" si="44"/>
        <v>19.425945309439783</v>
      </c>
      <c r="L133" s="18">
        <f t="shared" si="47"/>
        <v>19.503961154056004</v>
      </c>
      <c r="M133" s="18">
        <f t="shared" si="48"/>
        <v>21.649396881002165</v>
      </c>
      <c r="N133" s="19" t="e">
        <f t="shared" si="37"/>
        <v>#DIV/0!</v>
      </c>
    </row>
    <row r="134" spans="1:14" x14ac:dyDescent="0.25">
      <c r="A134" s="17">
        <v>42165</v>
      </c>
      <c r="B134" t="s">
        <v>470</v>
      </c>
      <c r="C134">
        <v>222</v>
      </c>
      <c r="D134">
        <v>133</v>
      </c>
      <c r="E134" t="s">
        <v>469</v>
      </c>
      <c r="G134" s="1">
        <v>1019301.064</v>
      </c>
      <c r="H134" s="6">
        <v>143507.984</v>
      </c>
      <c r="I134">
        <f t="shared" si="45"/>
        <v>7.1027481230591327</v>
      </c>
      <c r="J134" s="19" t="str">
        <f t="shared" si="46"/>
        <v>low</v>
      </c>
      <c r="K134" s="19">
        <f t="shared" si="44"/>
        <v>16.900976655911254</v>
      </c>
      <c r="L134" s="18">
        <f t="shared" si="47"/>
        <v>16.968852064167923</v>
      </c>
      <c r="M134" s="18">
        <f t="shared" si="48"/>
        <v>18.835425791226392</v>
      </c>
      <c r="N134" s="19" t="e">
        <f t="shared" si="37"/>
        <v>#DIV/0!</v>
      </c>
    </row>
    <row r="135" spans="1:14" x14ac:dyDescent="0.25">
      <c r="A135" s="17">
        <v>42165</v>
      </c>
      <c r="B135" t="s">
        <v>471</v>
      </c>
      <c r="C135">
        <v>222</v>
      </c>
      <c r="D135">
        <v>134</v>
      </c>
      <c r="E135" t="s">
        <v>469</v>
      </c>
      <c r="G135" s="1">
        <v>2761128.0819999999</v>
      </c>
      <c r="H135" s="6">
        <v>259507.41</v>
      </c>
      <c r="I135">
        <f t="shared" si="45"/>
        <v>10.639881466197824</v>
      </c>
      <c r="J135" s="19" t="str">
        <f t="shared" si="46"/>
        <v>high</v>
      </c>
      <c r="K135" s="19">
        <f t="shared" ref="K135" si="49">(I135+0.0034)/0.3994</f>
        <v>26.648175929388643</v>
      </c>
      <c r="L135" s="18">
        <f t="shared" si="47"/>
        <v>26.755196716253653</v>
      </c>
      <c r="M135" s="18">
        <f t="shared" si="48"/>
        <v>29.698268355041556</v>
      </c>
      <c r="N135" s="19" t="e">
        <f t="shared" si="37"/>
        <v>#DIV/0!</v>
      </c>
    </row>
    <row r="136" spans="1:14" x14ac:dyDescent="0.25">
      <c r="A136" s="17">
        <v>42165</v>
      </c>
      <c r="B136" t="s">
        <v>472</v>
      </c>
      <c r="C136">
        <v>222</v>
      </c>
      <c r="D136">
        <v>135</v>
      </c>
      <c r="E136" t="s">
        <v>469</v>
      </c>
      <c r="G136" s="1">
        <v>3690015.8640000001</v>
      </c>
      <c r="H136" s="6">
        <v>363735.96600000001</v>
      </c>
      <c r="I136">
        <f t="shared" si="45"/>
        <v>10.144764908950465</v>
      </c>
      <c r="J136" s="19" t="str">
        <f t="shared" si="46"/>
        <v>low</v>
      </c>
      <c r="K136" s="19">
        <f t="shared" si="44"/>
        <v>24.555774808632275</v>
      </c>
      <c r="L136" s="18">
        <f t="shared" si="47"/>
        <v>24.654392378144852</v>
      </c>
      <c r="M136" s="18">
        <f t="shared" si="48"/>
        <v>27.366375539740783</v>
      </c>
      <c r="N136" s="19" t="e">
        <f t="shared" si="37"/>
        <v>#DIV/0!</v>
      </c>
    </row>
    <row r="137" spans="1:14" x14ac:dyDescent="0.25">
      <c r="A137" s="17">
        <v>42165</v>
      </c>
      <c r="B137" t="s">
        <v>473</v>
      </c>
      <c r="C137">
        <v>222</v>
      </c>
      <c r="D137">
        <v>136</v>
      </c>
      <c r="E137" t="s">
        <v>469</v>
      </c>
      <c r="G137" s="1">
        <v>10130572.517999999</v>
      </c>
      <c r="H137" s="6">
        <v>357095.42</v>
      </c>
      <c r="I137">
        <f t="shared" si="45"/>
        <v>28.369371183758112</v>
      </c>
      <c r="J137" s="19" t="str">
        <f t="shared" si="46"/>
        <v>high</v>
      </c>
      <c r="K137" s="19">
        <f t="shared" ref="K137:K139" si="50">(I137+0.0034)/0.3994</f>
        <v>71.038485687927178</v>
      </c>
      <c r="L137" s="18">
        <f t="shared" si="47"/>
        <v>71.323780811171858</v>
      </c>
      <c r="M137" s="18">
        <f t="shared" si="48"/>
        <v>79.169396700400767</v>
      </c>
      <c r="N137" s="19" t="e">
        <f t="shared" si="37"/>
        <v>#DIV/0!</v>
      </c>
    </row>
    <row r="138" spans="1:14" x14ac:dyDescent="0.25">
      <c r="A138" s="17">
        <v>42165</v>
      </c>
      <c r="B138" t="s">
        <v>474</v>
      </c>
      <c r="C138">
        <v>222</v>
      </c>
      <c r="D138">
        <v>137</v>
      </c>
      <c r="E138" t="s">
        <v>469</v>
      </c>
      <c r="G138" s="1">
        <v>24769358.052000001</v>
      </c>
      <c r="H138" s="6">
        <v>241884.34</v>
      </c>
      <c r="I138">
        <f t="shared" si="45"/>
        <v>102.4016604464762</v>
      </c>
      <c r="J138" s="19" t="str">
        <f t="shared" si="46"/>
        <v>high</v>
      </c>
      <c r="K138" s="19">
        <f t="shared" si="50"/>
        <v>256.3972469866705</v>
      </c>
      <c r="L138" s="18">
        <f t="shared" si="47"/>
        <v>257.42695480589407</v>
      </c>
      <c r="M138" s="18">
        <f t="shared" si="48"/>
        <v>285.74391983454245</v>
      </c>
      <c r="N138" s="19" t="e">
        <f t="shared" si="37"/>
        <v>#DIV/0!</v>
      </c>
    </row>
    <row r="139" spans="1:14" x14ac:dyDescent="0.25">
      <c r="A139" s="17">
        <v>42221</v>
      </c>
      <c r="B139" t="s">
        <v>468</v>
      </c>
      <c r="C139">
        <v>222</v>
      </c>
      <c r="D139">
        <v>138</v>
      </c>
      <c r="E139" t="s">
        <v>469</v>
      </c>
      <c r="G139" s="1">
        <v>3201741.8420000002</v>
      </c>
      <c r="H139" s="6">
        <v>154111.66399999999</v>
      </c>
      <c r="I139">
        <f t="shared" si="45"/>
        <v>20.775467339058778</v>
      </c>
      <c r="J139" s="19" t="str">
        <f t="shared" si="46"/>
        <v>high</v>
      </c>
      <c r="K139" s="19">
        <f t="shared" si="50"/>
        <v>52.02520615688227</v>
      </c>
      <c r="L139" s="18">
        <f t="shared" si="47"/>
        <v>52.23414272779344</v>
      </c>
      <c r="M139" s="18">
        <f t="shared" si="48"/>
        <v>57.979898427850721</v>
      </c>
      <c r="N139" s="19" t="e">
        <f t="shared" si="37"/>
        <v>#DIV/0!</v>
      </c>
    </row>
    <row r="140" spans="1:14" x14ac:dyDescent="0.25">
      <c r="A140" s="17">
        <v>42221</v>
      </c>
      <c r="B140" t="s">
        <v>470</v>
      </c>
      <c r="C140">
        <v>222</v>
      </c>
      <c r="D140">
        <v>139</v>
      </c>
      <c r="E140" t="s">
        <v>469</v>
      </c>
      <c r="G140" s="1">
        <v>1692420.2180000001</v>
      </c>
      <c r="H140" s="6">
        <v>169198.42800000001</v>
      </c>
      <c r="I140">
        <f t="shared" si="45"/>
        <v>10.002576489658638</v>
      </c>
      <c r="J140" s="19" t="str">
        <f t="shared" si="46"/>
        <v>low</v>
      </c>
      <c r="K140" s="19">
        <f t="shared" ref="K140" si="51">(I140-0.3863)/0.3974</f>
        <v>24.197978081677501</v>
      </c>
      <c r="L140" s="18">
        <f t="shared" si="47"/>
        <v>24.295158716543675</v>
      </c>
      <c r="M140" s="18">
        <f t="shared" si="48"/>
        <v>26.967626175363478</v>
      </c>
      <c r="N140" s="19" t="e">
        <f t="shared" si="37"/>
        <v>#DIV/0!</v>
      </c>
    </row>
    <row r="141" spans="1:14" x14ac:dyDescent="0.25">
      <c r="A141" s="17">
        <v>42221</v>
      </c>
      <c r="B141" t="s">
        <v>471</v>
      </c>
      <c r="C141">
        <v>222</v>
      </c>
      <c r="D141">
        <v>140</v>
      </c>
      <c r="E141" t="s">
        <v>469</v>
      </c>
      <c r="G141" s="1">
        <v>1690478.06</v>
      </c>
      <c r="H141" s="6">
        <v>149028.24799999999</v>
      </c>
      <c r="I141">
        <f t="shared" si="45"/>
        <v>11.343339821051913</v>
      </c>
      <c r="J141" s="19" t="str">
        <f t="shared" si="46"/>
        <v>high</v>
      </c>
      <c r="K141" s="19">
        <f t="shared" ref="K141" si="52">(I141+0.0034)/0.3994</f>
        <v>28.409463748252161</v>
      </c>
      <c r="L141" s="18">
        <f t="shared" si="47"/>
        <v>28.52355798017285</v>
      </c>
      <c r="M141" s="18">
        <f t="shared" si="48"/>
        <v>31.66114935799186</v>
      </c>
      <c r="N141" s="19" t="e">
        <f t="shared" si="37"/>
        <v>#DIV/0!</v>
      </c>
    </row>
    <row r="142" spans="1:14" x14ac:dyDescent="0.25">
      <c r="A142" s="17">
        <v>42221</v>
      </c>
      <c r="B142" t="s">
        <v>472</v>
      </c>
      <c r="C142">
        <v>222</v>
      </c>
      <c r="D142">
        <v>141</v>
      </c>
      <c r="E142" t="s">
        <v>469</v>
      </c>
      <c r="G142" s="1">
        <v>955525.348</v>
      </c>
      <c r="H142" s="6">
        <v>148807.90400000001</v>
      </c>
      <c r="I142">
        <f t="shared" si="45"/>
        <v>6.4212002340950916</v>
      </c>
      <c r="J142" s="19" t="str">
        <f t="shared" si="46"/>
        <v>low</v>
      </c>
      <c r="K142" s="19">
        <f t="shared" ref="K142" si="53">(I142-0.3863)/0.3974</f>
        <v>15.185959320823079</v>
      </c>
      <c r="L142" s="18">
        <f t="shared" si="47"/>
        <v>15.246947109260118</v>
      </c>
      <c r="M142" s="18">
        <f t="shared" si="48"/>
        <v>16.924111291278731</v>
      </c>
      <c r="N142" s="19" t="e">
        <f t="shared" si="37"/>
        <v>#DIV/0!</v>
      </c>
    </row>
    <row r="143" spans="1:14" x14ac:dyDescent="0.25">
      <c r="A143" s="17">
        <v>42221</v>
      </c>
      <c r="B143" t="s">
        <v>473</v>
      </c>
      <c r="C143">
        <v>222</v>
      </c>
      <c r="D143">
        <v>142</v>
      </c>
      <c r="E143" t="s">
        <v>469</v>
      </c>
      <c r="G143" s="1">
        <v>3127559.548</v>
      </c>
      <c r="H143" s="6">
        <v>135698.67199999999</v>
      </c>
      <c r="I143">
        <f t="shared" si="45"/>
        <v>23.047827232973955</v>
      </c>
      <c r="J143" s="19" t="str">
        <f t="shared" si="46"/>
        <v>high</v>
      </c>
      <c r="K143" s="19">
        <f t="shared" ref="K143:K145" si="54">(I143+0.0034)/0.3994</f>
        <v>57.714640042498637</v>
      </c>
      <c r="L143" s="18">
        <f t="shared" si="47"/>
        <v>57.946425745480553</v>
      </c>
      <c r="M143" s="18">
        <f t="shared" si="48"/>
        <v>64.320532577483419</v>
      </c>
      <c r="N143" s="19" t="e">
        <f t="shared" si="37"/>
        <v>#DIV/0!</v>
      </c>
    </row>
    <row r="144" spans="1:14" x14ac:dyDescent="0.25">
      <c r="A144" s="17">
        <v>42221</v>
      </c>
      <c r="B144" t="s">
        <v>474</v>
      </c>
      <c r="C144">
        <v>222</v>
      </c>
      <c r="D144">
        <v>143</v>
      </c>
      <c r="E144" t="s">
        <v>469</v>
      </c>
      <c r="G144" s="1">
        <v>35126779.535999998</v>
      </c>
      <c r="H144" s="6">
        <v>154343.59</v>
      </c>
      <c r="I144">
        <f t="shared" si="45"/>
        <v>227.5881980975044</v>
      </c>
      <c r="J144" s="19" t="str">
        <f t="shared" si="46"/>
        <v>high</v>
      </c>
      <c r="K144" s="19">
        <f t="shared" si="54"/>
        <v>569.83374586255491</v>
      </c>
      <c r="L144" s="18">
        <f t="shared" si="47"/>
        <v>572.12223480176181</v>
      </c>
      <c r="M144" s="18">
        <f t="shared" si="48"/>
        <v>635.05568062995565</v>
      </c>
      <c r="N144" s="19" t="e">
        <f t="shared" si="37"/>
        <v>#DIV/0!</v>
      </c>
    </row>
    <row r="145" spans="1:14" x14ac:dyDescent="0.25">
      <c r="A145" s="17">
        <v>42305</v>
      </c>
      <c r="B145" t="s">
        <v>468</v>
      </c>
      <c r="C145">
        <v>222</v>
      </c>
      <c r="D145">
        <v>144</v>
      </c>
      <c r="E145" t="s">
        <v>469</v>
      </c>
      <c r="G145" s="1">
        <v>11074334.832</v>
      </c>
      <c r="H145" s="6">
        <v>107709.622</v>
      </c>
      <c r="I145">
        <f t="shared" si="45"/>
        <v>102.81657874539751</v>
      </c>
      <c r="J145" s="19" t="str">
        <f t="shared" si="46"/>
        <v>high</v>
      </c>
      <c r="K145" s="19">
        <f t="shared" si="54"/>
        <v>257.43610101501628</v>
      </c>
      <c r="L145" s="18">
        <f t="shared" si="47"/>
        <v>258.46998093877136</v>
      </c>
      <c r="M145" s="18">
        <f t="shared" si="48"/>
        <v>286.90167884203618</v>
      </c>
      <c r="N145" s="19" t="e">
        <f t="shared" si="37"/>
        <v>#DIV/0!</v>
      </c>
    </row>
    <row r="146" spans="1:14" x14ac:dyDescent="0.25">
      <c r="A146" s="17">
        <v>42305</v>
      </c>
      <c r="B146" t="s">
        <v>470</v>
      </c>
      <c r="C146">
        <v>222</v>
      </c>
      <c r="D146">
        <v>145</v>
      </c>
      <c r="E146" t="s">
        <v>469</v>
      </c>
      <c r="G146" s="1">
        <v>2012903.7960000001</v>
      </c>
      <c r="H146" s="6">
        <v>181857.42600000001</v>
      </c>
      <c r="I146">
        <f t="shared" si="45"/>
        <v>11.068581802098089</v>
      </c>
      <c r="J146" s="19" t="str">
        <f t="shared" si="46"/>
        <v>high</v>
      </c>
      <c r="K146" s="19">
        <f>(I146+0.0034)/0.3994</f>
        <v>27.721536810460915</v>
      </c>
      <c r="L146" s="18">
        <f t="shared" si="47"/>
        <v>27.832868283595293</v>
      </c>
      <c r="M146" s="18">
        <f t="shared" si="48"/>
        <v>30.894483794790773</v>
      </c>
      <c r="N146" s="19" t="e">
        <f t="shared" si="37"/>
        <v>#DIV/0!</v>
      </c>
    </row>
    <row r="147" spans="1:14" x14ac:dyDescent="0.25">
      <c r="A147" s="17">
        <v>42305</v>
      </c>
      <c r="B147" t="s">
        <v>471</v>
      </c>
      <c r="C147">
        <v>222</v>
      </c>
      <c r="D147">
        <v>146</v>
      </c>
      <c r="E147" t="s">
        <v>469</v>
      </c>
      <c r="G147" s="1">
        <v>1571235.53</v>
      </c>
      <c r="H147" s="6">
        <v>152008.68799999999</v>
      </c>
      <c r="I147">
        <f t="shared" si="45"/>
        <v>10.33648504353909</v>
      </c>
      <c r="J147" s="19" t="str">
        <f t="shared" si="46"/>
        <v>low</v>
      </c>
      <c r="K147" s="19">
        <f t="shared" ref="K147" si="55">(I147-0.3863)/0.3974</f>
        <v>25.038210980219151</v>
      </c>
      <c r="L147" s="18">
        <f t="shared" si="47"/>
        <v>25.138766044396736</v>
      </c>
      <c r="M147" s="18">
        <f t="shared" si="48"/>
        <v>27.904030309280376</v>
      </c>
      <c r="N147" s="19" t="e">
        <f t="shared" si="37"/>
        <v>#DIV/0!</v>
      </c>
    </row>
    <row r="148" spans="1:14" x14ac:dyDescent="0.25">
      <c r="A148" s="17">
        <v>42305</v>
      </c>
      <c r="B148" t="s">
        <v>472</v>
      </c>
      <c r="C148">
        <v>222</v>
      </c>
      <c r="D148">
        <v>147</v>
      </c>
      <c r="E148" t="s">
        <v>469</v>
      </c>
      <c r="G148" s="1">
        <v>1815308.4779999999</v>
      </c>
      <c r="H148" s="6">
        <v>148405.74600000001</v>
      </c>
      <c r="I148">
        <f t="shared" si="45"/>
        <v>12.232063292212416</v>
      </c>
      <c r="J148" s="19" t="str">
        <f t="shared" si="46"/>
        <v>high</v>
      </c>
      <c r="K148" s="19">
        <f>(I148+0.0034)/0.3994</f>
        <v>30.634610145749665</v>
      </c>
      <c r="L148" s="18">
        <f t="shared" si="47"/>
        <v>30.757640708583999</v>
      </c>
      <c r="M148" s="18">
        <f t="shared" si="48"/>
        <v>34.140981186528236</v>
      </c>
      <c r="N148" s="19" t="e">
        <f t="shared" si="37"/>
        <v>#DIV/0!</v>
      </c>
    </row>
    <row r="149" spans="1:14" x14ac:dyDescent="0.25">
      <c r="A149" s="17">
        <v>42305</v>
      </c>
      <c r="B149" t="s">
        <v>473</v>
      </c>
      <c r="C149">
        <v>222</v>
      </c>
      <c r="D149">
        <v>148</v>
      </c>
      <c r="E149" t="s">
        <v>469</v>
      </c>
      <c r="G149" s="1">
        <v>1966270.304</v>
      </c>
      <c r="H149" s="6">
        <v>144692.96599999999</v>
      </c>
      <c r="I149">
        <f t="shared" si="45"/>
        <v>13.589259784750007</v>
      </c>
      <c r="J149" s="19" t="str">
        <f t="shared" si="46"/>
        <v>high</v>
      </c>
      <c r="K149" s="19">
        <f t="shared" ref="K149:K159" si="56">(I149+0.0034)/0.3994</f>
        <v>34.032698509639481</v>
      </c>
      <c r="L149" s="18">
        <f t="shared" si="47"/>
        <v>34.169376013694254</v>
      </c>
      <c r="M149" s="18">
        <f t="shared" si="48"/>
        <v>37.928007375200622</v>
      </c>
      <c r="N149" s="19" t="e">
        <f t="shared" si="37"/>
        <v>#DIV/0!</v>
      </c>
    </row>
    <row r="150" spans="1:14" x14ac:dyDescent="0.25">
      <c r="A150" s="17">
        <v>42305</v>
      </c>
      <c r="B150" t="s">
        <v>474</v>
      </c>
      <c r="C150">
        <v>222</v>
      </c>
      <c r="D150">
        <v>149</v>
      </c>
      <c r="E150" t="s">
        <v>469</v>
      </c>
      <c r="G150" s="1">
        <v>43152805.964000002</v>
      </c>
      <c r="H150" s="6">
        <v>150594.35</v>
      </c>
      <c r="I150">
        <f t="shared" si="45"/>
        <v>286.54996660897302</v>
      </c>
      <c r="J150" s="19" t="str">
        <f t="shared" si="46"/>
        <v>high</v>
      </c>
      <c r="K150" s="19">
        <f t="shared" si="56"/>
        <v>717.45960593132963</v>
      </c>
      <c r="L150" s="18">
        <f t="shared" si="47"/>
        <v>720.34096981057189</v>
      </c>
      <c r="M150" s="18">
        <f t="shared" si="48"/>
        <v>799.57847648973473</v>
      </c>
      <c r="N150" s="19" t="e">
        <f t="shared" si="37"/>
        <v>#DIV/0!</v>
      </c>
    </row>
    <row r="151" spans="1:14" x14ac:dyDescent="0.25">
      <c r="A151" s="17">
        <v>42193</v>
      </c>
      <c r="B151" t="s">
        <v>468</v>
      </c>
      <c r="C151">
        <v>222</v>
      </c>
      <c r="D151">
        <v>150</v>
      </c>
      <c r="E151" t="s">
        <v>469</v>
      </c>
      <c r="G151" s="1">
        <v>5909765.4440000001</v>
      </c>
      <c r="H151" s="6">
        <v>257099.864</v>
      </c>
      <c r="I151">
        <f t="shared" si="45"/>
        <v>22.986264372352995</v>
      </c>
      <c r="J151" s="19" t="str">
        <f t="shared" si="46"/>
        <v>high</v>
      </c>
      <c r="K151" s="19">
        <f t="shared" si="56"/>
        <v>57.560501683407601</v>
      </c>
      <c r="L151" s="18">
        <f t="shared" si="47"/>
        <v>57.791668356834933</v>
      </c>
      <c r="M151" s="18">
        <f t="shared" si="48"/>
        <v>64.148751876086777</v>
      </c>
      <c r="N151" s="19" t="e">
        <f t="shared" si="37"/>
        <v>#DIV/0!</v>
      </c>
    </row>
    <row r="152" spans="1:14" x14ac:dyDescent="0.25">
      <c r="A152" s="17">
        <v>42193</v>
      </c>
      <c r="B152" t="s">
        <v>470</v>
      </c>
      <c r="C152">
        <v>222</v>
      </c>
      <c r="D152">
        <v>151</v>
      </c>
      <c r="E152" t="s">
        <v>469</v>
      </c>
      <c r="G152" s="1">
        <v>3602765.1839999999</v>
      </c>
      <c r="H152" s="6">
        <v>250769.91800000001</v>
      </c>
      <c r="I152">
        <f t="shared" si="45"/>
        <v>14.366815656094763</v>
      </c>
      <c r="J152" s="19" t="str">
        <f t="shared" si="46"/>
        <v>high</v>
      </c>
      <c r="K152" s="19">
        <f t="shared" si="56"/>
        <v>35.979508402841169</v>
      </c>
      <c r="L152" s="18">
        <f t="shared" si="47"/>
        <v>36.124004420523256</v>
      </c>
      <c r="M152" s="18">
        <f t="shared" si="48"/>
        <v>40.097644906780815</v>
      </c>
      <c r="N152" s="19" t="e">
        <f t="shared" si="37"/>
        <v>#DIV/0!</v>
      </c>
    </row>
    <row r="153" spans="1:14" x14ac:dyDescent="0.25">
      <c r="A153" s="17">
        <v>42193</v>
      </c>
      <c r="B153" t="s">
        <v>471</v>
      </c>
      <c r="C153">
        <v>222</v>
      </c>
      <c r="D153">
        <v>152</v>
      </c>
      <c r="E153" t="s">
        <v>469</v>
      </c>
      <c r="G153" s="1">
        <v>1952413.04</v>
      </c>
      <c r="H153" s="6">
        <v>169733.33</v>
      </c>
      <c r="I153">
        <f t="shared" si="45"/>
        <v>11.502826463134848</v>
      </c>
      <c r="J153" s="19" t="str">
        <f t="shared" si="46"/>
        <v>high</v>
      </c>
      <c r="K153" s="19">
        <f t="shared" si="56"/>
        <v>28.808779326827363</v>
      </c>
      <c r="L153" s="18">
        <f t="shared" si="47"/>
        <v>28.924477235770443</v>
      </c>
      <c r="M153" s="18">
        <f t="shared" si="48"/>
        <v>32.106169731705187</v>
      </c>
      <c r="N153" s="19" t="e">
        <f t="shared" si="37"/>
        <v>#DIV/0!</v>
      </c>
    </row>
    <row r="154" spans="1:14" x14ac:dyDescent="0.25">
      <c r="A154" s="17">
        <v>42193</v>
      </c>
      <c r="B154" t="s">
        <v>472</v>
      </c>
      <c r="C154">
        <v>222</v>
      </c>
      <c r="D154">
        <v>153</v>
      </c>
      <c r="E154" t="s">
        <v>469</v>
      </c>
      <c r="G154" s="1">
        <v>1296427.7879999999</v>
      </c>
      <c r="H154" s="6">
        <v>188179.53</v>
      </c>
      <c r="I154">
        <f t="shared" si="45"/>
        <v>6.8893135613634486</v>
      </c>
      <c r="J154" s="19" t="str">
        <f t="shared" si="46"/>
        <v>low</v>
      </c>
      <c r="K154" s="19">
        <f t="shared" ref="K154" si="57">(I154-0.3863)/0.3974</f>
        <v>16.363899248524028</v>
      </c>
      <c r="L154" s="18">
        <f t="shared" si="47"/>
        <v>16.429617719401634</v>
      </c>
      <c r="M154" s="18">
        <f t="shared" si="48"/>
        <v>18.236875668535813</v>
      </c>
      <c r="N154" s="19" t="e">
        <f t="shared" si="37"/>
        <v>#DIV/0!</v>
      </c>
    </row>
    <row r="155" spans="1:14" x14ac:dyDescent="0.25">
      <c r="A155" s="17">
        <v>42193</v>
      </c>
      <c r="B155" t="s">
        <v>473</v>
      </c>
      <c r="C155">
        <v>222</v>
      </c>
      <c r="D155">
        <v>154</v>
      </c>
      <c r="E155" t="s">
        <v>469</v>
      </c>
      <c r="G155" s="1">
        <v>4017061.3939999999</v>
      </c>
      <c r="H155" s="6">
        <v>150257.476</v>
      </c>
      <c r="I155">
        <f t="shared" si="45"/>
        <v>26.73451931270295</v>
      </c>
      <c r="J155" s="19" t="str">
        <f t="shared" si="46"/>
        <v>high</v>
      </c>
      <c r="K155" s="19">
        <f t="shared" si="56"/>
        <v>66.945216105916245</v>
      </c>
      <c r="L155" s="18">
        <f t="shared" si="47"/>
        <v>67.214072395498235</v>
      </c>
      <c r="M155" s="18">
        <f t="shared" si="48"/>
        <v>74.607620359003036</v>
      </c>
      <c r="N155" s="19" t="e">
        <f t="shared" si="37"/>
        <v>#DIV/0!</v>
      </c>
    </row>
    <row r="156" spans="1:14" x14ac:dyDescent="0.25">
      <c r="A156" s="17">
        <v>42193</v>
      </c>
      <c r="B156" t="s">
        <v>474</v>
      </c>
      <c r="C156">
        <v>222</v>
      </c>
      <c r="D156">
        <v>155</v>
      </c>
      <c r="E156" t="s">
        <v>469</v>
      </c>
      <c r="G156" s="1">
        <v>91577197.049999997</v>
      </c>
      <c r="H156" s="6">
        <v>174442.17800000001</v>
      </c>
      <c r="I156">
        <f t="shared" si="45"/>
        <v>524.97164447235912</v>
      </c>
      <c r="J156" s="19" t="str">
        <f t="shared" si="46"/>
        <v>high</v>
      </c>
      <c r="K156" s="19">
        <f t="shared" si="56"/>
        <v>1314.4092250184256</v>
      </c>
      <c r="L156" s="18">
        <f t="shared" si="47"/>
        <v>1319.68797692613</v>
      </c>
      <c r="M156" s="18">
        <f t="shared" si="48"/>
        <v>1464.8536543880041</v>
      </c>
      <c r="N156" s="19" t="e">
        <f t="shared" si="37"/>
        <v>#DIV/0!</v>
      </c>
    </row>
    <row r="157" spans="1:14" x14ac:dyDescent="0.25">
      <c r="A157" s="17">
        <v>41870</v>
      </c>
      <c r="B157" t="s">
        <v>468</v>
      </c>
      <c r="C157">
        <v>222</v>
      </c>
      <c r="D157">
        <v>156</v>
      </c>
      <c r="E157" t="s">
        <v>469</v>
      </c>
      <c r="G157" s="1">
        <v>13925989.686000001</v>
      </c>
      <c r="H157" s="6">
        <v>150118.03599999999</v>
      </c>
      <c r="I157">
        <f t="shared" si="45"/>
        <v>92.766932322509206</v>
      </c>
      <c r="J157" s="19" t="str">
        <f t="shared" si="46"/>
        <v>high</v>
      </c>
      <c r="K157" s="19">
        <f t="shared" si="56"/>
        <v>232.27424216952733</v>
      </c>
      <c r="L157" s="18">
        <f t="shared" si="47"/>
        <v>233.20707045133261</v>
      </c>
      <c r="M157" s="18">
        <f t="shared" si="48"/>
        <v>258.85984820097917</v>
      </c>
      <c r="N157" s="19" t="e">
        <f t="shared" si="37"/>
        <v>#DIV/0!</v>
      </c>
    </row>
    <row r="158" spans="1:14" x14ac:dyDescent="0.25">
      <c r="A158" s="17">
        <v>41934</v>
      </c>
      <c r="B158" t="s">
        <v>468</v>
      </c>
      <c r="C158">
        <v>222</v>
      </c>
      <c r="D158">
        <v>157</v>
      </c>
      <c r="E158" t="s">
        <v>469</v>
      </c>
      <c r="G158" s="1">
        <v>2760959.5419999999</v>
      </c>
      <c r="H158" s="6">
        <v>159013.9</v>
      </c>
      <c r="I158">
        <f t="shared" si="45"/>
        <v>17.363007523241677</v>
      </c>
      <c r="J158" s="19" t="str">
        <f t="shared" si="46"/>
        <v>high</v>
      </c>
      <c r="K158" s="19">
        <f t="shared" si="56"/>
        <v>43.481240669107855</v>
      </c>
      <c r="L158" s="18">
        <f t="shared" si="47"/>
        <v>43.655864125610293</v>
      </c>
      <c r="M158" s="18">
        <f t="shared" si="48"/>
        <v>48.458009179427421</v>
      </c>
      <c r="N158" s="19" t="e">
        <f t="shared" si="37"/>
        <v>#DIV/0!</v>
      </c>
    </row>
    <row r="159" spans="1:14" x14ac:dyDescent="0.25">
      <c r="A159" s="17">
        <v>41934</v>
      </c>
      <c r="B159" t="s">
        <v>470</v>
      </c>
      <c r="C159">
        <v>222</v>
      </c>
      <c r="D159">
        <v>158</v>
      </c>
      <c r="E159" t="s">
        <v>469</v>
      </c>
      <c r="G159" s="1">
        <v>1713060.5319999999</v>
      </c>
      <c r="H159" s="6">
        <v>155135.68799999999</v>
      </c>
      <c r="I159">
        <f t="shared" si="45"/>
        <v>11.042336899295538</v>
      </c>
      <c r="J159" s="19" t="str">
        <f t="shared" si="46"/>
        <v>high</v>
      </c>
      <c r="K159" s="19">
        <f t="shared" si="56"/>
        <v>27.655825987219675</v>
      </c>
      <c r="L159" s="18">
        <f t="shared" si="47"/>
        <v>27.766893561465533</v>
      </c>
      <c r="M159" s="18">
        <f t="shared" si="48"/>
        <v>30.821251853226737</v>
      </c>
      <c r="N159" s="19" t="e">
        <f t="shared" si="37"/>
        <v>#DIV/0!</v>
      </c>
    </row>
    <row r="160" spans="1:14" x14ac:dyDescent="0.25">
      <c r="A160" s="17">
        <v>41934</v>
      </c>
      <c r="B160" t="s">
        <v>471</v>
      </c>
      <c r="C160">
        <v>222</v>
      </c>
      <c r="D160">
        <v>159</v>
      </c>
      <c r="E160" t="s">
        <v>469</v>
      </c>
      <c r="G160" s="1">
        <v>826749.98199999996</v>
      </c>
      <c r="H160" s="6">
        <v>165499.72</v>
      </c>
      <c r="I160">
        <f t="shared" si="45"/>
        <v>4.9954766207459445</v>
      </c>
      <c r="J160" s="19" t="str">
        <f t="shared" si="46"/>
        <v>low</v>
      </c>
      <c r="K160" s="19">
        <f t="shared" ref="K160:K161" si="58">(I160-0.3863)/0.3974</f>
        <v>11.598330701424118</v>
      </c>
      <c r="L160" s="18">
        <f t="shared" si="47"/>
        <v>11.644910342795297</v>
      </c>
      <c r="M160" s="18">
        <f t="shared" si="48"/>
        <v>12.925850480502779</v>
      </c>
      <c r="N160" s="19" t="e">
        <f t="shared" si="37"/>
        <v>#DIV/0!</v>
      </c>
    </row>
    <row r="161" spans="1:25" x14ac:dyDescent="0.25">
      <c r="A161" s="17">
        <v>41934</v>
      </c>
      <c r="B161" t="s">
        <v>472</v>
      </c>
      <c r="C161">
        <v>222</v>
      </c>
      <c r="D161">
        <v>160</v>
      </c>
      <c r="E161" t="s">
        <v>469</v>
      </c>
      <c r="G161" s="1">
        <v>836462.79</v>
      </c>
      <c r="H161" s="6">
        <v>156386.022</v>
      </c>
      <c r="I161">
        <f t="shared" si="45"/>
        <v>5.3487055895571025</v>
      </c>
      <c r="J161" s="19" t="str">
        <f t="shared" si="46"/>
        <v>low</v>
      </c>
      <c r="K161" s="19">
        <f t="shared" si="58"/>
        <v>12.487180648105442</v>
      </c>
      <c r="L161" s="18">
        <f t="shared" si="47"/>
        <v>12.53732996797735</v>
      </c>
      <c r="M161" s="18">
        <f t="shared" si="48"/>
        <v>13.916436264454859</v>
      </c>
      <c r="N161" s="19" t="e">
        <f t="shared" si="37"/>
        <v>#DIV/0!</v>
      </c>
    </row>
    <row r="162" spans="1:25" x14ac:dyDescent="0.25">
      <c r="A162" s="17">
        <v>41934</v>
      </c>
      <c r="B162" t="s">
        <v>473</v>
      </c>
      <c r="C162">
        <v>222</v>
      </c>
      <c r="D162">
        <v>161</v>
      </c>
      <c r="E162" t="s">
        <v>469</v>
      </c>
      <c r="G162" s="1">
        <v>3188408.5619999999</v>
      </c>
      <c r="H162" s="6">
        <v>161856.96799999999</v>
      </c>
      <c r="I162">
        <f t="shared" si="45"/>
        <v>19.698926783306604</v>
      </c>
      <c r="J162" s="19" t="str">
        <f t="shared" si="46"/>
        <v>high</v>
      </c>
      <c r="K162" s="19">
        <f t="shared" ref="K162:K164" si="59">(I162+0.0034)/0.3994</f>
        <v>49.329811675780178</v>
      </c>
      <c r="L162" s="18">
        <f t="shared" si="47"/>
        <v>49.527923369257202</v>
      </c>
      <c r="M162" s="18">
        <f t="shared" si="48"/>
        <v>54.975994939875491</v>
      </c>
      <c r="N162" s="19" t="e">
        <f t="shared" si="37"/>
        <v>#DIV/0!</v>
      </c>
    </row>
    <row r="163" spans="1:25" x14ac:dyDescent="0.25">
      <c r="A163" s="17">
        <v>41934</v>
      </c>
      <c r="B163" t="s">
        <v>474</v>
      </c>
      <c r="C163">
        <v>222</v>
      </c>
      <c r="D163">
        <v>162</v>
      </c>
      <c r="E163" t="s">
        <v>469</v>
      </c>
      <c r="G163" s="1">
        <v>96514182.156000003</v>
      </c>
      <c r="H163" s="6">
        <v>152146.47</v>
      </c>
      <c r="I163">
        <f t="shared" si="45"/>
        <v>634.35045292868119</v>
      </c>
      <c r="J163" s="19" t="str">
        <f t="shared" si="46"/>
        <v>high</v>
      </c>
      <c r="K163" s="19">
        <f t="shared" si="59"/>
        <v>1588.2670328710096</v>
      </c>
      <c r="L163" s="18">
        <f t="shared" si="47"/>
        <v>1594.645615332339</v>
      </c>
      <c r="M163" s="18">
        <f t="shared" si="48"/>
        <v>1770.0566330188963</v>
      </c>
      <c r="N163" s="19" t="e">
        <f t="shared" si="37"/>
        <v>#DIV/0!</v>
      </c>
    </row>
    <row r="164" spans="1:25" x14ac:dyDescent="0.25">
      <c r="A164" s="17">
        <v>41843</v>
      </c>
      <c r="B164" t="s">
        <v>468</v>
      </c>
      <c r="C164">
        <v>222</v>
      </c>
      <c r="D164">
        <v>163</v>
      </c>
      <c r="E164" t="s">
        <v>469</v>
      </c>
      <c r="G164" s="1">
        <v>4736446.148</v>
      </c>
      <c r="H164" s="6">
        <v>155654.302</v>
      </c>
      <c r="I164">
        <f t="shared" si="45"/>
        <v>30.4292659254609</v>
      </c>
      <c r="J164" s="19" t="str">
        <f t="shared" si="46"/>
        <v>high</v>
      </c>
      <c r="K164" s="19">
        <f t="shared" si="59"/>
        <v>76.195958751779926</v>
      </c>
      <c r="L164" s="18">
        <f t="shared" si="47"/>
        <v>76.501966618252936</v>
      </c>
      <c r="M164" s="18">
        <f t="shared" si="48"/>
        <v>84.917182946260752</v>
      </c>
      <c r="N164" s="19" t="e">
        <f t="shared" si="37"/>
        <v>#DIV/0!</v>
      </c>
    </row>
    <row r="165" spans="1:25" x14ac:dyDescent="0.25">
      <c r="A165" s="17">
        <v>41843</v>
      </c>
      <c r="B165" t="s">
        <v>470</v>
      </c>
      <c r="C165">
        <v>222</v>
      </c>
      <c r="D165">
        <v>164</v>
      </c>
      <c r="E165" t="s">
        <v>469</v>
      </c>
      <c r="G165" s="1">
        <v>1586988.2919999999</v>
      </c>
      <c r="H165" s="6">
        <v>156177.04</v>
      </c>
      <c r="I165">
        <f t="shared" si="45"/>
        <v>10.161469906203882</v>
      </c>
      <c r="J165" s="19" t="str">
        <f t="shared" si="46"/>
        <v>low</v>
      </c>
      <c r="K165" s="19">
        <f t="shared" ref="K165" si="60">(I165-0.3863)/0.3974</f>
        <v>24.597810533980578</v>
      </c>
      <c r="L165" s="18">
        <f t="shared" si="47"/>
        <v>24.696596921667243</v>
      </c>
      <c r="M165" s="18">
        <f t="shared" si="48"/>
        <v>27.41322258305064</v>
      </c>
      <c r="N165" s="19" t="e">
        <f t="shared" si="37"/>
        <v>#DIV/0!</v>
      </c>
    </row>
    <row r="166" spans="1:25" x14ac:dyDescent="0.25">
      <c r="A166" s="17">
        <v>41843</v>
      </c>
      <c r="B166" t="s">
        <v>471</v>
      </c>
      <c r="C166">
        <v>222</v>
      </c>
      <c r="D166">
        <v>165</v>
      </c>
      <c r="E166" t="s">
        <v>469</v>
      </c>
      <c r="G166" s="1">
        <v>1943907.362</v>
      </c>
      <c r="H166" s="6">
        <v>131039.318</v>
      </c>
      <c r="I166">
        <f t="shared" si="45"/>
        <v>14.834535097320943</v>
      </c>
      <c r="J166" s="19" t="str">
        <f t="shared" si="46"/>
        <v>high</v>
      </c>
      <c r="K166" s="19">
        <f t="shared" ref="K166" si="61">(I166+0.0034)/0.3994</f>
        <v>37.150563588685387</v>
      </c>
      <c r="L166" s="18">
        <f t="shared" si="47"/>
        <v>37.299762639242353</v>
      </c>
      <c r="M166" s="18">
        <f t="shared" si="48"/>
        <v>41.402736529559014</v>
      </c>
      <c r="N166" s="19" t="e">
        <f t="shared" si="37"/>
        <v>#DIV/0!</v>
      </c>
    </row>
    <row r="167" spans="1:25" x14ac:dyDescent="0.25">
      <c r="A167" s="17">
        <v>41843</v>
      </c>
      <c r="B167" t="s">
        <v>472</v>
      </c>
      <c r="C167">
        <v>222</v>
      </c>
      <c r="D167">
        <v>166</v>
      </c>
      <c r="E167" t="s">
        <v>469</v>
      </c>
      <c r="G167" s="1">
        <v>950533.00199999998</v>
      </c>
      <c r="H167" s="6">
        <v>154985.90400000001</v>
      </c>
      <c r="I167">
        <f t="shared" si="45"/>
        <v>6.1330287301482587</v>
      </c>
      <c r="J167" s="19" t="str">
        <f t="shared" si="46"/>
        <v>low</v>
      </c>
      <c r="K167" s="19">
        <f t="shared" ref="K167" si="62">(I167-0.3863)/0.3974</f>
        <v>14.460817136759584</v>
      </c>
      <c r="L167" s="18">
        <f t="shared" si="47"/>
        <v>14.518892707589943</v>
      </c>
      <c r="M167" s="18">
        <f t="shared" si="48"/>
        <v>16.115970905424838</v>
      </c>
      <c r="N167" s="19" t="e">
        <f t="shared" si="37"/>
        <v>#DIV/0!</v>
      </c>
    </row>
    <row r="168" spans="1:25" x14ac:dyDescent="0.25">
      <c r="A168" s="17">
        <v>41843</v>
      </c>
      <c r="B168" t="s">
        <v>473</v>
      </c>
      <c r="C168">
        <v>222</v>
      </c>
      <c r="D168">
        <v>167</v>
      </c>
      <c r="E168" t="s">
        <v>469</v>
      </c>
      <c r="G168" s="1">
        <v>2374464.534</v>
      </c>
      <c r="H168" s="6">
        <v>145062.93400000001</v>
      </c>
      <c r="I168">
        <f t="shared" si="45"/>
        <v>16.368513089635979</v>
      </c>
      <c r="J168" s="19" t="str">
        <f t="shared" si="46"/>
        <v>high</v>
      </c>
      <c r="K168" s="19">
        <f t="shared" ref="K168:K169" si="63">(I168+0.0034)/0.3994</f>
        <v>40.991269628532748</v>
      </c>
      <c r="L168" s="18">
        <f t="shared" si="47"/>
        <v>41.155893201338095</v>
      </c>
      <c r="M168" s="18">
        <f t="shared" si="48"/>
        <v>45.683041453485281</v>
      </c>
      <c r="N168" s="19" t="e">
        <f t="shared" si="37"/>
        <v>#DIV/0!</v>
      </c>
    </row>
    <row r="169" spans="1:25" x14ac:dyDescent="0.25">
      <c r="A169" s="17">
        <v>41843</v>
      </c>
      <c r="B169" t="s">
        <v>474</v>
      </c>
      <c r="C169">
        <v>222</v>
      </c>
      <c r="D169">
        <v>168</v>
      </c>
      <c r="E169" t="s">
        <v>469</v>
      </c>
      <c r="G169" s="1">
        <v>11824650.264</v>
      </c>
      <c r="H169" s="6">
        <v>152984.04999999999</v>
      </c>
      <c r="I169">
        <f t="shared" si="45"/>
        <v>77.293353548948417</v>
      </c>
      <c r="J169" s="19" t="str">
        <f t="shared" si="46"/>
        <v>high</v>
      </c>
      <c r="K169" s="19">
        <f t="shared" si="63"/>
        <v>193.53218214558945</v>
      </c>
      <c r="L169" s="18">
        <f t="shared" si="47"/>
        <v>194.30941982488898</v>
      </c>
      <c r="M169" s="18">
        <f t="shared" si="48"/>
        <v>215.68345600562674</v>
      </c>
      <c r="N169" s="19" t="e">
        <f t="shared" si="37"/>
        <v>#DIV/0!</v>
      </c>
    </row>
    <row r="170" spans="1:25" x14ac:dyDescent="0.25">
      <c r="A170" s="21">
        <v>41812</v>
      </c>
      <c r="B170" s="22" t="s">
        <v>468</v>
      </c>
      <c r="C170" s="22">
        <v>222</v>
      </c>
      <c r="D170" s="22">
        <v>169</v>
      </c>
      <c r="E170" s="22" t="s">
        <v>469</v>
      </c>
      <c r="F170" s="22"/>
      <c r="G170" s="23">
        <v>180627.83600000001</v>
      </c>
      <c r="H170" s="23">
        <v>66159.207999999999</v>
      </c>
      <c r="I170" s="22">
        <f t="shared" si="45"/>
        <v>2.7301994909007981</v>
      </c>
      <c r="J170" s="24" t="str">
        <f>IF(I170&lt;$W$177,"low","high")</f>
        <v>low</v>
      </c>
      <c r="K170" s="24">
        <f>(I170-0.0231)/0.418</f>
        <v>6.4763145715330106</v>
      </c>
      <c r="L170" s="25">
        <f t="shared" si="47"/>
        <v>6.5023238670010146</v>
      </c>
      <c r="M170" s="25">
        <f t="shared" si="48"/>
        <v>7.2175794923711267</v>
      </c>
      <c r="N170" s="24" t="e">
        <f t="shared" ref="N170:N183" si="64">(M170*5)/F170</f>
        <v>#DIV/0!</v>
      </c>
      <c r="S170" s="22"/>
      <c r="T170" s="24" t="s">
        <v>488</v>
      </c>
      <c r="U170" s="24" t="s">
        <v>489</v>
      </c>
      <c r="V170" s="24" t="s">
        <v>490</v>
      </c>
      <c r="W170" s="24" t="s">
        <v>480</v>
      </c>
      <c r="X170" s="24" t="s">
        <v>486</v>
      </c>
      <c r="Y170" s="24" t="s">
        <v>487</v>
      </c>
    </row>
    <row r="171" spans="1:25" x14ac:dyDescent="0.25">
      <c r="A171" s="21">
        <v>41812</v>
      </c>
      <c r="B171" s="22" t="s">
        <v>470</v>
      </c>
      <c r="C171" s="22">
        <v>222</v>
      </c>
      <c r="D171" s="22">
        <v>170</v>
      </c>
      <c r="E171" s="22" t="s">
        <v>469</v>
      </c>
      <c r="F171" s="22"/>
      <c r="G171" s="23">
        <v>158672.06599999999</v>
      </c>
      <c r="H171" s="23">
        <v>59770.578000000001</v>
      </c>
      <c r="I171" s="22">
        <f t="shared" ref="I171:I201" si="65">G171/H171</f>
        <v>2.6546851529526783</v>
      </c>
      <c r="J171" s="24" t="str">
        <f t="shared" ref="J171:J201" si="66">IF(I171&lt;$W$177,"low","high")</f>
        <v>low</v>
      </c>
      <c r="K171" s="24">
        <f t="shared" ref="K171:K173" si="67">(I171-0.0231)/0.418</f>
        <v>6.295658260652341</v>
      </c>
      <c r="L171" s="25">
        <f t="shared" si="47"/>
        <v>6.3209420287674103</v>
      </c>
      <c r="M171" s="25">
        <f t="shared" si="48"/>
        <v>7.0162456519318255</v>
      </c>
      <c r="N171" s="24" t="e">
        <f t="shared" si="64"/>
        <v>#DIV/0!</v>
      </c>
      <c r="S171" s="22" t="s">
        <v>193</v>
      </c>
      <c r="T171" s="24">
        <v>0</v>
      </c>
      <c r="U171" s="22">
        <v>18254.705999999998</v>
      </c>
      <c r="V171" s="22">
        <v>63094.953999999998</v>
      </c>
      <c r="W171" s="24">
        <f>U171/V171</f>
        <v>0.28932117138876112</v>
      </c>
      <c r="X171" s="24">
        <f>(W171+0.3334)/0.4389</f>
        <v>1.4188224456339964</v>
      </c>
      <c r="Y171" s="24">
        <f>(W171-0.0231)/0.418</f>
        <v>0.63689275451856731</v>
      </c>
    </row>
    <row r="172" spans="1:25" x14ac:dyDescent="0.25">
      <c r="A172" s="21">
        <v>41812</v>
      </c>
      <c r="B172" s="22" t="s">
        <v>471</v>
      </c>
      <c r="C172" s="22">
        <v>222</v>
      </c>
      <c r="D172" s="22">
        <v>171</v>
      </c>
      <c r="E172" s="22" t="s">
        <v>469</v>
      </c>
      <c r="F172" s="22"/>
      <c r="G172" s="23">
        <v>211522.58</v>
      </c>
      <c r="H172" s="23">
        <v>57506.586000000003</v>
      </c>
      <c r="I172" s="22">
        <f t="shared" si="65"/>
        <v>3.6782322636923706</v>
      </c>
      <c r="J172" s="24" t="str">
        <f t="shared" si="66"/>
        <v>low</v>
      </c>
      <c r="K172" s="24">
        <f t="shared" si="67"/>
        <v>8.7443355590726579</v>
      </c>
      <c r="L172" s="25">
        <f t="shared" si="47"/>
        <v>8.7794533725629087</v>
      </c>
      <c r="M172" s="25">
        <f t="shared" si="48"/>
        <v>9.7451932435448292</v>
      </c>
      <c r="N172" s="24" t="e">
        <f t="shared" si="64"/>
        <v>#DIV/0!</v>
      </c>
      <c r="S172" s="22" t="s">
        <v>412</v>
      </c>
      <c r="T172" s="25">
        <v>0.78125</v>
      </c>
      <c r="U172" s="22">
        <v>29219.348000000002</v>
      </c>
      <c r="V172" s="22">
        <v>64522.741999999998</v>
      </c>
      <c r="W172" s="24">
        <f t="shared" ref="W172:W180" si="68">U172/V172</f>
        <v>0.4528534760658498</v>
      </c>
      <c r="X172" s="24">
        <f t="shared" ref="X172:X180" si="69">(W172+0.3334)/0.4389</f>
        <v>1.7914182639914553</v>
      </c>
      <c r="Y172" s="24">
        <f t="shared" ref="Y172:Y177" si="70">(W172-0.0231)/0.418</f>
        <v>1.0281183637938991</v>
      </c>
    </row>
    <row r="173" spans="1:25" x14ac:dyDescent="0.25">
      <c r="A173" s="21">
        <v>41812</v>
      </c>
      <c r="B173" s="22" t="s">
        <v>472</v>
      </c>
      <c r="C173" s="22">
        <v>222</v>
      </c>
      <c r="D173" s="22">
        <v>172</v>
      </c>
      <c r="E173" s="22" t="s">
        <v>469</v>
      </c>
      <c r="F173" s="22"/>
      <c r="G173" s="23">
        <v>266855.576</v>
      </c>
      <c r="H173" s="23">
        <v>62745.737999999998</v>
      </c>
      <c r="I173" s="22">
        <f t="shared" si="65"/>
        <v>4.2529673648909831</v>
      </c>
      <c r="J173" s="24" t="str">
        <f t="shared" si="66"/>
        <v>low</v>
      </c>
      <c r="K173" s="24">
        <f>(I173-0.0231)/0.418</f>
        <v>10.119299916007137</v>
      </c>
      <c r="L173" s="25">
        <f t="shared" si="47"/>
        <v>10.15993967470596</v>
      </c>
      <c r="M173" s="25">
        <f t="shared" si="48"/>
        <v>11.277533038923615</v>
      </c>
      <c r="N173" s="24" t="e">
        <f t="shared" si="64"/>
        <v>#DIV/0!</v>
      </c>
      <c r="S173" s="22" t="s">
        <v>133</v>
      </c>
      <c r="T173" s="25">
        <v>1.5625</v>
      </c>
      <c r="U173" s="22">
        <v>58175.158000000003</v>
      </c>
      <c r="V173" s="22">
        <v>63687.35</v>
      </c>
      <c r="W173" s="24">
        <f t="shared" si="68"/>
        <v>0.91344918574881828</v>
      </c>
      <c r="X173" s="24">
        <f t="shared" si="69"/>
        <v>2.8408502751169245</v>
      </c>
      <c r="Y173" s="24">
        <f t="shared" si="70"/>
        <v>2.1300219754756418</v>
      </c>
    </row>
    <row r="174" spans="1:25" x14ac:dyDescent="0.25">
      <c r="A174" s="21">
        <v>41812</v>
      </c>
      <c r="B174" s="22" t="s">
        <v>473</v>
      </c>
      <c r="C174" s="22">
        <v>222</v>
      </c>
      <c r="D174" s="22">
        <v>173</v>
      </c>
      <c r="E174" s="22" t="s">
        <v>469</v>
      </c>
      <c r="F174" s="22"/>
      <c r="G174" s="23">
        <v>621190.63800000004</v>
      </c>
      <c r="H174" s="23">
        <v>54578.673999999999</v>
      </c>
      <c r="I174" s="22">
        <f t="shared" si="65"/>
        <v>11.381563392324264</v>
      </c>
      <c r="J174" s="24" t="str">
        <f t="shared" si="66"/>
        <v>high</v>
      </c>
      <c r="K174" s="24">
        <f>(I174+0.3334)/0.4389</f>
        <v>26.691645915525775</v>
      </c>
      <c r="L174" s="25">
        <f t="shared" si="47"/>
        <v>26.798841280648368</v>
      </c>
      <c r="M174" s="25">
        <f t="shared" si="48"/>
        <v>29.746713821519688</v>
      </c>
      <c r="N174" s="24" t="e">
        <f t="shared" si="64"/>
        <v>#DIV/0!</v>
      </c>
      <c r="S174" s="22" t="s">
        <v>62</v>
      </c>
      <c r="T174" s="25">
        <v>3.125</v>
      </c>
      <c r="U174" s="22">
        <v>67281.774000000005</v>
      </c>
      <c r="V174" s="22">
        <v>63130.851999999999</v>
      </c>
      <c r="W174" s="24">
        <f t="shared" si="68"/>
        <v>1.0657510847469633</v>
      </c>
      <c r="X174" s="24">
        <f t="shared" si="69"/>
        <v>3.1878584751582668</v>
      </c>
      <c r="Y174" s="24">
        <f t="shared" si="70"/>
        <v>2.4943805855190515</v>
      </c>
    </row>
    <row r="175" spans="1:25" x14ac:dyDescent="0.25">
      <c r="A175" s="21">
        <v>41870</v>
      </c>
      <c r="B175" s="22" t="s">
        <v>474</v>
      </c>
      <c r="C175" s="22">
        <v>222</v>
      </c>
      <c r="D175" s="22">
        <v>174</v>
      </c>
      <c r="E175" s="22" t="s">
        <v>469</v>
      </c>
      <c r="F175" s="22"/>
      <c r="G175" s="23">
        <v>4187051.5619999999</v>
      </c>
      <c r="H175" s="23">
        <v>69832.266000000003</v>
      </c>
      <c r="I175" s="22">
        <f t="shared" si="65"/>
        <v>59.958695340059563</v>
      </c>
      <c r="J175" s="24" t="str">
        <f t="shared" si="66"/>
        <v>high</v>
      </c>
      <c r="K175" s="24">
        <f t="shared" ref="K175:K176" si="71">(I175+0.3334)/0.4389</f>
        <v>137.37091670097871</v>
      </c>
      <c r="L175" s="25">
        <f t="shared" si="47"/>
        <v>137.92260712949667</v>
      </c>
      <c r="M175" s="25">
        <f t="shared" si="48"/>
        <v>153.09409391374129</v>
      </c>
      <c r="N175" s="24" t="e">
        <f t="shared" si="64"/>
        <v>#DIV/0!</v>
      </c>
      <c r="S175" s="22" t="s">
        <v>340</v>
      </c>
      <c r="T175" s="25">
        <v>6.25</v>
      </c>
      <c r="U175" s="22">
        <v>120850.526</v>
      </c>
      <c r="V175" s="22">
        <v>60621.946000000004</v>
      </c>
      <c r="W175" s="24">
        <f t="shared" si="68"/>
        <v>1.993511161782896</v>
      </c>
      <c r="X175" s="24">
        <f t="shared" si="69"/>
        <v>5.3016886802982359</v>
      </c>
      <c r="Y175" s="24">
        <f t="shared" si="70"/>
        <v>4.7139023009160193</v>
      </c>
    </row>
    <row r="176" spans="1:25" x14ac:dyDescent="0.25">
      <c r="A176" s="21">
        <v>41871</v>
      </c>
      <c r="B176" s="22" t="s">
        <v>458</v>
      </c>
      <c r="C176" s="22">
        <v>222</v>
      </c>
      <c r="D176" s="22">
        <v>175</v>
      </c>
      <c r="E176" s="22" t="s">
        <v>439</v>
      </c>
      <c r="F176" s="22">
        <v>100</v>
      </c>
      <c r="G176" s="23">
        <v>755221.81599999999</v>
      </c>
      <c r="H176" s="23">
        <v>63747.733999999997</v>
      </c>
      <c r="I176" s="22">
        <f t="shared" si="65"/>
        <v>11.847037825689616</v>
      </c>
      <c r="J176" s="24" t="str">
        <f t="shared" si="66"/>
        <v>high</v>
      </c>
      <c r="K176" s="24">
        <f t="shared" si="71"/>
        <v>27.75219372451496</v>
      </c>
      <c r="L176" s="25">
        <f t="shared" si="47"/>
        <v>27.863648317786105</v>
      </c>
      <c r="M176" s="25">
        <f t="shared" si="48"/>
        <v>30.928649632742577</v>
      </c>
      <c r="N176" s="24">
        <f t="shared" si="64"/>
        <v>1.5464324816371289</v>
      </c>
      <c r="S176" s="22" t="s">
        <v>238</v>
      </c>
      <c r="T176" s="25">
        <v>12.5</v>
      </c>
      <c r="U176" s="22">
        <v>278614.30599999998</v>
      </c>
      <c r="V176" s="22">
        <v>50700.32</v>
      </c>
      <c r="W176" s="24">
        <f t="shared" si="68"/>
        <v>5.4953165187123076</v>
      </c>
      <c r="X176" s="24">
        <f t="shared" si="69"/>
        <v>13.280283706339274</v>
      </c>
      <c r="Y176" s="24">
        <f t="shared" si="70"/>
        <v>13.091427078259109</v>
      </c>
    </row>
    <row r="177" spans="1:25" x14ac:dyDescent="0.25">
      <c r="A177" s="21">
        <v>41871</v>
      </c>
      <c r="B177" s="22" t="s">
        <v>465</v>
      </c>
      <c r="C177" s="22">
        <v>222</v>
      </c>
      <c r="D177" s="22">
        <v>176</v>
      </c>
      <c r="E177" s="22" t="s">
        <v>475</v>
      </c>
      <c r="F177" s="22">
        <v>100</v>
      </c>
      <c r="G177" s="23">
        <v>156229.856</v>
      </c>
      <c r="H177" s="23">
        <v>66251.347999999998</v>
      </c>
      <c r="I177" s="22">
        <f t="shared" si="65"/>
        <v>2.3581385242153865</v>
      </c>
      <c r="J177" s="24" t="str">
        <f t="shared" si="66"/>
        <v>low</v>
      </c>
      <c r="K177" s="24">
        <f t="shared" ref="K177:K178" si="72">(I177-0.0231)/0.418</f>
        <v>5.5862165651085807</v>
      </c>
      <c r="L177" s="25">
        <f t="shared" si="47"/>
        <v>5.6086511697877306</v>
      </c>
      <c r="M177" s="25">
        <f t="shared" si="48"/>
        <v>6.2256027984643811</v>
      </c>
      <c r="N177" s="24">
        <f t="shared" si="64"/>
        <v>0.31128013992321901</v>
      </c>
      <c r="S177" s="22" t="s">
        <v>43</v>
      </c>
      <c r="T177" s="25">
        <v>25</v>
      </c>
      <c r="U177" s="22">
        <v>529051.64800000004</v>
      </c>
      <c r="V177" s="22">
        <v>50267.171999999999</v>
      </c>
      <c r="W177" s="24">
        <f t="shared" si="68"/>
        <v>10.524794352863138</v>
      </c>
      <c r="X177" s="24">
        <f t="shared" si="69"/>
        <v>24.739563346692041</v>
      </c>
      <c r="Y177" s="24">
        <f t="shared" si="70"/>
        <v>25.123670700629518</v>
      </c>
    </row>
    <row r="178" spans="1:25" x14ac:dyDescent="0.25">
      <c r="A178" s="21">
        <v>41808</v>
      </c>
      <c r="B178" s="22" t="s">
        <v>447</v>
      </c>
      <c r="C178" s="22">
        <v>222</v>
      </c>
      <c r="D178" s="22">
        <v>177</v>
      </c>
      <c r="E178" s="22" t="s">
        <v>475</v>
      </c>
      <c r="F178" s="22">
        <v>100</v>
      </c>
      <c r="G178" s="23">
        <v>128537.43799999999</v>
      </c>
      <c r="H178" s="23">
        <v>43281.175999999999</v>
      </c>
      <c r="I178" s="22">
        <f t="shared" si="65"/>
        <v>2.9698231397409347</v>
      </c>
      <c r="J178" s="24" t="str">
        <f t="shared" si="66"/>
        <v>low</v>
      </c>
      <c r="K178" s="24">
        <f t="shared" si="72"/>
        <v>7.0495768893323802</v>
      </c>
      <c r="L178" s="25">
        <f t="shared" si="47"/>
        <v>7.0778884431047988</v>
      </c>
      <c r="M178" s="25">
        <f t="shared" si="48"/>
        <v>7.8564561718463271</v>
      </c>
      <c r="N178" s="24">
        <f t="shared" si="64"/>
        <v>0.39282280859231633</v>
      </c>
      <c r="S178" s="22" t="s">
        <v>26</v>
      </c>
      <c r="T178" s="25">
        <v>50</v>
      </c>
      <c r="U178" s="22">
        <v>1072973.0460000001</v>
      </c>
      <c r="V178" s="22">
        <v>44241.817999999999</v>
      </c>
      <c r="W178" s="24">
        <f t="shared" si="68"/>
        <v>24.252462816966521</v>
      </c>
      <c r="X178" s="24">
        <f t="shared" si="69"/>
        <v>56.017003456291917</v>
      </c>
      <c r="Y178" s="22"/>
    </row>
    <row r="179" spans="1:25" x14ac:dyDescent="0.25">
      <c r="A179" s="21">
        <v>42306</v>
      </c>
      <c r="B179" s="22" t="s">
        <v>476</v>
      </c>
      <c r="C179" s="22">
        <v>222</v>
      </c>
      <c r="D179" s="22">
        <v>178</v>
      </c>
      <c r="E179" s="22" t="s">
        <v>460</v>
      </c>
      <c r="F179" s="22">
        <v>10</v>
      </c>
      <c r="G179" s="23">
        <v>1386516.2919999999</v>
      </c>
      <c r="H179" s="23">
        <v>47157.756000000001</v>
      </c>
      <c r="I179" s="22">
        <f t="shared" si="65"/>
        <v>29.401659654882643</v>
      </c>
      <c r="J179" s="24" t="str">
        <f t="shared" si="66"/>
        <v>high</v>
      </c>
      <c r="K179" s="24">
        <f t="shared" ref="K179" si="73">(I179+0.3334)/0.4389</f>
        <v>67.749053667994175</v>
      </c>
      <c r="L179" s="25">
        <f t="shared" si="47"/>
        <v>68.021138220877688</v>
      </c>
      <c r="M179" s="25">
        <f t="shared" si="48"/>
        <v>75.503463425174232</v>
      </c>
      <c r="N179" s="24">
        <f t="shared" si="64"/>
        <v>37.751731712587116</v>
      </c>
      <c r="S179" s="22" t="s">
        <v>399</v>
      </c>
      <c r="T179" s="25">
        <v>100</v>
      </c>
      <c r="U179" s="22">
        <v>2237876.2799999998</v>
      </c>
      <c r="V179" s="22">
        <v>61025.362000000001</v>
      </c>
      <c r="W179" s="24">
        <f t="shared" si="68"/>
        <v>36.671249569973867</v>
      </c>
      <c r="X179" s="24">
        <f t="shared" si="69"/>
        <v>84.312256937739491</v>
      </c>
      <c r="Y179" s="22"/>
    </row>
    <row r="180" spans="1:25" x14ac:dyDescent="0.25">
      <c r="A180" s="21">
        <v>42302</v>
      </c>
      <c r="B180" s="22" t="s">
        <v>452</v>
      </c>
      <c r="C180" s="22">
        <v>222</v>
      </c>
      <c r="D180" s="22">
        <v>179</v>
      </c>
      <c r="E180" s="22" t="s">
        <v>475</v>
      </c>
      <c r="F180" s="22">
        <v>100</v>
      </c>
      <c r="G180" s="23">
        <v>109392.78200000001</v>
      </c>
      <c r="H180" s="23">
        <v>54630.851999999999</v>
      </c>
      <c r="I180" s="22">
        <f t="shared" si="65"/>
        <v>2.0023993402116447</v>
      </c>
      <c r="J180" s="24" t="str">
        <f t="shared" si="66"/>
        <v>low</v>
      </c>
      <c r="K180" s="24">
        <f t="shared" ref="K180:K181" si="74">(I180-0.0231)/0.418</f>
        <v>4.7351658856737915</v>
      </c>
      <c r="L180" s="25">
        <f t="shared" si="47"/>
        <v>4.754182616138344</v>
      </c>
      <c r="M180" s="25">
        <f t="shared" si="48"/>
        <v>5.2771427039135617</v>
      </c>
      <c r="N180" s="24">
        <f t="shared" si="64"/>
        <v>0.26385713519567811</v>
      </c>
      <c r="S180" s="22" t="s">
        <v>275</v>
      </c>
      <c r="T180" s="25">
        <v>200</v>
      </c>
      <c r="U180" s="22">
        <v>4333551.6840000004</v>
      </c>
      <c r="V180" s="22">
        <v>48024.296000000002</v>
      </c>
      <c r="W180" s="24">
        <f t="shared" si="68"/>
        <v>90.236651964663892</v>
      </c>
      <c r="X180" s="24">
        <f t="shared" si="69"/>
        <v>206.35691949114579</v>
      </c>
      <c r="Y180" s="22"/>
    </row>
    <row r="181" spans="1:25" x14ac:dyDescent="0.25">
      <c r="A181" s="21">
        <v>41937</v>
      </c>
      <c r="B181" s="22" t="s">
        <v>464</v>
      </c>
      <c r="C181" s="22">
        <v>222</v>
      </c>
      <c r="D181" s="22">
        <v>180</v>
      </c>
      <c r="E181" s="22" t="s">
        <v>475</v>
      </c>
      <c r="F181" s="22">
        <v>100</v>
      </c>
      <c r="G181" s="23">
        <v>74935.572</v>
      </c>
      <c r="H181" s="23">
        <v>20106.444</v>
      </c>
      <c r="I181" s="22">
        <f t="shared" si="65"/>
        <v>3.7269430636267655</v>
      </c>
      <c r="J181" s="24" t="str">
        <f t="shared" si="66"/>
        <v>low</v>
      </c>
      <c r="K181" s="24">
        <f t="shared" si="74"/>
        <v>8.8608685732697747</v>
      </c>
      <c r="L181" s="25">
        <f t="shared" si="47"/>
        <v>8.8964543908331066</v>
      </c>
      <c r="M181" s="25">
        <f t="shared" si="48"/>
        <v>9.8750643738247472</v>
      </c>
      <c r="N181" s="24">
        <f t="shared" si="64"/>
        <v>0.49375321869123739</v>
      </c>
    </row>
    <row r="182" spans="1:25" x14ac:dyDescent="0.25">
      <c r="A182" s="21">
        <v>42306</v>
      </c>
      <c r="B182" s="22" t="s">
        <v>476</v>
      </c>
      <c r="C182" s="22">
        <v>222</v>
      </c>
      <c r="D182" s="22">
        <v>181</v>
      </c>
      <c r="E182" s="22" t="s">
        <v>462</v>
      </c>
      <c r="F182" s="22">
        <v>10</v>
      </c>
      <c r="G182" s="23">
        <v>1513360.01</v>
      </c>
      <c r="H182" s="23">
        <v>60716.326000000001</v>
      </c>
      <c r="I182" s="22">
        <f t="shared" si="65"/>
        <v>24.925091976085643</v>
      </c>
      <c r="J182" s="24" t="str">
        <f t="shared" si="66"/>
        <v>high</v>
      </c>
      <c r="K182" s="24">
        <f t="shared" ref="K182" si="75">(I182+0.3334)/0.4389</f>
        <v>57.549537425576766</v>
      </c>
      <c r="L182" s="25">
        <f t="shared" si="47"/>
        <v>57.780660065840117</v>
      </c>
      <c r="M182" s="25">
        <f t="shared" si="48"/>
        <v>64.136532673082527</v>
      </c>
      <c r="N182" s="24">
        <f t="shared" si="64"/>
        <v>32.068266336541264</v>
      </c>
    </row>
    <row r="183" spans="1:25" x14ac:dyDescent="0.25">
      <c r="A183" s="21">
        <v>41937</v>
      </c>
      <c r="B183" s="22" t="s">
        <v>445</v>
      </c>
      <c r="C183" s="22">
        <v>222</v>
      </c>
      <c r="D183" s="22">
        <v>182</v>
      </c>
      <c r="E183" s="22" t="s">
        <v>477</v>
      </c>
      <c r="F183" s="22"/>
      <c r="G183" s="23">
        <v>70630.775999999998</v>
      </c>
      <c r="H183" s="23">
        <v>46000.392</v>
      </c>
      <c r="I183" s="22">
        <f t="shared" si="65"/>
        <v>1.5354385675669895</v>
      </c>
      <c r="J183" s="24" t="str">
        <f t="shared" si="66"/>
        <v>low</v>
      </c>
      <c r="K183" s="24">
        <f t="shared" ref="K183:K184" si="76">(I183-0.0231)/0.418</f>
        <v>3.6180348506387312</v>
      </c>
      <c r="L183" s="25">
        <f t="shared" si="47"/>
        <v>3.6325651110830632</v>
      </c>
      <c r="M183" s="25">
        <f>(L183*11.1)/10</f>
        <v>4.0321472733021997</v>
      </c>
      <c r="N183" s="24">
        <f>(M183*10)/(10-0.571)</f>
        <v>4.2763254568906559</v>
      </c>
    </row>
    <row r="184" spans="1:25" x14ac:dyDescent="0.25">
      <c r="A184" s="21">
        <v>41937</v>
      </c>
      <c r="B184" s="22" t="s">
        <v>466</v>
      </c>
      <c r="C184" s="22">
        <v>222</v>
      </c>
      <c r="D184" s="22">
        <v>183</v>
      </c>
      <c r="E184" s="22" t="s">
        <v>477</v>
      </c>
      <c r="F184" s="22"/>
      <c r="G184" s="23">
        <v>33472.093999999997</v>
      </c>
      <c r="H184" s="23">
        <v>50313.235999999997</v>
      </c>
      <c r="I184" s="22">
        <f t="shared" si="65"/>
        <v>0.66527412389058016</v>
      </c>
      <c r="J184" s="24" t="str">
        <f t="shared" si="66"/>
        <v>low</v>
      </c>
      <c r="K184" s="24">
        <f t="shared" si="76"/>
        <v>1.5363017317956464</v>
      </c>
      <c r="L184" s="25">
        <f t="shared" si="47"/>
        <v>1.5424716182687213</v>
      </c>
      <c r="M184" s="25">
        <f t="shared" ref="M184:M201" si="77">(L184*11.1)/10</f>
        <v>1.7121434962782807</v>
      </c>
      <c r="N184" s="24">
        <f t="shared" ref="N184:N201" si="78">(M184*10)/(10-0.571)</f>
        <v>1.8158272311785775</v>
      </c>
    </row>
    <row r="185" spans="1:25" x14ac:dyDescent="0.25">
      <c r="A185" s="21">
        <v>41937</v>
      </c>
      <c r="B185" s="22" t="s">
        <v>449</v>
      </c>
      <c r="C185" s="22">
        <v>222</v>
      </c>
      <c r="D185" s="22">
        <v>184</v>
      </c>
      <c r="E185" s="22" t="s">
        <v>477</v>
      </c>
      <c r="F185" s="22"/>
      <c r="G185" s="23">
        <v>1147631.7180000001</v>
      </c>
      <c r="H185" s="23">
        <v>49835.697999999997</v>
      </c>
      <c r="I185" s="22">
        <f t="shared" si="65"/>
        <v>23.028306295619661</v>
      </c>
      <c r="J185" s="24" t="str">
        <f t="shared" si="66"/>
        <v>high</v>
      </c>
      <c r="K185" s="24">
        <f t="shared" ref="K185" si="79">(I185+0.3334)/0.4389</f>
        <v>53.227856677192207</v>
      </c>
      <c r="L185" s="25">
        <f t="shared" si="47"/>
        <v>53.44162316987169</v>
      </c>
      <c r="M185" s="25">
        <f t="shared" si="77"/>
        <v>59.320201718557577</v>
      </c>
      <c r="N185" s="24">
        <f t="shared" si="78"/>
        <v>62.912505799721679</v>
      </c>
    </row>
    <row r="186" spans="1:25" x14ac:dyDescent="0.25">
      <c r="A186" s="21">
        <v>41937</v>
      </c>
      <c r="B186" s="22" t="s">
        <v>453</v>
      </c>
      <c r="C186" s="22">
        <v>222</v>
      </c>
      <c r="D186" s="22">
        <v>185</v>
      </c>
      <c r="E186" s="22" t="s">
        <v>477</v>
      </c>
      <c r="F186" s="22"/>
      <c r="G186" s="23">
        <v>36865.303999999996</v>
      </c>
      <c r="H186" s="23">
        <v>52612.582000000002</v>
      </c>
      <c r="I186" s="22">
        <f t="shared" si="65"/>
        <v>0.70069368578033286</v>
      </c>
      <c r="J186" s="24" t="str">
        <f t="shared" si="66"/>
        <v>low</v>
      </c>
      <c r="K186" s="24">
        <f t="shared" ref="K186" si="80">(I186-0.0231)/0.418</f>
        <v>1.6210375257902701</v>
      </c>
      <c r="L186" s="25">
        <f t="shared" si="47"/>
        <v>1.6275477166568975</v>
      </c>
      <c r="M186" s="25">
        <f t="shared" si="77"/>
        <v>1.8065779654891561</v>
      </c>
      <c r="N186" s="24">
        <f t="shared" si="78"/>
        <v>1.9159804491347503</v>
      </c>
    </row>
    <row r="187" spans="1:25" x14ac:dyDescent="0.25">
      <c r="A187" s="21">
        <v>41937</v>
      </c>
      <c r="B187" s="22" t="s">
        <v>448</v>
      </c>
      <c r="C187" s="22">
        <v>222</v>
      </c>
      <c r="D187" s="22">
        <v>186</v>
      </c>
      <c r="E187" s="22" t="s">
        <v>477</v>
      </c>
      <c r="F187" s="22"/>
      <c r="G187" s="23">
        <v>1367568.23</v>
      </c>
      <c r="H187" s="23">
        <v>52851.052000000003</v>
      </c>
      <c r="I187" s="22">
        <f t="shared" si="65"/>
        <v>25.875894201689682</v>
      </c>
      <c r="J187" s="24" t="str">
        <f t="shared" si="66"/>
        <v>high</v>
      </c>
      <c r="K187" s="24">
        <f t="shared" ref="K187" si="81">(I187+0.3334)/0.4389</f>
        <v>59.715867399611945</v>
      </c>
      <c r="L187" s="25">
        <f t="shared" si="47"/>
        <v>59.955690160252949</v>
      </c>
      <c r="M187" s="25">
        <f t="shared" si="77"/>
        <v>66.550816077880768</v>
      </c>
      <c r="N187" s="24">
        <f t="shared" si="78"/>
        <v>70.580990643632163</v>
      </c>
    </row>
    <row r="188" spans="1:25" x14ac:dyDescent="0.25">
      <c r="A188" s="21">
        <v>41937</v>
      </c>
      <c r="B188" s="22" t="s">
        <v>451</v>
      </c>
      <c r="C188" s="22">
        <v>222</v>
      </c>
      <c r="D188" s="22">
        <v>187</v>
      </c>
      <c r="E188" s="22" t="s">
        <v>477</v>
      </c>
      <c r="F188" s="22"/>
      <c r="G188" s="23">
        <v>37663.088000000003</v>
      </c>
      <c r="H188" s="23">
        <v>51227.936000000002</v>
      </c>
      <c r="I188" s="22">
        <f t="shared" si="65"/>
        <v>0.73520604070404094</v>
      </c>
      <c r="J188" s="24" t="str">
        <f t="shared" si="66"/>
        <v>low</v>
      </c>
      <c r="K188" s="24">
        <f t="shared" ref="K188:K193" si="82">(I188-0.0231)/0.418</f>
        <v>1.7036029681914855</v>
      </c>
      <c r="L188" s="25">
        <f t="shared" si="47"/>
        <v>1.7104447471802062</v>
      </c>
      <c r="M188" s="25">
        <f t="shared" si="77"/>
        <v>1.8985936693700289</v>
      </c>
      <c r="N188" s="24">
        <f t="shared" si="78"/>
        <v>2.0135684265245826</v>
      </c>
    </row>
    <row r="189" spans="1:25" x14ac:dyDescent="0.25">
      <c r="A189" s="21">
        <v>41937</v>
      </c>
      <c r="B189" s="22" t="s">
        <v>455</v>
      </c>
      <c r="C189" s="22">
        <v>222</v>
      </c>
      <c r="D189" s="22">
        <v>188</v>
      </c>
      <c r="E189" s="22" t="s">
        <v>477</v>
      </c>
      <c r="F189" s="22"/>
      <c r="G189" s="23">
        <v>36205.864000000001</v>
      </c>
      <c r="H189" s="23">
        <v>59136.402000000002</v>
      </c>
      <c r="I189" s="22">
        <f t="shared" si="65"/>
        <v>0.61224326769153115</v>
      </c>
      <c r="J189" s="24" t="str">
        <f t="shared" si="66"/>
        <v>low</v>
      </c>
      <c r="K189" s="24">
        <f t="shared" si="82"/>
        <v>1.4094336547644286</v>
      </c>
      <c r="L189" s="25">
        <f t="shared" si="47"/>
        <v>1.4150940308879805</v>
      </c>
      <c r="M189" s="25">
        <f t="shared" si="77"/>
        <v>1.5707543742856582</v>
      </c>
      <c r="N189" s="24">
        <f t="shared" si="78"/>
        <v>1.6658758874596016</v>
      </c>
    </row>
    <row r="190" spans="1:25" x14ac:dyDescent="0.25">
      <c r="A190" s="21">
        <v>41937</v>
      </c>
      <c r="B190" s="22" t="s">
        <v>457</v>
      </c>
      <c r="C190" s="22">
        <v>222</v>
      </c>
      <c r="D190" s="22">
        <v>189</v>
      </c>
      <c r="E190" s="22" t="s">
        <v>477</v>
      </c>
      <c r="F190" s="22"/>
      <c r="G190" s="23">
        <v>35011.199999999997</v>
      </c>
      <c r="H190" s="23">
        <v>48654.192000000003</v>
      </c>
      <c r="I190" s="22">
        <f t="shared" si="65"/>
        <v>0.71959267148039363</v>
      </c>
      <c r="J190" s="24" t="str">
        <f t="shared" si="66"/>
        <v>low</v>
      </c>
      <c r="K190" s="24">
        <f t="shared" si="82"/>
        <v>1.6662504102401763</v>
      </c>
      <c r="L190" s="25">
        <f t="shared" si="47"/>
        <v>1.6729421789559999</v>
      </c>
      <c r="M190" s="25">
        <f t="shared" si="77"/>
        <v>1.8569658186411597</v>
      </c>
      <c r="N190" s="24">
        <f t="shared" si="78"/>
        <v>1.9694196825126309</v>
      </c>
    </row>
    <row r="191" spans="1:25" x14ac:dyDescent="0.25">
      <c r="A191" s="21">
        <v>41937</v>
      </c>
      <c r="B191" s="22" t="s">
        <v>443</v>
      </c>
      <c r="C191" s="22">
        <v>222</v>
      </c>
      <c r="D191" s="22">
        <v>190</v>
      </c>
      <c r="E191" s="22" t="s">
        <v>477</v>
      </c>
      <c r="F191" s="22"/>
      <c r="G191" s="23">
        <v>36308.002</v>
      </c>
      <c r="H191" s="23">
        <v>46989.345999999998</v>
      </c>
      <c r="I191" s="22">
        <f t="shared" si="65"/>
        <v>0.77268583393350487</v>
      </c>
      <c r="J191" s="24" t="str">
        <f t="shared" si="66"/>
        <v>low</v>
      </c>
      <c r="K191" s="24">
        <f t="shared" si="82"/>
        <v>1.7932675452954663</v>
      </c>
      <c r="L191" s="25">
        <f t="shared" si="47"/>
        <v>1.8004694229874156</v>
      </c>
      <c r="M191" s="25">
        <f t="shared" si="77"/>
        <v>1.9985210595160314</v>
      </c>
      <c r="N191" s="24">
        <f t="shared" si="78"/>
        <v>2.1195472049167794</v>
      </c>
    </row>
    <row r="192" spans="1:25" x14ac:dyDescent="0.25">
      <c r="A192" s="21">
        <v>41937</v>
      </c>
      <c r="B192" s="22" t="s">
        <v>465</v>
      </c>
      <c r="C192" s="22">
        <v>222</v>
      </c>
      <c r="D192" s="22">
        <v>191</v>
      </c>
      <c r="E192" s="22" t="s">
        <v>477</v>
      </c>
      <c r="F192" s="22"/>
      <c r="G192" s="23">
        <v>45364.493999999999</v>
      </c>
      <c r="H192" s="23">
        <v>51087.472000000002</v>
      </c>
      <c r="I192" s="22">
        <f t="shared" si="65"/>
        <v>0.88797688012434828</v>
      </c>
      <c r="J192" s="24" t="str">
        <f t="shared" si="66"/>
        <v>low</v>
      </c>
      <c r="K192" s="24">
        <f t="shared" si="82"/>
        <v>2.0690834452735607</v>
      </c>
      <c r="L192" s="25">
        <f t="shared" si="47"/>
        <v>2.0773930173429322</v>
      </c>
      <c r="M192" s="25">
        <f t="shared" si="77"/>
        <v>2.305906249250655</v>
      </c>
      <c r="N192" s="24">
        <f t="shared" si="78"/>
        <v>2.445546981918183</v>
      </c>
    </row>
    <row r="193" spans="1:14" x14ac:dyDescent="0.25">
      <c r="A193" s="21">
        <v>41937</v>
      </c>
      <c r="B193" s="22" t="s">
        <v>456</v>
      </c>
      <c r="C193" s="22">
        <v>222</v>
      </c>
      <c r="D193" s="22">
        <v>192</v>
      </c>
      <c r="E193" s="22" t="s">
        <v>477</v>
      </c>
      <c r="F193" s="22"/>
      <c r="G193" s="23">
        <v>38444.796000000002</v>
      </c>
      <c r="H193" s="23">
        <v>51119.616000000002</v>
      </c>
      <c r="I193" s="22">
        <f t="shared" si="65"/>
        <v>0.75205564924431356</v>
      </c>
      <c r="J193" s="24" t="str">
        <f t="shared" si="66"/>
        <v>low</v>
      </c>
      <c r="K193" s="24">
        <f t="shared" si="82"/>
        <v>1.7439130364696498</v>
      </c>
      <c r="L193" s="25">
        <f t="shared" si="47"/>
        <v>1.7509167032827808</v>
      </c>
      <c r="M193" s="25">
        <f t="shared" si="77"/>
        <v>1.9435175406438865</v>
      </c>
      <c r="N193" s="24">
        <f t="shared" si="78"/>
        <v>2.0612127910105911</v>
      </c>
    </row>
    <row r="194" spans="1:14" x14ac:dyDescent="0.25">
      <c r="A194" s="21">
        <v>41937</v>
      </c>
      <c r="B194" s="22" t="s">
        <v>458</v>
      </c>
      <c r="C194" s="22">
        <v>222</v>
      </c>
      <c r="D194" s="22">
        <v>193</v>
      </c>
      <c r="E194" s="22" t="s">
        <v>477</v>
      </c>
      <c r="F194" s="22"/>
      <c r="G194" s="23">
        <v>1427696.3859999999</v>
      </c>
      <c r="H194" s="23">
        <v>47613.277999999998</v>
      </c>
      <c r="I194" s="22">
        <f t="shared" si="65"/>
        <v>29.985257179730411</v>
      </c>
      <c r="J194" s="24" t="str">
        <f t="shared" si="66"/>
        <v>high</v>
      </c>
      <c r="K194" s="24">
        <f t="shared" ref="K194:K196" si="83">(I194+0.3334)/0.4389</f>
        <v>69.078735884553225</v>
      </c>
      <c r="L194" s="25">
        <f t="shared" si="47"/>
        <v>69.356160526659863</v>
      </c>
      <c r="M194" s="25">
        <f t="shared" si="77"/>
        <v>76.98533818459245</v>
      </c>
      <c r="N194" s="24">
        <f t="shared" si="78"/>
        <v>81.647405010703636</v>
      </c>
    </row>
    <row r="195" spans="1:14" x14ac:dyDescent="0.25">
      <c r="A195" s="21">
        <v>41937</v>
      </c>
      <c r="B195" s="22" t="s">
        <v>450</v>
      </c>
      <c r="C195" s="22">
        <v>222</v>
      </c>
      <c r="D195" s="22">
        <v>194</v>
      </c>
      <c r="E195" s="22" t="s">
        <v>477</v>
      </c>
      <c r="F195" s="22"/>
      <c r="G195" s="23">
        <v>1426762.6980000001</v>
      </c>
      <c r="H195" s="23">
        <v>55293.106</v>
      </c>
      <c r="I195" s="22">
        <f t="shared" si="65"/>
        <v>25.803627273172175</v>
      </c>
      <c r="J195" s="24" t="str">
        <f t="shared" si="66"/>
        <v>high</v>
      </c>
      <c r="K195" s="24">
        <f t="shared" si="83"/>
        <v>59.551212743613981</v>
      </c>
      <c r="L195" s="25">
        <f t="shared" ref="L195:L201" si="84">(K195*5)/4.98</f>
        <v>59.790374240576284</v>
      </c>
      <c r="M195" s="25">
        <f t="shared" si="77"/>
        <v>66.367315407039683</v>
      </c>
      <c r="N195" s="24">
        <f t="shared" si="78"/>
        <v>70.38637756606181</v>
      </c>
    </row>
    <row r="196" spans="1:14" x14ac:dyDescent="0.25">
      <c r="A196" s="21">
        <v>41937</v>
      </c>
      <c r="B196" s="22" t="s">
        <v>441</v>
      </c>
      <c r="C196" s="22">
        <v>222</v>
      </c>
      <c r="D196" s="22">
        <v>195</v>
      </c>
      <c r="E196" s="22" t="s">
        <v>477</v>
      </c>
      <c r="F196" s="22"/>
      <c r="G196" s="23">
        <v>1307737.9820000001</v>
      </c>
      <c r="H196" s="23">
        <v>56527.292000000001</v>
      </c>
      <c r="I196" s="22">
        <f t="shared" si="65"/>
        <v>23.134629941232635</v>
      </c>
      <c r="J196" s="24" t="str">
        <f t="shared" si="66"/>
        <v>high</v>
      </c>
      <c r="K196" s="24">
        <f t="shared" si="83"/>
        <v>53.470106951999625</v>
      </c>
      <c r="L196" s="25">
        <f t="shared" si="84"/>
        <v>53.684846337349022</v>
      </c>
      <c r="M196" s="25">
        <f t="shared" si="77"/>
        <v>59.590179434457411</v>
      </c>
      <c r="N196" s="24">
        <f t="shared" si="78"/>
        <v>63.198832786570591</v>
      </c>
    </row>
    <row r="197" spans="1:14" x14ac:dyDescent="0.25">
      <c r="A197" s="21">
        <v>41871</v>
      </c>
      <c r="B197" s="22" t="s">
        <v>466</v>
      </c>
      <c r="C197" s="22">
        <v>222</v>
      </c>
      <c r="D197" s="22">
        <v>196</v>
      </c>
      <c r="E197" s="22" t="s">
        <v>477</v>
      </c>
      <c r="F197" s="22"/>
      <c r="G197" s="23">
        <v>39511.366000000002</v>
      </c>
      <c r="H197" s="23">
        <v>51898.142</v>
      </c>
      <c r="I197" s="22">
        <f t="shared" si="65"/>
        <v>0.76132525129705031</v>
      </c>
      <c r="J197" s="24" t="str">
        <f t="shared" si="66"/>
        <v>low</v>
      </c>
      <c r="K197" s="24">
        <f t="shared" ref="K197:K201" si="85">(I197-0.0231)/0.418</f>
        <v>1.7660891179355271</v>
      </c>
      <c r="L197" s="25">
        <f t="shared" si="84"/>
        <v>1.7731818453167942</v>
      </c>
      <c r="M197" s="25">
        <f t="shared" si="77"/>
        <v>1.9682318483016417</v>
      </c>
      <c r="N197" s="24">
        <f t="shared" si="78"/>
        <v>2.087423744089131</v>
      </c>
    </row>
    <row r="198" spans="1:14" x14ac:dyDescent="0.25">
      <c r="A198" s="21">
        <v>41937</v>
      </c>
      <c r="B198" s="22" t="s">
        <v>440</v>
      </c>
      <c r="C198" s="22">
        <v>222</v>
      </c>
      <c r="D198" s="22">
        <v>197</v>
      </c>
      <c r="E198" s="22" t="s">
        <v>477</v>
      </c>
      <c r="F198" s="22"/>
      <c r="G198" s="23">
        <v>41365.949999999997</v>
      </c>
      <c r="H198" s="23">
        <v>59011.942000000003</v>
      </c>
      <c r="I198" s="22">
        <f t="shared" si="65"/>
        <v>0.70097591433272943</v>
      </c>
      <c r="J198" s="24" t="str">
        <f t="shared" si="66"/>
        <v>low</v>
      </c>
      <c r="K198" s="24">
        <f t="shared" si="85"/>
        <v>1.6217127137146639</v>
      </c>
      <c r="L198" s="25">
        <f t="shared" si="84"/>
        <v>1.6282256161793813</v>
      </c>
      <c r="M198" s="25">
        <f t="shared" si="77"/>
        <v>1.8073304339591132</v>
      </c>
      <c r="N198" s="24">
        <f t="shared" si="78"/>
        <v>1.9167784854800225</v>
      </c>
    </row>
    <row r="199" spans="1:14" x14ac:dyDescent="0.25">
      <c r="A199" s="21">
        <v>41937</v>
      </c>
      <c r="B199" s="22" t="s">
        <v>467</v>
      </c>
      <c r="C199" s="22">
        <v>222</v>
      </c>
      <c r="D199" s="22">
        <v>198</v>
      </c>
      <c r="E199" s="22" t="s">
        <v>477</v>
      </c>
      <c r="F199" s="22"/>
      <c r="G199" s="23">
        <v>44871.106</v>
      </c>
      <c r="H199" s="23">
        <v>51645.273999999998</v>
      </c>
      <c r="I199" s="22">
        <f t="shared" si="65"/>
        <v>0.86883276096085771</v>
      </c>
      <c r="J199" s="24" t="str">
        <f t="shared" si="66"/>
        <v>low</v>
      </c>
      <c r="K199" s="24">
        <f>(I199-0.0231)/0.418</f>
        <v>2.0232841171312388</v>
      </c>
      <c r="L199" s="25">
        <f t="shared" si="84"/>
        <v>2.0314097561558619</v>
      </c>
      <c r="M199" s="25">
        <f t="shared" si="77"/>
        <v>2.2548648293330067</v>
      </c>
      <c r="N199" s="24">
        <f t="shared" si="78"/>
        <v>2.3914146031742569</v>
      </c>
    </row>
    <row r="200" spans="1:14" x14ac:dyDescent="0.25">
      <c r="A200" s="21">
        <v>41937</v>
      </c>
      <c r="B200" s="22" t="s">
        <v>464</v>
      </c>
      <c r="C200" s="22">
        <v>222</v>
      </c>
      <c r="D200" s="22">
        <v>199</v>
      </c>
      <c r="E200" s="22" t="s">
        <v>477</v>
      </c>
      <c r="F200" s="22"/>
      <c r="G200" s="23">
        <v>35422.034</v>
      </c>
      <c r="H200" s="23">
        <v>50148.506000000001</v>
      </c>
      <c r="I200" s="22">
        <f t="shared" si="65"/>
        <v>0.70634275724983708</v>
      </c>
      <c r="J200" s="24" t="str">
        <f t="shared" si="66"/>
        <v>low</v>
      </c>
      <c r="K200" s="24">
        <f t="shared" si="85"/>
        <v>1.6345520508369309</v>
      </c>
      <c r="L200" s="25">
        <f t="shared" si="84"/>
        <v>1.641116516904549</v>
      </c>
      <c r="M200" s="25">
        <f t="shared" si="77"/>
        <v>1.8216393337640493</v>
      </c>
      <c r="N200" s="24">
        <f t="shared" si="78"/>
        <v>1.9319539015421034</v>
      </c>
    </row>
    <row r="201" spans="1:14" x14ac:dyDescent="0.25">
      <c r="A201" s="21">
        <v>41937</v>
      </c>
      <c r="B201" s="22" t="s">
        <v>463</v>
      </c>
      <c r="C201" s="22">
        <v>222</v>
      </c>
      <c r="D201" s="22">
        <v>200</v>
      </c>
      <c r="E201" s="22" t="s">
        <v>477</v>
      </c>
      <c r="F201" s="22"/>
      <c r="G201" s="23">
        <v>35889.262000000002</v>
      </c>
      <c r="H201" s="23">
        <v>63269.707999999999</v>
      </c>
      <c r="I201" s="22">
        <f t="shared" si="65"/>
        <v>0.56724241559641786</v>
      </c>
      <c r="J201" s="24" t="str">
        <f t="shared" si="66"/>
        <v>low</v>
      </c>
      <c r="K201" s="24">
        <f t="shared" si="85"/>
        <v>1.3017761138670283</v>
      </c>
      <c r="L201" s="25">
        <f t="shared" si="84"/>
        <v>1.3070041303885824</v>
      </c>
      <c r="M201" s="25">
        <f t="shared" si="77"/>
        <v>1.4507745847313265</v>
      </c>
      <c r="N201" s="24">
        <f t="shared" si="78"/>
        <v>1.5386303793947678</v>
      </c>
    </row>
    <row r="204" spans="1:14" x14ac:dyDescent="0.25">
      <c r="A204" s="22" t="s">
        <v>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sqref="A1:G11"/>
    </sheetView>
  </sheetViews>
  <sheetFormatPr defaultRowHeight="15" x14ac:dyDescent="0.25"/>
  <sheetData>
    <row r="1" spans="1:7" x14ac:dyDescent="0.25">
      <c r="B1" s="19" t="s">
        <v>488</v>
      </c>
      <c r="C1" s="19" t="s">
        <v>489</v>
      </c>
      <c r="D1" s="19" t="s">
        <v>490</v>
      </c>
      <c r="E1" s="19" t="s">
        <v>480</v>
      </c>
      <c r="F1" s="19" t="s">
        <v>486</v>
      </c>
      <c r="G1" s="19" t="s">
        <v>487</v>
      </c>
    </row>
    <row r="2" spans="1:7" x14ac:dyDescent="0.25">
      <c r="A2" t="s">
        <v>193</v>
      </c>
      <c r="B2" s="19">
        <v>0</v>
      </c>
      <c r="C2">
        <v>79976.86</v>
      </c>
      <c r="D2">
        <v>181132.05</v>
      </c>
      <c r="E2" s="19">
        <f>C2/D2</f>
        <v>0.44153897667475195</v>
      </c>
      <c r="F2" s="19">
        <f>(E2+0.0034)/0.3994</f>
        <v>1.1140184693909665</v>
      </c>
      <c r="G2" s="19">
        <f>(E2-0.3863)/0.3974</f>
        <v>0.13900094784789124</v>
      </c>
    </row>
    <row r="3" spans="1:7" x14ac:dyDescent="0.25">
      <c r="A3" t="s">
        <v>412</v>
      </c>
      <c r="B3" s="18">
        <v>0.78125</v>
      </c>
      <c r="C3">
        <v>125243.89200000001</v>
      </c>
      <c r="D3">
        <v>182832.84599999999</v>
      </c>
      <c r="E3" s="19">
        <f t="shared" ref="E3:G11" si="0">C3/D3</f>
        <v>0.68501855514517351</v>
      </c>
      <c r="F3" s="19">
        <f t="shared" ref="F3:F11" si="1">(E3+0.0034)/0.3994</f>
        <v>1.7236318356163582</v>
      </c>
      <c r="G3" s="19">
        <f t="shared" ref="G3:G7" si="2">(E3-0.3863)/0.3974</f>
        <v>0.75168232296218807</v>
      </c>
    </row>
    <row r="4" spans="1:7" x14ac:dyDescent="0.25">
      <c r="A4" t="s">
        <v>133</v>
      </c>
      <c r="B4" s="18">
        <v>1.5625</v>
      </c>
      <c r="C4">
        <v>170780.992</v>
      </c>
      <c r="D4">
        <v>161434.19</v>
      </c>
      <c r="E4" s="19">
        <f t="shared" si="0"/>
        <v>1.0578985281866251</v>
      </c>
      <c r="F4" s="19">
        <f t="shared" si="1"/>
        <v>2.6572321687196427</v>
      </c>
      <c r="G4" s="19">
        <f t="shared" si="2"/>
        <v>1.689981198255222</v>
      </c>
    </row>
    <row r="5" spans="1:7" x14ac:dyDescent="0.25">
      <c r="A5" t="s">
        <v>62</v>
      </c>
      <c r="B5" s="18">
        <v>3.125</v>
      </c>
      <c r="C5">
        <v>251173.514</v>
      </c>
      <c r="D5">
        <v>138051.56</v>
      </c>
      <c r="E5" s="19">
        <f t="shared" si="0"/>
        <v>1.8194181507257143</v>
      </c>
      <c r="F5" s="19">
        <f t="shared" si="1"/>
        <v>4.5638912136347383</v>
      </c>
      <c r="G5" s="19">
        <f t="shared" si="2"/>
        <v>3.6062359102307866</v>
      </c>
    </row>
    <row r="6" spans="1:7" x14ac:dyDescent="0.25">
      <c r="A6" t="s">
        <v>340</v>
      </c>
      <c r="B6" s="18">
        <v>6.25</v>
      </c>
      <c r="C6">
        <v>443824.592</v>
      </c>
      <c r="D6">
        <v>161245.74400000001</v>
      </c>
      <c r="E6" s="19">
        <f t="shared" si="0"/>
        <v>2.7524732187660095</v>
      </c>
      <c r="F6" s="19">
        <f t="shared" si="1"/>
        <v>6.9000330965598637</v>
      </c>
      <c r="G6" s="19">
        <f t="shared" si="2"/>
        <v>5.9541349239205079</v>
      </c>
    </row>
    <row r="7" spans="1:7" x14ac:dyDescent="0.25">
      <c r="A7" t="s">
        <v>238</v>
      </c>
      <c r="B7" s="18">
        <v>12.5</v>
      </c>
      <c r="C7">
        <v>822289.31400000001</v>
      </c>
      <c r="D7">
        <v>164036.53</v>
      </c>
      <c r="E7" s="19">
        <f t="shared" si="0"/>
        <v>5.0128426515727931</v>
      </c>
      <c r="F7" s="19">
        <f t="shared" si="1"/>
        <v>12.559445797628426</v>
      </c>
      <c r="G7" s="19">
        <f t="shared" si="2"/>
        <v>11.642029822780053</v>
      </c>
    </row>
    <row r="8" spans="1:7" x14ac:dyDescent="0.25">
      <c r="A8" t="s">
        <v>43</v>
      </c>
      <c r="B8" s="18">
        <v>25</v>
      </c>
      <c r="C8">
        <v>1618170.32</v>
      </c>
      <c r="D8">
        <v>154195.15400000001</v>
      </c>
      <c r="E8" s="20">
        <f t="shared" si="0"/>
        <v>10.494300748258276</v>
      </c>
      <c r="F8" s="19">
        <f t="shared" si="1"/>
        <v>26.283677386725778</v>
      </c>
      <c r="G8" s="19">
        <f>(E8-0.3863)/0.3974</f>
        <v>25.435331525561843</v>
      </c>
    </row>
    <row r="9" spans="1:7" x14ac:dyDescent="0.25">
      <c r="A9" t="s">
        <v>26</v>
      </c>
      <c r="B9" s="18">
        <v>50</v>
      </c>
      <c r="C9">
        <v>3205608.1439999999</v>
      </c>
      <c r="D9">
        <v>172064.408</v>
      </c>
      <c r="E9" s="19">
        <f t="shared" si="0"/>
        <v>18.630280261098505</v>
      </c>
      <c r="F9" s="19">
        <f t="shared" si="1"/>
        <v>46.654181925634717</v>
      </c>
    </row>
    <row r="10" spans="1:7" x14ac:dyDescent="0.25">
      <c r="A10" t="s">
        <v>399</v>
      </c>
      <c r="B10" s="18">
        <v>100</v>
      </c>
      <c r="C10">
        <v>6180430.6579999998</v>
      </c>
      <c r="D10">
        <v>167700.02799999999</v>
      </c>
      <c r="E10" s="19">
        <f t="shared" si="0"/>
        <v>36.854082445352965</v>
      </c>
      <c r="F10" s="19">
        <f t="shared" si="1"/>
        <v>92.282129307343425</v>
      </c>
    </row>
    <row r="11" spans="1:7" x14ac:dyDescent="0.25">
      <c r="A11" t="s">
        <v>275</v>
      </c>
      <c r="B11" s="18">
        <v>200</v>
      </c>
      <c r="C11">
        <v>11948335.266000001</v>
      </c>
      <c r="D11">
        <v>146317.28400000001</v>
      </c>
      <c r="E11" s="19">
        <f t="shared" si="0"/>
        <v>81.660450080524996</v>
      </c>
      <c r="F11" s="19">
        <f t="shared" si="1"/>
        <v>204.46632468834503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processed</vt:lpstr>
      <vt:lpstr>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WQC</dc:creator>
  <cp:lastModifiedBy>dan rearick</cp:lastModifiedBy>
  <dcterms:created xsi:type="dcterms:W3CDTF">2016-02-12T22:54:09Z</dcterms:created>
  <dcterms:modified xsi:type="dcterms:W3CDTF">2016-03-28T15:43:13Z</dcterms:modified>
</cp:coreProperties>
</file>