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esktop\ag finished\"/>
    </mc:Choice>
  </mc:AlternateContent>
  <bookViews>
    <workbookView xWindow="1005" yWindow="1005" windowWidth="15000" windowHeight="10005" activeTab="1"/>
  </bookViews>
  <sheets>
    <sheet name="raw" sheetId="1" r:id="rId1"/>
    <sheet name="actual" sheetId="2" r:id="rId2"/>
  </sheets>
  <calcPr calcId="152511"/>
</workbook>
</file>

<file path=xl/calcChain.xml><?xml version="1.0" encoding="utf-8"?>
<calcChain xmlns="http://schemas.openxmlformats.org/spreadsheetml/2006/main">
  <c r="K77" i="2" l="1"/>
  <c r="K78" i="2"/>
  <c r="K79" i="2"/>
  <c r="L79" i="2" s="1"/>
  <c r="M79" i="2" s="1"/>
  <c r="N79" i="2" s="1"/>
  <c r="K80" i="2"/>
  <c r="L80" i="2" s="1"/>
  <c r="M80" i="2" s="1"/>
  <c r="N80" i="2" s="1"/>
  <c r="K81" i="2"/>
  <c r="K82" i="2"/>
  <c r="K76" i="2"/>
  <c r="K74" i="2"/>
  <c r="K65" i="2"/>
  <c r="K64" i="2"/>
  <c r="K57" i="2"/>
  <c r="K58" i="2"/>
  <c r="K59" i="2"/>
  <c r="K56" i="2"/>
  <c r="K52" i="2"/>
  <c r="K49" i="2"/>
  <c r="K84" i="2"/>
  <c r="K85" i="2"/>
  <c r="K86" i="2"/>
  <c r="K87" i="2"/>
  <c r="L87" i="2" s="1"/>
  <c r="M87" i="2" s="1"/>
  <c r="N87" i="2" s="1"/>
  <c r="K88" i="2"/>
  <c r="K89" i="2"/>
  <c r="K90" i="2"/>
  <c r="K91" i="2"/>
  <c r="L91" i="2" s="1"/>
  <c r="M91" i="2" s="1"/>
  <c r="N91" i="2" s="1"/>
  <c r="K92" i="2"/>
  <c r="K93" i="2"/>
  <c r="K94" i="2"/>
  <c r="K95" i="2"/>
  <c r="L95" i="2" s="1"/>
  <c r="M95" i="2" s="1"/>
  <c r="N95" i="2" s="1"/>
  <c r="K96" i="2"/>
  <c r="K97" i="2"/>
  <c r="K98" i="2"/>
  <c r="K99" i="2"/>
  <c r="L99" i="2" s="1"/>
  <c r="M99" i="2" s="1"/>
  <c r="N99" i="2" s="1"/>
  <c r="K100" i="2"/>
  <c r="K101" i="2"/>
  <c r="K102" i="2"/>
  <c r="K103" i="2"/>
  <c r="L103" i="2" s="1"/>
  <c r="M103" i="2" s="1"/>
  <c r="N103" i="2" s="1"/>
  <c r="K104" i="2"/>
  <c r="K105" i="2"/>
  <c r="K106" i="2"/>
  <c r="K107" i="2"/>
  <c r="L107" i="2" s="1"/>
  <c r="M107" i="2" s="1"/>
  <c r="N107" i="2" s="1"/>
  <c r="K108" i="2"/>
  <c r="K109" i="2"/>
  <c r="K110" i="2"/>
  <c r="K111" i="2"/>
  <c r="L111" i="2" s="1"/>
  <c r="M111" i="2" s="1"/>
  <c r="N111" i="2" s="1"/>
  <c r="K112" i="2"/>
  <c r="K113" i="2"/>
  <c r="K114" i="2"/>
  <c r="K115" i="2"/>
  <c r="L115" i="2" s="1"/>
  <c r="M115" i="2" s="1"/>
  <c r="N115" i="2" s="1"/>
  <c r="K116" i="2"/>
  <c r="K117" i="2"/>
  <c r="K118" i="2"/>
  <c r="K119" i="2"/>
  <c r="L119" i="2" s="1"/>
  <c r="M119" i="2" s="1"/>
  <c r="N119" i="2" s="1"/>
  <c r="K120" i="2"/>
  <c r="K121" i="2"/>
  <c r="K122" i="2"/>
  <c r="K123" i="2"/>
  <c r="L123" i="2" s="1"/>
  <c r="M123" i="2" s="1"/>
  <c r="N123" i="2" s="1"/>
  <c r="K124" i="2"/>
  <c r="K125" i="2"/>
  <c r="K126" i="2"/>
  <c r="K127" i="2"/>
  <c r="L127" i="2" s="1"/>
  <c r="M127" i="2" s="1"/>
  <c r="N127" i="2" s="1"/>
  <c r="K128" i="2"/>
  <c r="K129" i="2"/>
  <c r="K130" i="2"/>
  <c r="K131" i="2"/>
  <c r="L131" i="2" s="1"/>
  <c r="M131" i="2" s="1"/>
  <c r="N131" i="2" s="1"/>
  <c r="K132" i="2"/>
  <c r="K133" i="2"/>
  <c r="K134" i="2"/>
  <c r="K135" i="2"/>
  <c r="L135" i="2" s="1"/>
  <c r="M135" i="2" s="1"/>
  <c r="N135" i="2" s="1"/>
  <c r="K136" i="2"/>
  <c r="K137" i="2"/>
  <c r="K83" i="2"/>
  <c r="K75" i="2"/>
  <c r="K67" i="2"/>
  <c r="K68" i="2"/>
  <c r="K69" i="2"/>
  <c r="K70" i="2"/>
  <c r="K71" i="2"/>
  <c r="K72" i="2"/>
  <c r="K73" i="2"/>
  <c r="K66" i="2"/>
  <c r="K61" i="2"/>
  <c r="K62" i="2"/>
  <c r="K63" i="2"/>
  <c r="L63" i="2" s="1"/>
  <c r="M63" i="2" s="1"/>
  <c r="N63" i="2" s="1"/>
  <c r="K60" i="2"/>
  <c r="K54" i="2"/>
  <c r="K55" i="2"/>
  <c r="L55" i="2" s="1"/>
  <c r="M55" i="2" s="1"/>
  <c r="N55" i="2" s="1"/>
  <c r="K53" i="2"/>
  <c r="K51" i="2"/>
  <c r="K50" i="2"/>
  <c r="K4" i="2"/>
  <c r="K5" i="2"/>
  <c r="K6" i="2"/>
  <c r="K7" i="2"/>
  <c r="L7" i="2" s="1"/>
  <c r="M7" i="2" s="1"/>
  <c r="N7" i="2" s="1"/>
  <c r="K8" i="2"/>
  <c r="K9" i="2"/>
  <c r="K10" i="2"/>
  <c r="K11" i="2"/>
  <c r="L11" i="2" s="1"/>
  <c r="M11" i="2" s="1"/>
  <c r="N11" i="2" s="1"/>
  <c r="K12" i="2"/>
  <c r="K13" i="2"/>
  <c r="K14" i="2"/>
  <c r="K15" i="2"/>
  <c r="L15" i="2" s="1"/>
  <c r="M15" i="2" s="1"/>
  <c r="N15" i="2" s="1"/>
  <c r="K16" i="2"/>
  <c r="K17" i="2"/>
  <c r="K18" i="2"/>
  <c r="K19" i="2"/>
  <c r="L19" i="2" s="1"/>
  <c r="M19" i="2" s="1"/>
  <c r="N19" i="2" s="1"/>
  <c r="K20" i="2"/>
  <c r="K21" i="2"/>
  <c r="K22" i="2"/>
  <c r="K23" i="2"/>
  <c r="L23" i="2" s="1"/>
  <c r="M23" i="2" s="1"/>
  <c r="N23" i="2" s="1"/>
  <c r="K24" i="2"/>
  <c r="K25" i="2"/>
  <c r="K26" i="2"/>
  <c r="K27" i="2"/>
  <c r="L27" i="2" s="1"/>
  <c r="M27" i="2" s="1"/>
  <c r="N27" i="2" s="1"/>
  <c r="K28" i="2"/>
  <c r="K29" i="2"/>
  <c r="K30" i="2"/>
  <c r="K31" i="2"/>
  <c r="L31" i="2" s="1"/>
  <c r="M31" i="2" s="1"/>
  <c r="N31" i="2" s="1"/>
  <c r="K32" i="2"/>
  <c r="K33" i="2"/>
  <c r="K34" i="2"/>
  <c r="K35" i="2"/>
  <c r="L35" i="2" s="1"/>
  <c r="M35" i="2" s="1"/>
  <c r="N35" i="2" s="1"/>
  <c r="K36" i="2"/>
  <c r="K37" i="2"/>
  <c r="K38" i="2"/>
  <c r="K39" i="2"/>
  <c r="L39" i="2" s="1"/>
  <c r="M39" i="2" s="1"/>
  <c r="N39" i="2" s="1"/>
  <c r="K40" i="2"/>
  <c r="K41" i="2"/>
  <c r="K42" i="2"/>
  <c r="K43" i="2"/>
  <c r="L43" i="2" s="1"/>
  <c r="M43" i="2" s="1"/>
  <c r="N43" i="2" s="1"/>
  <c r="K44" i="2"/>
  <c r="K45" i="2"/>
  <c r="K46" i="2"/>
  <c r="K47" i="2"/>
  <c r="L47" i="2" s="1"/>
  <c r="M47" i="2" s="1"/>
  <c r="N47" i="2" s="1"/>
  <c r="K48" i="2"/>
  <c r="K3" i="2"/>
  <c r="K2" i="2"/>
  <c r="L2" i="2" s="1"/>
  <c r="M2" i="2" s="1"/>
  <c r="N2" i="2" s="1"/>
  <c r="X4" i="2"/>
  <c r="V4" i="2"/>
  <c r="U4" i="2"/>
  <c r="M68" i="2"/>
  <c r="N68" i="2" s="1"/>
  <c r="M72" i="2"/>
  <c r="N72" i="2" s="1"/>
  <c r="M75" i="2"/>
  <c r="N75" i="2" s="1"/>
  <c r="M76" i="2"/>
  <c r="N76" i="2" s="1"/>
  <c r="M83" i="2"/>
  <c r="N83" i="2" s="1"/>
  <c r="M86" i="2"/>
  <c r="N86" i="2" s="1"/>
  <c r="M90" i="2"/>
  <c r="N90" i="2" s="1"/>
  <c r="M94" i="2"/>
  <c r="N94" i="2" s="1"/>
  <c r="M98" i="2"/>
  <c r="N98" i="2" s="1"/>
  <c r="M102" i="2"/>
  <c r="N102" i="2" s="1"/>
  <c r="M106" i="2"/>
  <c r="N106" i="2" s="1"/>
  <c r="M110" i="2"/>
  <c r="N110" i="2" s="1"/>
  <c r="M114" i="2"/>
  <c r="N114" i="2" s="1"/>
  <c r="M118" i="2"/>
  <c r="N118" i="2" s="1"/>
  <c r="M122" i="2"/>
  <c r="N122" i="2" s="1"/>
  <c r="M126" i="2"/>
  <c r="N126" i="2" s="1"/>
  <c r="M130" i="2"/>
  <c r="N130" i="2" s="1"/>
  <c r="M134" i="2"/>
  <c r="N134" i="2" s="1"/>
  <c r="L3" i="2"/>
  <c r="M3" i="2" s="1"/>
  <c r="N3" i="2" s="1"/>
  <c r="L4" i="2"/>
  <c r="M4" i="2" s="1"/>
  <c r="N4" i="2" s="1"/>
  <c r="L5" i="2"/>
  <c r="M5" i="2" s="1"/>
  <c r="N5" i="2" s="1"/>
  <c r="L6" i="2"/>
  <c r="M6" i="2" s="1"/>
  <c r="N6" i="2" s="1"/>
  <c r="L8" i="2"/>
  <c r="M8" i="2" s="1"/>
  <c r="N8" i="2" s="1"/>
  <c r="L9" i="2"/>
  <c r="M9" i="2" s="1"/>
  <c r="N9" i="2" s="1"/>
  <c r="L10" i="2"/>
  <c r="M10" i="2" s="1"/>
  <c r="N10" i="2" s="1"/>
  <c r="L12" i="2"/>
  <c r="M12" i="2" s="1"/>
  <c r="N12" i="2" s="1"/>
  <c r="L13" i="2"/>
  <c r="M13" i="2" s="1"/>
  <c r="N13" i="2" s="1"/>
  <c r="L14" i="2"/>
  <c r="M14" i="2" s="1"/>
  <c r="N14" i="2" s="1"/>
  <c r="L16" i="2"/>
  <c r="M16" i="2" s="1"/>
  <c r="N16" i="2" s="1"/>
  <c r="L17" i="2"/>
  <c r="M17" i="2" s="1"/>
  <c r="N17" i="2" s="1"/>
  <c r="L18" i="2"/>
  <c r="M18" i="2" s="1"/>
  <c r="N18" i="2" s="1"/>
  <c r="L20" i="2"/>
  <c r="M20" i="2" s="1"/>
  <c r="N20" i="2" s="1"/>
  <c r="L21" i="2"/>
  <c r="M21" i="2" s="1"/>
  <c r="N21" i="2" s="1"/>
  <c r="L22" i="2"/>
  <c r="M22" i="2" s="1"/>
  <c r="N22" i="2" s="1"/>
  <c r="L24" i="2"/>
  <c r="M24" i="2" s="1"/>
  <c r="N24" i="2" s="1"/>
  <c r="L25" i="2"/>
  <c r="M25" i="2" s="1"/>
  <c r="N25" i="2" s="1"/>
  <c r="L26" i="2"/>
  <c r="M26" i="2" s="1"/>
  <c r="N26" i="2" s="1"/>
  <c r="L28" i="2"/>
  <c r="M28" i="2" s="1"/>
  <c r="N28" i="2" s="1"/>
  <c r="L29" i="2"/>
  <c r="M29" i="2" s="1"/>
  <c r="N29" i="2" s="1"/>
  <c r="L30" i="2"/>
  <c r="M30" i="2" s="1"/>
  <c r="N30" i="2" s="1"/>
  <c r="L32" i="2"/>
  <c r="M32" i="2" s="1"/>
  <c r="N32" i="2" s="1"/>
  <c r="L33" i="2"/>
  <c r="M33" i="2" s="1"/>
  <c r="N33" i="2" s="1"/>
  <c r="L34" i="2"/>
  <c r="M34" i="2" s="1"/>
  <c r="N34" i="2" s="1"/>
  <c r="L36" i="2"/>
  <c r="M36" i="2" s="1"/>
  <c r="N36" i="2" s="1"/>
  <c r="L37" i="2"/>
  <c r="M37" i="2" s="1"/>
  <c r="N37" i="2" s="1"/>
  <c r="L38" i="2"/>
  <c r="M38" i="2" s="1"/>
  <c r="N38" i="2" s="1"/>
  <c r="L40" i="2"/>
  <c r="M40" i="2" s="1"/>
  <c r="N40" i="2" s="1"/>
  <c r="L41" i="2"/>
  <c r="M41" i="2" s="1"/>
  <c r="N41" i="2" s="1"/>
  <c r="L42" i="2"/>
  <c r="M42" i="2" s="1"/>
  <c r="N42" i="2" s="1"/>
  <c r="L44" i="2"/>
  <c r="M44" i="2" s="1"/>
  <c r="N44" i="2" s="1"/>
  <c r="L45" i="2"/>
  <c r="M45" i="2" s="1"/>
  <c r="N45" i="2" s="1"/>
  <c r="L46" i="2"/>
  <c r="M46" i="2" s="1"/>
  <c r="N46" i="2" s="1"/>
  <c r="L48" i="2"/>
  <c r="M48" i="2" s="1"/>
  <c r="N48" i="2" s="1"/>
  <c r="L49" i="2"/>
  <c r="M49" i="2" s="1"/>
  <c r="N49" i="2" s="1"/>
  <c r="L50" i="2"/>
  <c r="M50" i="2" s="1"/>
  <c r="N50" i="2" s="1"/>
  <c r="L51" i="2"/>
  <c r="M51" i="2" s="1"/>
  <c r="N51" i="2" s="1"/>
  <c r="L52" i="2"/>
  <c r="M52" i="2" s="1"/>
  <c r="N52" i="2" s="1"/>
  <c r="L53" i="2"/>
  <c r="M53" i="2" s="1"/>
  <c r="N53" i="2" s="1"/>
  <c r="L54" i="2"/>
  <c r="M54" i="2" s="1"/>
  <c r="N54" i="2" s="1"/>
  <c r="L56" i="2"/>
  <c r="M56" i="2" s="1"/>
  <c r="N56" i="2" s="1"/>
  <c r="L57" i="2"/>
  <c r="M57" i="2" s="1"/>
  <c r="N57" i="2" s="1"/>
  <c r="L58" i="2"/>
  <c r="M58" i="2" s="1"/>
  <c r="N58" i="2" s="1"/>
  <c r="L59" i="2"/>
  <c r="M59" i="2" s="1"/>
  <c r="N59" i="2" s="1"/>
  <c r="L60" i="2"/>
  <c r="M60" i="2" s="1"/>
  <c r="N60" i="2" s="1"/>
  <c r="L61" i="2"/>
  <c r="M61" i="2" s="1"/>
  <c r="N61" i="2" s="1"/>
  <c r="L62" i="2"/>
  <c r="M62" i="2" s="1"/>
  <c r="N62" i="2" s="1"/>
  <c r="L64" i="2"/>
  <c r="M64" i="2" s="1"/>
  <c r="N64" i="2" s="1"/>
  <c r="L65" i="2"/>
  <c r="M65" i="2" s="1"/>
  <c r="N65" i="2" s="1"/>
  <c r="L66" i="2"/>
  <c r="M66" i="2" s="1"/>
  <c r="N66" i="2" s="1"/>
  <c r="L67" i="2"/>
  <c r="M67" i="2" s="1"/>
  <c r="N67" i="2" s="1"/>
  <c r="L68" i="2"/>
  <c r="L69" i="2"/>
  <c r="M69" i="2" s="1"/>
  <c r="N69" i="2" s="1"/>
  <c r="L70" i="2"/>
  <c r="M70" i="2" s="1"/>
  <c r="N70" i="2" s="1"/>
  <c r="L71" i="2"/>
  <c r="M71" i="2" s="1"/>
  <c r="N71" i="2" s="1"/>
  <c r="L72" i="2"/>
  <c r="L73" i="2"/>
  <c r="M73" i="2" s="1"/>
  <c r="N73" i="2" s="1"/>
  <c r="L74" i="2"/>
  <c r="M74" i="2" s="1"/>
  <c r="N74" i="2" s="1"/>
  <c r="L75" i="2"/>
  <c r="L76" i="2"/>
  <c r="L77" i="2"/>
  <c r="M77" i="2" s="1"/>
  <c r="N77" i="2" s="1"/>
  <c r="L78" i="2"/>
  <c r="M78" i="2" s="1"/>
  <c r="N78" i="2" s="1"/>
  <c r="L81" i="2"/>
  <c r="M81" i="2" s="1"/>
  <c r="N81" i="2" s="1"/>
  <c r="L82" i="2"/>
  <c r="M82" i="2" s="1"/>
  <c r="N82" i="2" s="1"/>
  <c r="L83" i="2"/>
  <c r="L84" i="2"/>
  <c r="M84" i="2" s="1"/>
  <c r="N84" i="2" s="1"/>
  <c r="L85" i="2"/>
  <c r="M85" i="2" s="1"/>
  <c r="N85" i="2" s="1"/>
  <c r="L86" i="2"/>
  <c r="L88" i="2"/>
  <c r="M88" i="2" s="1"/>
  <c r="N88" i="2" s="1"/>
  <c r="L89" i="2"/>
  <c r="M89" i="2" s="1"/>
  <c r="N89" i="2" s="1"/>
  <c r="L90" i="2"/>
  <c r="L92" i="2"/>
  <c r="M92" i="2" s="1"/>
  <c r="N92" i="2" s="1"/>
  <c r="L93" i="2"/>
  <c r="M93" i="2" s="1"/>
  <c r="N93" i="2" s="1"/>
  <c r="L94" i="2"/>
  <c r="L96" i="2"/>
  <c r="M96" i="2" s="1"/>
  <c r="N96" i="2" s="1"/>
  <c r="L97" i="2"/>
  <c r="M97" i="2" s="1"/>
  <c r="N97" i="2" s="1"/>
  <c r="L98" i="2"/>
  <c r="L100" i="2"/>
  <c r="M100" i="2" s="1"/>
  <c r="N100" i="2" s="1"/>
  <c r="L101" i="2"/>
  <c r="M101" i="2" s="1"/>
  <c r="N101" i="2" s="1"/>
  <c r="L102" i="2"/>
  <c r="L104" i="2"/>
  <c r="M104" i="2" s="1"/>
  <c r="N104" i="2" s="1"/>
  <c r="L105" i="2"/>
  <c r="M105" i="2" s="1"/>
  <c r="N105" i="2" s="1"/>
  <c r="L106" i="2"/>
  <c r="L108" i="2"/>
  <c r="M108" i="2" s="1"/>
  <c r="N108" i="2" s="1"/>
  <c r="L109" i="2"/>
  <c r="M109" i="2" s="1"/>
  <c r="N109" i="2" s="1"/>
  <c r="L110" i="2"/>
  <c r="L112" i="2"/>
  <c r="M112" i="2" s="1"/>
  <c r="N112" i="2" s="1"/>
  <c r="L113" i="2"/>
  <c r="M113" i="2" s="1"/>
  <c r="N113" i="2" s="1"/>
  <c r="L114" i="2"/>
  <c r="L116" i="2"/>
  <c r="M116" i="2" s="1"/>
  <c r="N116" i="2" s="1"/>
  <c r="L117" i="2"/>
  <c r="M117" i="2" s="1"/>
  <c r="N117" i="2" s="1"/>
  <c r="L118" i="2"/>
  <c r="L120" i="2"/>
  <c r="M120" i="2" s="1"/>
  <c r="N120" i="2" s="1"/>
  <c r="L121" i="2"/>
  <c r="M121" i="2" s="1"/>
  <c r="N121" i="2" s="1"/>
  <c r="L122" i="2"/>
  <c r="L124" i="2"/>
  <c r="M124" i="2" s="1"/>
  <c r="N124" i="2" s="1"/>
  <c r="L125" i="2"/>
  <c r="M125" i="2" s="1"/>
  <c r="N125" i="2" s="1"/>
  <c r="L126" i="2"/>
  <c r="L128" i="2"/>
  <c r="M128" i="2" s="1"/>
  <c r="N128" i="2" s="1"/>
  <c r="L129" i="2"/>
  <c r="M129" i="2" s="1"/>
  <c r="N129" i="2" s="1"/>
  <c r="L130" i="2"/>
  <c r="L132" i="2"/>
  <c r="M132" i="2" s="1"/>
  <c r="N132" i="2" s="1"/>
  <c r="L133" i="2"/>
  <c r="M133" i="2" s="1"/>
  <c r="N133" i="2" s="1"/>
  <c r="L134" i="2"/>
  <c r="L136" i="2"/>
  <c r="M136" i="2" s="1"/>
  <c r="N136" i="2" s="1"/>
  <c r="L137" i="2"/>
  <c r="M137" i="2" s="1"/>
  <c r="N137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2" i="2"/>
  <c r="U11" i="2"/>
  <c r="V11" i="2" s="1"/>
  <c r="U10" i="2"/>
  <c r="V10" i="2" s="1"/>
  <c r="V9" i="2"/>
  <c r="U9" i="2"/>
  <c r="X9" i="2" s="1"/>
  <c r="U8" i="2"/>
  <c r="X8" i="2" s="1"/>
  <c r="U7" i="2"/>
  <c r="X7" i="2" s="1"/>
  <c r="U6" i="2"/>
  <c r="V6" i="2" s="1"/>
  <c r="U5" i="2"/>
  <c r="X5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2" i="2"/>
  <c r="V7" i="2" l="1"/>
  <c r="V5" i="2"/>
  <c r="X6" i="2"/>
  <c r="V8" i="2"/>
</calcChain>
</file>

<file path=xl/sharedStrings.xml><?xml version="1.0" encoding="utf-8"?>
<sst xmlns="http://schemas.openxmlformats.org/spreadsheetml/2006/main" count="1603" uniqueCount="420">
  <si>
    <t>008CALS.d</t>
  </si>
  <si>
    <t>005CALS.d</t>
  </si>
  <si>
    <t>T17</t>
  </si>
  <si>
    <t>T65</t>
  </si>
  <si>
    <t>T14</t>
  </si>
  <si>
    <t>034SMPL.d</t>
  </si>
  <si>
    <t>S252</t>
  </si>
  <si>
    <t>T58</t>
  </si>
  <si>
    <t>T67</t>
  </si>
  <si>
    <t>102SMPL.d</t>
  </si>
  <si>
    <t>T101</t>
  </si>
  <si>
    <t>T45</t>
  </si>
  <si>
    <t>T22</t>
  </si>
  <si>
    <t>101SMPL.d</t>
  </si>
  <si>
    <t>060SMPL.d</t>
  </si>
  <si>
    <t>std7</t>
  </si>
  <si>
    <t>T56</t>
  </si>
  <si>
    <t>T31</t>
  </si>
  <si>
    <t>055SMPL.d</t>
  </si>
  <si>
    <t>T83</t>
  </si>
  <si>
    <t>S231</t>
  </si>
  <si>
    <t>T4</t>
  </si>
  <si>
    <t>T12</t>
  </si>
  <si>
    <t>S242</t>
  </si>
  <si>
    <t>031SMPL.d</t>
  </si>
  <si>
    <t>137SMPL.d</t>
  </si>
  <si>
    <t>T46</t>
  </si>
  <si>
    <t>061SMPL.d</t>
  </si>
  <si>
    <t>T3</t>
  </si>
  <si>
    <t>T23</t>
  </si>
  <si>
    <t>140SMPL.d</t>
  </si>
  <si>
    <t>T49</t>
  </si>
  <si>
    <t>T36</t>
  </si>
  <si>
    <t>123SMPL.d</t>
  </si>
  <si>
    <t>059SMPL.d</t>
  </si>
  <si>
    <t>std6</t>
  </si>
  <si>
    <t>069SMPL.d</t>
  </si>
  <si>
    <t>T5</t>
  </si>
  <si>
    <t>T98</t>
  </si>
  <si>
    <t>026SMPL.d</t>
  </si>
  <si>
    <t>083SMPL.d</t>
  </si>
  <si>
    <t>S240</t>
  </si>
  <si>
    <t>S251</t>
  </si>
  <si>
    <t>044SMPL.d</t>
  </si>
  <si>
    <t>S245</t>
  </si>
  <si>
    <t>037SMPL.d</t>
  </si>
  <si>
    <t>2</t>
  </si>
  <si>
    <t>068SMPL.d</t>
  </si>
  <si>
    <t>std3</t>
  </si>
  <si>
    <t>T74</t>
  </si>
  <si>
    <t>T47</t>
  </si>
  <si>
    <t>141SMPL.d</t>
  </si>
  <si>
    <t>125SMPL.d</t>
  </si>
  <si>
    <t>T7</t>
  </si>
  <si>
    <t>Sample</t>
  </si>
  <si>
    <t>Level</t>
  </si>
  <si>
    <t>130SMPL.d</t>
  </si>
  <si>
    <t>T103</t>
  </si>
  <si>
    <t>085SMPL.d</t>
  </si>
  <si>
    <t>039SMPL.d</t>
  </si>
  <si>
    <t>&lt;0.000</t>
  </si>
  <si>
    <t>129SMPL.d</t>
  </si>
  <si>
    <t>T73</t>
  </si>
  <si>
    <t>S250</t>
  </si>
  <si>
    <t>010CALS.d</t>
  </si>
  <si>
    <t>T43</t>
  </si>
  <si>
    <t>064SMPL.d</t>
  </si>
  <si>
    <t>093SMPL.d</t>
  </si>
  <si>
    <t>T59</t>
  </si>
  <si>
    <t>T54</t>
  </si>
  <si>
    <t>S258</t>
  </si>
  <si>
    <t>127SMPL.d</t>
  </si>
  <si>
    <t>N/A</t>
  </si>
  <si>
    <t>116SMPL.d</t>
  </si>
  <si>
    <t>S182</t>
  </si>
  <si>
    <t>131SMPL.d</t>
  </si>
  <si>
    <t>10</t>
  </si>
  <si>
    <t>133SMPL.d</t>
  </si>
  <si>
    <t>087SMPL.d</t>
  </si>
  <si>
    <t>046SMPL.d</t>
  </si>
  <si>
    <t>S256</t>
  </si>
  <si>
    <t>024SMPL.d</t>
  </si>
  <si>
    <t>T61</t>
  </si>
  <si>
    <t>110SMPL.d</t>
  </si>
  <si>
    <t>T96</t>
  </si>
  <si>
    <t>006CALS.d</t>
  </si>
  <si>
    <t>092SMPL.d</t>
  </si>
  <si>
    <t>T28</t>
  </si>
  <si>
    <t>CalBlk</t>
  </si>
  <si>
    <t>019SMPL.d</t>
  </si>
  <si>
    <t>T24</t>
  </si>
  <si>
    <t>T78</t>
  </si>
  <si>
    <t>T9</t>
  </si>
  <si>
    <t>T86</t>
  </si>
  <si>
    <t>T16</t>
  </si>
  <si>
    <t>077SMPL.d</t>
  </si>
  <si>
    <t>std2</t>
  </si>
  <si>
    <t>082SMPL.d</t>
  </si>
  <si>
    <t>003CALS.d</t>
  </si>
  <si>
    <t>121SMPL.d</t>
  </si>
  <si>
    <t>007CALS.d</t>
  </si>
  <si>
    <t>T21</t>
  </si>
  <si>
    <t>142SMPL.d</t>
  </si>
  <si>
    <t>099SMPL.d</t>
  </si>
  <si>
    <t>T60</t>
  </si>
  <si>
    <t>T104</t>
  </si>
  <si>
    <t>Data File</t>
  </si>
  <si>
    <t>T91</t>
  </si>
  <si>
    <t>032SMPL.d</t>
  </si>
  <si>
    <t>036SMPL.d</t>
  </si>
  <si>
    <t>056SMPL.d</t>
  </si>
  <si>
    <t>Conc. RSD</t>
  </si>
  <si>
    <t>S233</t>
  </si>
  <si>
    <t>145SMPL.d</t>
  </si>
  <si>
    <t>115SMPL.d</t>
  </si>
  <si>
    <t>T97</t>
  </si>
  <si>
    <t>109SMPL.d</t>
  </si>
  <si>
    <t>S236</t>
  </si>
  <si>
    <t>079SMPL.d</t>
  </si>
  <si>
    <t>T72</t>
  </si>
  <si>
    <t>S241</t>
  </si>
  <si>
    <t>094SMPL.d</t>
  </si>
  <si>
    <t>T35</t>
  </si>
  <si>
    <t>3</t>
  </si>
  <si>
    <t>T33</t>
  </si>
  <si>
    <t>S253</t>
  </si>
  <si>
    <t>T92</t>
  </si>
  <si>
    <t>108SMPL.d</t>
  </si>
  <si>
    <t>122SMPL.d</t>
  </si>
  <si>
    <t>096SMPL.d</t>
  </si>
  <si>
    <t>078SMPL.d</t>
  </si>
  <si>
    <t>017SMPL.d</t>
  </si>
  <si>
    <t>S74</t>
  </si>
  <si>
    <t>S232</t>
  </si>
  <si>
    <t>T102</t>
  </si>
  <si>
    <t>063SMPL.d</t>
  </si>
  <si>
    <t>050SMPL.d</t>
  </si>
  <si>
    <t>Type</t>
  </si>
  <si>
    <t>T79</t>
  </si>
  <si>
    <t>8</t>
  </si>
  <si>
    <t>T89</t>
  </si>
  <si>
    <t>088SMPL.d</t>
  </si>
  <si>
    <t>Acq. Date-Time</t>
  </si>
  <si>
    <t>104SMPL.d</t>
  </si>
  <si>
    <t>015SMPL.d</t>
  </si>
  <si>
    <t>143SMPL.d</t>
  </si>
  <si>
    <t>S230</t>
  </si>
  <si>
    <t>T50</t>
  </si>
  <si>
    <t>T88</t>
  </si>
  <si>
    <t>028SMPL.d</t>
  </si>
  <si>
    <t>040SMPL.d</t>
  </si>
  <si>
    <t>065SMPL.d</t>
  </si>
  <si>
    <t>T48</t>
  </si>
  <si>
    <t>107SMPL.d</t>
  </si>
  <si>
    <t>009CALS.d</t>
  </si>
  <si>
    <t>Area</t>
  </si>
  <si>
    <t>T25</t>
  </si>
  <si>
    <t>T18</t>
  </si>
  <si>
    <t>120SMPL.d</t>
  </si>
  <si>
    <t>114SMPL.d</t>
  </si>
  <si>
    <t>T8</t>
  </si>
  <si>
    <t>S238</t>
  </si>
  <si>
    <t>T75</t>
  </si>
  <si>
    <t>132SMPL.d</t>
  </si>
  <si>
    <t>049SMPL.d</t>
  </si>
  <si>
    <t>T13</t>
  </si>
  <si>
    <t>S249</t>
  </si>
  <si>
    <t>113SMPL.d</t>
  </si>
  <si>
    <t>T27</t>
  </si>
  <si>
    <t>T84</t>
  </si>
  <si>
    <t>T66</t>
  </si>
  <si>
    <t>002CALS.d</t>
  </si>
  <si>
    <t>136SMPL.d</t>
  </si>
  <si>
    <t>T90</t>
  </si>
  <si>
    <t>T80</t>
  </si>
  <si>
    <t>042SMPL.d</t>
  </si>
  <si>
    <t>CalStd</t>
  </si>
  <si>
    <t>T62</t>
  </si>
  <si>
    <t>074SMPL.d</t>
  </si>
  <si>
    <t xml:space="preserve">107  Ag  [ No gas ] </t>
  </si>
  <si>
    <t>075SMPL.d</t>
  </si>
  <si>
    <t>T29</t>
  </si>
  <si>
    <t>T53</t>
  </si>
  <si>
    <t>041SMPL.d</t>
  </si>
  <si>
    <t>057SMPL.d</t>
  </si>
  <si>
    <t>095SMPL.d</t>
  </si>
  <si>
    <t>047SMPL.d</t>
  </si>
  <si>
    <t>S144</t>
  </si>
  <si>
    <t>020SMPL.d</t>
  </si>
  <si>
    <t>std5</t>
  </si>
  <si>
    <t>011SMPL.d</t>
  </si>
  <si>
    <t>T44</t>
  </si>
  <si>
    <t>058SMPL.d</t>
  </si>
  <si>
    <t>S239</t>
  </si>
  <si>
    <t>134SMPL.d</t>
  </si>
  <si>
    <t>139SMPL.d</t>
  </si>
  <si>
    <t>T87</t>
  </si>
  <si>
    <t>S254</t>
  </si>
  <si>
    <t>S259</t>
  </si>
  <si>
    <t>100SMPL.d</t>
  </si>
  <si>
    <t>016SMPL.d</t>
  </si>
  <si>
    <t>027SMPL.d</t>
  </si>
  <si>
    <t>T11</t>
  </si>
  <si>
    <t>T57</t>
  </si>
  <si>
    <t>T52</t>
  </si>
  <si>
    <t>S247</t>
  </si>
  <si>
    <t>T19</t>
  </si>
  <si>
    <t>1</t>
  </si>
  <si>
    <t>128SMPL.d</t>
  </si>
  <si>
    <t>146SMPL.d</t>
  </si>
  <si>
    <t>T42</t>
  </si>
  <si>
    <t>029SMPL.d</t>
  </si>
  <si>
    <t>138SMPL.d</t>
  </si>
  <si>
    <t>std9</t>
  </si>
  <si>
    <t>T71</t>
  </si>
  <si>
    <t>S234</t>
  </si>
  <si>
    <t>089SMPL.d</t>
  </si>
  <si>
    <t>076SMPL.d</t>
  </si>
  <si>
    <t>S9</t>
  </si>
  <si>
    <t>S235</t>
  </si>
  <si>
    <t>0</t>
  </si>
  <si>
    <t>T64</t>
  </si>
  <si>
    <t>014SMPL.d</t>
  </si>
  <si>
    <t>T63</t>
  </si>
  <si>
    <t>021SMPL.d</t>
  </si>
  <si>
    <t>T6</t>
  </si>
  <si>
    <t>106SMPL.d</t>
  </si>
  <si>
    <t>091SMPL.d</t>
  </si>
  <si>
    <t>T68</t>
  </si>
  <si>
    <t>CPS RSD</t>
  </si>
  <si>
    <t>T20</t>
  </si>
  <si>
    <t>T55</t>
  </si>
  <si>
    <t>9</t>
  </si>
  <si>
    <t>124SMPL.d</t>
  </si>
  <si>
    <t>S255</t>
  </si>
  <si>
    <t>T34</t>
  </si>
  <si>
    <t>T1</t>
  </si>
  <si>
    <t>081SMPL.d</t>
  </si>
  <si>
    <t>052SMPL.d</t>
  </si>
  <si>
    <t>CPS</t>
  </si>
  <si>
    <t>T69</t>
  </si>
  <si>
    <t>T51</t>
  </si>
  <si>
    <t>T85</t>
  </si>
  <si>
    <t>Sample Name</t>
  </si>
  <si>
    <t>053SMPL.d</t>
  </si>
  <si>
    <t>135SMPL.d</t>
  </si>
  <si>
    <t>T39</t>
  </si>
  <si>
    <t>112SMPL.d</t>
  </si>
  <si>
    <t>051SMPL.d</t>
  </si>
  <si>
    <t>071SMPL.d</t>
  </si>
  <si>
    <t>T15</t>
  </si>
  <si>
    <t>023SMPL.d</t>
  </si>
  <si>
    <t>T40</t>
  </si>
  <si>
    <t>030SMPL.d</t>
  </si>
  <si>
    <t>001CALB.d</t>
  </si>
  <si>
    <t>144SMPL.d</t>
  </si>
  <si>
    <t>072SMPL.d</t>
  </si>
  <si>
    <t>012SMPL.d</t>
  </si>
  <si>
    <t>S257</t>
  </si>
  <si>
    <t>084SMPL.d</t>
  </si>
  <si>
    <t>T10</t>
  </si>
  <si>
    <t>T26</t>
  </si>
  <si>
    <t>T77</t>
  </si>
  <si>
    <t>T82</t>
  </si>
  <si>
    <t>std4</t>
  </si>
  <si>
    <t>T94</t>
  </si>
  <si>
    <t/>
  </si>
  <si>
    <t>105SMPL.d</t>
  </si>
  <si>
    <t>048SMPL.d</t>
  </si>
  <si>
    <t>103SMPL.d</t>
  </si>
  <si>
    <t>T76</t>
  </si>
  <si>
    <t>004CALS.d</t>
  </si>
  <si>
    <t>070SMPL.d</t>
  </si>
  <si>
    <t>S237</t>
  </si>
  <si>
    <t>018SMPL.d</t>
  </si>
  <si>
    <t>T37</t>
  </si>
  <si>
    <t>119SMPL.d</t>
  </si>
  <si>
    <t>S248</t>
  </si>
  <si>
    <t>T38</t>
  </si>
  <si>
    <t>4</t>
  </si>
  <si>
    <t>7</t>
  </si>
  <si>
    <t>066SMPL.d</t>
  </si>
  <si>
    <t>054SMPL.d</t>
  </si>
  <si>
    <t>Conc. [ ppb ]</t>
  </si>
  <si>
    <t>090SMPL.d</t>
  </si>
  <si>
    <t>117SMPL.d</t>
  </si>
  <si>
    <t>6</t>
  </si>
  <si>
    <t>T2</t>
  </si>
  <si>
    <t>T99</t>
  </si>
  <si>
    <t>045SMPL.d</t>
  </si>
  <si>
    <t xml:space="preserve">115  In ( ISTD )  [ No gas ] </t>
  </si>
  <si>
    <t>025SMPL.d</t>
  </si>
  <si>
    <t>033SMPL.d</t>
  </si>
  <si>
    <t>043SMPL.d</t>
  </si>
  <si>
    <t>S246</t>
  </si>
  <si>
    <t>086SMPL.d</t>
  </si>
  <si>
    <t>T41</t>
  </si>
  <si>
    <t>5</t>
  </si>
  <si>
    <t>126SMPL.d</t>
  </si>
  <si>
    <t>T70</t>
  </si>
  <si>
    <t>111SMPL.d</t>
  </si>
  <si>
    <t>T81</t>
  </si>
  <si>
    <t>std8</t>
  </si>
  <si>
    <t>035SMPL.d</t>
  </si>
  <si>
    <t>T93</t>
  </si>
  <si>
    <t>022SMPL.d</t>
  </si>
  <si>
    <t>T30</t>
  </si>
  <si>
    <t>T32</t>
  </si>
  <si>
    <t>080SMPL.d</t>
  </si>
  <si>
    <t>std1</t>
  </si>
  <si>
    <t>062SMPL.d</t>
  </si>
  <si>
    <t>Rjct</t>
  </si>
  <si>
    <t>038SMPL.d</t>
  </si>
  <si>
    <t>013SMPL.d</t>
  </si>
  <si>
    <t>T95</t>
  </si>
  <si>
    <t>073SMPL.d</t>
  </si>
  <si>
    <t>097SMPL.d</t>
  </si>
  <si>
    <t>067SMPL.d</t>
  </si>
  <si>
    <t>118SMPL.d</t>
  </si>
  <si>
    <t>T100</t>
  </si>
  <si>
    <t>098SMPL.d</t>
  </si>
  <si>
    <t>loc</t>
  </si>
  <si>
    <t>type</t>
  </si>
  <si>
    <t>fex</t>
  </si>
  <si>
    <t>lake</t>
  </si>
  <si>
    <t>Date</t>
  </si>
  <si>
    <t>TAg</t>
  </si>
  <si>
    <t>f13</t>
  </si>
  <si>
    <t>f19</t>
  </si>
  <si>
    <t>f10</t>
  </si>
  <si>
    <t>f11</t>
  </si>
  <si>
    <t>f17</t>
  </si>
  <si>
    <t>f18</t>
  </si>
  <si>
    <t>f12</t>
  </si>
  <si>
    <t>f4</t>
  </si>
  <si>
    <t>f1</t>
  </si>
  <si>
    <t>f8</t>
  </si>
  <si>
    <t>f6</t>
  </si>
  <si>
    <t>f3</t>
  </si>
  <si>
    <t>f20</t>
  </si>
  <si>
    <t>f16</t>
  </si>
  <si>
    <t>epi</t>
  </si>
  <si>
    <t>meta</t>
  </si>
  <si>
    <t>hypo</t>
  </si>
  <si>
    <t>d1</t>
  </si>
  <si>
    <t>d3</t>
  </si>
  <si>
    <t>d2</t>
  </si>
  <si>
    <t>out</t>
  </si>
  <si>
    <t>d1`</t>
  </si>
  <si>
    <t>f15</t>
  </si>
  <si>
    <t>f9</t>
  </si>
  <si>
    <t>f7</t>
  </si>
  <si>
    <t>f14</t>
  </si>
  <si>
    <t>c3</t>
  </si>
  <si>
    <t>c5</t>
  </si>
  <si>
    <t>f5</t>
  </si>
  <si>
    <t>c1</t>
  </si>
  <si>
    <t>c2</t>
  </si>
  <si>
    <t>c4</t>
  </si>
  <si>
    <t>3a surface</t>
  </si>
  <si>
    <t>3b 2.5</t>
  </si>
  <si>
    <t>3a 0.5</t>
  </si>
  <si>
    <t>4a surface</t>
  </si>
  <si>
    <t>3b surface</t>
  </si>
  <si>
    <t>2a 0.5</t>
  </si>
  <si>
    <t>6b surface</t>
  </si>
  <si>
    <t>5c 2.5</t>
  </si>
  <si>
    <t>6c 4.5</t>
  </si>
  <si>
    <t>true outflow</t>
  </si>
  <si>
    <t>1 meta</t>
  </si>
  <si>
    <t>5 hypo</t>
  </si>
  <si>
    <t>4c 4.5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</si>
  <si>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</si>
  <si>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</si>
  <si>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</si>
  <si>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</si>
  <si>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</si>
  <si>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</si>
  <si>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</si>
  <si>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</si>
  <si>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</si>
  <si>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</si>
  <si>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</si>
  <si>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</si>
  <si>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</si>
  <si>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ac29</t>
  </si>
  <si>
    <t>ac30</t>
  </si>
  <si>
    <t>ac31</t>
  </si>
  <si>
    <t>2 meta</t>
  </si>
  <si>
    <t>5 meta</t>
  </si>
  <si>
    <t>3 hypo</t>
  </si>
  <si>
    <t>6 meta</t>
  </si>
  <si>
    <t>1 epi</t>
  </si>
  <si>
    <t>4 hypo</t>
  </si>
  <si>
    <t>1c surface</t>
  </si>
  <si>
    <t>iag</t>
  </si>
  <si>
    <t>tag</t>
  </si>
  <si>
    <t>6b 2.5</t>
  </si>
  <si>
    <t>dag</t>
  </si>
  <si>
    <t>prj</t>
  </si>
  <si>
    <t>vial</t>
  </si>
  <si>
    <t>Volume filtered (mL)</t>
  </si>
  <si>
    <t>Ag</t>
  </si>
  <si>
    <t>In</t>
  </si>
  <si>
    <t>Ag:In</t>
  </si>
  <si>
    <t>high low</t>
  </si>
  <si>
    <t>Ag in vial (ug/L)</t>
  </si>
  <si>
    <t>In dilution</t>
  </si>
  <si>
    <t>peroxide dilution</t>
  </si>
  <si>
    <t>nitric dilution</t>
  </si>
  <si>
    <t>na</t>
  </si>
  <si>
    <t>sample</t>
  </si>
  <si>
    <t>conc</t>
  </si>
  <si>
    <t>Ag counts</t>
  </si>
  <si>
    <t>In counts</t>
  </si>
  <si>
    <t>high</t>
  </si>
  <si>
    <t>low</t>
  </si>
  <si>
    <t>blnk</t>
  </si>
  <si>
    <t>below detect</t>
  </si>
  <si>
    <t>check ids for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</si>
</sst>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3" x14ac:knownFonts="1">
    <font>
      <sz val="11"/>
      <color theme="1"/>
      <name val="Calibri"/>
      <family val="2"/>
      <scheme val="minor"/>
    </font>
    <font>
      <sz val="9"/>
      <name val="Microsoft Sans Serif"/>
      <family val="2"/>
    </font>
    <font>
      <sz val="9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FEFE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top"/>
    </xf>
    <xf numFmtId="15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actual!$R$4:$R$8</c:f>
              <c:numCache>
                <c:formatCode>General</c:formatCode>
                <c:ptCount val="5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</c:numCache>
            </c:numRef>
          </c:xVal>
          <c:yVal>
            <c:numRef>
              <c:f>actual!$U$4:$U$8</c:f>
              <c:numCache>
                <c:formatCode>General</c:formatCode>
                <c:ptCount val="5"/>
                <c:pt idx="0">
                  <c:v>1.1489365611574465</c:v>
                </c:pt>
                <c:pt idx="1">
                  <c:v>1.4812832243403804</c:v>
                </c:pt>
                <c:pt idx="2">
                  <c:v>2.2869048174867261</c:v>
                </c:pt>
                <c:pt idx="3">
                  <c:v>4.0725017697945676</c:v>
                </c:pt>
                <c:pt idx="4">
                  <c:v>6.8856762915190126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74776"/>
        <c:axId val="363177520"/>
      </c:scatterChart>
      <c:valAx>
        <c:axId val="36317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7520"/>
        <c:crosses val="autoZero"/>
        <c:crossBetween val="midCat"/>
      </c:valAx>
      <c:valAx>
        <c:axId val="36317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145231846019247E-3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actual!$R$4:$R$11</c:f>
              <c:numCache>
                <c:formatCode>General</c:formatCode>
                <c:ptCount val="8"/>
                <c:pt idx="0">
                  <c:v>0.78125</c:v>
                </c:pt>
                <c:pt idx="1">
                  <c:v>1.5625</c:v>
                </c:pt>
                <c:pt idx="2">
                  <c:v>3.125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actual!$U$4:$U$11</c:f>
              <c:numCache>
                <c:formatCode>General</c:formatCode>
                <c:ptCount val="8"/>
                <c:pt idx="0">
                  <c:v>1.1489365611574465</c:v>
                </c:pt>
                <c:pt idx="1">
                  <c:v>1.4812832243403804</c:v>
                </c:pt>
                <c:pt idx="2">
                  <c:v>2.2869048174867261</c:v>
                </c:pt>
                <c:pt idx="3">
                  <c:v>4.0725017697945676</c:v>
                </c:pt>
                <c:pt idx="4">
                  <c:v>6.8856762915190126</c:v>
                </c:pt>
                <c:pt idx="5">
                  <c:v>12.494443385905555</c:v>
                </c:pt>
                <c:pt idx="6">
                  <c:v>22.334557669264179</c:v>
                </c:pt>
                <c:pt idx="7">
                  <c:v>41.364586538299235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75560"/>
        <c:axId val="363177912"/>
      </c:scatterChart>
      <c:valAx>
        <c:axId val="3631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7912"/>
        <c:crosses val="autoZero"/>
        <c:crossBetween val="midCat"/>
      </c:valAx>
      <c:valAx>
        <c:axId val="36317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12</xdr:row>
      <xdr:rowOff>123825</xdr:rowOff>
    </xdr:from>
    <xdr:to>
      <xdr:col>29</xdr:col>
      <xdr:colOff>361950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384175</xdr:colOff>
      <xdr:row>29</xdr:row>
      <xdr:rowOff>12700</xdr:rowOff>
    </xdr:from>
    <xdr:to>
      <xdr:col>28</xdr:col>
      <xdr:colOff>85725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604044</xdr:colOff>
      <xdr:row>49</xdr:row>
      <xdr:rowOff>166688</xdr:rowOff>
    </xdr:from>
    <xdr:to>
      <xdr:col>20</xdr:col>
      <xdr:colOff>263525</xdr:colOff>
      <xdr:row>60</xdr:row>
      <xdr:rowOff>39688</xdr:rowOff>
    </xdr:to>
    <xdr:sp macro="" textlink="">
      <xdr:nvSpPr>
        <xdr:cNvPr id="4" name="TextBox 3"/>
        <xdr:cNvSpPr txBox="1"/>
      </xdr:nvSpPr>
      <xdr:spPr>
        <a:xfrm>
          <a:off x="11403013" y="9501188"/>
          <a:ext cx="2088356" cy="196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low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y = 0.4953x + 0.7758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0.9976</a:t>
          </a:r>
          <a:endParaRPr lang="en-US">
            <a:effectLst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endParaRPr lang="en-US" sz="1100"/>
        </a:p>
        <a:p>
          <a:r>
            <a:rPr lang="en-US" sz="1100"/>
            <a:t>high</a:t>
          </a: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0.4055x + 1.4113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0.9981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48"/>
  <sheetViews>
    <sheetView topLeftCell="B1" workbookViewId="0">
      <selection activeCell="H4" sqref="H4"/>
    </sheetView>
  </sheetViews>
  <sheetFormatPr defaultColWidth="9.140625" defaultRowHeight="15" x14ac:dyDescent="0.25"/>
  <cols>
    <col min="1" max="1" width="4" customWidth="1"/>
    <col min="2" max="2" width="6.28515625" bestFit="1" customWidth="1"/>
    <col min="3" max="3" width="11.5703125" customWidth="1"/>
    <col min="4" max="4" width="23.140625" customWidth="1"/>
    <col min="5" max="5" width="11" customWidth="1"/>
    <col min="6" max="6" width="5.85546875" customWidth="1"/>
    <col min="7" max="7" width="12.42578125" customWidth="1"/>
    <col min="8" max="8" width="11.140625" customWidth="1"/>
    <col min="9" max="9" width="10" customWidth="1"/>
    <col min="10" max="10" width="5" customWidth="1"/>
    <col min="11" max="11" width="11.140625" customWidth="1"/>
    <col min="12" max="12" width="8.7109375" customWidth="1"/>
    <col min="13" max="13" width="13" customWidth="1"/>
    <col min="14" max="14" width="10.140625" bestFit="1" customWidth="1"/>
  </cols>
  <sheetData>
    <row r="1" spans="1:18" ht="18" customHeight="1" x14ac:dyDescent="0.25">
      <c r="A1" s="13" t="s">
        <v>54</v>
      </c>
      <c r="B1" s="14"/>
      <c r="C1" s="14"/>
      <c r="D1" s="14"/>
      <c r="E1" s="14"/>
      <c r="F1" s="14"/>
      <c r="G1" s="15"/>
      <c r="H1" s="13" t="s">
        <v>179</v>
      </c>
      <c r="I1" s="14"/>
      <c r="J1" s="14"/>
      <c r="K1" s="15"/>
      <c r="L1" s="13" t="s">
        <v>290</v>
      </c>
      <c r="M1" s="15"/>
    </row>
    <row r="2" spans="1:18" ht="18" customHeight="1" x14ac:dyDescent="0.25">
      <c r="A2" s="5" t="s">
        <v>266</v>
      </c>
      <c r="B2" s="5" t="s">
        <v>311</v>
      </c>
      <c r="C2" s="5" t="s">
        <v>106</v>
      </c>
      <c r="D2" s="5" t="s">
        <v>142</v>
      </c>
      <c r="E2" s="5" t="s">
        <v>137</v>
      </c>
      <c r="F2" s="5" t="s">
        <v>55</v>
      </c>
      <c r="G2" s="5" t="s">
        <v>243</v>
      </c>
      <c r="H2" s="5" t="s">
        <v>283</v>
      </c>
      <c r="I2" s="5" t="s">
        <v>111</v>
      </c>
      <c r="J2" s="5" t="s">
        <v>155</v>
      </c>
      <c r="K2" s="5" t="s">
        <v>239</v>
      </c>
      <c r="L2" s="5" t="s">
        <v>239</v>
      </c>
      <c r="M2" s="5" t="s">
        <v>229</v>
      </c>
    </row>
    <row r="3" spans="1:18" x14ac:dyDescent="0.25">
      <c r="A3" s="1"/>
      <c r="B3" s="1" t="b">
        <v>0</v>
      </c>
      <c r="C3" s="1" t="s">
        <v>254</v>
      </c>
      <c r="D3" s="6">
        <v>42398.405381944402</v>
      </c>
      <c r="E3" s="3" t="s">
        <v>88</v>
      </c>
      <c r="F3" s="4" t="s">
        <v>207</v>
      </c>
      <c r="G3" s="1" t="s">
        <v>220</v>
      </c>
      <c r="H3" s="2">
        <v>0</v>
      </c>
      <c r="I3" s="2" t="s">
        <v>72</v>
      </c>
      <c r="J3" s="2"/>
      <c r="K3" s="2"/>
      <c r="L3" s="4"/>
      <c r="M3" s="4"/>
    </row>
    <row r="4" spans="1:18" x14ac:dyDescent="0.25">
      <c r="A4" s="1"/>
      <c r="B4" s="1" t="b">
        <v>1</v>
      </c>
      <c r="C4" s="1" t="s">
        <v>171</v>
      </c>
      <c r="D4" s="6">
        <v>42398.407118055598</v>
      </c>
      <c r="E4" s="3" t="s">
        <v>176</v>
      </c>
      <c r="F4" s="4" t="s">
        <v>46</v>
      </c>
      <c r="G4" s="1" t="s">
        <v>309</v>
      </c>
      <c r="H4" s="2"/>
      <c r="I4" s="2"/>
      <c r="J4" s="2"/>
      <c r="K4" s="2">
        <v>328778.54200000002</v>
      </c>
      <c r="L4" s="4">
        <v>286159.00400000002</v>
      </c>
      <c r="M4" s="4">
        <v>1.4980326973159399</v>
      </c>
    </row>
    <row r="5" spans="1:18" x14ac:dyDescent="0.25">
      <c r="A5" s="1"/>
      <c r="B5" s="1" t="b">
        <v>0</v>
      </c>
      <c r="C5" s="1" t="s">
        <v>98</v>
      </c>
      <c r="D5" s="6">
        <v>42398.408912036997</v>
      </c>
      <c r="E5" s="3" t="s">
        <v>176</v>
      </c>
      <c r="F5" s="4" t="s">
        <v>123</v>
      </c>
      <c r="G5" s="1" t="s">
        <v>96</v>
      </c>
      <c r="H5" s="2">
        <v>0.81169104893062205</v>
      </c>
      <c r="I5" s="2">
        <v>4.0649159659368497</v>
      </c>
      <c r="J5" s="2"/>
      <c r="K5" s="2">
        <v>814762.07400000002</v>
      </c>
      <c r="L5" s="4">
        <v>550038.00800000003</v>
      </c>
      <c r="M5" s="4">
        <v>0.97483848288327801</v>
      </c>
    </row>
    <row r="6" spans="1:18" x14ac:dyDescent="0.25">
      <c r="A6" s="1"/>
      <c r="B6" s="1" t="b">
        <v>0</v>
      </c>
      <c r="C6" s="1" t="s">
        <v>271</v>
      </c>
      <c r="D6" s="6">
        <v>42398.410671296297</v>
      </c>
      <c r="E6" s="3" t="s">
        <v>176</v>
      </c>
      <c r="F6" s="4" t="s">
        <v>279</v>
      </c>
      <c r="G6" s="1" t="s">
        <v>48</v>
      </c>
      <c r="H6" s="2">
        <v>2.77948252755652</v>
      </c>
      <c r="I6" s="2">
        <v>1.7048879628621401</v>
      </c>
      <c r="J6" s="2"/>
      <c r="K6" s="2">
        <v>1281658.2860000001</v>
      </c>
      <c r="L6" s="4">
        <v>560433.59400000004</v>
      </c>
      <c r="M6" s="4">
        <v>0.82335850515807096</v>
      </c>
    </row>
    <row r="7" spans="1:18" x14ac:dyDescent="0.25">
      <c r="A7" s="1"/>
      <c r="B7" s="1" t="b">
        <v>0</v>
      </c>
      <c r="C7" s="1" t="s">
        <v>1</v>
      </c>
      <c r="D7" s="6">
        <v>42398.412430555603</v>
      </c>
      <c r="E7" s="3" t="s">
        <v>176</v>
      </c>
      <c r="F7" s="4" t="s">
        <v>297</v>
      </c>
      <c r="G7" s="1" t="s">
        <v>264</v>
      </c>
      <c r="H7" s="2">
        <v>7.1398345836640296</v>
      </c>
      <c r="I7" s="2">
        <v>1.3085567407989001</v>
      </c>
      <c r="J7" s="2"/>
      <c r="K7" s="2">
        <v>2273778.2799999998</v>
      </c>
      <c r="L7" s="4">
        <v>558324.68799999997</v>
      </c>
      <c r="M7" s="4">
        <v>0.96627910478460199</v>
      </c>
    </row>
    <row r="8" spans="1:18" x14ac:dyDescent="0.25">
      <c r="A8" s="1"/>
      <c r="B8" s="1" t="b">
        <v>0</v>
      </c>
      <c r="C8" s="1" t="s">
        <v>85</v>
      </c>
      <c r="D8" s="6">
        <v>42398.414178240702</v>
      </c>
      <c r="E8" s="3" t="s">
        <v>176</v>
      </c>
      <c r="F8" s="4" t="s">
        <v>286</v>
      </c>
      <c r="G8" s="1" t="s">
        <v>189</v>
      </c>
      <c r="H8" s="2">
        <v>14.0120145949848</v>
      </c>
      <c r="I8" s="2">
        <v>0.58819080135587198</v>
      </c>
      <c r="J8" s="2"/>
      <c r="K8" s="2">
        <v>4022926.338</v>
      </c>
      <c r="L8" s="4">
        <v>584245.63800000004</v>
      </c>
      <c r="M8" s="4">
        <v>1.1086833063794801</v>
      </c>
    </row>
    <row r="9" spans="1:18" x14ac:dyDescent="0.25">
      <c r="A9" s="1"/>
      <c r="B9" s="1" t="b">
        <v>0</v>
      </c>
      <c r="C9" s="1" t="s">
        <v>100</v>
      </c>
      <c r="D9" s="6">
        <v>42398.415937500002</v>
      </c>
      <c r="E9" s="3" t="s">
        <v>176</v>
      </c>
      <c r="F9" s="4" t="s">
        <v>280</v>
      </c>
      <c r="G9" s="1" t="s">
        <v>35</v>
      </c>
      <c r="H9" s="2">
        <v>27.710542814140901</v>
      </c>
      <c r="I9" s="2">
        <v>1.36965420671635</v>
      </c>
      <c r="J9" s="2"/>
      <c r="K9" s="2">
        <v>7699672.7740000002</v>
      </c>
      <c r="L9" s="4">
        <v>616247.76199999999</v>
      </c>
      <c r="M9" s="4">
        <v>0.75936066023829196</v>
      </c>
    </row>
    <row r="10" spans="1:18" x14ac:dyDescent="0.25">
      <c r="A10" s="1"/>
      <c r="B10" s="1" t="b">
        <v>0</v>
      </c>
      <c r="C10" s="1" t="s">
        <v>0</v>
      </c>
      <c r="D10" s="6">
        <v>42398.417673611097</v>
      </c>
      <c r="E10" s="3" t="s">
        <v>176</v>
      </c>
      <c r="F10" s="4" t="s">
        <v>139</v>
      </c>
      <c r="G10" s="1" t="s">
        <v>15</v>
      </c>
      <c r="H10" s="2">
        <v>51.744093354384802</v>
      </c>
      <c r="I10" s="2">
        <v>0.83842725619291403</v>
      </c>
      <c r="J10" s="2"/>
      <c r="K10" s="2">
        <v>14817089.912</v>
      </c>
      <c r="L10" s="4">
        <v>663415.41799999995</v>
      </c>
      <c r="M10" s="4">
        <v>0.652343294101564</v>
      </c>
    </row>
    <row r="11" spans="1:18" x14ac:dyDescent="0.25">
      <c r="A11" s="1"/>
      <c r="B11" s="1" t="b">
        <v>0</v>
      </c>
      <c r="C11" s="1" t="s">
        <v>154</v>
      </c>
      <c r="D11" s="6">
        <v>42398.419398148202</v>
      </c>
      <c r="E11" s="3" t="s">
        <v>176</v>
      </c>
      <c r="F11" s="4" t="s">
        <v>232</v>
      </c>
      <c r="G11" s="1" t="s">
        <v>302</v>
      </c>
      <c r="H11" s="2">
        <v>98.228229944294597</v>
      </c>
      <c r="I11" s="2">
        <v>0.748920659618032</v>
      </c>
      <c r="J11" s="2"/>
      <c r="K11" s="2">
        <v>29313940.238000002</v>
      </c>
      <c r="L11" s="4">
        <v>708672.38600000006</v>
      </c>
      <c r="M11" s="4">
        <v>0.73178211006160798</v>
      </c>
    </row>
    <row r="12" spans="1:18" x14ac:dyDescent="0.25">
      <c r="A12" s="1"/>
      <c r="B12" s="1" t="b">
        <v>1</v>
      </c>
      <c r="C12" s="1" t="s">
        <v>64</v>
      </c>
      <c r="D12" s="6">
        <v>42398.4211574074</v>
      </c>
      <c r="E12" s="3" t="s">
        <v>176</v>
      </c>
      <c r="F12" s="4" t="s">
        <v>76</v>
      </c>
      <c r="G12" s="1" t="s">
        <v>213</v>
      </c>
      <c r="H12" s="2"/>
      <c r="I12" s="2"/>
      <c r="J12" s="2"/>
      <c r="K12" s="2"/>
      <c r="L12" s="4"/>
      <c r="M12" s="4"/>
      <c r="N12" t="s">
        <v>325</v>
      </c>
      <c r="O12" t="s">
        <v>321</v>
      </c>
      <c r="P12" t="s">
        <v>322</v>
      </c>
      <c r="Q12" t="s">
        <v>399</v>
      </c>
      <c r="R12" t="s">
        <v>324</v>
      </c>
    </row>
    <row r="13" spans="1:18" x14ac:dyDescent="0.25">
      <c r="A13" s="1"/>
      <c r="B13" s="1" t="b">
        <v>0</v>
      </c>
      <c r="C13" s="1" t="s">
        <v>190</v>
      </c>
      <c r="D13" s="6">
        <v>42398.422881944403</v>
      </c>
      <c r="E13" s="3" t="s">
        <v>54</v>
      </c>
      <c r="F13" s="4" t="s">
        <v>266</v>
      </c>
      <c r="G13" s="1" t="s">
        <v>218</v>
      </c>
      <c r="H13" s="2" t="s">
        <v>60</v>
      </c>
      <c r="I13" s="2" t="s">
        <v>72</v>
      </c>
      <c r="J13" s="2"/>
      <c r="K13" s="2">
        <v>383865.28</v>
      </c>
      <c r="L13" s="4">
        <v>404047.20199999999</v>
      </c>
      <c r="M13" s="4">
        <v>0.41312965760223502</v>
      </c>
      <c r="N13" s="7">
        <v>42184</v>
      </c>
      <c r="O13" t="s">
        <v>343</v>
      </c>
      <c r="P13" t="s">
        <v>398</v>
      </c>
      <c r="Q13" t="s">
        <v>324</v>
      </c>
      <c r="R13">
        <v>222</v>
      </c>
    </row>
    <row r="14" spans="1:18" x14ac:dyDescent="0.25">
      <c r="A14" s="1"/>
      <c r="B14" s="1" t="b">
        <v>0</v>
      </c>
      <c r="C14" s="1" t="s">
        <v>257</v>
      </c>
      <c r="D14" s="6">
        <v>42398.424594907403</v>
      </c>
      <c r="E14" s="3" t="s">
        <v>54</v>
      </c>
      <c r="F14" s="4" t="s">
        <v>266</v>
      </c>
      <c r="G14" s="1" t="s">
        <v>132</v>
      </c>
      <c r="H14" s="2" t="s">
        <v>60</v>
      </c>
      <c r="I14" s="2" t="s">
        <v>72</v>
      </c>
      <c r="J14" s="2"/>
      <c r="K14" s="2">
        <v>47684.366000000002</v>
      </c>
      <c r="L14" s="4">
        <v>619587.098</v>
      </c>
      <c r="M14" s="4">
        <v>0.64355286730652494</v>
      </c>
      <c r="N14" s="7">
        <v>42230</v>
      </c>
      <c r="O14" t="s">
        <v>390</v>
      </c>
      <c r="P14" t="s">
        <v>398</v>
      </c>
      <c r="Q14" t="s">
        <v>395</v>
      </c>
      <c r="R14">
        <v>222</v>
      </c>
    </row>
    <row r="15" spans="1:18" x14ac:dyDescent="0.25">
      <c r="A15" s="1"/>
      <c r="B15" s="1" t="b">
        <v>0</v>
      </c>
      <c r="C15" s="1" t="s">
        <v>313</v>
      </c>
      <c r="D15" s="6">
        <v>42398.426377314798</v>
      </c>
      <c r="E15" s="3" t="s">
        <v>54</v>
      </c>
      <c r="F15" s="4" t="s">
        <v>266</v>
      </c>
      <c r="G15" s="1" t="s">
        <v>187</v>
      </c>
      <c r="H15" s="2">
        <v>0.92724265733236999</v>
      </c>
      <c r="I15" s="2">
        <v>6.2130714056588499</v>
      </c>
      <c r="J15" s="2"/>
      <c r="K15" s="2">
        <v>1056187.862</v>
      </c>
      <c r="L15" s="4">
        <v>690972.86800000002</v>
      </c>
      <c r="M15" s="4">
        <v>1.0343028248088</v>
      </c>
      <c r="N15" s="7">
        <v>42226</v>
      </c>
      <c r="O15" t="s">
        <v>397</v>
      </c>
      <c r="P15" t="s">
        <v>396</v>
      </c>
      <c r="Q15" t="s">
        <v>395</v>
      </c>
      <c r="R15">
        <v>222</v>
      </c>
    </row>
    <row r="16" spans="1:18" x14ac:dyDescent="0.25">
      <c r="A16" s="1"/>
      <c r="B16" s="1" t="b">
        <v>0</v>
      </c>
      <c r="C16" s="1" t="s">
        <v>222</v>
      </c>
      <c r="D16" s="6">
        <v>42398.428124999999</v>
      </c>
      <c r="E16" s="3" t="s">
        <v>54</v>
      </c>
      <c r="F16" s="4" t="s">
        <v>266</v>
      </c>
      <c r="G16" s="1" t="s">
        <v>74</v>
      </c>
      <c r="H16" s="2">
        <v>0.82167923299623502</v>
      </c>
      <c r="I16" s="2">
        <v>8.6334398998565707</v>
      </c>
      <c r="J16" s="2"/>
      <c r="K16" s="2">
        <v>953223.31599999999</v>
      </c>
      <c r="L16" s="4">
        <v>641688.18999999994</v>
      </c>
      <c r="M16" s="4">
        <v>0.300844085444676</v>
      </c>
      <c r="N16" s="7">
        <v>42226</v>
      </c>
      <c r="O16" t="s">
        <v>341</v>
      </c>
      <c r="P16" t="s">
        <v>396</v>
      </c>
      <c r="Q16" t="s">
        <v>324</v>
      </c>
      <c r="R16">
        <v>221</v>
      </c>
    </row>
    <row r="17" spans="1:15" x14ac:dyDescent="0.25">
      <c r="A17" s="1"/>
      <c r="B17" s="1" t="b">
        <v>0</v>
      </c>
      <c r="C17" s="1" t="s">
        <v>144</v>
      </c>
      <c r="D17" s="6">
        <v>42398.429895833302</v>
      </c>
      <c r="E17" s="3" t="s">
        <v>54</v>
      </c>
      <c r="F17" s="4" t="s">
        <v>266</v>
      </c>
      <c r="G17" s="1" t="s">
        <v>146</v>
      </c>
      <c r="H17" s="2" t="s">
        <v>60</v>
      </c>
      <c r="I17" s="2" t="s">
        <v>72</v>
      </c>
      <c r="J17" s="2"/>
      <c r="K17" s="2">
        <v>44996.351999999999</v>
      </c>
      <c r="L17" s="4">
        <v>248631.682</v>
      </c>
      <c r="M17" s="4">
        <v>0.86956253118342297</v>
      </c>
      <c r="O17" t="s">
        <v>372</v>
      </c>
    </row>
    <row r="18" spans="1:15" x14ac:dyDescent="0.25">
      <c r="A18" s="1"/>
      <c r="B18" s="1" t="b">
        <v>0</v>
      </c>
      <c r="C18" s="1" t="s">
        <v>200</v>
      </c>
      <c r="D18" s="6">
        <v>42398.431631944397</v>
      </c>
      <c r="E18" s="3" t="s">
        <v>54</v>
      </c>
      <c r="F18" s="4" t="s">
        <v>266</v>
      </c>
      <c r="G18" s="1" t="s">
        <v>20</v>
      </c>
      <c r="H18" s="2" t="s">
        <v>60</v>
      </c>
      <c r="I18" s="2" t="s">
        <v>72</v>
      </c>
      <c r="J18" s="2"/>
      <c r="K18" s="2">
        <v>35658.767999999996</v>
      </c>
      <c r="L18" s="4">
        <v>297224.34399999998</v>
      </c>
      <c r="M18" s="4">
        <v>0.50927200127018801</v>
      </c>
      <c r="O18" t="s">
        <v>373</v>
      </c>
    </row>
    <row r="19" spans="1:15" x14ac:dyDescent="0.25">
      <c r="A19" s="1"/>
      <c r="B19" s="1" t="b">
        <v>0</v>
      </c>
      <c r="C19" s="1" t="s">
        <v>131</v>
      </c>
      <c r="D19" s="6">
        <v>42398.433379629598</v>
      </c>
      <c r="E19" s="3" t="s">
        <v>54</v>
      </c>
      <c r="F19" s="4" t="s">
        <v>266</v>
      </c>
      <c r="G19" s="1" t="s">
        <v>133</v>
      </c>
      <c r="H19" s="2" t="s">
        <v>60</v>
      </c>
      <c r="I19" s="2" t="s">
        <v>72</v>
      </c>
      <c r="J19" s="2"/>
      <c r="K19" s="2">
        <v>50514.512000000002</v>
      </c>
      <c r="L19" s="4">
        <v>311745.28600000002</v>
      </c>
      <c r="M19" s="4">
        <v>0.939051510696846</v>
      </c>
      <c r="O19" t="s">
        <v>374</v>
      </c>
    </row>
    <row r="20" spans="1:15" x14ac:dyDescent="0.25">
      <c r="A20" s="1"/>
      <c r="B20" s="1" t="b">
        <v>0</v>
      </c>
      <c r="C20" s="1" t="s">
        <v>274</v>
      </c>
      <c r="D20" s="6">
        <v>42398.435150463003</v>
      </c>
      <c r="E20" s="3" t="s">
        <v>54</v>
      </c>
      <c r="F20" s="4" t="s">
        <v>266</v>
      </c>
      <c r="G20" s="1" t="s">
        <v>112</v>
      </c>
      <c r="H20" s="2" t="s">
        <v>60</v>
      </c>
      <c r="I20" s="2" t="s">
        <v>72</v>
      </c>
      <c r="J20" s="2"/>
      <c r="K20" s="2">
        <v>29881.101999999999</v>
      </c>
      <c r="L20" s="4">
        <v>279858.07799999998</v>
      </c>
      <c r="M20" s="4">
        <v>0.57307748349564103</v>
      </c>
      <c r="O20" t="s">
        <v>375</v>
      </c>
    </row>
    <row r="21" spans="1:15" x14ac:dyDescent="0.25">
      <c r="A21" s="1"/>
      <c r="B21" s="1" t="b">
        <v>0</v>
      </c>
      <c r="C21" s="1" t="s">
        <v>89</v>
      </c>
      <c r="D21" s="6">
        <v>42398.436898148102</v>
      </c>
      <c r="E21" s="3" t="s">
        <v>54</v>
      </c>
      <c r="F21" s="4" t="s">
        <v>266</v>
      </c>
      <c r="G21" s="1" t="s">
        <v>215</v>
      </c>
      <c r="H21" s="2" t="s">
        <v>60</v>
      </c>
      <c r="I21" s="2" t="s">
        <v>72</v>
      </c>
      <c r="J21" s="2"/>
      <c r="K21" s="2">
        <v>26415.114000000001</v>
      </c>
      <c r="L21" s="4">
        <v>270004.408</v>
      </c>
      <c r="M21" s="4">
        <v>0.99624575066260501</v>
      </c>
      <c r="O21" t="s">
        <v>376</v>
      </c>
    </row>
    <row r="22" spans="1:15" x14ac:dyDescent="0.25">
      <c r="A22" s="1"/>
      <c r="B22" s="1" t="b">
        <v>0</v>
      </c>
      <c r="C22" s="1" t="s">
        <v>188</v>
      </c>
      <c r="D22" s="6">
        <v>42398.438692129603</v>
      </c>
      <c r="E22" s="3" t="s">
        <v>54</v>
      </c>
      <c r="F22" s="4" t="s">
        <v>266</v>
      </c>
      <c r="G22" s="1" t="s">
        <v>219</v>
      </c>
      <c r="H22" s="2" t="s">
        <v>60</v>
      </c>
      <c r="I22" s="2" t="s">
        <v>72</v>
      </c>
      <c r="J22" s="2"/>
      <c r="K22" s="2">
        <v>25660.9</v>
      </c>
      <c r="L22" s="4">
        <v>236802.10800000001</v>
      </c>
      <c r="M22" s="4">
        <v>0.90339025174501097</v>
      </c>
      <c r="O22" t="s">
        <v>377</v>
      </c>
    </row>
    <row r="23" spans="1:15" x14ac:dyDescent="0.25">
      <c r="A23" s="1"/>
      <c r="B23" s="1" t="b">
        <v>0</v>
      </c>
      <c r="C23" s="1" t="s">
        <v>224</v>
      </c>
      <c r="D23" s="6">
        <v>42398.440428240698</v>
      </c>
      <c r="E23" s="3" t="s">
        <v>54</v>
      </c>
      <c r="F23" s="4" t="s">
        <v>266</v>
      </c>
      <c r="G23" s="1" t="s">
        <v>117</v>
      </c>
      <c r="H23" s="2" t="s">
        <v>60</v>
      </c>
      <c r="I23" s="2" t="s">
        <v>72</v>
      </c>
      <c r="J23" s="2"/>
      <c r="K23" s="2">
        <v>21691.583999999999</v>
      </c>
      <c r="L23" s="4">
        <v>211425.53</v>
      </c>
      <c r="M23" s="4">
        <v>1.2045118262134</v>
      </c>
      <c r="O23" t="s">
        <v>378</v>
      </c>
    </row>
    <row r="24" spans="1:15" x14ac:dyDescent="0.25">
      <c r="A24" s="1"/>
      <c r="B24" s="1" t="b">
        <v>0</v>
      </c>
      <c r="C24" s="1" t="s">
        <v>305</v>
      </c>
      <c r="D24" s="6">
        <v>42398.442199074103</v>
      </c>
      <c r="E24" s="3" t="s">
        <v>54</v>
      </c>
      <c r="F24" s="4" t="s">
        <v>266</v>
      </c>
      <c r="G24" s="1" t="s">
        <v>273</v>
      </c>
      <c r="H24" s="2" t="s">
        <v>60</v>
      </c>
      <c r="I24" s="2" t="s">
        <v>72</v>
      </c>
      <c r="J24" s="2"/>
      <c r="K24" s="2">
        <v>28307.599999999999</v>
      </c>
      <c r="L24" s="4">
        <v>238679.66</v>
      </c>
      <c r="M24" s="4">
        <v>0.85612387527195699</v>
      </c>
      <c r="O24" t="s">
        <v>379</v>
      </c>
    </row>
    <row r="25" spans="1:15" x14ac:dyDescent="0.25">
      <c r="A25" s="1"/>
      <c r="B25" s="1" t="b">
        <v>0</v>
      </c>
      <c r="C25" s="1" t="s">
        <v>251</v>
      </c>
      <c r="D25" s="6">
        <v>42398.443969907399</v>
      </c>
      <c r="E25" s="3" t="s">
        <v>54</v>
      </c>
      <c r="F25" s="4" t="s">
        <v>266</v>
      </c>
      <c r="G25" s="1" t="s">
        <v>161</v>
      </c>
      <c r="H25" s="2" t="s">
        <v>60</v>
      </c>
      <c r="I25" s="2" t="s">
        <v>72</v>
      </c>
      <c r="J25" s="2"/>
      <c r="K25" s="2">
        <v>52913.07</v>
      </c>
      <c r="L25" s="4">
        <v>244901.27</v>
      </c>
      <c r="M25" s="4">
        <v>0.37053938393664698</v>
      </c>
      <c r="O25" t="s">
        <v>380</v>
      </c>
    </row>
    <row r="26" spans="1:15" x14ac:dyDescent="0.25">
      <c r="A26" s="1"/>
      <c r="B26" s="1" t="b">
        <v>0</v>
      </c>
      <c r="C26" s="1" t="s">
        <v>81</v>
      </c>
      <c r="D26" s="6">
        <v>42398.445729166699</v>
      </c>
      <c r="E26" s="3" t="s">
        <v>54</v>
      </c>
      <c r="F26" s="4" t="s">
        <v>266</v>
      </c>
      <c r="G26" s="1" t="s">
        <v>193</v>
      </c>
      <c r="H26" s="2" t="s">
        <v>60</v>
      </c>
      <c r="I26" s="2" t="s">
        <v>72</v>
      </c>
      <c r="J26" s="2"/>
      <c r="K26" s="2">
        <v>62088.487999999998</v>
      </c>
      <c r="L26" s="4">
        <v>218459.6</v>
      </c>
      <c r="M26" s="4">
        <v>0.93102699628016505</v>
      </c>
      <c r="O26" t="s">
        <v>381</v>
      </c>
    </row>
    <row r="27" spans="1:15" x14ac:dyDescent="0.25">
      <c r="A27" s="1"/>
      <c r="B27" s="1" t="b">
        <v>0</v>
      </c>
      <c r="C27" s="1" t="s">
        <v>291</v>
      </c>
      <c r="D27" s="6">
        <v>42398.447488425903</v>
      </c>
      <c r="E27" s="3" t="s">
        <v>54</v>
      </c>
      <c r="F27" s="4" t="s">
        <v>266</v>
      </c>
      <c r="G27" s="1" t="s">
        <v>41</v>
      </c>
      <c r="H27" s="2" t="s">
        <v>60</v>
      </c>
      <c r="I27" s="2" t="s">
        <v>72</v>
      </c>
      <c r="J27" s="2"/>
      <c r="K27" s="2">
        <v>30204.576000000001</v>
      </c>
      <c r="L27" s="4">
        <v>195227.204</v>
      </c>
      <c r="M27" s="4">
        <v>0.80104134181957898</v>
      </c>
      <c r="O27" t="s">
        <v>382</v>
      </c>
    </row>
    <row r="28" spans="1:15" x14ac:dyDescent="0.25">
      <c r="A28" s="1"/>
      <c r="B28" s="1" t="b">
        <v>0</v>
      </c>
      <c r="C28" s="1" t="s">
        <v>39</v>
      </c>
      <c r="D28" s="6">
        <v>42398.449247685203</v>
      </c>
      <c r="E28" s="3" t="s">
        <v>54</v>
      </c>
      <c r="F28" s="4" t="s">
        <v>266</v>
      </c>
      <c r="G28" s="1" t="s">
        <v>120</v>
      </c>
      <c r="H28" s="2" t="s">
        <v>60</v>
      </c>
      <c r="I28" s="2" t="s">
        <v>72</v>
      </c>
      <c r="J28" s="2"/>
      <c r="K28" s="2">
        <v>28095.846000000001</v>
      </c>
      <c r="L28" s="4">
        <v>223401.75399999999</v>
      </c>
      <c r="M28" s="4">
        <v>1.59435536916231</v>
      </c>
      <c r="O28" t="s">
        <v>383</v>
      </c>
    </row>
    <row r="29" spans="1:15" x14ac:dyDescent="0.25">
      <c r="A29" s="1"/>
      <c r="B29" s="1" t="b">
        <v>0</v>
      </c>
      <c r="C29" s="1" t="s">
        <v>201</v>
      </c>
      <c r="D29" s="6">
        <v>42398.450995370396</v>
      </c>
      <c r="E29" s="3" t="s">
        <v>54</v>
      </c>
      <c r="F29" s="4" t="s">
        <v>266</v>
      </c>
      <c r="G29" s="1" t="s">
        <v>23</v>
      </c>
      <c r="H29" s="2" t="s">
        <v>60</v>
      </c>
      <c r="I29" s="2" t="s">
        <v>72</v>
      </c>
      <c r="J29" s="2"/>
      <c r="K29" s="2">
        <v>15911.118</v>
      </c>
      <c r="L29" s="4">
        <v>195233.06</v>
      </c>
      <c r="M29" s="4">
        <v>0.87940211330379703</v>
      </c>
      <c r="O29" t="s">
        <v>384</v>
      </c>
    </row>
    <row r="30" spans="1:15" x14ac:dyDescent="0.25">
      <c r="A30" s="1"/>
      <c r="B30" s="1" t="b">
        <v>0</v>
      </c>
      <c r="C30" s="1" t="s">
        <v>149</v>
      </c>
      <c r="D30" s="6">
        <v>42398.4527662037</v>
      </c>
      <c r="E30" s="3" t="s">
        <v>54</v>
      </c>
      <c r="F30" s="4" t="s">
        <v>266</v>
      </c>
      <c r="G30" s="1" t="s">
        <v>44</v>
      </c>
      <c r="H30" s="2" t="s">
        <v>60</v>
      </c>
      <c r="I30" s="2" t="s">
        <v>72</v>
      </c>
      <c r="J30" s="2"/>
      <c r="K30" s="2">
        <v>60499.366000000002</v>
      </c>
      <c r="L30" s="4">
        <v>206937.56</v>
      </c>
      <c r="M30" s="4">
        <v>1.5803458341729</v>
      </c>
      <c r="O30" t="s">
        <v>385</v>
      </c>
    </row>
    <row r="31" spans="1:15" x14ac:dyDescent="0.25">
      <c r="A31" s="1"/>
      <c r="B31" s="1" t="b">
        <v>0</v>
      </c>
      <c r="C31" s="1" t="s">
        <v>211</v>
      </c>
      <c r="D31" s="6">
        <v>42398.454513888901</v>
      </c>
      <c r="E31" s="3" t="s">
        <v>54</v>
      </c>
      <c r="F31" s="4" t="s">
        <v>266</v>
      </c>
      <c r="G31" s="1" t="s">
        <v>294</v>
      </c>
      <c r="H31" s="2" t="s">
        <v>60</v>
      </c>
      <c r="I31" s="2" t="s">
        <v>72</v>
      </c>
      <c r="J31" s="2"/>
      <c r="K31" s="2">
        <v>54418.614000000001</v>
      </c>
      <c r="L31" s="4">
        <v>137876.90400000001</v>
      </c>
      <c r="M31" s="4">
        <v>0.78639338844859397</v>
      </c>
      <c r="O31" t="s">
        <v>386</v>
      </c>
    </row>
    <row r="32" spans="1:15" x14ac:dyDescent="0.25">
      <c r="A32" s="1"/>
      <c r="B32" s="1" t="b">
        <v>0</v>
      </c>
      <c r="C32" s="1" t="s">
        <v>253</v>
      </c>
      <c r="D32" s="6">
        <v>42398.456284722197</v>
      </c>
      <c r="E32" s="3" t="s">
        <v>54</v>
      </c>
      <c r="F32" s="4" t="s">
        <v>266</v>
      </c>
      <c r="G32" s="1" t="s">
        <v>205</v>
      </c>
      <c r="H32" s="2" t="s">
        <v>60</v>
      </c>
      <c r="I32" s="2" t="s">
        <v>72</v>
      </c>
      <c r="J32" s="2"/>
      <c r="K32" s="2">
        <v>57300.911999999997</v>
      </c>
      <c r="L32" s="4">
        <v>143289.666</v>
      </c>
      <c r="M32" s="4">
        <v>1.9588057221158</v>
      </c>
      <c r="O32" t="s">
        <v>387</v>
      </c>
    </row>
    <row r="33" spans="1:18" x14ac:dyDescent="0.25">
      <c r="A33" s="1"/>
      <c r="B33" s="1" t="b">
        <v>0</v>
      </c>
      <c r="C33" s="1" t="s">
        <v>24</v>
      </c>
      <c r="D33" s="6">
        <v>42398.458032407398</v>
      </c>
      <c r="E33" s="3" t="s">
        <v>54</v>
      </c>
      <c r="F33" s="4" t="s">
        <v>266</v>
      </c>
      <c r="G33" s="1" t="s">
        <v>277</v>
      </c>
      <c r="H33" s="2">
        <v>1.57357570750118</v>
      </c>
      <c r="I33" s="2">
        <v>2.2964764951849399</v>
      </c>
      <c r="J33" s="2"/>
      <c r="K33" s="2">
        <v>460818.63199999998</v>
      </c>
      <c r="L33" s="4">
        <v>256967.43799999999</v>
      </c>
      <c r="M33" s="4">
        <v>0.45122070132962</v>
      </c>
      <c r="N33" s="7">
        <v>42215</v>
      </c>
      <c r="O33" t="s">
        <v>388</v>
      </c>
      <c r="P33" t="s">
        <v>326</v>
      </c>
      <c r="Q33" t="s">
        <v>395</v>
      </c>
      <c r="R33">
        <v>222</v>
      </c>
    </row>
    <row r="34" spans="1:18" x14ac:dyDescent="0.25">
      <c r="A34" s="1"/>
      <c r="B34" s="1" t="b">
        <v>0</v>
      </c>
      <c r="C34" s="1" t="s">
        <v>108</v>
      </c>
      <c r="D34" s="6">
        <v>42398.459803240701</v>
      </c>
      <c r="E34" s="3" t="s">
        <v>54</v>
      </c>
      <c r="F34" s="4" t="s">
        <v>266</v>
      </c>
      <c r="G34" s="1" t="s">
        <v>166</v>
      </c>
      <c r="H34" s="2">
        <v>2.6875194660661199</v>
      </c>
      <c r="I34" s="2">
        <v>2.3947797117771401</v>
      </c>
      <c r="J34" s="2"/>
      <c r="K34" s="2">
        <v>508090.32199999999</v>
      </c>
      <c r="L34" s="4">
        <v>225898.89</v>
      </c>
      <c r="M34" s="4">
        <v>0.92702745022740496</v>
      </c>
      <c r="N34" s="7">
        <v>42215</v>
      </c>
      <c r="O34" t="s">
        <v>369</v>
      </c>
      <c r="P34" t="s">
        <v>326</v>
      </c>
      <c r="Q34" t="s">
        <v>395</v>
      </c>
      <c r="R34">
        <v>222</v>
      </c>
    </row>
    <row r="35" spans="1:18" x14ac:dyDescent="0.25">
      <c r="A35" s="1"/>
      <c r="B35" s="1" t="b">
        <v>0</v>
      </c>
      <c r="C35" s="1" t="s">
        <v>292</v>
      </c>
      <c r="D35" s="6">
        <v>42398.461562500001</v>
      </c>
      <c r="E35" s="3" t="s">
        <v>54</v>
      </c>
      <c r="F35" s="4" t="s">
        <v>266</v>
      </c>
      <c r="G35" s="1" t="s">
        <v>63</v>
      </c>
      <c r="H35" s="2">
        <v>3.2541605525978898</v>
      </c>
      <c r="I35" s="2">
        <v>1.7918900270595</v>
      </c>
      <c r="J35" s="2"/>
      <c r="K35" s="2">
        <v>693519.728</v>
      </c>
      <c r="L35" s="4">
        <v>279499.05</v>
      </c>
      <c r="M35" s="4">
        <v>0.617421790204843</v>
      </c>
      <c r="N35" s="7">
        <v>41861</v>
      </c>
      <c r="O35" t="s">
        <v>394</v>
      </c>
      <c r="P35" t="s">
        <v>326</v>
      </c>
      <c r="Q35" t="s">
        <v>324</v>
      </c>
      <c r="R35">
        <v>222</v>
      </c>
    </row>
    <row r="36" spans="1:18" x14ac:dyDescent="0.25">
      <c r="A36" s="1"/>
      <c r="B36" s="1" t="b">
        <v>0</v>
      </c>
      <c r="C36" s="1" t="s">
        <v>5</v>
      </c>
      <c r="D36" s="6">
        <v>42398.463333333297</v>
      </c>
      <c r="E36" s="3" t="s">
        <v>54</v>
      </c>
      <c r="F36" s="4" t="s">
        <v>266</v>
      </c>
      <c r="G36" s="1" t="s">
        <v>42</v>
      </c>
      <c r="H36" s="2" t="s">
        <v>60</v>
      </c>
      <c r="I36" s="2" t="s">
        <v>72</v>
      </c>
      <c r="J36" s="2"/>
      <c r="K36" s="2">
        <v>151077.628</v>
      </c>
      <c r="L36" s="4">
        <v>245173.89199999999</v>
      </c>
      <c r="M36" s="4">
        <v>0.70151340816934005</v>
      </c>
      <c r="N36" s="7">
        <v>42230</v>
      </c>
      <c r="O36" t="s">
        <v>388</v>
      </c>
      <c r="P36" t="s">
        <v>326</v>
      </c>
      <c r="Q36" t="s">
        <v>395</v>
      </c>
      <c r="R36">
        <v>222</v>
      </c>
    </row>
    <row r="37" spans="1:18" x14ac:dyDescent="0.25">
      <c r="A37" s="1"/>
      <c r="B37" s="1" t="b">
        <v>0</v>
      </c>
      <c r="C37" s="1" t="s">
        <v>303</v>
      </c>
      <c r="D37" s="6">
        <v>42398.465092592603</v>
      </c>
      <c r="E37" s="3" t="s">
        <v>54</v>
      </c>
      <c r="F37" s="4" t="s">
        <v>266</v>
      </c>
      <c r="G37" s="1" t="s">
        <v>6</v>
      </c>
      <c r="H37" s="2" t="s">
        <v>60</v>
      </c>
      <c r="I37" s="2" t="s">
        <v>72</v>
      </c>
      <c r="J37" s="2"/>
      <c r="K37" s="2">
        <v>165773.77600000001</v>
      </c>
      <c r="L37" s="4">
        <v>226850.38</v>
      </c>
      <c r="M37" s="4">
        <v>0.43428747553757002</v>
      </c>
      <c r="N37" s="7">
        <v>42230</v>
      </c>
      <c r="O37" t="s">
        <v>393</v>
      </c>
      <c r="P37" t="s">
        <v>326</v>
      </c>
      <c r="Q37" t="s">
        <v>395</v>
      </c>
      <c r="R37">
        <v>222</v>
      </c>
    </row>
    <row r="38" spans="1:18" x14ac:dyDescent="0.25">
      <c r="A38" s="1"/>
      <c r="B38" s="1" t="b">
        <v>0</v>
      </c>
      <c r="C38" s="1" t="s">
        <v>109</v>
      </c>
      <c r="D38" s="6">
        <v>42398.4668634259</v>
      </c>
      <c r="E38" s="3" t="s">
        <v>54</v>
      </c>
      <c r="F38" s="4" t="s">
        <v>266</v>
      </c>
      <c r="G38" s="1" t="s">
        <v>125</v>
      </c>
      <c r="H38" s="2" t="s">
        <v>60</v>
      </c>
      <c r="I38" s="2" t="s">
        <v>72</v>
      </c>
      <c r="J38" s="2"/>
      <c r="K38" s="2">
        <v>138021.038</v>
      </c>
      <c r="L38" s="4">
        <v>229089.85200000001</v>
      </c>
      <c r="M38" s="4">
        <v>0.92956857625923295</v>
      </c>
      <c r="N38" s="7">
        <v>42230</v>
      </c>
      <c r="O38" t="s">
        <v>392</v>
      </c>
      <c r="P38" t="s">
        <v>326</v>
      </c>
      <c r="Q38" t="s">
        <v>395</v>
      </c>
      <c r="R38">
        <v>222</v>
      </c>
    </row>
    <row r="39" spans="1:18" x14ac:dyDescent="0.25">
      <c r="A39" s="1"/>
      <c r="B39" s="1" t="b">
        <v>0</v>
      </c>
      <c r="C39" s="1" t="s">
        <v>45</v>
      </c>
      <c r="D39" s="6">
        <v>42398.4686111111</v>
      </c>
      <c r="E39" s="3" t="s">
        <v>54</v>
      </c>
      <c r="F39" s="4" t="s">
        <v>266</v>
      </c>
      <c r="G39" s="1" t="s">
        <v>197</v>
      </c>
      <c r="H39" s="2" t="s">
        <v>60</v>
      </c>
      <c r="I39" s="2" t="s">
        <v>72</v>
      </c>
      <c r="J39" s="2"/>
      <c r="K39" s="2">
        <v>174793.288</v>
      </c>
      <c r="L39" s="4">
        <v>221651.74600000001</v>
      </c>
      <c r="M39" s="4">
        <v>1.3192170012130899</v>
      </c>
      <c r="N39" s="7">
        <v>42230</v>
      </c>
      <c r="O39" t="s">
        <v>391</v>
      </c>
      <c r="P39" t="s">
        <v>326</v>
      </c>
      <c r="Q39" t="s">
        <v>395</v>
      </c>
      <c r="R39">
        <v>222</v>
      </c>
    </row>
    <row r="40" spans="1:18" x14ac:dyDescent="0.25">
      <c r="A40" s="1"/>
      <c r="B40" s="1" t="b">
        <v>0</v>
      </c>
      <c r="C40" s="1" t="s">
        <v>312</v>
      </c>
      <c r="D40" s="6">
        <v>42398.470381944397</v>
      </c>
      <c r="E40" s="3" t="s">
        <v>54</v>
      </c>
      <c r="F40" s="4" t="s">
        <v>266</v>
      </c>
      <c r="G40" s="1" t="s">
        <v>234</v>
      </c>
      <c r="H40" s="2" t="s">
        <v>60</v>
      </c>
      <c r="I40" s="2" t="s">
        <v>72</v>
      </c>
      <c r="J40" s="2"/>
      <c r="K40" s="2">
        <v>235821.33799999999</v>
      </c>
      <c r="L40" s="4">
        <v>285047.00599999999</v>
      </c>
      <c r="M40" s="4">
        <v>0.78580592303277197</v>
      </c>
      <c r="N40" s="7">
        <v>42230</v>
      </c>
      <c r="O40" t="s">
        <v>390</v>
      </c>
      <c r="P40" t="s">
        <v>326</v>
      </c>
      <c r="Q40" t="s">
        <v>395</v>
      </c>
      <c r="R40">
        <v>222</v>
      </c>
    </row>
    <row r="41" spans="1:18" x14ac:dyDescent="0.25">
      <c r="A41" s="1"/>
      <c r="B41" s="1" t="b">
        <v>0</v>
      </c>
      <c r="C41" s="1" t="s">
        <v>59</v>
      </c>
      <c r="D41" s="6">
        <v>42398.472141203703</v>
      </c>
      <c r="E41" s="3" t="s">
        <v>54</v>
      </c>
      <c r="F41" s="4" t="s">
        <v>266</v>
      </c>
      <c r="G41" s="1" t="s">
        <v>80</v>
      </c>
      <c r="H41" s="2" t="s">
        <v>60</v>
      </c>
      <c r="I41" s="2" t="s">
        <v>72</v>
      </c>
      <c r="J41" s="2"/>
      <c r="K41" s="2">
        <v>131746.038</v>
      </c>
      <c r="L41" s="4">
        <v>254193.522</v>
      </c>
      <c r="M41" s="4">
        <v>0.87517919951849199</v>
      </c>
      <c r="N41" s="7">
        <v>42230</v>
      </c>
      <c r="O41" t="s">
        <v>389</v>
      </c>
      <c r="P41" t="s">
        <v>326</v>
      </c>
      <c r="Q41" t="s">
        <v>395</v>
      </c>
      <c r="R41">
        <v>222</v>
      </c>
    </row>
    <row r="42" spans="1:18" x14ac:dyDescent="0.25">
      <c r="A42" s="1"/>
      <c r="B42" s="1" t="b">
        <v>0</v>
      </c>
      <c r="C42" s="1" t="s">
        <v>150</v>
      </c>
      <c r="D42" s="6">
        <v>42398.473912037</v>
      </c>
      <c r="E42" s="3" t="s">
        <v>54</v>
      </c>
      <c r="F42" s="4" t="s">
        <v>266</v>
      </c>
      <c r="G42" s="1" t="s">
        <v>236</v>
      </c>
      <c r="H42" s="2">
        <v>8.5776045316939094</v>
      </c>
      <c r="I42" s="2">
        <v>1.6892245507011101</v>
      </c>
      <c r="J42" s="2"/>
      <c r="K42" s="2">
        <v>848444.902</v>
      </c>
      <c r="L42" s="4">
        <v>182050.58199999999</v>
      </c>
      <c r="M42" s="4">
        <v>0.95189035202021499</v>
      </c>
      <c r="N42" s="7">
        <v>42228</v>
      </c>
      <c r="O42" t="s">
        <v>327</v>
      </c>
      <c r="P42" t="s">
        <v>326</v>
      </c>
      <c r="Q42" t="s">
        <v>323</v>
      </c>
      <c r="R42">
        <v>222</v>
      </c>
    </row>
    <row r="43" spans="1:18" x14ac:dyDescent="0.25">
      <c r="A43" s="1"/>
      <c r="B43" s="1" t="b">
        <v>0</v>
      </c>
      <c r="C43" s="1" t="s">
        <v>183</v>
      </c>
      <c r="D43" s="6">
        <v>42398.4756597222</v>
      </c>
      <c r="E43" s="3" t="s">
        <v>54</v>
      </c>
      <c r="F43" s="4" t="s">
        <v>266</v>
      </c>
      <c r="G43" s="1" t="s">
        <v>287</v>
      </c>
      <c r="H43" s="2">
        <v>8.5506870089860794</v>
      </c>
      <c r="I43" s="2">
        <v>1.3709366502742799</v>
      </c>
      <c r="J43" s="2"/>
      <c r="K43" s="2">
        <v>1063117.2120000001</v>
      </c>
      <c r="L43" s="4">
        <v>228646.41200000001</v>
      </c>
      <c r="M43" s="4">
        <v>0.863692871158804</v>
      </c>
      <c r="N43" s="7">
        <v>42228</v>
      </c>
      <c r="O43" t="s">
        <v>334</v>
      </c>
      <c r="P43" t="s">
        <v>326</v>
      </c>
      <c r="Q43" t="s">
        <v>323</v>
      </c>
      <c r="R43">
        <v>222</v>
      </c>
    </row>
    <row r="44" spans="1:18" x14ac:dyDescent="0.25">
      <c r="A44" s="1"/>
      <c r="B44" s="1" t="b">
        <v>0</v>
      </c>
      <c r="C44" s="1" t="s">
        <v>175</v>
      </c>
      <c r="D44" s="6">
        <v>42398.477430555598</v>
      </c>
      <c r="E44" s="3" t="s">
        <v>54</v>
      </c>
      <c r="F44" s="4" t="s">
        <v>266</v>
      </c>
      <c r="G44" s="1" t="s">
        <v>28</v>
      </c>
      <c r="H44" s="2">
        <v>10.6415251940463</v>
      </c>
      <c r="I44" s="2">
        <v>1.2167768209131</v>
      </c>
      <c r="J44" s="2"/>
      <c r="K44" s="2">
        <v>915198.53799999994</v>
      </c>
      <c r="L44" s="4">
        <v>166233.48800000001</v>
      </c>
      <c r="M44" s="4">
        <v>1.1898379496385101</v>
      </c>
      <c r="N44" s="7">
        <v>42228</v>
      </c>
      <c r="O44" t="s">
        <v>335</v>
      </c>
      <c r="P44" t="s">
        <v>326</v>
      </c>
      <c r="Q44" t="s">
        <v>323</v>
      </c>
      <c r="R44">
        <v>222</v>
      </c>
    </row>
    <row r="45" spans="1:18" x14ac:dyDescent="0.25">
      <c r="A45" s="1"/>
      <c r="B45" s="1" t="b">
        <v>0</v>
      </c>
      <c r="C45" s="1" t="s">
        <v>293</v>
      </c>
      <c r="D45" s="6">
        <v>42398.479189814803</v>
      </c>
      <c r="E45" s="3" t="s">
        <v>54</v>
      </c>
      <c r="F45" s="4" t="s">
        <v>266</v>
      </c>
      <c r="G45" s="1" t="s">
        <v>21</v>
      </c>
      <c r="H45" s="2">
        <v>8.9032165444257796</v>
      </c>
      <c r="I45" s="2">
        <v>1.22083422291027</v>
      </c>
      <c r="J45" s="2"/>
      <c r="K45" s="2">
        <v>880712.71600000001</v>
      </c>
      <c r="L45" s="4">
        <v>183706.46599999999</v>
      </c>
      <c r="M45" s="4">
        <v>0.27207230794068998</v>
      </c>
      <c r="N45" s="7">
        <v>42228</v>
      </c>
      <c r="O45" t="s">
        <v>331</v>
      </c>
      <c r="P45" t="s">
        <v>326</v>
      </c>
      <c r="Q45" t="s">
        <v>323</v>
      </c>
      <c r="R45">
        <v>222</v>
      </c>
    </row>
    <row r="46" spans="1:18" x14ac:dyDescent="0.25">
      <c r="A46" s="1"/>
      <c r="B46" s="1" t="b">
        <v>0</v>
      </c>
      <c r="C46" s="1" t="s">
        <v>43</v>
      </c>
      <c r="D46" s="6">
        <v>42398.480960648201</v>
      </c>
      <c r="E46" s="3" t="s">
        <v>54</v>
      </c>
      <c r="F46" s="4" t="s">
        <v>266</v>
      </c>
      <c r="G46" s="1" t="s">
        <v>37</v>
      </c>
      <c r="H46" s="2">
        <v>9.2476356015869996</v>
      </c>
      <c r="I46" s="2">
        <v>1.5144637778457499</v>
      </c>
      <c r="J46" s="2"/>
      <c r="K46" s="2">
        <v>866119.70799999998</v>
      </c>
      <c r="L46" s="4">
        <v>175505.652</v>
      </c>
      <c r="M46" s="4">
        <v>0.59741405832212402</v>
      </c>
      <c r="N46" s="7">
        <v>42228</v>
      </c>
      <c r="O46" t="s">
        <v>333</v>
      </c>
      <c r="P46" t="s">
        <v>326</v>
      </c>
      <c r="Q46" t="s">
        <v>323</v>
      </c>
      <c r="R46">
        <v>222</v>
      </c>
    </row>
    <row r="47" spans="1:18" x14ac:dyDescent="0.25">
      <c r="A47" s="1"/>
      <c r="B47" s="1" t="b">
        <v>0</v>
      </c>
      <c r="C47" s="1" t="s">
        <v>289</v>
      </c>
      <c r="D47" s="6">
        <v>42398.482731481497</v>
      </c>
      <c r="E47" s="3" t="s">
        <v>54</v>
      </c>
      <c r="F47" s="4" t="s">
        <v>266</v>
      </c>
      <c r="G47" s="1" t="s">
        <v>225</v>
      </c>
      <c r="H47" s="2">
        <v>9.2556409835982603</v>
      </c>
      <c r="I47" s="2">
        <v>1.1130847961721</v>
      </c>
      <c r="J47" s="2"/>
      <c r="K47" s="2">
        <v>937218.54799999995</v>
      </c>
      <c r="L47" s="4">
        <v>189796.99799999999</v>
      </c>
      <c r="M47" s="4">
        <v>1.4916931090496299</v>
      </c>
      <c r="N47" s="7">
        <v>42228</v>
      </c>
      <c r="O47" t="s">
        <v>339</v>
      </c>
      <c r="P47" t="s">
        <v>326</v>
      </c>
      <c r="Q47" t="s">
        <v>323</v>
      </c>
      <c r="R47">
        <v>222</v>
      </c>
    </row>
    <row r="48" spans="1:18" x14ac:dyDescent="0.25">
      <c r="A48" s="1"/>
      <c r="B48" s="1" t="b">
        <v>0</v>
      </c>
      <c r="C48" s="1" t="s">
        <v>79</v>
      </c>
      <c r="D48" s="6">
        <v>42398.484525462998</v>
      </c>
      <c r="E48" s="3" t="s">
        <v>54</v>
      </c>
      <c r="F48" s="4" t="s">
        <v>266</v>
      </c>
      <c r="G48" s="1" t="s">
        <v>53</v>
      </c>
      <c r="H48" s="2">
        <v>11.3784284814272</v>
      </c>
      <c r="I48" s="2">
        <v>1.6885104362144601</v>
      </c>
      <c r="J48" s="2"/>
      <c r="K48" s="2">
        <v>915432.79200000002</v>
      </c>
      <c r="L48" s="4">
        <v>157644.60399999999</v>
      </c>
      <c r="M48" s="4">
        <v>1.19771977146848</v>
      </c>
      <c r="N48" s="7">
        <v>42228</v>
      </c>
      <c r="O48" t="s">
        <v>340</v>
      </c>
      <c r="P48" t="s">
        <v>326</v>
      </c>
      <c r="Q48" t="s">
        <v>323</v>
      </c>
      <c r="R48">
        <v>222</v>
      </c>
    </row>
    <row r="49" spans="1:18" x14ac:dyDescent="0.25">
      <c r="A49" s="1"/>
      <c r="B49" s="1" t="b">
        <v>0</v>
      </c>
      <c r="C49" s="1" t="s">
        <v>186</v>
      </c>
      <c r="D49" s="6">
        <v>42398.486284722203</v>
      </c>
      <c r="E49" s="3" t="s">
        <v>54</v>
      </c>
      <c r="F49" s="4" t="s">
        <v>266</v>
      </c>
      <c r="G49" s="1" t="s">
        <v>160</v>
      </c>
      <c r="H49" s="2">
        <v>9.2031458034072706</v>
      </c>
      <c r="I49" s="2">
        <v>1.8394273661509399</v>
      </c>
      <c r="J49" s="2"/>
      <c r="K49" s="2">
        <v>861322.152</v>
      </c>
      <c r="L49" s="4">
        <v>175194.10200000001</v>
      </c>
      <c r="M49" s="4">
        <v>1.24731786378666</v>
      </c>
      <c r="N49" s="7">
        <v>42228</v>
      </c>
      <c r="O49" t="s">
        <v>329</v>
      </c>
      <c r="P49" t="s">
        <v>326</v>
      </c>
      <c r="Q49" t="s">
        <v>323</v>
      </c>
      <c r="R49">
        <v>222</v>
      </c>
    </row>
    <row r="50" spans="1:18" x14ac:dyDescent="0.25">
      <c r="A50" s="1"/>
      <c r="B50" s="1" t="b">
        <v>0</v>
      </c>
      <c r="C50" s="1" t="s">
        <v>268</v>
      </c>
      <c r="D50" s="6">
        <v>42398.488067129598</v>
      </c>
      <c r="E50" s="3" t="s">
        <v>54</v>
      </c>
      <c r="F50" s="4" t="s">
        <v>266</v>
      </c>
      <c r="G50" s="1" t="s">
        <v>92</v>
      </c>
      <c r="H50" s="2">
        <v>9.7825747188174006</v>
      </c>
      <c r="I50" s="2">
        <v>1.5629509597273401</v>
      </c>
      <c r="J50" s="2"/>
      <c r="K50" s="2">
        <v>883904.35600000003</v>
      </c>
      <c r="L50" s="4">
        <v>171524.698</v>
      </c>
      <c r="M50" s="4">
        <v>2.0611539454839001</v>
      </c>
      <c r="N50" s="7">
        <v>42228</v>
      </c>
      <c r="O50" t="s">
        <v>349</v>
      </c>
      <c r="P50" t="s">
        <v>326</v>
      </c>
      <c r="Q50" t="s">
        <v>323</v>
      </c>
      <c r="R50">
        <v>222</v>
      </c>
    </row>
    <row r="51" spans="1:18" x14ac:dyDescent="0.25">
      <c r="A51" s="1"/>
      <c r="B51" s="1" t="b">
        <v>0</v>
      </c>
      <c r="C51" s="1" t="s">
        <v>164</v>
      </c>
      <c r="D51" s="6">
        <v>42398.489826388897</v>
      </c>
      <c r="E51" s="3" t="s">
        <v>54</v>
      </c>
      <c r="F51" s="4" t="s">
        <v>266</v>
      </c>
      <c r="G51" s="1" t="s">
        <v>260</v>
      </c>
      <c r="H51" s="2">
        <v>8.6721725509343202</v>
      </c>
      <c r="I51" s="2">
        <v>0.93767808500532501</v>
      </c>
      <c r="J51" s="2"/>
      <c r="K51" s="2">
        <v>931889.99399999995</v>
      </c>
      <c r="L51" s="4">
        <v>198291.568</v>
      </c>
      <c r="M51" s="4">
        <v>0.39267524495891898</v>
      </c>
      <c r="N51" s="7">
        <v>42228</v>
      </c>
      <c r="O51" t="s">
        <v>350</v>
      </c>
      <c r="P51" t="s">
        <v>326</v>
      </c>
      <c r="Q51" t="s">
        <v>323</v>
      </c>
      <c r="R51">
        <v>222</v>
      </c>
    </row>
    <row r="52" spans="1:18" x14ac:dyDescent="0.25">
      <c r="A52" s="1"/>
      <c r="B52" s="1" t="b">
        <v>0</v>
      </c>
      <c r="C52" s="1" t="s">
        <v>136</v>
      </c>
      <c r="D52" s="6">
        <v>42398.491608796299</v>
      </c>
      <c r="E52" s="3" t="s">
        <v>54</v>
      </c>
      <c r="F52" s="4" t="s">
        <v>266</v>
      </c>
      <c r="G52" s="1" t="s">
        <v>202</v>
      </c>
      <c r="H52" s="2">
        <v>9.3044953357198796</v>
      </c>
      <c r="I52" s="2">
        <v>0.879578315670699</v>
      </c>
      <c r="J52" s="2"/>
      <c r="K52" s="2">
        <v>906507.49199999997</v>
      </c>
      <c r="L52" s="4">
        <v>182825.92199999999</v>
      </c>
      <c r="M52" s="4">
        <v>0.777375242269984</v>
      </c>
      <c r="N52" s="7">
        <v>42228</v>
      </c>
      <c r="O52" t="s">
        <v>351</v>
      </c>
      <c r="P52" t="s">
        <v>326</v>
      </c>
      <c r="Q52" t="s">
        <v>323</v>
      </c>
      <c r="R52">
        <v>222</v>
      </c>
    </row>
    <row r="53" spans="1:18" x14ac:dyDescent="0.25">
      <c r="A53" s="1"/>
      <c r="B53" s="1" t="b">
        <v>0</v>
      </c>
      <c r="C53" s="1" t="s">
        <v>248</v>
      </c>
      <c r="D53" s="6">
        <v>42398.493344907401</v>
      </c>
      <c r="E53" s="3" t="s">
        <v>54</v>
      </c>
      <c r="F53" s="4" t="s">
        <v>266</v>
      </c>
      <c r="G53" s="1" t="s">
        <v>22</v>
      </c>
      <c r="H53" s="2">
        <v>11.012681919142199</v>
      </c>
      <c r="I53" s="2">
        <v>1.8324453204511999</v>
      </c>
      <c r="J53" s="2"/>
      <c r="K53" s="2">
        <v>1027585.14</v>
      </c>
      <c r="L53" s="4">
        <v>181643.22200000001</v>
      </c>
      <c r="M53" s="4">
        <v>1.12540907443984</v>
      </c>
      <c r="N53" s="7">
        <v>42228</v>
      </c>
      <c r="O53" t="s">
        <v>328</v>
      </c>
      <c r="P53" t="s">
        <v>326</v>
      </c>
      <c r="Q53" t="s">
        <v>323</v>
      </c>
      <c r="R53">
        <v>222</v>
      </c>
    </row>
    <row r="54" spans="1:18" x14ac:dyDescent="0.25">
      <c r="A54" s="1"/>
      <c r="B54" s="1" t="b">
        <v>0</v>
      </c>
      <c r="C54" s="1" t="s">
        <v>238</v>
      </c>
      <c r="D54" s="6">
        <v>42398.495092592602</v>
      </c>
      <c r="E54" s="3" t="s">
        <v>54</v>
      </c>
      <c r="F54" s="4" t="s">
        <v>266</v>
      </c>
      <c r="G54" s="1" t="s">
        <v>165</v>
      </c>
      <c r="H54" s="2">
        <v>8.8917727264777202</v>
      </c>
      <c r="I54" s="2">
        <v>1.0599304512901899</v>
      </c>
      <c r="J54" s="2"/>
      <c r="K54" s="2">
        <v>937685.96</v>
      </c>
      <c r="L54" s="4">
        <v>195788.06400000001</v>
      </c>
      <c r="M54" s="4">
        <v>1.0168293011483001</v>
      </c>
      <c r="N54" s="7">
        <v>42228</v>
      </c>
      <c r="O54" t="s">
        <v>339</v>
      </c>
      <c r="P54" t="s">
        <v>326</v>
      </c>
      <c r="Q54" t="s">
        <v>323</v>
      </c>
      <c r="R54">
        <v>222</v>
      </c>
    </row>
    <row r="55" spans="1:18" x14ac:dyDescent="0.25">
      <c r="A55" s="1"/>
      <c r="B55" s="1" t="b">
        <v>0</v>
      </c>
      <c r="C55" s="1" t="s">
        <v>244</v>
      </c>
      <c r="D55" s="6">
        <v>42398.496851851902</v>
      </c>
      <c r="E55" s="3" t="s">
        <v>54</v>
      </c>
      <c r="F55" s="4" t="s">
        <v>266</v>
      </c>
      <c r="G55" s="1" t="s">
        <v>4</v>
      </c>
      <c r="H55" s="2">
        <v>11.763592340218</v>
      </c>
      <c r="I55" s="2">
        <v>1.5821986785641899</v>
      </c>
      <c r="J55" s="2"/>
      <c r="K55" s="2">
        <v>995150.41200000001</v>
      </c>
      <c r="L55" s="4">
        <v>166827.76</v>
      </c>
      <c r="M55" s="4">
        <v>0.41788504599092502</v>
      </c>
      <c r="N55" s="7">
        <v>42228</v>
      </c>
      <c r="O55" t="s">
        <v>352</v>
      </c>
      <c r="P55" t="s">
        <v>326</v>
      </c>
      <c r="Q55" t="s">
        <v>323</v>
      </c>
      <c r="R55">
        <v>222</v>
      </c>
    </row>
    <row r="56" spans="1:18" x14ac:dyDescent="0.25">
      <c r="A56" s="1"/>
      <c r="B56" s="1" t="b">
        <v>0</v>
      </c>
      <c r="C56" s="1" t="s">
        <v>282</v>
      </c>
      <c r="D56" s="6">
        <v>42398.498599537001</v>
      </c>
      <c r="E56" s="3" t="s">
        <v>54</v>
      </c>
      <c r="F56" s="4" t="s">
        <v>266</v>
      </c>
      <c r="G56" s="1" t="s">
        <v>250</v>
      </c>
      <c r="H56" s="2">
        <v>13.0857372720364</v>
      </c>
      <c r="I56" s="2">
        <v>0.83768559403026399</v>
      </c>
      <c r="J56" s="2"/>
      <c r="K56" s="2">
        <v>1053702.2879999999</v>
      </c>
      <c r="L56" s="4">
        <v>161946.234</v>
      </c>
      <c r="M56" s="4">
        <v>0.35530913425578903</v>
      </c>
      <c r="N56" s="7">
        <v>42228</v>
      </c>
      <c r="O56" t="s">
        <v>337</v>
      </c>
      <c r="P56" t="s">
        <v>326</v>
      </c>
      <c r="Q56" t="s">
        <v>323</v>
      </c>
      <c r="R56">
        <v>222</v>
      </c>
    </row>
    <row r="57" spans="1:18" x14ac:dyDescent="0.25">
      <c r="A57" s="1"/>
      <c r="B57" s="1" t="b">
        <v>0</v>
      </c>
      <c r="C57" s="1" t="s">
        <v>18</v>
      </c>
      <c r="D57" s="6">
        <v>42398.500381944403</v>
      </c>
      <c r="E57" s="3" t="s">
        <v>54</v>
      </c>
      <c r="F57" s="4" t="s">
        <v>266</v>
      </c>
      <c r="G57" s="1" t="s">
        <v>94</v>
      </c>
      <c r="H57" s="2">
        <v>9.6836698936922403</v>
      </c>
      <c r="I57" s="2">
        <v>1.0413245935667601</v>
      </c>
      <c r="J57" s="2"/>
      <c r="K57" s="2">
        <v>895195.88</v>
      </c>
      <c r="L57" s="4">
        <v>175072.86</v>
      </c>
      <c r="M57" s="4">
        <v>1.6424322265084801</v>
      </c>
      <c r="N57" s="7">
        <v>42228</v>
      </c>
      <c r="O57" t="s">
        <v>336</v>
      </c>
      <c r="P57" t="s">
        <v>326</v>
      </c>
      <c r="Q57" t="s">
        <v>323</v>
      </c>
      <c r="R57">
        <v>222</v>
      </c>
    </row>
    <row r="58" spans="1:18" x14ac:dyDescent="0.25">
      <c r="A58" s="1"/>
      <c r="B58" s="1" t="b">
        <v>0</v>
      </c>
      <c r="C58" s="1" t="s">
        <v>110</v>
      </c>
      <c r="D58" s="6">
        <v>42398.502129629604</v>
      </c>
      <c r="E58" s="3" t="s">
        <v>54</v>
      </c>
      <c r="F58" s="4" t="s">
        <v>266</v>
      </c>
      <c r="G58" s="1" t="s">
        <v>2</v>
      </c>
      <c r="H58" s="2">
        <v>8.3059598375337291</v>
      </c>
      <c r="I58" s="2">
        <v>1.2515920409438099</v>
      </c>
      <c r="J58" s="2"/>
      <c r="K58" s="2">
        <v>810965.76199999999</v>
      </c>
      <c r="L58" s="4">
        <v>178246.36</v>
      </c>
      <c r="M58" s="4">
        <v>0.38033234935006799</v>
      </c>
      <c r="N58" s="7">
        <v>42228</v>
      </c>
      <c r="O58" t="s">
        <v>353</v>
      </c>
      <c r="P58" t="s">
        <v>326</v>
      </c>
      <c r="Q58" t="s">
        <v>323</v>
      </c>
      <c r="R58">
        <v>222</v>
      </c>
    </row>
    <row r="59" spans="1:18" x14ac:dyDescent="0.25">
      <c r="A59" s="1"/>
      <c r="B59" s="1" t="b">
        <v>0</v>
      </c>
      <c r="C59" s="1" t="s">
        <v>184</v>
      </c>
      <c r="D59" s="6">
        <v>42398.503912036998</v>
      </c>
      <c r="E59" s="3" t="s">
        <v>54</v>
      </c>
      <c r="F59" s="4" t="s">
        <v>266</v>
      </c>
      <c r="G59" s="1" t="s">
        <v>157</v>
      </c>
      <c r="H59" s="2">
        <v>7.3064018887967999</v>
      </c>
      <c r="I59" s="2">
        <v>1.9208484903841401</v>
      </c>
      <c r="J59" s="2"/>
      <c r="K59" s="2">
        <v>771931.174</v>
      </c>
      <c r="L59" s="4">
        <v>186460.19</v>
      </c>
      <c r="M59" s="4">
        <v>1.3213555905879599</v>
      </c>
      <c r="N59" s="7">
        <v>42228</v>
      </c>
      <c r="O59" t="s">
        <v>354</v>
      </c>
      <c r="P59" t="s">
        <v>326</v>
      </c>
      <c r="Q59" t="s">
        <v>323</v>
      </c>
      <c r="R59">
        <v>222</v>
      </c>
    </row>
    <row r="60" spans="1:18" x14ac:dyDescent="0.25">
      <c r="A60" s="1"/>
      <c r="B60" s="1" t="b">
        <v>0</v>
      </c>
      <c r="C60" s="1" t="s">
        <v>192</v>
      </c>
      <c r="D60" s="6">
        <v>42398.505659722199</v>
      </c>
      <c r="E60" s="3" t="s">
        <v>54</v>
      </c>
      <c r="F60" s="4" t="s">
        <v>266</v>
      </c>
      <c r="G60" s="1" t="s">
        <v>206</v>
      </c>
      <c r="H60" s="2">
        <v>18.2860998091741</v>
      </c>
      <c r="I60" s="2">
        <v>1.4565209843437701</v>
      </c>
      <c r="J60" s="2"/>
      <c r="K60" s="2">
        <v>897667.76800000004</v>
      </c>
      <c r="L60" s="4">
        <v>103962.466</v>
      </c>
      <c r="M60" s="4">
        <v>1.4372855825434401</v>
      </c>
      <c r="N60" s="7">
        <v>42228</v>
      </c>
      <c r="O60" t="s">
        <v>355</v>
      </c>
      <c r="P60" t="s">
        <v>326</v>
      </c>
      <c r="Q60" t="s">
        <v>323</v>
      </c>
      <c r="R60">
        <v>222</v>
      </c>
    </row>
    <row r="61" spans="1:18" x14ac:dyDescent="0.25">
      <c r="A61" s="1"/>
      <c r="B61" s="1" t="b">
        <v>0</v>
      </c>
      <c r="C61" s="1" t="s">
        <v>34</v>
      </c>
      <c r="D61" s="6">
        <v>42398.507430555597</v>
      </c>
      <c r="E61" s="3" t="s">
        <v>54</v>
      </c>
      <c r="F61" s="4" t="s">
        <v>266</v>
      </c>
      <c r="G61" s="1" t="s">
        <v>230</v>
      </c>
      <c r="H61" s="2">
        <v>8.1313119333390596</v>
      </c>
      <c r="I61" s="2">
        <v>1.03118178947406</v>
      </c>
      <c r="J61" s="2"/>
      <c r="K61" s="2">
        <v>772560.94</v>
      </c>
      <c r="L61" s="4">
        <v>172526.42</v>
      </c>
      <c r="M61" s="4">
        <v>0.97120522353433203</v>
      </c>
      <c r="N61" s="7">
        <v>42228</v>
      </c>
      <c r="O61" t="s">
        <v>356</v>
      </c>
      <c r="P61" t="s">
        <v>326</v>
      </c>
      <c r="Q61" t="s">
        <v>323</v>
      </c>
      <c r="R61">
        <v>222</v>
      </c>
    </row>
    <row r="62" spans="1:18" x14ac:dyDescent="0.25">
      <c r="A62" s="1"/>
      <c r="B62" s="1" t="b">
        <v>0</v>
      </c>
      <c r="C62" s="1" t="s">
        <v>14</v>
      </c>
      <c r="D62" s="6">
        <v>42398.509189814802</v>
      </c>
      <c r="E62" s="3" t="s">
        <v>54</v>
      </c>
      <c r="F62" s="4" t="s">
        <v>266</v>
      </c>
      <c r="G62" s="1" t="s">
        <v>101</v>
      </c>
      <c r="H62" s="2">
        <v>13.060592794297699</v>
      </c>
      <c r="I62" s="2">
        <v>1.5529028335836901</v>
      </c>
      <c r="J62" s="2"/>
      <c r="K62" s="2">
        <v>1163179.9739999999</v>
      </c>
      <c r="L62" s="4">
        <v>179058.82399999999</v>
      </c>
      <c r="M62" s="4">
        <v>0.34162058596344602</v>
      </c>
      <c r="N62" s="7">
        <v>42228</v>
      </c>
      <c r="O62" t="s">
        <v>330</v>
      </c>
      <c r="P62" t="s">
        <v>326</v>
      </c>
      <c r="Q62" t="s">
        <v>323</v>
      </c>
      <c r="R62">
        <v>222</v>
      </c>
    </row>
    <row r="63" spans="1:18" x14ac:dyDescent="0.25">
      <c r="A63" s="1"/>
      <c r="B63" s="1" t="b">
        <v>0</v>
      </c>
      <c r="C63" s="1" t="s">
        <v>27</v>
      </c>
      <c r="D63" s="6">
        <v>42398.510972222197</v>
      </c>
      <c r="E63" s="3" t="s">
        <v>54</v>
      </c>
      <c r="F63" s="4" t="s">
        <v>266</v>
      </c>
      <c r="G63" s="1" t="s">
        <v>12</v>
      </c>
      <c r="H63" s="2">
        <v>14.4663312073697</v>
      </c>
      <c r="I63" s="2">
        <v>0.71434521431309195</v>
      </c>
      <c r="J63" s="2"/>
      <c r="K63" s="2">
        <v>1116750.6000000001</v>
      </c>
      <c r="L63" s="4">
        <v>157915.76800000001</v>
      </c>
      <c r="M63" s="4">
        <v>0.55025713546302202</v>
      </c>
      <c r="N63" s="7">
        <v>42228</v>
      </c>
      <c r="O63" t="s">
        <v>338</v>
      </c>
      <c r="P63" t="s">
        <v>326</v>
      </c>
      <c r="Q63" t="s">
        <v>323</v>
      </c>
      <c r="R63">
        <v>222</v>
      </c>
    </row>
    <row r="64" spans="1:18" x14ac:dyDescent="0.25">
      <c r="A64" s="1"/>
      <c r="B64" s="1" t="b">
        <v>0</v>
      </c>
      <c r="C64" s="1" t="s">
        <v>310</v>
      </c>
      <c r="D64" s="6">
        <v>42398.512719907398</v>
      </c>
      <c r="E64" s="3" t="s">
        <v>54</v>
      </c>
      <c r="F64" s="4" t="s">
        <v>266</v>
      </c>
      <c r="G64" s="1" t="s">
        <v>29</v>
      </c>
      <c r="H64" s="2">
        <v>11.8662230976639</v>
      </c>
      <c r="I64" s="2">
        <v>2.5856197493955202</v>
      </c>
      <c r="J64" s="2"/>
      <c r="K64" s="2">
        <v>1129530.078</v>
      </c>
      <c r="L64" s="4">
        <v>188060.04800000001</v>
      </c>
      <c r="M64" s="4">
        <v>1.21130632253006</v>
      </c>
      <c r="N64" s="7">
        <v>42228</v>
      </c>
      <c r="O64" t="s">
        <v>332</v>
      </c>
      <c r="P64" t="s">
        <v>326</v>
      </c>
      <c r="Q64" t="s">
        <v>323</v>
      </c>
      <c r="R64">
        <v>222</v>
      </c>
    </row>
    <row r="65" spans="1:18" x14ac:dyDescent="0.25">
      <c r="A65" s="1"/>
      <c r="B65" s="1" t="b">
        <v>0</v>
      </c>
      <c r="C65" s="1" t="s">
        <v>135</v>
      </c>
      <c r="D65" s="6">
        <v>42398.514490740701</v>
      </c>
      <c r="E65" s="3" t="s">
        <v>54</v>
      </c>
      <c r="F65" s="4" t="s">
        <v>266</v>
      </c>
      <c r="G65" s="1" t="s">
        <v>90</v>
      </c>
      <c r="H65" s="2">
        <v>5.0321278827932296</v>
      </c>
      <c r="I65" s="2">
        <v>1.5680146492292399</v>
      </c>
      <c r="J65" s="2"/>
      <c r="K65" s="2">
        <v>827738.77</v>
      </c>
      <c r="L65" s="4">
        <v>257928.35800000001</v>
      </c>
      <c r="M65" s="4">
        <v>1.08228816620538</v>
      </c>
      <c r="N65" s="7">
        <v>42228</v>
      </c>
      <c r="O65" t="s">
        <v>357</v>
      </c>
      <c r="P65" t="s">
        <v>326</v>
      </c>
      <c r="Q65" t="s">
        <v>323</v>
      </c>
      <c r="R65">
        <v>222</v>
      </c>
    </row>
    <row r="66" spans="1:18" x14ac:dyDescent="0.25">
      <c r="A66" s="1"/>
      <c r="B66" s="1" t="b">
        <v>0</v>
      </c>
      <c r="C66" s="1" t="s">
        <v>66</v>
      </c>
      <c r="D66" s="6">
        <v>42398.516226851898</v>
      </c>
      <c r="E66" s="3" t="s">
        <v>54</v>
      </c>
      <c r="F66" s="4" t="s">
        <v>266</v>
      </c>
      <c r="G66" s="1" t="s">
        <v>156</v>
      </c>
      <c r="H66" s="2">
        <v>8.5655218348499993</v>
      </c>
      <c r="I66" s="2">
        <v>2.03073684725249</v>
      </c>
      <c r="J66" s="2"/>
      <c r="K66" s="2">
        <v>806941.05799999996</v>
      </c>
      <c r="L66" s="4">
        <v>173339.6</v>
      </c>
      <c r="M66" s="4">
        <v>1.2007091115838799</v>
      </c>
      <c r="N66" s="7">
        <v>42228</v>
      </c>
      <c r="O66" t="s">
        <v>358</v>
      </c>
      <c r="P66" t="s">
        <v>326</v>
      </c>
      <c r="Q66" t="s">
        <v>323</v>
      </c>
      <c r="R66">
        <v>222</v>
      </c>
    </row>
    <row r="67" spans="1:18" x14ac:dyDescent="0.25">
      <c r="A67" s="1"/>
      <c r="B67" s="1" t="b">
        <v>0</v>
      </c>
      <c r="C67" s="1" t="s">
        <v>151</v>
      </c>
      <c r="D67" s="6">
        <v>42398.517962963</v>
      </c>
      <c r="E67" s="3" t="s">
        <v>54</v>
      </c>
      <c r="F67" s="4" t="s">
        <v>266</v>
      </c>
      <c r="G67" s="1" t="s">
        <v>261</v>
      </c>
      <c r="H67" s="2">
        <v>15.2654544718505</v>
      </c>
      <c r="I67" s="2">
        <v>1.32195316672184</v>
      </c>
      <c r="J67" s="2"/>
      <c r="K67" s="2">
        <v>1332664.848</v>
      </c>
      <c r="L67" s="4">
        <v>180131.91800000001</v>
      </c>
      <c r="M67" s="4">
        <v>1.1997030599963401</v>
      </c>
      <c r="N67" s="7">
        <v>42136</v>
      </c>
      <c r="O67" t="s">
        <v>341</v>
      </c>
      <c r="P67" t="s">
        <v>326</v>
      </c>
      <c r="Q67" t="s">
        <v>324</v>
      </c>
      <c r="R67">
        <v>222</v>
      </c>
    </row>
    <row r="68" spans="1:18" x14ac:dyDescent="0.25">
      <c r="A68" s="1"/>
      <c r="B68" s="1" t="b">
        <v>0</v>
      </c>
      <c r="C68" s="1" t="s">
        <v>281</v>
      </c>
      <c r="D68" s="6">
        <v>42398.519722222198</v>
      </c>
      <c r="E68" s="3" t="s">
        <v>54</v>
      </c>
      <c r="F68" s="4" t="s">
        <v>266</v>
      </c>
      <c r="G68" s="1" t="s">
        <v>168</v>
      </c>
      <c r="H68" s="2">
        <v>18.630060219782401</v>
      </c>
      <c r="I68" s="2">
        <v>1.98094271911663</v>
      </c>
      <c r="J68" s="2"/>
      <c r="K68" s="2">
        <v>1352271.1259999999</v>
      </c>
      <c r="L68" s="4">
        <v>154098.17199999999</v>
      </c>
      <c r="M68" s="4">
        <v>1.09316798577367</v>
      </c>
      <c r="N68" s="7">
        <v>42136</v>
      </c>
      <c r="O68" t="s">
        <v>342</v>
      </c>
      <c r="P68" t="s">
        <v>326</v>
      </c>
      <c r="Q68" t="s">
        <v>324</v>
      </c>
      <c r="R68">
        <v>222</v>
      </c>
    </row>
    <row r="69" spans="1:18" x14ac:dyDescent="0.25">
      <c r="A69" s="1"/>
      <c r="B69" s="1" t="b">
        <v>0</v>
      </c>
      <c r="C69" s="1" t="s">
        <v>317</v>
      </c>
      <c r="D69" s="6">
        <v>42398.5214583333</v>
      </c>
      <c r="E69" s="3" t="s">
        <v>54</v>
      </c>
      <c r="F69" s="4" t="s">
        <v>266</v>
      </c>
      <c r="G69" s="1" t="s">
        <v>87</v>
      </c>
      <c r="H69" s="2">
        <v>17.543903677643399</v>
      </c>
      <c r="I69" s="2">
        <v>1.3414268737244099</v>
      </c>
      <c r="J69" s="2"/>
      <c r="K69" s="2">
        <v>1357777.79</v>
      </c>
      <c r="L69" s="4">
        <v>162975.99799999999</v>
      </c>
      <c r="M69" s="4">
        <v>1.3152496131787099</v>
      </c>
      <c r="N69" s="7">
        <v>42136</v>
      </c>
      <c r="O69" t="s">
        <v>343</v>
      </c>
      <c r="P69" t="s">
        <v>326</v>
      </c>
      <c r="Q69" t="s">
        <v>324</v>
      </c>
      <c r="R69">
        <v>222</v>
      </c>
    </row>
    <row r="70" spans="1:18" x14ac:dyDescent="0.25">
      <c r="A70" s="1"/>
      <c r="B70" s="1" t="b">
        <v>0</v>
      </c>
      <c r="C70" s="1" t="s">
        <v>47</v>
      </c>
      <c r="D70" s="6">
        <v>42398.523240740702</v>
      </c>
      <c r="E70" s="3" t="s">
        <v>54</v>
      </c>
      <c r="F70" s="4" t="s">
        <v>266</v>
      </c>
      <c r="G70" s="1" t="s">
        <v>181</v>
      </c>
      <c r="H70" s="2">
        <v>17.269491541862902</v>
      </c>
      <c r="I70" s="2">
        <v>1.69629840645443</v>
      </c>
      <c r="J70" s="2"/>
      <c r="K70" s="2">
        <v>1325673.9380000001</v>
      </c>
      <c r="L70" s="4">
        <v>161294.1</v>
      </c>
      <c r="M70" s="4">
        <v>0.73361024727247204</v>
      </c>
      <c r="N70" s="7">
        <v>42136</v>
      </c>
      <c r="O70" t="s">
        <v>344</v>
      </c>
      <c r="P70" t="s">
        <v>326</v>
      </c>
      <c r="Q70" t="s">
        <v>324</v>
      </c>
      <c r="R70">
        <v>222</v>
      </c>
    </row>
    <row r="71" spans="1:18" x14ac:dyDescent="0.25">
      <c r="A71" s="1"/>
      <c r="B71" s="1" t="b">
        <v>0</v>
      </c>
      <c r="C71" s="1" t="s">
        <v>36</v>
      </c>
      <c r="D71" s="6">
        <v>42398.525000000001</v>
      </c>
      <c r="E71" s="3" t="s">
        <v>54</v>
      </c>
      <c r="F71" s="4" t="s">
        <v>266</v>
      </c>
      <c r="G71" s="1" t="s">
        <v>306</v>
      </c>
      <c r="H71" s="2">
        <v>7.7567130987122104</v>
      </c>
      <c r="I71" s="2">
        <v>1.7442210593624401</v>
      </c>
      <c r="J71" s="2"/>
      <c r="K71" s="2">
        <v>782979.36800000002</v>
      </c>
      <c r="L71" s="4">
        <v>181068.70600000001</v>
      </c>
      <c r="M71" s="4">
        <v>1.4340915246833199</v>
      </c>
      <c r="N71" s="7">
        <v>42142</v>
      </c>
      <c r="O71" t="s">
        <v>341</v>
      </c>
      <c r="P71" t="s">
        <v>326</v>
      </c>
      <c r="Q71" t="s">
        <v>324</v>
      </c>
      <c r="R71">
        <v>222</v>
      </c>
    </row>
    <row r="72" spans="1:18" x14ac:dyDescent="0.25">
      <c r="A72" s="1"/>
      <c r="B72" s="1" t="b">
        <v>0</v>
      </c>
      <c r="C72" s="1" t="s">
        <v>272</v>
      </c>
      <c r="D72" s="6">
        <v>42398.526782407404</v>
      </c>
      <c r="E72" s="3" t="s">
        <v>54</v>
      </c>
      <c r="F72" s="4" t="s">
        <v>266</v>
      </c>
      <c r="G72" s="1" t="s">
        <v>17</v>
      </c>
      <c r="H72" s="2">
        <v>2.5785569432300002</v>
      </c>
      <c r="I72" s="2">
        <v>1.5883991994987501</v>
      </c>
      <c r="J72" s="2"/>
      <c r="K72" s="2">
        <v>772265.68</v>
      </c>
      <c r="L72" s="4">
        <v>350289.94</v>
      </c>
      <c r="M72" s="4">
        <v>1.19240433837592</v>
      </c>
      <c r="N72" s="7">
        <v>42142</v>
      </c>
      <c r="O72" t="s">
        <v>342</v>
      </c>
      <c r="P72" t="s">
        <v>326</v>
      </c>
      <c r="Q72" t="s">
        <v>324</v>
      </c>
      <c r="R72">
        <v>222</v>
      </c>
    </row>
    <row r="73" spans="1:18" x14ac:dyDescent="0.25">
      <c r="A73" s="1"/>
      <c r="B73" s="1" t="b">
        <v>0</v>
      </c>
      <c r="C73" s="1" t="s">
        <v>249</v>
      </c>
      <c r="D73" s="6">
        <v>42398.528541666703</v>
      </c>
      <c r="E73" s="3" t="s">
        <v>54</v>
      </c>
      <c r="F73" s="4" t="s">
        <v>266</v>
      </c>
      <c r="G73" s="1" t="s">
        <v>307</v>
      </c>
      <c r="H73" s="2">
        <v>3.7543100570260601</v>
      </c>
      <c r="I73" s="2">
        <v>2.07356786743467</v>
      </c>
      <c r="J73" s="2"/>
      <c r="K73" s="2">
        <v>857217.61</v>
      </c>
      <c r="L73" s="4">
        <v>319139.29200000002</v>
      </c>
      <c r="M73" s="4">
        <v>0.80852170548770796</v>
      </c>
      <c r="N73" s="7">
        <v>42142</v>
      </c>
      <c r="O73" t="s">
        <v>343</v>
      </c>
      <c r="P73" t="s">
        <v>326</v>
      </c>
      <c r="Q73" t="s">
        <v>324</v>
      </c>
      <c r="R73">
        <v>222</v>
      </c>
    </row>
    <row r="74" spans="1:18" x14ac:dyDescent="0.25">
      <c r="A74" s="1"/>
      <c r="B74" s="1" t="b">
        <v>0</v>
      </c>
      <c r="C74" s="1" t="s">
        <v>256</v>
      </c>
      <c r="D74" s="6">
        <v>42398.530312499999</v>
      </c>
      <c r="E74" s="3" t="s">
        <v>54</v>
      </c>
      <c r="F74" s="4" t="s">
        <v>266</v>
      </c>
      <c r="G74" s="1" t="s">
        <v>124</v>
      </c>
      <c r="H74" s="2">
        <v>6.4930649381820302</v>
      </c>
      <c r="I74" s="2">
        <v>1.38204979780127</v>
      </c>
      <c r="J74" s="2"/>
      <c r="K74" s="2">
        <v>1171022.9180000001</v>
      </c>
      <c r="L74" s="4">
        <v>307580.65999999997</v>
      </c>
      <c r="M74" s="4">
        <v>0.82849031936569595</v>
      </c>
      <c r="N74" s="7">
        <v>42142</v>
      </c>
      <c r="O74" t="s">
        <v>344</v>
      </c>
      <c r="P74" t="s">
        <v>326</v>
      </c>
      <c r="Q74" t="s">
        <v>324</v>
      </c>
      <c r="R74">
        <v>222</v>
      </c>
    </row>
    <row r="75" spans="1:18" x14ac:dyDescent="0.25">
      <c r="A75" s="1"/>
      <c r="B75" s="1" t="b">
        <v>0</v>
      </c>
      <c r="C75" s="1" t="s">
        <v>315</v>
      </c>
      <c r="D75" s="6">
        <v>42398.532071759299</v>
      </c>
      <c r="E75" s="3" t="s">
        <v>54</v>
      </c>
      <c r="F75" s="4" t="s">
        <v>266</v>
      </c>
      <c r="G75" s="1" t="s">
        <v>235</v>
      </c>
      <c r="H75" s="2">
        <v>16.913416908347202</v>
      </c>
      <c r="I75" s="2">
        <v>0.85658319325820298</v>
      </c>
      <c r="J75" s="2"/>
      <c r="K75" s="2">
        <v>1189584.662</v>
      </c>
      <c r="L75" s="4">
        <v>147346.53</v>
      </c>
      <c r="M75" s="4">
        <v>0.82974740852519602</v>
      </c>
      <c r="N75" s="7">
        <v>42149</v>
      </c>
      <c r="O75" t="s">
        <v>343</v>
      </c>
      <c r="P75" t="s">
        <v>326</v>
      </c>
      <c r="Q75" t="s">
        <v>324</v>
      </c>
      <c r="R75">
        <v>222</v>
      </c>
    </row>
    <row r="76" spans="1:18" x14ac:dyDescent="0.25">
      <c r="A76" s="1"/>
      <c r="B76" s="1" t="b">
        <v>0</v>
      </c>
      <c r="C76" s="1" t="s">
        <v>178</v>
      </c>
      <c r="D76" s="6">
        <v>42398.533842592602</v>
      </c>
      <c r="E76" s="3" t="s">
        <v>54</v>
      </c>
      <c r="F76" s="4" t="s">
        <v>266</v>
      </c>
      <c r="G76" s="1" t="s">
        <v>122</v>
      </c>
      <c r="H76" s="2">
        <v>14.684938723985301</v>
      </c>
      <c r="I76" s="2">
        <v>1.56129594176005</v>
      </c>
      <c r="J76" s="2"/>
      <c r="K76" s="2">
        <v>1347324.014</v>
      </c>
      <c r="L76" s="4">
        <v>188164.432</v>
      </c>
      <c r="M76" s="4">
        <v>1.6207902429968299</v>
      </c>
      <c r="N76" s="7">
        <v>42149</v>
      </c>
      <c r="O76" t="s">
        <v>342</v>
      </c>
      <c r="P76" t="s">
        <v>326</v>
      </c>
      <c r="Q76" t="s">
        <v>324</v>
      </c>
      <c r="R76">
        <v>222</v>
      </c>
    </row>
    <row r="77" spans="1:18" x14ac:dyDescent="0.25">
      <c r="A77" s="1"/>
      <c r="B77" s="1" t="b">
        <v>0</v>
      </c>
      <c r="C77" s="1" t="s">
        <v>180</v>
      </c>
      <c r="D77" s="6">
        <v>42398.535601851901</v>
      </c>
      <c r="E77" s="3" t="s">
        <v>54</v>
      </c>
      <c r="F77" s="4" t="s">
        <v>266</v>
      </c>
      <c r="G77" s="1" t="s">
        <v>32</v>
      </c>
      <c r="H77" s="2">
        <v>11.587437743260599</v>
      </c>
      <c r="I77" s="2">
        <v>1.6613849615670999</v>
      </c>
      <c r="J77" s="2"/>
      <c r="K77" s="2">
        <v>1013815.74</v>
      </c>
      <c r="L77" s="4">
        <v>172059.764</v>
      </c>
      <c r="M77" s="4">
        <v>1.47881292500859</v>
      </c>
      <c r="N77" s="7">
        <v>42149</v>
      </c>
      <c r="O77" t="s">
        <v>341</v>
      </c>
      <c r="P77" t="s">
        <v>326</v>
      </c>
      <c r="Q77" t="s">
        <v>324</v>
      </c>
      <c r="R77">
        <v>222</v>
      </c>
    </row>
    <row r="78" spans="1:18" x14ac:dyDescent="0.25">
      <c r="A78" s="1"/>
      <c r="B78" s="1" t="b">
        <v>0</v>
      </c>
      <c r="C78" s="1" t="s">
        <v>217</v>
      </c>
      <c r="D78" s="6">
        <v>42398.537372685198</v>
      </c>
      <c r="E78" s="3" t="s">
        <v>54</v>
      </c>
      <c r="F78" s="4" t="s">
        <v>266</v>
      </c>
      <c r="G78" s="1" t="s">
        <v>275</v>
      </c>
      <c r="H78" s="2">
        <v>12.847091452549201</v>
      </c>
      <c r="I78" s="2">
        <v>1.19838851524673</v>
      </c>
      <c r="J78" s="2"/>
      <c r="K78" s="2">
        <v>1102257.746</v>
      </c>
      <c r="L78" s="4">
        <v>171995.81200000001</v>
      </c>
      <c r="M78" s="4">
        <v>1.23760739005381</v>
      </c>
      <c r="N78" s="7">
        <v>42149</v>
      </c>
      <c r="O78" t="s">
        <v>345</v>
      </c>
      <c r="P78" t="s">
        <v>326</v>
      </c>
      <c r="Q78" t="s">
        <v>324</v>
      </c>
      <c r="R78">
        <v>222</v>
      </c>
    </row>
    <row r="79" spans="1:18" x14ac:dyDescent="0.25">
      <c r="A79" s="1"/>
      <c r="B79" s="1" t="b">
        <v>0</v>
      </c>
      <c r="C79" s="1" t="s">
        <v>95</v>
      </c>
      <c r="D79" s="6">
        <v>42398.5391087963</v>
      </c>
      <c r="E79" s="3" t="s">
        <v>54</v>
      </c>
      <c r="F79" s="4" t="s">
        <v>266</v>
      </c>
      <c r="G79" s="1" t="s">
        <v>278</v>
      </c>
      <c r="H79" s="2">
        <v>12.955035828061201</v>
      </c>
      <c r="I79" s="2">
        <v>1.08062270431065</v>
      </c>
      <c r="J79" s="2"/>
      <c r="K79" s="2">
        <v>1092356.3400000001</v>
      </c>
      <c r="L79" s="4">
        <v>169284.69399999999</v>
      </c>
      <c r="M79" s="4">
        <v>0.90309916856545502</v>
      </c>
      <c r="N79" s="7">
        <v>42149</v>
      </c>
      <c r="O79" t="s">
        <v>346</v>
      </c>
      <c r="P79" t="s">
        <v>326</v>
      </c>
      <c r="Q79" t="s">
        <v>324</v>
      </c>
      <c r="R79">
        <v>222</v>
      </c>
    </row>
    <row r="80" spans="1:18" x14ac:dyDescent="0.25">
      <c r="A80" s="1"/>
      <c r="B80" s="1" t="b">
        <v>0</v>
      </c>
      <c r="C80" s="1" t="s">
        <v>130</v>
      </c>
      <c r="D80" s="6">
        <v>42398.540891203702</v>
      </c>
      <c r="E80" s="3" t="s">
        <v>54</v>
      </c>
      <c r="F80" s="4" t="s">
        <v>266</v>
      </c>
      <c r="G80" s="1" t="s">
        <v>246</v>
      </c>
      <c r="H80" s="2">
        <v>5.5566436560021097</v>
      </c>
      <c r="I80" s="2">
        <v>2.50886275135962</v>
      </c>
      <c r="J80" s="2"/>
      <c r="K80" s="2">
        <v>1103832.344</v>
      </c>
      <c r="L80" s="4">
        <v>322418.59399999998</v>
      </c>
      <c r="M80" s="4">
        <v>1.0444280933604</v>
      </c>
      <c r="N80" s="7">
        <v>42149</v>
      </c>
      <c r="O80" t="s">
        <v>344</v>
      </c>
      <c r="P80" t="s">
        <v>326</v>
      </c>
      <c r="Q80" t="s">
        <v>324</v>
      </c>
      <c r="R80">
        <v>222</v>
      </c>
    </row>
    <row r="81" spans="1:18" x14ac:dyDescent="0.25">
      <c r="A81" s="1"/>
      <c r="B81" s="1" t="b">
        <v>0</v>
      </c>
      <c r="C81" s="1" t="s">
        <v>118</v>
      </c>
      <c r="D81" s="6">
        <v>42398.542638888903</v>
      </c>
      <c r="E81" s="3" t="s">
        <v>54</v>
      </c>
      <c r="F81" s="4" t="s">
        <v>266</v>
      </c>
      <c r="G81" s="1" t="s">
        <v>252</v>
      </c>
      <c r="H81" s="2">
        <v>6.3248665385255904</v>
      </c>
      <c r="I81" s="2">
        <v>2.24726738247942</v>
      </c>
      <c r="J81" s="2"/>
      <c r="K81" s="2">
        <v>1325250.706</v>
      </c>
      <c r="L81" s="4">
        <v>354540.77</v>
      </c>
      <c r="M81" s="4">
        <v>1.5760381664107901</v>
      </c>
      <c r="N81" s="7">
        <v>42149</v>
      </c>
      <c r="O81" t="s">
        <v>347</v>
      </c>
      <c r="P81" t="s">
        <v>326</v>
      </c>
      <c r="Q81" t="s">
        <v>324</v>
      </c>
      <c r="R81">
        <v>222</v>
      </c>
    </row>
    <row r="82" spans="1:18" x14ac:dyDescent="0.25">
      <c r="A82" s="1"/>
      <c r="B82" s="1" t="b">
        <v>0</v>
      </c>
      <c r="C82" s="1" t="s">
        <v>308</v>
      </c>
      <c r="D82" s="6">
        <v>42398.544398148202</v>
      </c>
      <c r="E82" s="3" t="s">
        <v>54</v>
      </c>
      <c r="F82" s="4" t="s">
        <v>266</v>
      </c>
      <c r="G82" s="1" t="s">
        <v>296</v>
      </c>
      <c r="H82" s="2">
        <v>10.9818836750645</v>
      </c>
      <c r="I82" s="2">
        <v>2.4160974266517199</v>
      </c>
      <c r="J82" s="2"/>
      <c r="K82" s="2">
        <v>1039698.2</v>
      </c>
      <c r="L82" s="4">
        <v>184220.44399999999</v>
      </c>
      <c r="M82" s="4">
        <v>1.7220651412992201</v>
      </c>
      <c r="N82" s="7">
        <v>42156</v>
      </c>
      <c r="O82" t="s">
        <v>343</v>
      </c>
      <c r="P82" t="s">
        <v>326</v>
      </c>
      <c r="Q82" t="s">
        <v>324</v>
      </c>
      <c r="R82">
        <v>222</v>
      </c>
    </row>
    <row r="83" spans="1:18" x14ac:dyDescent="0.25">
      <c r="A83" s="1"/>
      <c r="B83" s="1" t="b">
        <v>0</v>
      </c>
      <c r="C83" s="1" t="s">
        <v>237</v>
      </c>
      <c r="D83" s="6">
        <v>42398.546134259297</v>
      </c>
      <c r="E83" s="3" t="s">
        <v>54</v>
      </c>
      <c r="F83" s="4" t="s">
        <v>266</v>
      </c>
      <c r="G83" s="1" t="s">
        <v>210</v>
      </c>
      <c r="H83" s="2">
        <v>13.493336398870101</v>
      </c>
      <c r="I83" s="2">
        <v>1.8661915429082401</v>
      </c>
      <c r="J83" s="2"/>
      <c r="K83" s="2">
        <v>1042050.872</v>
      </c>
      <c r="L83" s="4">
        <v>156176.264</v>
      </c>
      <c r="M83" s="4">
        <v>1.5157262302380801</v>
      </c>
      <c r="N83" s="7">
        <v>42156</v>
      </c>
      <c r="O83" t="s">
        <v>342</v>
      </c>
      <c r="P83" t="s">
        <v>326</v>
      </c>
      <c r="Q83" t="s">
        <v>324</v>
      </c>
      <c r="R83">
        <v>222</v>
      </c>
    </row>
    <row r="84" spans="1:18" x14ac:dyDescent="0.25">
      <c r="A84" s="1"/>
      <c r="B84" s="1" t="b">
        <v>0</v>
      </c>
      <c r="C84" s="1" t="s">
        <v>97</v>
      </c>
      <c r="D84" s="6">
        <v>42398.547916666699</v>
      </c>
      <c r="E84" s="3" t="s">
        <v>54</v>
      </c>
      <c r="F84" s="4" t="s">
        <v>266</v>
      </c>
      <c r="G84" s="1" t="s">
        <v>65</v>
      </c>
      <c r="H84" s="2">
        <v>12.466290780293599</v>
      </c>
      <c r="I84" s="2">
        <v>2.29397193716223</v>
      </c>
      <c r="J84" s="2"/>
      <c r="K84" s="2">
        <v>1064661.834</v>
      </c>
      <c r="L84" s="4">
        <v>170323.95800000001</v>
      </c>
      <c r="M84" s="4">
        <v>2.3860326332350299</v>
      </c>
      <c r="N84" s="7">
        <v>42156</v>
      </c>
      <c r="O84" t="s">
        <v>341</v>
      </c>
      <c r="P84" t="s">
        <v>326</v>
      </c>
      <c r="Q84" t="s">
        <v>324</v>
      </c>
      <c r="R84">
        <v>222</v>
      </c>
    </row>
    <row r="85" spans="1:18" x14ac:dyDescent="0.25">
      <c r="A85" s="1"/>
      <c r="B85" s="1" t="b">
        <v>0</v>
      </c>
      <c r="C85" s="1" t="s">
        <v>40</v>
      </c>
      <c r="D85" s="6">
        <v>42398.549675925897</v>
      </c>
      <c r="E85" s="3" t="s">
        <v>54</v>
      </c>
      <c r="F85" s="4" t="s">
        <v>266</v>
      </c>
      <c r="G85" s="1" t="s">
        <v>191</v>
      </c>
      <c r="H85" s="2">
        <v>14.054642479609299</v>
      </c>
      <c r="I85" s="2">
        <v>1.8582645074661599</v>
      </c>
      <c r="J85" s="2"/>
      <c r="K85" s="2">
        <v>1103394.2560000001</v>
      </c>
      <c r="L85" s="4">
        <v>159854.71599999999</v>
      </c>
      <c r="M85" s="4">
        <v>1.0367935193525299</v>
      </c>
      <c r="N85" s="7">
        <v>42156</v>
      </c>
      <c r="O85" t="s">
        <v>344</v>
      </c>
      <c r="P85" t="s">
        <v>326</v>
      </c>
      <c r="Q85" t="s">
        <v>324</v>
      </c>
      <c r="R85">
        <v>222</v>
      </c>
    </row>
    <row r="86" spans="1:18" x14ac:dyDescent="0.25">
      <c r="A86" s="1"/>
      <c r="B86" s="1" t="b">
        <v>0</v>
      </c>
      <c r="C86" s="1" t="s">
        <v>259</v>
      </c>
      <c r="D86" s="6">
        <v>42398.551446759302</v>
      </c>
      <c r="E86" s="3" t="s">
        <v>54</v>
      </c>
      <c r="F86" s="4" t="s">
        <v>266</v>
      </c>
      <c r="G86" s="1" t="s">
        <v>11</v>
      </c>
      <c r="H86" s="2">
        <v>12.645739109425501</v>
      </c>
      <c r="I86" s="2">
        <v>0.96567177420031902</v>
      </c>
      <c r="J86" s="2"/>
      <c r="K86" s="2">
        <v>1097877.304</v>
      </c>
      <c r="L86" s="4">
        <v>173548.81</v>
      </c>
      <c r="M86" s="4">
        <v>1.15487833375877</v>
      </c>
      <c r="N86" s="7">
        <v>42163</v>
      </c>
      <c r="O86" t="s">
        <v>343</v>
      </c>
      <c r="P86" t="s">
        <v>326</v>
      </c>
      <c r="Q86" t="s">
        <v>324</v>
      </c>
      <c r="R86">
        <v>222</v>
      </c>
    </row>
    <row r="87" spans="1:18" x14ac:dyDescent="0.25">
      <c r="A87" s="1"/>
      <c r="B87" s="1" t="b">
        <v>0</v>
      </c>
      <c r="C87" s="1" t="s">
        <v>58</v>
      </c>
      <c r="D87" s="6">
        <v>42398.553182870397</v>
      </c>
      <c r="E87" s="3" t="s">
        <v>54</v>
      </c>
      <c r="F87" s="4" t="s">
        <v>266</v>
      </c>
      <c r="G87" s="1" t="s">
        <v>26</v>
      </c>
      <c r="H87" s="2">
        <v>19.693719661728</v>
      </c>
      <c r="I87" s="2">
        <v>2.68745825341494</v>
      </c>
      <c r="J87" s="2"/>
      <c r="K87" s="2">
        <v>1607880.5319999999</v>
      </c>
      <c r="L87" s="4">
        <v>174562.508</v>
      </c>
      <c r="M87" s="4">
        <v>0.96909298610467998</v>
      </c>
      <c r="N87" s="7">
        <v>42163</v>
      </c>
      <c r="O87" t="s">
        <v>342</v>
      </c>
      <c r="P87" t="s">
        <v>326</v>
      </c>
      <c r="Q87" t="s">
        <v>324</v>
      </c>
      <c r="R87">
        <v>222</v>
      </c>
    </row>
    <row r="88" spans="1:18" x14ac:dyDescent="0.25">
      <c r="A88" s="1"/>
      <c r="B88" s="1" t="b">
        <v>0</v>
      </c>
      <c r="C88" s="1" t="s">
        <v>295</v>
      </c>
      <c r="D88" s="6">
        <v>42398.554918981499</v>
      </c>
      <c r="E88" s="3" t="s">
        <v>54</v>
      </c>
      <c r="F88" s="4" t="s">
        <v>266</v>
      </c>
      <c r="G88" s="1" t="s">
        <v>50</v>
      </c>
      <c r="H88" s="2">
        <v>37.118991152140801</v>
      </c>
      <c r="I88" s="2">
        <v>1.8486994509029699</v>
      </c>
      <c r="J88" s="2"/>
      <c r="K88" s="2">
        <v>2731681.3640000001</v>
      </c>
      <c r="L88" s="4">
        <v>167144.41800000001</v>
      </c>
      <c r="M88" s="4">
        <v>1.6796674910405101</v>
      </c>
      <c r="N88" s="7">
        <v>42163</v>
      </c>
      <c r="O88" t="s">
        <v>341</v>
      </c>
      <c r="P88" t="s">
        <v>326</v>
      </c>
      <c r="Q88" t="s">
        <v>324</v>
      </c>
      <c r="R88">
        <v>222</v>
      </c>
    </row>
    <row r="89" spans="1:18" x14ac:dyDescent="0.25">
      <c r="A89" s="1"/>
      <c r="B89" s="1" t="b">
        <v>0</v>
      </c>
      <c r="C89" s="1" t="s">
        <v>78</v>
      </c>
      <c r="D89" s="6">
        <v>42398.556689814803</v>
      </c>
      <c r="E89" s="3" t="s">
        <v>54</v>
      </c>
      <c r="F89" s="4" t="s">
        <v>266</v>
      </c>
      <c r="G89" s="1" t="s">
        <v>152</v>
      </c>
      <c r="H89" s="2">
        <v>16.3902824234825</v>
      </c>
      <c r="I89" s="2">
        <v>1.23228932408711</v>
      </c>
      <c r="J89" s="2"/>
      <c r="K89" s="2">
        <v>1385454.148</v>
      </c>
      <c r="L89" s="4">
        <v>176285.44200000001</v>
      </c>
      <c r="M89" s="4">
        <v>0.81062203790836995</v>
      </c>
      <c r="N89" s="7">
        <v>42163</v>
      </c>
      <c r="O89" t="s">
        <v>344</v>
      </c>
      <c r="P89" t="s">
        <v>326</v>
      </c>
      <c r="Q89" t="s">
        <v>324</v>
      </c>
      <c r="R89">
        <v>222</v>
      </c>
    </row>
    <row r="90" spans="1:18" x14ac:dyDescent="0.25">
      <c r="A90" s="1"/>
      <c r="B90" s="1" t="b">
        <v>0</v>
      </c>
      <c r="C90" s="1" t="s">
        <v>141</v>
      </c>
      <c r="D90" s="6">
        <v>42398.558437500003</v>
      </c>
      <c r="E90" s="3" t="s">
        <v>54</v>
      </c>
      <c r="F90" s="4" t="s">
        <v>266</v>
      </c>
      <c r="G90" s="1" t="s">
        <v>31</v>
      </c>
      <c r="H90" s="2">
        <v>14.143592843213399</v>
      </c>
      <c r="I90" s="2">
        <v>1.3438405250338601</v>
      </c>
      <c r="J90" s="2"/>
      <c r="K90" s="2">
        <v>1134489.8419999999</v>
      </c>
      <c r="L90" s="4">
        <v>163488.33799999999</v>
      </c>
      <c r="M90" s="4">
        <v>0.82698786020926196</v>
      </c>
      <c r="N90" s="7">
        <v>42170</v>
      </c>
      <c r="O90" t="s">
        <v>343</v>
      </c>
      <c r="P90" t="s">
        <v>326</v>
      </c>
      <c r="Q90" t="s">
        <v>324</v>
      </c>
      <c r="R90">
        <v>222</v>
      </c>
    </row>
    <row r="91" spans="1:18" x14ac:dyDescent="0.25">
      <c r="A91" s="1"/>
      <c r="B91" s="1" t="b">
        <v>0</v>
      </c>
      <c r="C91" s="1" t="s">
        <v>216</v>
      </c>
      <c r="D91" s="6">
        <v>42398.560219907398</v>
      </c>
      <c r="E91" s="3" t="s">
        <v>54</v>
      </c>
      <c r="F91" s="4" t="s">
        <v>266</v>
      </c>
      <c r="G91" s="1" t="s">
        <v>147</v>
      </c>
      <c r="H91" s="2">
        <v>14.162727499355</v>
      </c>
      <c r="I91" s="2">
        <v>1.9219231478837799</v>
      </c>
      <c r="J91" s="2"/>
      <c r="K91" s="2">
        <v>1155096.25</v>
      </c>
      <c r="L91" s="4">
        <v>166294.29800000001</v>
      </c>
      <c r="M91" s="4">
        <v>1.8243719445706199</v>
      </c>
      <c r="N91" s="7">
        <v>42170</v>
      </c>
      <c r="O91" t="s">
        <v>341</v>
      </c>
      <c r="P91" t="s">
        <v>326</v>
      </c>
      <c r="Q91" t="s">
        <v>324</v>
      </c>
      <c r="R91">
        <v>222</v>
      </c>
    </row>
    <row r="92" spans="1:18" x14ac:dyDescent="0.25">
      <c r="A92" s="1"/>
      <c r="B92" s="1" t="b">
        <v>0</v>
      </c>
      <c r="C92" s="1" t="s">
        <v>284</v>
      </c>
      <c r="D92" s="6">
        <v>42398.561967592599</v>
      </c>
      <c r="E92" s="3" t="s">
        <v>54</v>
      </c>
      <c r="F92" s="4" t="s">
        <v>266</v>
      </c>
      <c r="G92" s="1" t="s">
        <v>241</v>
      </c>
      <c r="H92" s="2">
        <v>40.794641407388397</v>
      </c>
      <c r="I92" s="2">
        <v>1.34212131311644</v>
      </c>
      <c r="J92" s="2"/>
      <c r="K92" s="2">
        <v>2804015.8960000002</v>
      </c>
      <c r="L92" s="4">
        <v>157099.21400000001</v>
      </c>
      <c r="M92" s="4">
        <v>1.5091746685935099</v>
      </c>
      <c r="N92" s="7">
        <v>42170</v>
      </c>
      <c r="O92" t="s">
        <v>342</v>
      </c>
      <c r="P92" t="s">
        <v>326</v>
      </c>
      <c r="Q92" t="s">
        <v>324</v>
      </c>
      <c r="R92">
        <v>222</v>
      </c>
    </row>
    <row r="93" spans="1:18" x14ac:dyDescent="0.25">
      <c r="A93" s="1"/>
      <c r="B93" s="1" t="b">
        <v>0</v>
      </c>
      <c r="C93" s="1" t="s">
        <v>227</v>
      </c>
      <c r="D93" s="6">
        <v>42398.563738425903</v>
      </c>
      <c r="E93" s="3" t="s">
        <v>54</v>
      </c>
      <c r="F93" s="4" t="s">
        <v>266</v>
      </c>
      <c r="G93" s="1" t="s">
        <v>204</v>
      </c>
      <c r="H93" s="2">
        <v>30.108252038447699</v>
      </c>
      <c r="I93" s="2">
        <v>2.3726846633610101</v>
      </c>
      <c r="J93" s="2"/>
      <c r="K93" s="2">
        <v>2246667.236</v>
      </c>
      <c r="L93" s="4">
        <v>166714.62400000001</v>
      </c>
      <c r="M93" s="4">
        <v>0.36331525431792699</v>
      </c>
      <c r="N93" s="7">
        <v>42170</v>
      </c>
      <c r="O93" t="s">
        <v>344</v>
      </c>
      <c r="P93" t="s">
        <v>326</v>
      </c>
      <c r="Q93" t="s">
        <v>324</v>
      </c>
      <c r="R93">
        <v>222</v>
      </c>
    </row>
    <row r="94" spans="1:18" x14ac:dyDescent="0.25">
      <c r="A94" s="1"/>
      <c r="B94" s="1" t="b">
        <v>0</v>
      </c>
      <c r="C94" s="1" t="s">
        <v>86</v>
      </c>
      <c r="D94" s="6">
        <v>42398.565474536997</v>
      </c>
      <c r="E94" s="3" t="s">
        <v>54</v>
      </c>
      <c r="F94" s="4" t="s">
        <v>266</v>
      </c>
      <c r="G94" s="1" t="s">
        <v>182</v>
      </c>
      <c r="H94" s="2" t="s">
        <v>60</v>
      </c>
      <c r="I94" s="2" t="s">
        <v>72</v>
      </c>
      <c r="J94" s="2"/>
      <c r="K94" s="2">
        <v>160071.448</v>
      </c>
      <c r="L94" s="4">
        <v>179764.91</v>
      </c>
      <c r="M94" s="4">
        <v>1.2542145440456101</v>
      </c>
      <c r="N94" s="7">
        <v>42177</v>
      </c>
      <c r="O94" t="s">
        <v>343</v>
      </c>
      <c r="P94" t="s">
        <v>326</v>
      </c>
      <c r="Q94" t="s">
        <v>324</v>
      </c>
      <c r="R94">
        <v>222</v>
      </c>
    </row>
    <row r="95" spans="1:18" x14ac:dyDescent="0.25">
      <c r="A95" s="1"/>
      <c r="B95" s="1" t="b">
        <v>0</v>
      </c>
      <c r="C95" s="1" t="s">
        <v>67</v>
      </c>
      <c r="D95" s="6">
        <v>42398.5672569444</v>
      </c>
      <c r="E95" s="3" t="s">
        <v>54</v>
      </c>
      <c r="F95" s="4" t="s">
        <v>266</v>
      </c>
      <c r="G95" s="1" t="s">
        <v>69</v>
      </c>
      <c r="H95" s="2">
        <v>0.112448611455518</v>
      </c>
      <c r="I95" s="2">
        <v>44.881856570767603</v>
      </c>
      <c r="J95" s="2"/>
      <c r="K95" s="2">
        <v>212247.85800000001</v>
      </c>
      <c r="L95" s="4">
        <v>177619.83799999999</v>
      </c>
      <c r="M95" s="4">
        <v>0.91256991574102997</v>
      </c>
      <c r="N95" s="7">
        <v>42177</v>
      </c>
      <c r="O95" t="s">
        <v>342</v>
      </c>
      <c r="P95" t="s">
        <v>326</v>
      </c>
      <c r="Q95" t="s">
        <v>324</v>
      </c>
      <c r="R95">
        <v>222</v>
      </c>
    </row>
    <row r="96" spans="1:18" x14ac:dyDescent="0.25">
      <c r="A96" s="1"/>
      <c r="B96" s="1" t="b">
        <v>0</v>
      </c>
      <c r="C96" s="1" t="s">
        <v>121</v>
      </c>
      <c r="D96" s="6">
        <v>42398.5690046296</v>
      </c>
      <c r="E96" s="3" t="s">
        <v>54</v>
      </c>
      <c r="F96" s="4" t="s">
        <v>266</v>
      </c>
      <c r="G96" s="1" t="s">
        <v>231</v>
      </c>
      <c r="H96" s="2">
        <v>0.89833129153416003</v>
      </c>
      <c r="I96" s="2">
        <v>6.0695736640264597</v>
      </c>
      <c r="J96" s="2"/>
      <c r="K96" s="2">
        <v>250281.27</v>
      </c>
      <c r="L96" s="4">
        <v>165002.82399999999</v>
      </c>
      <c r="M96" s="4">
        <v>0.89993636799573895</v>
      </c>
      <c r="N96" s="7">
        <v>42177</v>
      </c>
      <c r="O96" t="s">
        <v>341</v>
      </c>
      <c r="P96" t="s">
        <v>326</v>
      </c>
      <c r="Q96" t="s">
        <v>324</v>
      </c>
      <c r="R96">
        <v>222</v>
      </c>
    </row>
    <row r="97" spans="1:18" x14ac:dyDescent="0.25">
      <c r="A97" s="1"/>
      <c r="B97" s="1" t="b">
        <v>0</v>
      </c>
      <c r="C97" s="1" t="s">
        <v>185</v>
      </c>
      <c r="D97" s="6">
        <v>42398.570775462998</v>
      </c>
      <c r="E97" s="3" t="s">
        <v>54</v>
      </c>
      <c r="F97" s="4" t="s">
        <v>266</v>
      </c>
      <c r="G97" s="1" t="s">
        <v>16</v>
      </c>
      <c r="H97" s="2" t="s">
        <v>60</v>
      </c>
      <c r="I97" s="2" t="s">
        <v>72</v>
      </c>
      <c r="J97" s="2"/>
      <c r="K97" s="2">
        <v>111336.556</v>
      </c>
      <c r="L97" s="4">
        <v>179235.77600000001</v>
      </c>
      <c r="M97" s="4">
        <v>1.24625453051048</v>
      </c>
      <c r="N97" s="7">
        <v>42177</v>
      </c>
      <c r="O97" t="s">
        <v>345</v>
      </c>
      <c r="P97" t="s">
        <v>326</v>
      </c>
      <c r="Q97" t="s">
        <v>324</v>
      </c>
      <c r="R97">
        <v>222</v>
      </c>
    </row>
    <row r="98" spans="1:18" x14ac:dyDescent="0.25">
      <c r="A98" s="1"/>
      <c r="B98" s="1" t="b">
        <v>0</v>
      </c>
      <c r="C98" s="1" t="s">
        <v>129</v>
      </c>
      <c r="D98" s="6">
        <v>42398.572523148097</v>
      </c>
      <c r="E98" s="3" t="s">
        <v>54</v>
      </c>
      <c r="F98" s="4" t="s">
        <v>266</v>
      </c>
      <c r="G98" s="1" t="s">
        <v>203</v>
      </c>
      <c r="H98" s="2" t="s">
        <v>60</v>
      </c>
      <c r="I98" s="2" t="s">
        <v>72</v>
      </c>
      <c r="J98" s="2"/>
      <c r="K98" s="2">
        <v>148782.04800000001</v>
      </c>
      <c r="L98" s="4">
        <v>170446.73800000001</v>
      </c>
      <c r="M98" s="4">
        <v>1.86747812805626</v>
      </c>
      <c r="N98" s="7">
        <v>42177</v>
      </c>
      <c r="O98" t="s">
        <v>346</v>
      </c>
      <c r="P98" t="s">
        <v>326</v>
      </c>
      <c r="Q98" t="s">
        <v>324</v>
      </c>
      <c r="R98">
        <v>222</v>
      </c>
    </row>
    <row r="99" spans="1:18" x14ac:dyDescent="0.25">
      <c r="A99" s="1"/>
      <c r="B99" s="1" t="b">
        <v>0</v>
      </c>
      <c r="C99" s="1" t="s">
        <v>316</v>
      </c>
      <c r="D99" s="6">
        <v>42398.574305555601</v>
      </c>
      <c r="E99" s="3" t="s">
        <v>54</v>
      </c>
      <c r="F99" s="4" t="s">
        <v>266</v>
      </c>
      <c r="G99" s="1" t="s">
        <v>7</v>
      </c>
      <c r="H99" s="2">
        <v>0.63366095866180305</v>
      </c>
      <c r="I99" s="2">
        <v>4.9941319291059001</v>
      </c>
      <c r="J99" s="2"/>
      <c r="K99" s="2">
        <v>243831.878</v>
      </c>
      <c r="L99" s="4">
        <v>173110.516</v>
      </c>
      <c r="M99" s="4">
        <v>1.21247183177724</v>
      </c>
      <c r="N99" s="7">
        <v>42177</v>
      </c>
      <c r="O99" t="s">
        <v>344</v>
      </c>
      <c r="P99" t="s">
        <v>326</v>
      </c>
      <c r="Q99" t="s">
        <v>324</v>
      </c>
      <c r="R99">
        <v>222</v>
      </c>
    </row>
    <row r="100" spans="1:18" x14ac:dyDescent="0.25">
      <c r="A100" s="1"/>
      <c r="B100" s="1" t="b">
        <v>0</v>
      </c>
      <c r="C100" s="1" t="s">
        <v>320</v>
      </c>
      <c r="D100" s="6">
        <v>42398.5760532407</v>
      </c>
      <c r="E100" s="3" t="s">
        <v>54</v>
      </c>
      <c r="F100" s="4" t="s">
        <v>266</v>
      </c>
      <c r="G100" s="1" t="s">
        <v>68</v>
      </c>
      <c r="H100" s="2" t="s">
        <v>60</v>
      </c>
      <c r="I100" s="2" t="s">
        <v>72</v>
      </c>
      <c r="J100" s="2"/>
      <c r="K100" s="2">
        <v>169152.48800000001</v>
      </c>
      <c r="L100" s="4">
        <v>155415.73800000001</v>
      </c>
      <c r="M100" s="4">
        <v>2.7259415009083798</v>
      </c>
      <c r="N100" s="7">
        <v>42177</v>
      </c>
      <c r="O100" t="s">
        <v>347</v>
      </c>
      <c r="P100" t="s">
        <v>326</v>
      </c>
      <c r="Q100" t="s">
        <v>324</v>
      </c>
      <c r="R100">
        <v>222</v>
      </c>
    </row>
    <row r="101" spans="1:18" x14ac:dyDescent="0.25">
      <c r="A101" s="1"/>
      <c r="B101" s="1" t="b">
        <v>0</v>
      </c>
      <c r="C101" s="1" t="s">
        <v>103</v>
      </c>
      <c r="D101" s="6">
        <v>42398.577835648102</v>
      </c>
      <c r="E101" s="3" t="s">
        <v>54</v>
      </c>
      <c r="F101" s="4" t="s">
        <v>266</v>
      </c>
      <c r="G101" s="1" t="s">
        <v>104</v>
      </c>
      <c r="H101" s="2">
        <v>1.8661173395116399</v>
      </c>
      <c r="I101" s="2">
        <v>3.8399128366818398</v>
      </c>
      <c r="J101" s="2"/>
      <c r="K101" s="2">
        <v>339252.20799999998</v>
      </c>
      <c r="L101" s="4">
        <v>177357.228</v>
      </c>
      <c r="M101" s="4">
        <v>1.1313809758172999</v>
      </c>
      <c r="N101" s="7">
        <v>42184</v>
      </c>
      <c r="O101" t="s">
        <v>343</v>
      </c>
      <c r="P101" t="s">
        <v>326</v>
      </c>
      <c r="Q101" t="s">
        <v>324</v>
      </c>
      <c r="R101">
        <v>222</v>
      </c>
    </row>
    <row r="102" spans="1:18" x14ac:dyDescent="0.25">
      <c r="A102" s="1"/>
      <c r="B102" s="1" t="b">
        <v>0</v>
      </c>
      <c r="C102" s="1" t="s">
        <v>199</v>
      </c>
      <c r="D102" s="6">
        <v>42398.579571759299</v>
      </c>
      <c r="E102" s="3" t="s">
        <v>54</v>
      </c>
      <c r="F102" s="4" t="s">
        <v>266</v>
      </c>
      <c r="G102" s="1" t="s">
        <v>82</v>
      </c>
      <c r="H102" s="2">
        <v>2.2713057631062599</v>
      </c>
      <c r="I102" s="2">
        <v>3.06664893428617</v>
      </c>
      <c r="J102" s="2"/>
      <c r="K102" s="2">
        <v>355796.78600000002</v>
      </c>
      <c r="L102" s="4">
        <v>171153.43400000001</v>
      </c>
      <c r="M102" s="4">
        <v>0.80805541671536896</v>
      </c>
      <c r="N102" s="7">
        <v>42184</v>
      </c>
      <c r="O102" t="s">
        <v>342</v>
      </c>
      <c r="P102" t="s">
        <v>326</v>
      </c>
      <c r="Q102" t="s">
        <v>324</v>
      </c>
      <c r="R102">
        <v>222</v>
      </c>
    </row>
    <row r="103" spans="1:18" x14ac:dyDescent="0.25">
      <c r="A103" s="1"/>
      <c r="B103" s="1" t="b">
        <v>0</v>
      </c>
      <c r="C103" s="1" t="s">
        <v>13</v>
      </c>
      <c r="D103" s="6">
        <v>42398.581342592603</v>
      </c>
      <c r="E103" s="3" t="s">
        <v>54</v>
      </c>
      <c r="F103" s="4" t="s">
        <v>266</v>
      </c>
      <c r="G103" s="1" t="s">
        <v>177</v>
      </c>
      <c r="H103" s="2">
        <v>4.9895837726131997</v>
      </c>
      <c r="I103" s="2">
        <v>1.8212306583387301</v>
      </c>
      <c r="J103" s="2"/>
      <c r="K103" s="2">
        <v>467843.65</v>
      </c>
      <c r="L103" s="4">
        <v>146586.69</v>
      </c>
      <c r="M103" s="4">
        <v>1.15912587644424</v>
      </c>
      <c r="N103" s="7">
        <v>42184</v>
      </c>
      <c r="O103" t="s">
        <v>341</v>
      </c>
      <c r="P103" t="s">
        <v>326</v>
      </c>
      <c r="Q103" t="s">
        <v>324</v>
      </c>
      <c r="R103">
        <v>222</v>
      </c>
    </row>
    <row r="104" spans="1:18" x14ac:dyDescent="0.25">
      <c r="A104" s="1"/>
      <c r="B104" s="1" t="b">
        <v>0</v>
      </c>
      <c r="C104" s="1" t="s">
        <v>9</v>
      </c>
      <c r="D104" s="6">
        <v>42398.583090277803</v>
      </c>
      <c r="E104" s="3" t="s">
        <v>54</v>
      </c>
      <c r="F104" s="4" t="s">
        <v>266</v>
      </c>
      <c r="G104" s="1" t="s">
        <v>223</v>
      </c>
      <c r="H104" s="2">
        <v>4.8356594172272898</v>
      </c>
      <c r="I104" s="2">
        <v>2.3826755412643998</v>
      </c>
      <c r="J104" s="2"/>
      <c r="K104" s="2">
        <v>563422.30200000003</v>
      </c>
      <c r="L104" s="4">
        <v>180094.48199999999</v>
      </c>
      <c r="M104" s="4">
        <v>1.1513999940450601</v>
      </c>
      <c r="N104" s="7">
        <v>42184</v>
      </c>
      <c r="O104" t="s">
        <v>348</v>
      </c>
      <c r="P104" t="s">
        <v>326</v>
      </c>
      <c r="Q104" t="s">
        <v>324</v>
      </c>
      <c r="R104">
        <v>222</v>
      </c>
    </row>
    <row r="105" spans="1:18" x14ac:dyDescent="0.25">
      <c r="A105" s="1"/>
      <c r="B105" s="1" t="b">
        <v>0</v>
      </c>
      <c r="C105" s="1" t="s">
        <v>269</v>
      </c>
      <c r="D105" s="6">
        <v>42398.584872685198</v>
      </c>
      <c r="E105" s="3" t="s">
        <v>54</v>
      </c>
      <c r="F105" s="4" t="s">
        <v>266</v>
      </c>
      <c r="G105" s="1" t="s">
        <v>221</v>
      </c>
      <c r="H105" s="2">
        <v>6.0164494676692204</v>
      </c>
      <c r="I105" s="2">
        <v>0.84676824031784903</v>
      </c>
      <c r="J105" s="2"/>
      <c r="K105" s="2">
        <v>589325.01399999997</v>
      </c>
      <c r="L105" s="4">
        <v>163146.06599999999</v>
      </c>
      <c r="M105" s="4">
        <v>0.71681736304152699</v>
      </c>
      <c r="N105" s="7">
        <v>42191</v>
      </c>
      <c r="O105" t="s">
        <v>343</v>
      </c>
      <c r="P105" t="s">
        <v>326</v>
      </c>
      <c r="Q105" t="s">
        <v>324</v>
      </c>
      <c r="R105">
        <v>222</v>
      </c>
    </row>
    <row r="106" spans="1:18" x14ac:dyDescent="0.25">
      <c r="A106" s="1"/>
      <c r="B106" s="1" t="b">
        <v>0</v>
      </c>
      <c r="C106" s="1" t="s">
        <v>143</v>
      </c>
      <c r="D106" s="6">
        <v>42398.586620370399</v>
      </c>
      <c r="E106" s="3" t="s">
        <v>54</v>
      </c>
      <c r="F106" s="4" t="s">
        <v>266</v>
      </c>
      <c r="G106" s="1" t="s">
        <v>3</v>
      </c>
      <c r="H106" s="2">
        <v>3.0854186008051898</v>
      </c>
      <c r="I106" s="2">
        <v>1.7448536093692799</v>
      </c>
      <c r="J106" s="2"/>
      <c r="K106" s="2">
        <v>474846.43599999999</v>
      </c>
      <c r="L106" s="4">
        <v>196838.08199999999</v>
      </c>
      <c r="M106" s="4">
        <v>0.89918930118406803</v>
      </c>
      <c r="N106" s="7">
        <v>42191</v>
      </c>
      <c r="O106" t="s">
        <v>342</v>
      </c>
      <c r="P106" t="s">
        <v>326</v>
      </c>
      <c r="Q106" t="s">
        <v>324</v>
      </c>
      <c r="R106">
        <v>222</v>
      </c>
    </row>
    <row r="107" spans="1:18" x14ac:dyDescent="0.25">
      <c r="A107" s="1"/>
      <c r="B107" s="1" t="b">
        <v>0</v>
      </c>
      <c r="C107" s="1" t="s">
        <v>267</v>
      </c>
      <c r="D107" s="6">
        <v>42398.588391203702</v>
      </c>
      <c r="E107" s="3" t="s">
        <v>54</v>
      </c>
      <c r="F107" s="4" t="s">
        <v>266</v>
      </c>
      <c r="G107" s="1" t="s">
        <v>170</v>
      </c>
      <c r="H107" s="2">
        <v>2.9393875127335498</v>
      </c>
      <c r="I107" s="2">
        <v>2.6921947565274298</v>
      </c>
      <c r="J107" s="2"/>
      <c r="K107" s="2">
        <v>402860.842</v>
      </c>
      <c r="L107" s="4">
        <v>171269.758</v>
      </c>
      <c r="M107" s="4">
        <v>1.2396411177064799</v>
      </c>
      <c r="N107" s="7">
        <v>42191</v>
      </c>
      <c r="O107" t="s">
        <v>341</v>
      </c>
      <c r="P107" t="s">
        <v>326</v>
      </c>
      <c r="Q107" t="s">
        <v>324</v>
      </c>
      <c r="R107">
        <v>222</v>
      </c>
    </row>
    <row r="108" spans="1:18" x14ac:dyDescent="0.25">
      <c r="A108" s="1"/>
      <c r="B108" s="1" t="b">
        <v>0</v>
      </c>
      <c r="C108" s="1" t="s">
        <v>226</v>
      </c>
      <c r="D108" s="6">
        <v>42398.590150463002</v>
      </c>
      <c r="E108" s="3" t="s">
        <v>54</v>
      </c>
      <c r="F108" s="4" t="s">
        <v>266</v>
      </c>
      <c r="G108" s="1" t="s">
        <v>8</v>
      </c>
      <c r="H108" s="2">
        <v>3.7873236428932899</v>
      </c>
      <c r="I108" s="2">
        <v>2.8494867994270301</v>
      </c>
      <c r="J108" s="2"/>
      <c r="K108" s="2">
        <v>483463.86599999998</v>
      </c>
      <c r="L108" s="4">
        <v>179102.61799999999</v>
      </c>
      <c r="M108" s="4">
        <v>0.939645021688985</v>
      </c>
      <c r="N108" s="7">
        <v>42191</v>
      </c>
      <c r="O108" t="s">
        <v>348</v>
      </c>
      <c r="P108" t="s">
        <v>326</v>
      </c>
      <c r="Q108" t="s">
        <v>324</v>
      </c>
      <c r="R108">
        <v>222</v>
      </c>
    </row>
    <row r="109" spans="1:18" x14ac:dyDescent="0.25">
      <c r="A109" s="1"/>
      <c r="B109" s="1" t="b">
        <v>0</v>
      </c>
      <c r="C109" s="1" t="s">
        <v>153</v>
      </c>
      <c r="D109" s="6">
        <v>42398.591921296298</v>
      </c>
      <c r="E109" s="3" t="s">
        <v>54</v>
      </c>
      <c r="F109" s="4" t="s">
        <v>266</v>
      </c>
      <c r="G109" s="1" t="s">
        <v>228</v>
      </c>
      <c r="H109" s="2">
        <v>6.2617879889249002</v>
      </c>
      <c r="I109" s="2">
        <v>1.4795450068957501</v>
      </c>
      <c r="J109" s="2"/>
      <c r="K109" s="2">
        <v>653273.06200000003</v>
      </c>
      <c r="L109" s="4">
        <v>175960.91200000001</v>
      </c>
      <c r="M109" s="4">
        <v>1.00281565427157</v>
      </c>
      <c r="N109" s="7">
        <v>42198</v>
      </c>
      <c r="O109" t="s">
        <v>343</v>
      </c>
      <c r="P109" t="s">
        <v>326</v>
      </c>
      <c r="Q109" t="s">
        <v>324</v>
      </c>
      <c r="R109">
        <v>222</v>
      </c>
    </row>
    <row r="110" spans="1:18" x14ac:dyDescent="0.25">
      <c r="A110" s="1"/>
      <c r="B110" s="1" t="b">
        <v>0</v>
      </c>
      <c r="C110" s="1" t="s">
        <v>127</v>
      </c>
      <c r="D110" s="6">
        <v>42398.5936574074</v>
      </c>
      <c r="E110" s="3" t="s">
        <v>54</v>
      </c>
      <c r="F110" s="4" t="s">
        <v>266</v>
      </c>
      <c r="G110" s="1" t="s">
        <v>240</v>
      </c>
      <c r="H110" s="2">
        <v>6.5228724445276098</v>
      </c>
      <c r="I110" s="2">
        <v>3.1913100642220602</v>
      </c>
      <c r="J110" s="2"/>
      <c r="K110" s="2">
        <v>610836.60199999996</v>
      </c>
      <c r="L110" s="4">
        <v>159959.04000000001</v>
      </c>
      <c r="M110" s="4">
        <v>1.48534241140864</v>
      </c>
      <c r="N110" s="7">
        <v>42198</v>
      </c>
      <c r="O110" t="s">
        <v>342</v>
      </c>
      <c r="P110" t="s">
        <v>326</v>
      </c>
      <c r="Q110" t="s">
        <v>324</v>
      </c>
      <c r="R110">
        <v>222</v>
      </c>
    </row>
    <row r="111" spans="1:18" x14ac:dyDescent="0.25">
      <c r="A111" s="1"/>
      <c r="B111" s="1" t="b">
        <v>0</v>
      </c>
      <c r="C111" s="1" t="s">
        <v>116</v>
      </c>
      <c r="D111" s="6">
        <v>42398.595428240696</v>
      </c>
      <c r="E111" s="3" t="s">
        <v>54</v>
      </c>
      <c r="F111" s="4" t="s">
        <v>266</v>
      </c>
      <c r="G111" s="1" t="s">
        <v>299</v>
      </c>
      <c r="H111" s="2">
        <v>5.5988578044159603</v>
      </c>
      <c r="I111" s="2">
        <v>1.2152340026342201</v>
      </c>
      <c r="J111" s="2"/>
      <c r="K111" s="2">
        <v>588211.96600000001</v>
      </c>
      <c r="L111" s="4">
        <v>170931.86799999999</v>
      </c>
      <c r="M111" s="4">
        <v>0.64803705190981598</v>
      </c>
      <c r="N111" s="7">
        <v>42198</v>
      </c>
      <c r="O111" t="s">
        <v>341</v>
      </c>
      <c r="P111" t="s">
        <v>326</v>
      </c>
      <c r="Q111" t="s">
        <v>324</v>
      </c>
      <c r="R111">
        <v>222</v>
      </c>
    </row>
    <row r="112" spans="1:18" x14ac:dyDescent="0.25">
      <c r="A112" s="1"/>
      <c r="B112" s="1" t="b">
        <v>0</v>
      </c>
      <c r="C112" s="1" t="s">
        <v>83</v>
      </c>
      <c r="D112" s="6">
        <v>42398.597175925897</v>
      </c>
      <c r="E112" s="3" t="s">
        <v>54</v>
      </c>
      <c r="F112" s="4" t="s">
        <v>266</v>
      </c>
      <c r="G112" s="1" t="s">
        <v>214</v>
      </c>
      <c r="H112" s="2">
        <v>5.7756165590646598</v>
      </c>
      <c r="I112" s="2">
        <v>1.76661378535404</v>
      </c>
      <c r="J112" s="2"/>
      <c r="K112" s="2">
        <v>606308.16599999997</v>
      </c>
      <c r="L112" s="4">
        <v>172567.024</v>
      </c>
      <c r="M112" s="4">
        <v>1.52375490867243</v>
      </c>
      <c r="N112" s="7">
        <v>42198</v>
      </c>
      <c r="O112" t="s">
        <v>344</v>
      </c>
      <c r="P112" t="s">
        <v>326</v>
      </c>
      <c r="Q112" t="s">
        <v>324</v>
      </c>
      <c r="R112">
        <v>222</v>
      </c>
    </row>
    <row r="113" spans="1:18" x14ac:dyDescent="0.25">
      <c r="A113" s="1"/>
      <c r="B113" s="1" t="b">
        <v>0</v>
      </c>
      <c r="C113" s="1" t="s">
        <v>300</v>
      </c>
      <c r="D113" s="6">
        <v>42398.598946759303</v>
      </c>
      <c r="E113" s="3" t="s">
        <v>54</v>
      </c>
      <c r="F113" s="4" t="s">
        <v>266</v>
      </c>
      <c r="G113" s="1" t="s">
        <v>119</v>
      </c>
      <c r="H113" s="2">
        <v>5.9680340926613296</v>
      </c>
      <c r="I113" s="2">
        <v>3.6233196548685802</v>
      </c>
      <c r="J113" s="2"/>
      <c r="K113" s="2">
        <v>540165.97400000005</v>
      </c>
      <c r="L113" s="4">
        <v>150399.00599999999</v>
      </c>
      <c r="M113" s="4">
        <v>1.4605014137824199</v>
      </c>
      <c r="N113" s="7">
        <v>42205</v>
      </c>
      <c r="O113" t="s">
        <v>343</v>
      </c>
      <c r="P113" t="s">
        <v>326</v>
      </c>
      <c r="Q113" t="s">
        <v>324</v>
      </c>
      <c r="R113">
        <v>222</v>
      </c>
    </row>
    <row r="114" spans="1:18" x14ac:dyDescent="0.25">
      <c r="A114" s="1"/>
      <c r="B114" s="1" t="b">
        <v>0</v>
      </c>
      <c r="C114" s="1" t="s">
        <v>247</v>
      </c>
      <c r="D114" s="6">
        <v>42398.600694444402</v>
      </c>
      <c r="E114" s="3" t="s">
        <v>54</v>
      </c>
      <c r="F114" s="4" t="s">
        <v>266</v>
      </c>
      <c r="G114" s="1" t="s">
        <v>62</v>
      </c>
      <c r="H114" s="2">
        <v>4.5781117286524804</v>
      </c>
      <c r="I114" s="2">
        <v>2.84081976158775</v>
      </c>
      <c r="J114" s="2"/>
      <c r="K114" s="2">
        <v>527824.20600000001</v>
      </c>
      <c r="L114" s="4">
        <v>174623.34599999999</v>
      </c>
      <c r="M114" s="4">
        <v>2.04541744924212</v>
      </c>
      <c r="N114" s="7">
        <v>42205</v>
      </c>
      <c r="O114" t="s">
        <v>342</v>
      </c>
      <c r="P114" t="s">
        <v>326</v>
      </c>
      <c r="Q114" t="s">
        <v>324</v>
      </c>
      <c r="R114">
        <v>222</v>
      </c>
    </row>
    <row r="115" spans="1:18" x14ac:dyDescent="0.25">
      <c r="A115" s="1"/>
      <c r="B115" s="1" t="b">
        <v>0</v>
      </c>
      <c r="C115" s="1" t="s">
        <v>167</v>
      </c>
      <c r="D115" s="6">
        <v>42398.6024652778</v>
      </c>
      <c r="E115" s="3" t="s">
        <v>54</v>
      </c>
      <c r="F115" s="4" t="s">
        <v>266</v>
      </c>
      <c r="G115" s="1" t="s">
        <v>49</v>
      </c>
      <c r="H115" s="2">
        <v>5.8430357627717102</v>
      </c>
      <c r="I115" s="2">
        <v>1.5435818582260901</v>
      </c>
      <c r="J115" s="2"/>
      <c r="K115" s="2">
        <v>557286.81000000006</v>
      </c>
      <c r="L115" s="4">
        <v>157375.228</v>
      </c>
      <c r="M115" s="4">
        <v>0.92194795340143698</v>
      </c>
      <c r="N115" s="7">
        <v>42205</v>
      </c>
      <c r="O115" t="s">
        <v>341</v>
      </c>
      <c r="P115" t="s">
        <v>326</v>
      </c>
      <c r="Q115" t="s">
        <v>324</v>
      </c>
      <c r="R115">
        <v>222</v>
      </c>
    </row>
    <row r="116" spans="1:18" x14ac:dyDescent="0.25">
      <c r="A116" s="1"/>
      <c r="B116" s="1" t="b">
        <v>0</v>
      </c>
      <c r="C116" s="1" t="s">
        <v>159</v>
      </c>
      <c r="D116" s="6">
        <v>42398.604212963</v>
      </c>
      <c r="E116" s="3" t="s">
        <v>54</v>
      </c>
      <c r="F116" s="4" t="s">
        <v>266</v>
      </c>
      <c r="G116" s="1" t="s">
        <v>162</v>
      </c>
      <c r="H116" s="2">
        <v>5.2320264124465901</v>
      </c>
      <c r="I116" s="2">
        <v>2.7578080440889199</v>
      </c>
      <c r="J116" s="2"/>
      <c r="K116" s="2">
        <v>555276.43400000001</v>
      </c>
      <c r="L116" s="4">
        <v>168742.78400000001</v>
      </c>
      <c r="M116" s="4">
        <v>1.25521443678005</v>
      </c>
      <c r="N116" s="7">
        <v>42205</v>
      </c>
      <c r="O116" t="s">
        <v>344</v>
      </c>
      <c r="P116" t="s">
        <v>326</v>
      </c>
      <c r="Q116" t="s">
        <v>324</v>
      </c>
      <c r="R116">
        <v>222</v>
      </c>
    </row>
    <row r="117" spans="1:18" x14ac:dyDescent="0.25">
      <c r="A117" s="1"/>
      <c r="B117" s="1" t="b">
        <v>0</v>
      </c>
      <c r="C117" s="1" t="s">
        <v>114</v>
      </c>
      <c r="D117" s="6">
        <v>42398.605983796297</v>
      </c>
      <c r="E117" s="3" t="s">
        <v>54</v>
      </c>
      <c r="F117" s="4" t="s">
        <v>266</v>
      </c>
      <c r="G117" s="1" t="s">
        <v>270</v>
      </c>
      <c r="H117" s="2">
        <v>8.3234576068388506</v>
      </c>
      <c r="I117" s="2">
        <v>1.92147794039279</v>
      </c>
      <c r="J117" s="2"/>
      <c r="K117" s="2">
        <v>663197.13600000006</v>
      </c>
      <c r="L117" s="4">
        <v>145540.66399999999</v>
      </c>
      <c r="M117" s="4">
        <v>0.64107739172579603</v>
      </c>
      <c r="N117" s="7">
        <v>42219</v>
      </c>
      <c r="O117" t="s">
        <v>343</v>
      </c>
      <c r="P117" t="s">
        <v>326</v>
      </c>
      <c r="Q117" t="s">
        <v>324</v>
      </c>
      <c r="R117">
        <v>222</v>
      </c>
    </row>
    <row r="118" spans="1:18" x14ac:dyDescent="0.25">
      <c r="A118" s="1"/>
      <c r="B118" s="1" t="b">
        <v>0</v>
      </c>
      <c r="C118" s="1" t="s">
        <v>73</v>
      </c>
      <c r="D118" s="6">
        <v>42398.607719907399</v>
      </c>
      <c r="E118" s="3" t="s">
        <v>54</v>
      </c>
      <c r="F118" s="4" t="s">
        <v>266</v>
      </c>
      <c r="G118" s="1" t="s">
        <v>262</v>
      </c>
      <c r="H118" s="2">
        <v>6.8968660866311398</v>
      </c>
      <c r="I118" s="2">
        <v>2.0443058103910401</v>
      </c>
      <c r="J118" s="2"/>
      <c r="K118" s="2">
        <v>635366.65599999996</v>
      </c>
      <c r="L118" s="4">
        <v>159958.83600000001</v>
      </c>
      <c r="M118" s="4">
        <v>1.7006360520264101</v>
      </c>
      <c r="N118" s="7">
        <v>42219</v>
      </c>
      <c r="O118" t="s">
        <v>342</v>
      </c>
      <c r="P118" t="s">
        <v>326</v>
      </c>
      <c r="Q118" t="s">
        <v>324</v>
      </c>
      <c r="R118">
        <v>222</v>
      </c>
    </row>
    <row r="119" spans="1:18" x14ac:dyDescent="0.25">
      <c r="A119" s="1"/>
      <c r="B119" s="1" t="b">
        <v>0</v>
      </c>
      <c r="C119" s="1" t="s">
        <v>285</v>
      </c>
      <c r="D119" s="6">
        <v>42398.609490740702</v>
      </c>
      <c r="E119" s="3" t="s">
        <v>54</v>
      </c>
      <c r="F119" s="4" t="s">
        <v>266</v>
      </c>
      <c r="G119" s="1" t="s">
        <v>91</v>
      </c>
      <c r="H119" s="2">
        <v>1.1631002335370899</v>
      </c>
      <c r="I119" s="2">
        <v>2.5365053819765899</v>
      </c>
      <c r="J119" s="2"/>
      <c r="K119" s="2">
        <v>253553.34599999999</v>
      </c>
      <c r="L119" s="4">
        <v>156010.99799999999</v>
      </c>
      <c r="M119" s="4">
        <v>1.14572404545022</v>
      </c>
      <c r="N119" s="7">
        <v>42219</v>
      </c>
      <c r="O119" t="s">
        <v>341</v>
      </c>
      <c r="P119" t="s">
        <v>326</v>
      </c>
      <c r="Q119" t="s">
        <v>324</v>
      </c>
      <c r="R119">
        <v>222</v>
      </c>
    </row>
    <row r="120" spans="1:18" x14ac:dyDescent="0.25">
      <c r="A120" s="1"/>
      <c r="B120" s="1" t="b">
        <v>0</v>
      </c>
      <c r="C120" s="1" t="s">
        <v>318</v>
      </c>
      <c r="D120" s="6">
        <v>42398.611250000002</v>
      </c>
      <c r="E120" s="3" t="s">
        <v>54</v>
      </c>
      <c r="F120" s="4" t="s">
        <v>266</v>
      </c>
      <c r="G120" s="1" t="s">
        <v>138</v>
      </c>
      <c r="H120" s="2">
        <v>5.9843387653286602</v>
      </c>
      <c r="I120" s="2">
        <v>2.2828884646605401</v>
      </c>
      <c r="J120" s="2"/>
      <c r="K120" s="2">
        <v>622398.64800000004</v>
      </c>
      <c r="L120" s="4">
        <v>172949.28200000001</v>
      </c>
      <c r="M120" s="4">
        <v>0.95301161174471904</v>
      </c>
      <c r="N120" s="7">
        <v>42219</v>
      </c>
      <c r="O120" t="s">
        <v>344</v>
      </c>
      <c r="P120" t="s">
        <v>326</v>
      </c>
      <c r="Q120" t="s">
        <v>324</v>
      </c>
      <c r="R120">
        <v>222</v>
      </c>
    </row>
    <row r="121" spans="1:18" x14ac:dyDescent="0.25">
      <c r="A121" s="1"/>
      <c r="B121" s="1" t="b">
        <v>0</v>
      </c>
      <c r="C121" s="1" t="s">
        <v>276</v>
      </c>
      <c r="D121" s="6">
        <v>42398.613020833298</v>
      </c>
      <c r="E121" s="3" t="s">
        <v>54</v>
      </c>
      <c r="F121" s="4" t="s">
        <v>266</v>
      </c>
      <c r="G121" s="1" t="s">
        <v>174</v>
      </c>
      <c r="H121" s="2">
        <v>8.58367869506632</v>
      </c>
      <c r="I121" s="2">
        <v>1.0809033643492201</v>
      </c>
      <c r="J121" s="2"/>
      <c r="K121" s="2">
        <v>693525.55</v>
      </c>
      <c r="L121" s="4">
        <v>148720.764</v>
      </c>
      <c r="M121" s="4">
        <v>0.563041594930067</v>
      </c>
      <c r="N121" s="7">
        <v>42226</v>
      </c>
      <c r="O121" t="s">
        <v>359</v>
      </c>
      <c r="P121" t="s">
        <v>326</v>
      </c>
      <c r="Q121" t="s">
        <v>324</v>
      </c>
      <c r="R121">
        <v>222</v>
      </c>
    </row>
    <row r="122" spans="1:18" x14ac:dyDescent="0.25">
      <c r="A122" s="1"/>
      <c r="B122" s="1" t="b">
        <v>0</v>
      </c>
      <c r="C122" s="1" t="s">
        <v>158</v>
      </c>
      <c r="D122" s="6">
        <v>42398.614768518499</v>
      </c>
      <c r="E122" s="3" t="s">
        <v>54</v>
      </c>
      <c r="F122" s="4" t="s">
        <v>266</v>
      </c>
      <c r="G122" s="1" t="s">
        <v>301</v>
      </c>
      <c r="H122" s="2">
        <v>8.3808471082581608</v>
      </c>
      <c r="I122" s="2">
        <v>2.1992290215254502</v>
      </c>
      <c r="J122" s="2"/>
      <c r="K122" s="2">
        <v>758741.15</v>
      </c>
      <c r="L122" s="4">
        <v>165678.03</v>
      </c>
      <c r="M122" s="4">
        <v>1.48940720352593</v>
      </c>
      <c r="N122" s="7">
        <v>42226</v>
      </c>
      <c r="O122" t="s">
        <v>360</v>
      </c>
      <c r="P122" t="s">
        <v>326</v>
      </c>
      <c r="Q122" t="s">
        <v>324</v>
      </c>
      <c r="R122">
        <v>222</v>
      </c>
    </row>
    <row r="123" spans="1:18" x14ac:dyDescent="0.25">
      <c r="A123" s="1"/>
      <c r="B123" s="1" t="b">
        <v>0</v>
      </c>
      <c r="C123" s="1" t="s">
        <v>99</v>
      </c>
      <c r="D123" s="6">
        <v>42398.616539351897</v>
      </c>
      <c r="E123" s="3" t="s">
        <v>54</v>
      </c>
      <c r="F123" s="4" t="s">
        <v>266</v>
      </c>
      <c r="G123" s="1" t="s">
        <v>263</v>
      </c>
      <c r="H123" s="2">
        <v>8.8714479415826393</v>
      </c>
      <c r="I123" s="2">
        <v>1.18736923495109</v>
      </c>
      <c r="J123" s="2"/>
      <c r="K123" s="2">
        <v>759358.30799999996</v>
      </c>
      <c r="L123" s="4">
        <v>158839.56599999999</v>
      </c>
      <c r="M123" s="4">
        <v>1.63541265948726</v>
      </c>
      <c r="N123" s="7">
        <v>42226</v>
      </c>
      <c r="O123" t="s">
        <v>361</v>
      </c>
      <c r="P123" t="s">
        <v>326</v>
      </c>
      <c r="Q123" t="s">
        <v>324</v>
      </c>
      <c r="R123">
        <v>222</v>
      </c>
    </row>
    <row r="124" spans="1:18" x14ac:dyDescent="0.25">
      <c r="A124" s="1"/>
      <c r="B124" s="1" t="b">
        <v>0</v>
      </c>
      <c r="C124" s="1" t="s">
        <v>128</v>
      </c>
      <c r="D124" s="6">
        <v>42398.618298611102</v>
      </c>
      <c r="E124" s="3" t="s">
        <v>54</v>
      </c>
      <c r="F124" s="4" t="s">
        <v>266</v>
      </c>
      <c r="G124" s="1" t="s">
        <v>19</v>
      </c>
      <c r="H124" s="2">
        <v>7.1802009127509798</v>
      </c>
      <c r="I124" s="2">
        <v>1.8093531289908</v>
      </c>
      <c r="J124" s="2"/>
      <c r="K124" s="2">
        <v>690812.00800000003</v>
      </c>
      <c r="L124" s="4">
        <v>168974.93599999999</v>
      </c>
      <c r="M124" s="4">
        <v>1.7399079150643799</v>
      </c>
      <c r="N124" s="7">
        <v>42226</v>
      </c>
      <c r="O124" t="s">
        <v>362</v>
      </c>
      <c r="P124" t="s">
        <v>326</v>
      </c>
      <c r="Q124" t="s">
        <v>324</v>
      </c>
      <c r="R124">
        <v>222</v>
      </c>
    </row>
    <row r="125" spans="1:18" x14ac:dyDescent="0.25">
      <c r="A125" s="1"/>
      <c r="B125" s="1" t="b">
        <v>0</v>
      </c>
      <c r="C125" s="1" t="s">
        <v>33</v>
      </c>
      <c r="D125" s="6">
        <v>42398.620069444398</v>
      </c>
      <c r="E125" s="3" t="s">
        <v>54</v>
      </c>
      <c r="F125" s="4" t="s">
        <v>266</v>
      </c>
      <c r="G125" s="1" t="s">
        <v>169</v>
      </c>
      <c r="H125" s="2">
        <v>6.6857597964394797</v>
      </c>
      <c r="I125" s="2">
        <v>2.3681584517996099</v>
      </c>
      <c r="J125" s="2"/>
      <c r="K125" s="2">
        <v>691842.72600000002</v>
      </c>
      <c r="L125" s="4">
        <v>178034.93400000001</v>
      </c>
      <c r="M125" s="4">
        <v>1.0079501589376101</v>
      </c>
      <c r="N125" s="7">
        <v>42226</v>
      </c>
      <c r="O125" t="s">
        <v>363</v>
      </c>
      <c r="P125" t="s">
        <v>326</v>
      </c>
      <c r="Q125" t="s">
        <v>324</v>
      </c>
      <c r="R125">
        <v>222</v>
      </c>
    </row>
    <row r="126" spans="1:18" x14ac:dyDescent="0.25">
      <c r="A126" s="1"/>
      <c r="B126" s="1" t="b">
        <v>0</v>
      </c>
      <c r="C126" s="1" t="s">
        <v>233</v>
      </c>
      <c r="D126" s="6">
        <v>42398.621828703697</v>
      </c>
      <c r="E126" s="3" t="s">
        <v>54</v>
      </c>
      <c r="F126" s="4" t="s">
        <v>266</v>
      </c>
      <c r="G126" s="1" t="s">
        <v>242</v>
      </c>
      <c r="H126" s="2">
        <v>6.6437031532724902</v>
      </c>
      <c r="I126" s="2">
        <v>1.4991361274625199</v>
      </c>
      <c r="J126" s="2"/>
      <c r="K126" s="2">
        <v>716278.36199999996</v>
      </c>
      <c r="L126" s="4">
        <v>185142.23</v>
      </c>
      <c r="M126" s="4">
        <v>1.2318784485916101</v>
      </c>
      <c r="N126" s="7">
        <v>42226</v>
      </c>
      <c r="O126" t="s">
        <v>364</v>
      </c>
      <c r="P126" t="s">
        <v>326</v>
      </c>
      <c r="Q126" t="s">
        <v>324</v>
      </c>
      <c r="R126">
        <v>222</v>
      </c>
    </row>
    <row r="127" spans="1:18" x14ac:dyDescent="0.25">
      <c r="A127" s="1"/>
      <c r="B127" s="1" t="b">
        <v>0</v>
      </c>
      <c r="C127" s="1" t="s">
        <v>52</v>
      </c>
      <c r="D127" s="6">
        <v>42398.623599537001</v>
      </c>
      <c r="E127" s="3" t="s">
        <v>54</v>
      </c>
      <c r="F127" s="4" t="s">
        <v>266</v>
      </c>
      <c r="G127" s="1" t="s">
        <v>93</v>
      </c>
      <c r="H127" s="2">
        <v>7.8073565550608501</v>
      </c>
      <c r="I127" s="2">
        <v>1.3549850526726901</v>
      </c>
      <c r="J127" s="2"/>
      <c r="K127" s="2">
        <v>698150.63800000004</v>
      </c>
      <c r="L127" s="4">
        <v>160672.24400000001</v>
      </c>
      <c r="M127" s="4">
        <v>1.0796547172828099</v>
      </c>
      <c r="N127" s="7">
        <v>42226</v>
      </c>
      <c r="O127" t="s">
        <v>365</v>
      </c>
      <c r="P127" t="s">
        <v>326</v>
      </c>
      <c r="Q127" t="s">
        <v>324</v>
      </c>
      <c r="R127">
        <v>222</v>
      </c>
    </row>
    <row r="128" spans="1:18" x14ac:dyDescent="0.25">
      <c r="A128" s="1"/>
      <c r="B128" s="1" t="b">
        <v>0</v>
      </c>
      <c r="C128" s="1" t="s">
        <v>298</v>
      </c>
      <c r="D128" s="6">
        <v>42398.6253587963</v>
      </c>
      <c r="E128" s="3" t="s">
        <v>54</v>
      </c>
      <c r="F128" s="4" t="s">
        <v>266</v>
      </c>
      <c r="G128" s="1" t="s">
        <v>196</v>
      </c>
      <c r="H128" s="2">
        <v>6.8930087226840602</v>
      </c>
      <c r="I128" s="2">
        <v>1.16436394980612</v>
      </c>
      <c r="J128" s="2"/>
      <c r="K128" s="2">
        <v>697441.84</v>
      </c>
      <c r="L128" s="4">
        <v>175633.62</v>
      </c>
      <c r="M128" s="4">
        <v>1.0555123510272</v>
      </c>
      <c r="N128" s="7">
        <v>42226</v>
      </c>
      <c r="O128" t="s">
        <v>366</v>
      </c>
      <c r="P128" t="s">
        <v>326</v>
      </c>
      <c r="Q128" t="s">
        <v>324</v>
      </c>
      <c r="R128">
        <v>222</v>
      </c>
    </row>
    <row r="129" spans="1:18" x14ac:dyDescent="0.25">
      <c r="A129" s="1"/>
      <c r="B129" s="1" t="b">
        <v>0</v>
      </c>
      <c r="C129" s="1" t="s">
        <v>71</v>
      </c>
      <c r="D129" s="6">
        <v>42398.627141203702</v>
      </c>
      <c r="E129" s="3" t="s">
        <v>54</v>
      </c>
      <c r="F129" s="4" t="s">
        <v>266</v>
      </c>
      <c r="G129" s="1" t="s">
        <v>148</v>
      </c>
      <c r="H129" s="2">
        <v>6.6783054196078604</v>
      </c>
      <c r="I129" s="2">
        <v>1.08586822492669</v>
      </c>
      <c r="J129" s="2"/>
      <c r="K129" s="2">
        <v>688896.76</v>
      </c>
      <c r="L129" s="4">
        <v>177403.66</v>
      </c>
      <c r="M129" s="4">
        <v>0.353283490070535</v>
      </c>
      <c r="N129" s="7">
        <v>42226</v>
      </c>
      <c r="O129" t="s">
        <v>367</v>
      </c>
      <c r="P129" t="s">
        <v>326</v>
      </c>
      <c r="Q129" t="s">
        <v>324</v>
      </c>
      <c r="R129">
        <v>222</v>
      </c>
    </row>
    <row r="130" spans="1:18" x14ac:dyDescent="0.25">
      <c r="A130" s="1"/>
      <c r="B130" s="1" t="b">
        <v>0</v>
      </c>
      <c r="C130" s="1" t="s">
        <v>208</v>
      </c>
      <c r="D130" s="6">
        <v>42398.628877314797</v>
      </c>
      <c r="E130" s="3" t="s">
        <v>54</v>
      </c>
      <c r="F130" s="4" t="s">
        <v>266</v>
      </c>
      <c r="G130" s="1" t="s">
        <v>140</v>
      </c>
      <c r="H130" s="2">
        <v>4.79165930334299</v>
      </c>
      <c r="I130" s="2">
        <v>2.5534434289601902</v>
      </c>
      <c r="J130" s="2"/>
      <c r="K130" s="2">
        <v>479743.98800000001</v>
      </c>
      <c r="L130" s="4">
        <v>154241.16</v>
      </c>
      <c r="M130" s="4">
        <v>1.3044327817374799</v>
      </c>
      <c r="N130" s="7">
        <v>42205</v>
      </c>
      <c r="O130" t="s">
        <v>341</v>
      </c>
      <c r="P130" t="s">
        <v>326</v>
      </c>
      <c r="Q130" t="s">
        <v>324</v>
      </c>
      <c r="R130">
        <v>221</v>
      </c>
    </row>
    <row r="131" spans="1:18" x14ac:dyDescent="0.25">
      <c r="A131" s="1"/>
      <c r="B131" s="1" t="b">
        <v>0</v>
      </c>
      <c r="C131" s="1" t="s">
        <v>61</v>
      </c>
      <c r="D131" s="6">
        <v>42398.630659722199</v>
      </c>
      <c r="E131" s="3" t="s">
        <v>54</v>
      </c>
      <c r="F131" s="4" t="s">
        <v>266</v>
      </c>
      <c r="G131" s="1" t="s">
        <v>173</v>
      </c>
      <c r="H131" s="2">
        <v>4.0266928307234799</v>
      </c>
      <c r="I131" s="2">
        <v>3.4381944383496901</v>
      </c>
      <c r="J131" s="2"/>
      <c r="K131" s="2">
        <v>482921.52</v>
      </c>
      <c r="L131" s="4">
        <v>172659.7</v>
      </c>
      <c r="M131" s="4">
        <v>1.7153213220333201</v>
      </c>
      <c r="N131" s="7">
        <v>42205</v>
      </c>
      <c r="O131" t="s">
        <v>344</v>
      </c>
      <c r="P131" t="s">
        <v>326</v>
      </c>
      <c r="Q131" t="s">
        <v>324</v>
      </c>
      <c r="R131">
        <v>221</v>
      </c>
    </row>
    <row r="132" spans="1:18" x14ac:dyDescent="0.25">
      <c r="A132" s="1"/>
      <c r="B132" s="1" t="b">
        <v>0</v>
      </c>
      <c r="C132" s="1" t="s">
        <v>56</v>
      </c>
      <c r="D132" s="6">
        <v>42398.632418981499</v>
      </c>
      <c r="E132" s="3" t="s">
        <v>54</v>
      </c>
      <c r="F132" s="4" t="s">
        <v>266</v>
      </c>
      <c r="G132" s="1" t="s">
        <v>107</v>
      </c>
      <c r="H132" s="2">
        <v>6.5302750480027001</v>
      </c>
      <c r="I132" s="2">
        <v>1.55613288762008</v>
      </c>
      <c r="J132" s="2"/>
      <c r="K132" s="2">
        <v>648990.36399999994</v>
      </c>
      <c r="L132" s="4">
        <v>169786.31200000001</v>
      </c>
      <c r="M132" s="4">
        <v>0.98059517184117395</v>
      </c>
      <c r="N132" s="7">
        <v>42227</v>
      </c>
      <c r="O132" t="s">
        <v>354</v>
      </c>
      <c r="P132" t="s">
        <v>326</v>
      </c>
      <c r="Q132" t="s">
        <v>323</v>
      </c>
      <c r="R132">
        <v>222</v>
      </c>
    </row>
    <row r="133" spans="1:18" x14ac:dyDescent="0.25">
      <c r="A133" s="1"/>
      <c r="B133" s="1" t="b">
        <v>0</v>
      </c>
      <c r="C133" s="1" t="s">
        <v>75</v>
      </c>
      <c r="D133" s="6">
        <v>42398.634189814802</v>
      </c>
      <c r="E133" s="3" t="s">
        <v>54</v>
      </c>
      <c r="F133" s="4" t="s">
        <v>266</v>
      </c>
      <c r="G133" s="1" t="s">
        <v>126</v>
      </c>
      <c r="H133" s="2">
        <v>7.9781037346075498</v>
      </c>
      <c r="I133" s="2">
        <v>1.25606146570496</v>
      </c>
      <c r="J133" s="2"/>
      <c r="K133" s="2">
        <v>710071.52399999998</v>
      </c>
      <c r="L133" s="4">
        <v>160817.01</v>
      </c>
      <c r="M133" s="4">
        <v>1.2756783774204801</v>
      </c>
      <c r="N133" s="7">
        <v>42227</v>
      </c>
      <c r="O133" t="s">
        <v>328</v>
      </c>
      <c r="P133" t="s">
        <v>326</v>
      </c>
      <c r="Q133" t="s">
        <v>323</v>
      </c>
      <c r="R133">
        <v>222</v>
      </c>
    </row>
    <row r="134" spans="1:18" x14ac:dyDescent="0.25">
      <c r="A134" s="1"/>
      <c r="B134" s="1" t="b">
        <v>0</v>
      </c>
      <c r="C134" s="1" t="s">
        <v>163</v>
      </c>
      <c r="D134" s="6">
        <v>42398.635949074102</v>
      </c>
      <c r="E134" s="3" t="s">
        <v>54</v>
      </c>
      <c r="F134" s="4" t="s">
        <v>266</v>
      </c>
      <c r="G134" s="1" t="s">
        <v>304</v>
      </c>
      <c r="H134" s="2">
        <v>7.5034842389019998</v>
      </c>
      <c r="I134" s="2">
        <v>2.2722446080110101</v>
      </c>
      <c r="J134" s="2"/>
      <c r="K134" s="2">
        <v>654277.63199999998</v>
      </c>
      <c r="L134" s="4">
        <v>155017.1</v>
      </c>
      <c r="M134" s="4">
        <v>1.17579316600372</v>
      </c>
      <c r="N134" s="7">
        <v>42303</v>
      </c>
      <c r="O134" t="s">
        <v>343</v>
      </c>
      <c r="P134" t="s">
        <v>326</v>
      </c>
      <c r="Q134" t="s">
        <v>324</v>
      </c>
      <c r="R134">
        <v>221</v>
      </c>
    </row>
    <row r="135" spans="1:18" x14ac:dyDescent="0.25">
      <c r="A135" s="1"/>
      <c r="B135" s="1" t="b">
        <v>0</v>
      </c>
      <c r="C135" s="1" t="s">
        <v>77</v>
      </c>
      <c r="D135" s="6">
        <v>42398.637743055602</v>
      </c>
      <c r="E135" s="3" t="s">
        <v>54</v>
      </c>
      <c r="F135" s="4" t="s">
        <v>266</v>
      </c>
      <c r="G135" s="1" t="s">
        <v>265</v>
      </c>
      <c r="H135" s="2">
        <v>4.8506383986021699</v>
      </c>
      <c r="I135" s="2">
        <v>1.1300624162869799</v>
      </c>
      <c r="J135" s="2"/>
      <c r="K135" s="2">
        <v>527591.25600000005</v>
      </c>
      <c r="L135" s="4">
        <v>168291.274</v>
      </c>
      <c r="M135" s="4">
        <v>1.1884385151185399</v>
      </c>
      <c r="N135" s="7">
        <v>42303</v>
      </c>
      <c r="O135" t="s">
        <v>341</v>
      </c>
      <c r="P135" t="s">
        <v>326</v>
      </c>
      <c r="Q135" t="s">
        <v>324</v>
      </c>
      <c r="R135">
        <v>221</v>
      </c>
    </row>
    <row r="136" spans="1:18" x14ac:dyDescent="0.25">
      <c r="A136" s="1"/>
      <c r="B136" s="1" t="b">
        <v>0</v>
      </c>
      <c r="C136" s="1" t="s">
        <v>194</v>
      </c>
      <c r="D136" s="6">
        <v>42398.6395023148</v>
      </c>
      <c r="E136" s="3" t="s">
        <v>54</v>
      </c>
      <c r="F136" s="4" t="s">
        <v>266</v>
      </c>
      <c r="G136" s="1" t="s">
        <v>314</v>
      </c>
      <c r="H136" s="2">
        <v>4.5429344371573901</v>
      </c>
      <c r="I136" s="2">
        <v>3.2226736400565801</v>
      </c>
      <c r="J136" s="2"/>
      <c r="K136" s="2">
        <v>491088.34399999998</v>
      </c>
      <c r="L136" s="4">
        <v>163234.128</v>
      </c>
      <c r="M136" s="4">
        <v>1.1206109343491699</v>
      </c>
      <c r="N136" s="7">
        <v>42303</v>
      </c>
      <c r="O136" t="s">
        <v>368</v>
      </c>
      <c r="P136" t="s">
        <v>326</v>
      </c>
      <c r="Q136" t="s">
        <v>324</v>
      </c>
      <c r="R136">
        <v>222</v>
      </c>
    </row>
    <row r="137" spans="1:18" x14ac:dyDescent="0.25">
      <c r="A137" s="1"/>
      <c r="B137" s="1" t="b">
        <v>0</v>
      </c>
      <c r="C137" s="1" t="s">
        <v>245</v>
      </c>
      <c r="D137" s="6">
        <v>42398.641284722202</v>
      </c>
      <c r="E137" s="3" t="s">
        <v>54</v>
      </c>
      <c r="F137" s="4" t="s">
        <v>266</v>
      </c>
      <c r="G137" s="1" t="s">
        <v>84</v>
      </c>
      <c r="H137" s="2">
        <v>7.3466847374083697</v>
      </c>
      <c r="I137" s="2">
        <v>1.1772457247258299</v>
      </c>
      <c r="J137" s="2"/>
      <c r="K137" s="2">
        <v>610334.79200000002</v>
      </c>
      <c r="L137" s="4">
        <v>146827.14799999999</v>
      </c>
      <c r="M137" s="4">
        <v>0.66416491366143005</v>
      </c>
      <c r="N137" s="7">
        <v>42227</v>
      </c>
      <c r="O137" t="s">
        <v>353</v>
      </c>
      <c r="P137" t="s">
        <v>326</v>
      </c>
      <c r="Q137" t="s">
        <v>323</v>
      </c>
      <c r="R137">
        <v>222</v>
      </c>
    </row>
    <row r="138" spans="1:18" x14ac:dyDescent="0.25">
      <c r="A138" s="1"/>
      <c r="B138" s="1" t="b">
        <v>0</v>
      </c>
      <c r="C138" s="1" t="s">
        <v>172</v>
      </c>
      <c r="D138" s="6">
        <v>42398.643043981501</v>
      </c>
      <c r="E138" s="3" t="s">
        <v>54</v>
      </c>
      <c r="F138" s="4" t="s">
        <v>266</v>
      </c>
      <c r="G138" s="1" t="s">
        <v>115</v>
      </c>
      <c r="H138" s="2">
        <v>5.0755968859665703</v>
      </c>
      <c r="I138" s="2">
        <v>2.7612890558813499</v>
      </c>
      <c r="J138" s="2"/>
      <c r="K138" s="2">
        <v>500434.43800000002</v>
      </c>
      <c r="L138" s="4">
        <v>155114.54399999999</v>
      </c>
      <c r="M138" s="4">
        <v>2.1762451974990298</v>
      </c>
      <c r="N138" s="7">
        <v>42303</v>
      </c>
      <c r="O138" t="s">
        <v>344</v>
      </c>
      <c r="P138" t="s">
        <v>326</v>
      </c>
      <c r="Q138" t="s">
        <v>324</v>
      </c>
      <c r="R138">
        <v>222</v>
      </c>
    </row>
    <row r="139" spans="1:18" x14ac:dyDescent="0.25">
      <c r="A139" s="1"/>
      <c r="B139" s="1" t="b">
        <v>0</v>
      </c>
      <c r="C139" s="1" t="s">
        <v>25</v>
      </c>
      <c r="D139" s="6">
        <v>42398.644826388903</v>
      </c>
      <c r="E139" s="3" t="s">
        <v>54</v>
      </c>
      <c r="F139" s="4" t="s">
        <v>266</v>
      </c>
      <c r="G139" s="1" t="s">
        <v>38</v>
      </c>
      <c r="H139" s="2">
        <v>5.0952966724858202</v>
      </c>
      <c r="I139" s="2">
        <v>1.18313706972462</v>
      </c>
      <c r="J139" s="2"/>
      <c r="K139" s="2">
        <v>518723.522</v>
      </c>
      <c r="L139" s="4">
        <v>160348.97200000001</v>
      </c>
      <c r="M139" s="4">
        <v>1.02619061044009</v>
      </c>
      <c r="N139" s="7">
        <v>42302</v>
      </c>
      <c r="O139" t="s">
        <v>343</v>
      </c>
      <c r="P139" t="s">
        <v>326</v>
      </c>
      <c r="Q139" t="s">
        <v>324</v>
      </c>
      <c r="R139">
        <v>222</v>
      </c>
    </row>
    <row r="140" spans="1:18" x14ac:dyDescent="0.25">
      <c r="A140" s="1"/>
      <c r="B140" s="1" t="b">
        <v>0</v>
      </c>
      <c r="C140" s="1" t="s">
        <v>212</v>
      </c>
      <c r="D140" s="6">
        <v>42398.646585648101</v>
      </c>
      <c r="E140" s="3" t="s">
        <v>54</v>
      </c>
      <c r="F140" s="4" t="s">
        <v>266</v>
      </c>
      <c r="G140" s="1" t="s">
        <v>288</v>
      </c>
      <c r="H140" s="2">
        <v>7.3028581681649296</v>
      </c>
      <c r="I140" s="2">
        <v>0.91277012418689596</v>
      </c>
      <c r="J140" s="2"/>
      <c r="K140" s="2">
        <v>673436.01599999995</v>
      </c>
      <c r="L140" s="4">
        <v>162717.01</v>
      </c>
      <c r="M140" s="4">
        <v>1.4853940927700999</v>
      </c>
      <c r="N140" s="7">
        <v>42302</v>
      </c>
      <c r="O140" t="s">
        <v>344</v>
      </c>
      <c r="P140" t="s">
        <v>326</v>
      </c>
      <c r="Q140" t="s">
        <v>324</v>
      </c>
      <c r="R140">
        <v>222</v>
      </c>
    </row>
    <row r="141" spans="1:18" x14ac:dyDescent="0.25">
      <c r="A141" s="1"/>
      <c r="B141" s="1" t="b">
        <v>0</v>
      </c>
      <c r="C141" s="1" t="s">
        <v>195</v>
      </c>
      <c r="D141" s="6">
        <v>42398.648356481499</v>
      </c>
      <c r="E141" s="3" t="s">
        <v>54</v>
      </c>
      <c r="F141" s="4" t="s">
        <v>266</v>
      </c>
      <c r="G141" s="1" t="s">
        <v>319</v>
      </c>
      <c r="H141" s="2">
        <v>5.8582486233665696</v>
      </c>
      <c r="I141" s="2">
        <v>1.3065779618643101</v>
      </c>
      <c r="J141" s="2"/>
      <c r="K141" s="2">
        <v>509075.18199999997</v>
      </c>
      <c r="L141" s="4">
        <v>143507.97</v>
      </c>
      <c r="M141" s="4">
        <v>0.76378419612645199</v>
      </c>
      <c r="N141" s="7">
        <v>42302</v>
      </c>
      <c r="O141" t="s">
        <v>346</v>
      </c>
      <c r="P141" t="s">
        <v>326</v>
      </c>
      <c r="Q141" t="s">
        <v>324</v>
      </c>
      <c r="R141">
        <v>222</v>
      </c>
    </row>
    <row r="142" spans="1:18" x14ac:dyDescent="0.25">
      <c r="A142" s="1"/>
      <c r="B142" s="1" t="b">
        <v>0</v>
      </c>
      <c r="C142" s="1" t="s">
        <v>30</v>
      </c>
      <c r="D142" s="6">
        <v>42398.6501041667</v>
      </c>
      <c r="E142" s="3" t="s">
        <v>54</v>
      </c>
      <c r="F142" s="4" t="s">
        <v>266</v>
      </c>
      <c r="G142" s="1" t="s">
        <v>10</v>
      </c>
      <c r="H142" s="2">
        <v>5.5455664192726699</v>
      </c>
      <c r="I142" s="2">
        <v>1.21827642261608</v>
      </c>
      <c r="J142" s="2"/>
      <c r="K142" s="2">
        <v>518278.05200000003</v>
      </c>
      <c r="L142" s="4">
        <v>151576.93599999999</v>
      </c>
      <c r="M142" s="4">
        <v>1.3187849689636499</v>
      </c>
      <c r="N142" s="7">
        <v>42302</v>
      </c>
      <c r="O142" t="s">
        <v>345</v>
      </c>
      <c r="P142" t="s">
        <v>326</v>
      </c>
      <c r="Q142" t="s">
        <v>324</v>
      </c>
      <c r="R142">
        <v>222</v>
      </c>
    </row>
    <row r="143" spans="1:18" x14ac:dyDescent="0.25">
      <c r="A143" s="1"/>
      <c r="B143" s="1" t="b">
        <v>0</v>
      </c>
      <c r="C143" s="1" t="s">
        <v>51</v>
      </c>
      <c r="D143" s="6">
        <v>42398.651886574102</v>
      </c>
      <c r="E143" s="3" t="s">
        <v>54</v>
      </c>
      <c r="F143" s="4" t="s">
        <v>266</v>
      </c>
      <c r="G143" s="1" t="s">
        <v>134</v>
      </c>
      <c r="H143" s="2">
        <v>5.4932182835732997</v>
      </c>
      <c r="I143" s="2">
        <v>1.07449332947627</v>
      </c>
      <c r="J143" s="2"/>
      <c r="K143" s="2">
        <v>497919.46399999998</v>
      </c>
      <c r="L143" s="4">
        <v>146531.136</v>
      </c>
      <c r="M143" s="4">
        <v>1.5148074701471399</v>
      </c>
      <c r="N143" s="7">
        <v>42302</v>
      </c>
      <c r="O143" t="s">
        <v>347</v>
      </c>
      <c r="P143" t="s">
        <v>326</v>
      </c>
      <c r="Q143" t="s">
        <v>324</v>
      </c>
      <c r="R143">
        <v>222</v>
      </c>
    </row>
    <row r="144" spans="1:18" x14ac:dyDescent="0.25">
      <c r="A144" s="1"/>
      <c r="B144" s="1" t="b">
        <v>0</v>
      </c>
      <c r="C144" s="1" t="s">
        <v>102</v>
      </c>
      <c r="D144" s="6">
        <v>42398.653645833299</v>
      </c>
      <c r="E144" s="3" t="s">
        <v>54</v>
      </c>
      <c r="F144" s="4" t="s">
        <v>266</v>
      </c>
      <c r="G144" s="1" t="s">
        <v>57</v>
      </c>
      <c r="H144" s="2">
        <v>6.0648831019917804</v>
      </c>
      <c r="I144" s="2">
        <v>1.4384542283275601</v>
      </c>
      <c r="J144" s="2"/>
      <c r="K144" s="2">
        <v>508663.44400000002</v>
      </c>
      <c r="L144" s="4">
        <v>140045.11199999999</v>
      </c>
      <c r="M144" s="4">
        <v>0.67107075713147302</v>
      </c>
      <c r="N144" s="7">
        <v>42302</v>
      </c>
      <c r="O144" t="s">
        <v>341</v>
      </c>
      <c r="P144" t="s">
        <v>326</v>
      </c>
      <c r="Q144" t="s">
        <v>324</v>
      </c>
      <c r="R144">
        <v>222</v>
      </c>
    </row>
    <row r="145" spans="1:18" x14ac:dyDescent="0.25">
      <c r="A145" s="1"/>
      <c r="B145" s="1" t="b">
        <v>0</v>
      </c>
      <c r="C145" s="1" t="s">
        <v>145</v>
      </c>
      <c r="D145" s="6">
        <v>42398.655428240701</v>
      </c>
      <c r="E145" s="3" t="s">
        <v>54</v>
      </c>
      <c r="F145" s="4" t="s">
        <v>266</v>
      </c>
      <c r="G145" s="1" t="s">
        <v>105</v>
      </c>
      <c r="H145" s="2">
        <v>5.4415701000110399</v>
      </c>
      <c r="I145" s="2">
        <v>1.6445384575786699</v>
      </c>
      <c r="J145" s="2"/>
      <c r="K145" s="2">
        <v>529977.99199999997</v>
      </c>
      <c r="L145" s="4">
        <v>156946.796</v>
      </c>
      <c r="M145" s="4">
        <v>0.85577982599133495</v>
      </c>
      <c r="N145" s="7">
        <v>42302</v>
      </c>
      <c r="O145" t="s">
        <v>342</v>
      </c>
      <c r="P145" t="s">
        <v>326</v>
      </c>
      <c r="Q145" t="s">
        <v>324</v>
      </c>
      <c r="R145">
        <v>222</v>
      </c>
    </row>
    <row r="146" spans="1:18" x14ac:dyDescent="0.25">
      <c r="A146" s="1"/>
      <c r="B146" s="1" t="b">
        <v>0</v>
      </c>
      <c r="C146" s="1" t="s">
        <v>255</v>
      </c>
      <c r="D146" s="6">
        <v>42398.657187500001</v>
      </c>
      <c r="E146" s="3" t="s">
        <v>54</v>
      </c>
      <c r="F146" s="4" t="s">
        <v>266</v>
      </c>
      <c r="G146" s="1" t="s">
        <v>258</v>
      </c>
      <c r="H146" s="2" t="s">
        <v>60</v>
      </c>
      <c r="I146" s="2" t="s">
        <v>72</v>
      </c>
      <c r="J146" s="2"/>
      <c r="K146" s="2">
        <v>133994.734</v>
      </c>
      <c r="L146" s="4">
        <v>181456.766</v>
      </c>
      <c r="M146" s="4">
        <v>1.01113072303051</v>
      </c>
      <c r="N146" s="7">
        <v>42230</v>
      </c>
      <c r="O146" t="s">
        <v>369</v>
      </c>
      <c r="P146" t="s">
        <v>326</v>
      </c>
      <c r="Q146" t="s">
        <v>324</v>
      </c>
      <c r="R146">
        <v>222</v>
      </c>
    </row>
    <row r="147" spans="1:18" x14ac:dyDescent="0.25">
      <c r="A147" s="1"/>
      <c r="B147" s="1" t="b">
        <v>0</v>
      </c>
      <c r="C147" s="1" t="s">
        <v>113</v>
      </c>
      <c r="D147" s="6">
        <v>42398.658981481502</v>
      </c>
      <c r="E147" s="3" t="s">
        <v>54</v>
      </c>
      <c r="F147" s="4" t="s">
        <v>266</v>
      </c>
      <c r="G147" s="1" t="s">
        <v>70</v>
      </c>
      <c r="H147" s="2" t="s">
        <v>60</v>
      </c>
      <c r="I147" s="2" t="s">
        <v>72</v>
      </c>
      <c r="J147" s="2"/>
      <c r="K147" s="2">
        <v>145356.14799999999</v>
      </c>
      <c r="L147" s="4">
        <v>206918.54199999999</v>
      </c>
      <c r="M147" s="4">
        <v>0.87495988112952905</v>
      </c>
      <c r="N147" s="7">
        <v>42230</v>
      </c>
      <c r="O147" t="s">
        <v>370</v>
      </c>
      <c r="P147" t="s">
        <v>326</v>
      </c>
      <c r="Q147" t="s">
        <v>324</v>
      </c>
      <c r="R147">
        <v>222</v>
      </c>
    </row>
    <row r="148" spans="1:18" x14ac:dyDescent="0.25">
      <c r="A148" s="1"/>
      <c r="B148" s="1" t="b">
        <v>0</v>
      </c>
      <c r="C148" s="1" t="s">
        <v>209</v>
      </c>
      <c r="D148" s="6">
        <v>42398.660729166702</v>
      </c>
      <c r="E148" s="3" t="s">
        <v>54</v>
      </c>
      <c r="F148" s="4" t="s">
        <v>266</v>
      </c>
      <c r="G148" s="1" t="s">
        <v>198</v>
      </c>
      <c r="H148" s="2">
        <v>4.1741721638583602</v>
      </c>
      <c r="I148" s="2">
        <v>2.4675804971097799</v>
      </c>
      <c r="J148" s="2"/>
      <c r="K148" s="2">
        <v>647594.41599999997</v>
      </c>
      <c r="L148" s="4">
        <v>226605.07199999999</v>
      </c>
      <c r="M148" s="4">
        <v>1.0149070420697699</v>
      </c>
      <c r="N148" s="7">
        <v>42226</v>
      </c>
      <c r="O148" t="s">
        <v>371</v>
      </c>
      <c r="P148" t="s">
        <v>326</v>
      </c>
      <c r="Q148" t="s">
        <v>324</v>
      </c>
      <c r="R148">
        <v>222</v>
      </c>
    </row>
  </sheetData>
  <mergeCells count="3">
    <mergeCell ref="A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abSelected="1" topLeftCell="A124" zoomScale="80" zoomScaleNormal="80" workbookViewId="0">
      <selection activeCell="Q16" sqref="Q16"/>
    </sheetView>
  </sheetViews>
  <sheetFormatPr defaultRowHeight="15" x14ac:dyDescent="0.25"/>
  <cols>
    <col min="1" max="1" width="11.5703125" bestFit="1" customWidth="1"/>
    <col min="2" max="2" width="12.140625" bestFit="1" customWidth="1"/>
    <col min="6" max="6" width="19.85546875" bestFit="1" customWidth="1"/>
    <col min="14" max="14" width="14.85546875" bestFit="1" customWidth="1"/>
  </cols>
  <sheetData>
    <row r="1" spans="1:24" x14ac:dyDescent="0.25">
      <c r="A1" t="s">
        <v>325</v>
      </c>
      <c r="B1" t="s">
        <v>321</v>
      </c>
      <c r="C1" t="s">
        <v>324</v>
      </c>
      <c r="D1" t="s">
        <v>400</v>
      </c>
      <c r="E1" t="s">
        <v>322</v>
      </c>
      <c r="F1" t="s">
        <v>401</v>
      </c>
      <c r="G1" s="8" t="s">
        <v>402</v>
      </c>
      <c r="H1" s="8" t="s">
        <v>403</v>
      </c>
      <c r="I1" s="8" t="s">
        <v>404</v>
      </c>
      <c r="J1" s="8" t="s">
        <v>405</v>
      </c>
      <c r="K1" s="8" t="s">
        <v>406</v>
      </c>
      <c r="L1" s="8" t="s">
        <v>407</v>
      </c>
      <c r="M1" s="8" t="s">
        <v>408</v>
      </c>
      <c r="N1" s="8" t="s">
        <v>409</v>
      </c>
    </row>
    <row r="2" spans="1:24" x14ac:dyDescent="0.25">
      <c r="A2" s="7">
        <v>42184</v>
      </c>
      <c r="B2" t="s">
        <v>343</v>
      </c>
      <c r="C2">
        <v>222</v>
      </c>
      <c r="D2" t="s">
        <v>218</v>
      </c>
      <c r="E2" t="s">
        <v>398</v>
      </c>
      <c r="F2" t="s">
        <v>410</v>
      </c>
      <c r="G2">
        <v>383865.28</v>
      </c>
      <c r="H2">
        <v>404047.20199999999</v>
      </c>
      <c r="I2">
        <f>G2/H2</f>
        <v>0.95005058344643611</v>
      </c>
      <c r="J2" s="9" t="str">
        <f>IF(I2&lt;$U$8,"low","high")</f>
        <v>low</v>
      </c>
      <c r="K2" s="9">
        <f>(I2-0.7758)/0.4953</f>
        <v>0.35180816363100353</v>
      </c>
      <c r="L2" s="8">
        <f t="shared" ref="L2:L65" si="0">(K2*5)/4.98</f>
        <v>0.35322104782229269</v>
      </c>
      <c r="M2" s="8">
        <f t="shared" ref="M2:M65" si="1">(L2*11.1)/10</f>
        <v>0.39207536308274488</v>
      </c>
      <c r="N2" s="9">
        <f t="shared" ref="N2:N65" si="2">(M2*10)/(10-0.571)</f>
        <v>0.41581860545417848</v>
      </c>
      <c r="O2" s="11" t="s">
        <v>418</v>
      </c>
      <c r="Q2" s="9" t="s">
        <v>411</v>
      </c>
      <c r="R2" s="9" t="s">
        <v>412</v>
      </c>
      <c r="S2" s="9" t="s">
        <v>413</v>
      </c>
      <c r="T2" s="9" t="s">
        <v>414</v>
      </c>
      <c r="U2" s="9" t="s">
        <v>404</v>
      </c>
      <c r="V2" s="9" t="s">
        <v>415</v>
      </c>
      <c r="W2" s="9" t="s">
        <v>416</v>
      </c>
      <c r="X2" s="9"/>
    </row>
    <row r="3" spans="1:24" x14ac:dyDescent="0.25">
      <c r="A3" s="7">
        <v>42230</v>
      </c>
      <c r="B3" t="s">
        <v>390</v>
      </c>
      <c r="C3">
        <v>222</v>
      </c>
      <c r="D3" t="s">
        <v>132</v>
      </c>
      <c r="E3" t="s">
        <v>398</v>
      </c>
      <c r="F3" t="s">
        <v>410</v>
      </c>
      <c r="G3">
        <v>47684.366000000002</v>
      </c>
      <c r="H3">
        <v>619587.098</v>
      </c>
      <c r="I3">
        <f t="shared" ref="I3:I66" si="3">G3/H3</f>
        <v>7.6961521881141567E-2</v>
      </c>
      <c r="J3" s="9" t="str">
        <f t="shared" ref="J3:J66" si="4">IF(I3&lt;$U$8,"low","high")</f>
        <v>low</v>
      </c>
      <c r="K3" s="9">
        <f>(I3-0.7758)/0.4953</f>
        <v>-1.4109397902662193</v>
      </c>
      <c r="L3" s="8">
        <f t="shared" si="0"/>
        <v>-1.416606215126726</v>
      </c>
      <c r="M3" s="8">
        <f t="shared" si="1"/>
        <v>-1.5724328987906657</v>
      </c>
      <c r="N3" s="12">
        <f t="shared" si="2"/>
        <v>-1.6676560598055634</v>
      </c>
      <c r="Q3" s="9" t="s">
        <v>417</v>
      </c>
      <c r="R3" s="9">
        <v>0</v>
      </c>
      <c r="S3" s="9"/>
      <c r="T3" s="9"/>
      <c r="U3" s="9"/>
      <c r="V3" s="9"/>
      <c r="W3" s="9"/>
      <c r="X3" s="9"/>
    </row>
    <row r="4" spans="1:24" x14ac:dyDescent="0.25">
      <c r="A4" s="7">
        <v>42226</v>
      </c>
      <c r="B4" t="s">
        <v>397</v>
      </c>
      <c r="C4">
        <v>222</v>
      </c>
      <c r="D4" t="s">
        <v>187</v>
      </c>
      <c r="E4" t="s">
        <v>396</v>
      </c>
      <c r="F4" t="s">
        <v>410</v>
      </c>
      <c r="G4">
        <v>1056187.862</v>
      </c>
      <c r="H4">
        <v>690972.86800000002</v>
      </c>
      <c r="I4">
        <f t="shared" si="3"/>
        <v>1.5285518591447789</v>
      </c>
      <c r="J4" s="9" t="str">
        <f t="shared" si="4"/>
        <v>low</v>
      </c>
      <c r="K4" s="9">
        <f t="shared" ref="K4:K55" si="5">(I4-0.7758)/0.4953</f>
        <v>1.5197897418630704</v>
      </c>
      <c r="L4" s="8">
        <f t="shared" si="0"/>
        <v>1.5258933151235643</v>
      </c>
      <c r="M4" s="8">
        <f t="shared" si="1"/>
        <v>1.6937415797871562</v>
      </c>
      <c r="N4" s="9">
        <f t="shared" si="2"/>
        <v>1.7963109341257357</v>
      </c>
      <c r="Q4" s="9" t="s">
        <v>309</v>
      </c>
      <c r="R4" s="8">
        <v>0.78125</v>
      </c>
      <c r="S4" s="9">
        <v>328778.54200000002</v>
      </c>
      <c r="T4" s="9">
        <v>286159.00400000002</v>
      </c>
      <c r="U4" s="9">
        <f>S4/T4</f>
        <v>1.1489365611574465</v>
      </c>
      <c r="V4" s="9">
        <f>(U4-1.1272)/0.5513</f>
        <v>3.9427827240062559E-2</v>
      </c>
      <c r="W4" s="9"/>
      <c r="X4" s="9">
        <f>(U4-0.9192)/0.5758</f>
        <v>0.3989867335141481</v>
      </c>
    </row>
    <row r="5" spans="1:24" x14ac:dyDescent="0.25">
      <c r="A5" s="7">
        <v>42226</v>
      </c>
      <c r="B5" t="s">
        <v>341</v>
      </c>
      <c r="C5">
        <v>221</v>
      </c>
      <c r="D5" t="s">
        <v>74</v>
      </c>
      <c r="E5" t="s">
        <v>396</v>
      </c>
      <c r="F5" t="s">
        <v>410</v>
      </c>
      <c r="G5">
        <v>953223.31599999999</v>
      </c>
      <c r="H5">
        <v>641688.18999999994</v>
      </c>
      <c r="I5">
        <f t="shared" si="3"/>
        <v>1.4854930024503024</v>
      </c>
      <c r="J5" s="9" t="str">
        <f t="shared" si="4"/>
        <v>low</v>
      </c>
      <c r="K5" s="9">
        <f t="shared" si="5"/>
        <v>1.432854840400368</v>
      </c>
      <c r="L5" s="8">
        <f t="shared" si="0"/>
        <v>1.4386092775104096</v>
      </c>
      <c r="M5" s="8">
        <f t="shared" si="1"/>
        <v>1.5968562980365546</v>
      </c>
      <c r="N5" s="9">
        <f t="shared" si="2"/>
        <v>1.6935584876832692</v>
      </c>
      <c r="Q5" s="9" t="s">
        <v>96</v>
      </c>
      <c r="R5" s="8">
        <v>1.5625</v>
      </c>
      <c r="S5" s="9">
        <v>814762.07400000002</v>
      </c>
      <c r="T5" s="9">
        <v>550038.00800000003</v>
      </c>
      <c r="U5" s="9">
        <f t="shared" ref="U5:U11" si="6">S5/T5</f>
        <v>1.4812832243403804</v>
      </c>
      <c r="V5" s="9">
        <f t="shared" ref="V5:V11" si="7">(U5-1.1272)/0.5513</f>
        <v>0.64226958886337826</v>
      </c>
      <c r="W5" s="9"/>
      <c r="X5" s="9">
        <f t="shared" ref="X5:X9" si="8">(U5-0.9192)/0.5758</f>
        <v>0.97617788179989651</v>
      </c>
    </row>
    <row r="6" spans="1:24" x14ac:dyDescent="0.25">
      <c r="B6" t="s">
        <v>372</v>
      </c>
      <c r="D6" t="s">
        <v>146</v>
      </c>
      <c r="F6" t="s">
        <v>410</v>
      </c>
      <c r="G6">
        <v>44996.351999999999</v>
      </c>
      <c r="H6">
        <v>248631.682</v>
      </c>
      <c r="I6">
        <f t="shared" si="3"/>
        <v>0.18097593853706864</v>
      </c>
      <c r="J6" s="9" t="str">
        <f t="shared" si="4"/>
        <v>low</v>
      </c>
      <c r="K6" s="9">
        <f t="shared" si="5"/>
        <v>-1.2009369300685069</v>
      </c>
      <c r="L6" s="8">
        <f t="shared" si="0"/>
        <v>-1.2057599699482999</v>
      </c>
      <c r="M6" s="8">
        <f t="shared" si="1"/>
        <v>-1.338393566642613</v>
      </c>
      <c r="N6" s="12">
        <f t="shared" si="2"/>
        <v>-1.419443808084222</v>
      </c>
      <c r="Q6" s="9" t="s">
        <v>48</v>
      </c>
      <c r="R6" s="8">
        <v>3.125</v>
      </c>
      <c r="S6" s="9">
        <v>1281658.2860000001</v>
      </c>
      <c r="T6" s="9">
        <v>560433.59400000004</v>
      </c>
      <c r="U6" s="9">
        <f t="shared" si="6"/>
        <v>2.2869048174867261</v>
      </c>
      <c r="V6" s="9">
        <f t="shared" si="7"/>
        <v>2.1035821104420935</v>
      </c>
      <c r="W6" s="9"/>
      <c r="X6" s="9">
        <f t="shared" si="8"/>
        <v>2.3753122915712508</v>
      </c>
    </row>
    <row r="7" spans="1:24" x14ac:dyDescent="0.25">
      <c r="B7" t="s">
        <v>373</v>
      </c>
      <c r="D7" t="s">
        <v>20</v>
      </c>
      <c r="F7" t="s">
        <v>410</v>
      </c>
      <c r="G7">
        <v>35658.767999999996</v>
      </c>
      <c r="H7">
        <v>297224.34399999998</v>
      </c>
      <c r="I7">
        <f t="shared" si="3"/>
        <v>0.11997256859956262</v>
      </c>
      <c r="J7" s="9" t="str">
        <f t="shared" si="4"/>
        <v>low</v>
      </c>
      <c r="K7" s="9">
        <f t="shared" si="5"/>
        <v>-1.3241014161123308</v>
      </c>
      <c r="L7" s="8">
        <f t="shared" si="0"/>
        <v>-1.3294190924822598</v>
      </c>
      <c r="M7" s="8">
        <f t="shared" si="1"/>
        <v>-1.4756551926553083</v>
      </c>
      <c r="N7" s="12">
        <f t="shared" si="2"/>
        <v>-1.5650177035266819</v>
      </c>
      <c r="Q7" s="9" t="s">
        <v>264</v>
      </c>
      <c r="R7" s="8">
        <v>6.25</v>
      </c>
      <c r="S7" s="9">
        <v>2273778.2799999998</v>
      </c>
      <c r="T7" s="9">
        <v>558324.68799999997</v>
      </c>
      <c r="U7" s="9">
        <f t="shared" si="6"/>
        <v>4.0725017697945676</v>
      </c>
      <c r="V7" s="9">
        <f t="shared" si="7"/>
        <v>5.3424664788582756</v>
      </c>
      <c r="W7" s="9"/>
      <c r="X7" s="9">
        <f t="shared" si="8"/>
        <v>5.4763837613660433</v>
      </c>
    </row>
    <row r="8" spans="1:24" x14ac:dyDescent="0.25">
      <c r="B8" t="s">
        <v>374</v>
      </c>
      <c r="D8" t="s">
        <v>133</v>
      </c>
      <c r="F8" t="s">
        <v>410</v>
      </c>
      <c r="G8">
        <v>50514.512000000002</v>
      </c>
      <c r="H8">
        <v>311745.28600000002</v>
      </c>
      <c r="I8">
        <f t="shared" si="3"/>
        <v>0.16203777336347597</v>
      </c>
      <c r="J8" s="9" t="str">
        <f t="shared" si="4"/>
        <v>low</v>
      </c>
      <c r="K8" s="9">
        <f t="shared" si="5"/>
        <v>-1.2391726764315043</v>
      </c>
      <c r="L8" s="8">
        <f t="shared" si="0"/>
        <v>-1.2441492735256068</v>
      </c>
      <c r="M8" s="8">
        <f t="shared" si="1"/>
        <v>-1.3810056936134234</v>
      </c>
      <c r="N8" s="12">
        <f t="shared" si="2"/>
        <v>-1.4646364339945099</v>
      </c>
      <c r="O8" t="s">
        <v>419</v>
      </c>
      <c r="Q8" s="9" t="s">
        <v>189</v>
      </c>
      <c r="R8" s="8">
        <v>12.5</v>
      </c>
      <c r="S8" s="9">
        <v>4022926.338</v>
      </c>
      <c r="T8" s="9">
        <v>584245.63800000004</v>
      </c>
      <c r="U8" s="10">
        <f t="shared" si="6"/>
        <v>6.8856762915190126</v>
      </c>
      <c r="V8" s="9">
        <f t="shared" si="7"/>
        <v>10.445268078213337</v>
      </c>
      <c r="W8" s="9"/>
      <c r="X8" s="9">
        <f t="shared" si="8"/>
        <v>10.362063722679773</v>
      </c>
    </row>
    <row r="9" spans="1:24" x14ac:dyDescent="0.25">
      <c r="B9" t="s">
        <v>375</v>
      </c>
      <c r="D9" t="s">
        <v>112</v>
      </c>
      <c r="F9" t="s">
        <v>410</v>
      </c>
      <c r="G9">
        <v>29881.101999999999</v>
      </c>
      <c r="H9">
        <v>279858.07799999998</v>
      </c>
      <c r="I9">
        <f t="shared" si="3"/>
        <v>0.10677234051468044</v>
      </c>
      <c r="J9" s="9" t="str">
        <f t="shared" si="4"/>
        <v>low</v>
      </c>
      <c r="K9" s="9">
        <f t="shared" si="5"/>
        <v>-1.3507523914502717</v>
      </c>
      <c r="L9" s="8">
        <f t="shared" si="0"/>
        <v>-1.3561770998496703</v>
      </c>
      <c r="M9" s="8">
        <f t="shared" si="1"/>
        <v>-1.505356580833134</v>
      </c>
      <c r="N9" s="12">
        <f t="shared" si="2"/>
        <v>-1.5965177440164746</v>
      </c>
      <c r="Q9" s="9" t="s">
        <v>35</v>
      </c>
      <c r="R9" s="8">
        <v>25</v>
      </c>
      <c r="S9" s="9">
        <v>7699672.7740000002</v>
      </c>
      <c r="T9" s="9">
        <v>616247.76199999999</v>
      </c>
      <c r="U9" s="9">
        <f t="shared" si="6"/>
        <v>12.494443385905555</v>
      </c>
      <c r="V9" s="9">
        <f t="shared" si="7"/>
        <v>20.618979477427089</v>
      </c>
      <c r="W9" s="9"/>
      <c r="X9" s="9">
        <f t="shared" si="8"/>
        <v>20.102888825817221</v>
      </c>
    </row>
    <row r="10" spans="1:24" x14ac:dyDescent="0.25">
      <c r="B10" t="s">
        <v>376</v>
      </c>
      <c r="D10" t="s">
        <v>215</v>
      </c>
      <c r="F10" t="s">
        <v>410</v>
      </c>
      <c r="G10">
        <v>26415.114000000001</v>
      </c>
      <c r="H10">
        <v>270004.408</v>
      </c>
      <c r="I10">
        <f t="shared" si="3"/>
        <v>9.7832158354985085E-2</v>
      </c>
      <c r="J10" s="9" t="str">
        <f t="shared" si="4"/>
        <v>low</v>
      </c>
      <c r="K10" s="9">
        <f t="shared" si="5"/>
        <v>-1.368802426095326</v>
      </c>
      <c r="L10" s="8">
        <f t="shared" si="0"/>
        <v>-1.3742996245937007</v>
      </c>
      <c r="M10" s="8">
        <f t="shared" si="1"/>
        <v>-1.5254725832990077</v>
      </c>
      <c r="N10" s="12">
        <f t="shared" si="2"/>
        <v>-1.6178519284112924</v>
      </c>
      <c r="Q10" s="9" t="s">
        <v>15</v>
      </c>
      <c r="R10" s="8">
        <v>50</v>
      </c>
      <c r="S10" s="9">
        <v>14817089.912</v>
      </c>
      <c r="T10" s="9">
        <v>663415.41799999995</v>
      </c>
      <c r="U10" s="9">
        <f t="shared" si="6"/>
        <v>22.334557669264179</v>
      </c>
      <c r="V10" s="9">
        <f t="shared" si="7"/>
        <v>38.467907979800799</v>
      </c>
      <c r="W10" s="9"/>
      <c r="X10" s="9"/>
    </row>
    <row r="11" spans="1:24" x14ac:dyDescent="0.25">
      <c r="B11" t="s">
        <v>377</v>
      </c>
      <c r="D11" t="s">
        <v>219</v>
      </c>
      <c r="F11" t="s">
        <v>410</v>
      </c>
      <c r="G11">
        <v>25660.9</v>
      </c>
      <c r="H11">
        <v>236802.10800000001</v>
      </c>
      <c r="I11">
        <f t="shared" si="3"/>
        <v>0.1083643225000345</v>
      </c>
      <c r="J11" s="9" t="str">
        <f t="shared" si="4"/>
        <v>low</v>
      </c>
      <c r="K11" s="9">
        <f t="shared" si="5"/>
        <v>-1.3475382142135384</v>
      </c>
      <c r="L11" s="8">
        <f t="shared" si="0"/>
        <v>-1.3529500142706208</v>
      </c>
      <c r="M11" s="8">
        <f t="shared" si="1"/>
        <v>-1.501774515840389</v>
      </c>
      <c r="N11" s="12">
        <f t="shared" si="2"/>
        <v>-1.592718756856919</v>
      </c>
      <c r="Q11" s="9" t="s">
        <v>302</v>
      </c>
      <c r="R11" s="8">
        <v>100</v>
      </c>
      <c r="S11" s="9">
        <v>29313940.238000002</v>
      </c>
      <c r="T11" s="9">
        <v>708672.38600000006</v>
      </c>
      <c r="U11" s="9">
        <f t="shared" si="6"/>
        <v>41.364586538299235</v>
      </c>
      <c r="V11" s="9">
        <f t="shared" si="7"/>
        <v>72.986371373660859</v>
      </c>
      <c r="W11" s="9"/>
      <c r="X11" s="9"/>
    </row>
    <row r="12" spans="1:24" x14ac:dyDescent="0.25">
      <c r="B12" t="s">
        <v>378</v>
      </c>
      <c r="D12" t="s">
        <v>117</v>
      </c>
      <c r="F12" t="s">
        <v>410</v>
      </c>
      <c r="G12">
        <v>21691.583999999999</v>
      </c>
      <c r="H12">
        <v>211425.53</v>
      </c>
      <c r="I12">
        <f t="shared" si="3"/>
        <v>0.10259680559864269</v>
      </c>
      <c r="J12" s="9" t="str">
        <f t="shared" si="4"/>
        <v>low</v>
      </c>
      <c r="K12" s="9">
        <f t="shared" si="5"/>
        <v>-1.3591827062413837</v>
      </c>
      <c r="L12" s="8">
        <f t="shared" si="0"/>
        <v>-1.3646412713266904</v>
      </c>
      <c r="M12" s="8">
        <f t="shared" si="1"/>
        <v>-1.5147518111726264</v>
      </c>
      <c r="N12" s="12">
        <f t="shared" si="2"/>
        <v>-1.6064819293378156</v>
      </c>
      <c r="Q12" s="9" t="s">
        <v>213</v>
      </c>
      <c r="R12" s="8">
        <v>200</v>
      </c>
      <c r="S12" s="9"/>
      <c r="T12" s="9"/>
      <c r="U12" s="9"/>
      <c r="V12" s="9"/>
      <c r="W12" s="9"/>
      <c r="X12" s="9"/>
    </row>
    <row r="13" spans="1:24" x14ac:dyDescent="0.25">
      <c r="B13" t="s">
        <v>379</v>
      </c>
      <c r="D13" t="s">
        <v>273</v>
      </c>
      <c r="F13" t="s">
        <v>410</v>
      </c>
      <c r="G13">
        <v>28307.599999999999</v>
      </c>
      <c r="H13">
        <v>238679.66</v>
      </c>
      <c r="I13">
        <f t="shared" si="3"/>
        <v>0.11860080578294772</v>
      </c>
      <c r="J13" s="9" t="str">
        <f t="shared" si="4"/>
        <v>low</v>
      </c>
      <c r="K13" s="9">
        <f t="shared" si="5"/>
        <v>-1.3268709756047896</v>
      </c>
      <c r="L13" s="8">
        <f t="shared" si="0"/>
        <v>-1.3321997747036038</v>
      </c>
      <c r="M13" s="8">
        <f t="shared" si="1"/>
        <v>-1.4787417499210003</v>
      </c>
      <c r="N13" s="12">
        <f t="shared" si="2"/>
        <v>-1.5682911760748757</v>
      </c>
    </row>
    <row r="14" spans="1:24" x14ac:dyDescent="0.25">
      <c r="B14" t="s">
        <v>380</v>
      </c>
      <c r="D14" t="s">
        <v>161</v>
      </c>
      <c r="F14" t="s">
        <v>410</v>
      </c>
      <c r="G14">
        <v>52913.07</v>
      </c>
      <c r="H14">
        <v>244901.27</v>
      </c>
      <c r="I14">
        <f t="shared" si="3"/>
        <v>0.21605878156532224</v>
      </c>
      <c r="J14" s="9" t="str">
        <f t="shared" si="4"/>
        <v>low</v>
      </c>
      <c r="K14" s="9">
        <f t="shared" si="5"/>
        <v>-1.1301054278915361</v>
      </c>
      <c r="L14" s="8">
        <f t="shared" si="0"/>
        <v>-1.1346440039071646</v>
      </c>
      <c r="M14" s="8">
        <f t="shared" si="1"/>
        <v>-1.2594548443369527</v>
      </c>
      <c r="N14" s="12">
        <f t="shared" si="2"/>
        <v>-1.3357247262031526</v>
      </c>
    </row>
    <row r="15" spans="1:24" x14ac:dyDescent="0.25">
      <c r="B15" t="s">
        <v>381</v>
      </c>
      <c r="D15" t="s">
        <v>193</v>
      </c>
      <c r="F15" t="s">
        <v>410</v>
      </c>
      <c r="G15">
        <v>62088.487999999998</v>
      </c>
      <c r="H15">
        <v>218459.6</v>
      </c>
      <c r="I15">
        <f t="shared" si="3"/>
        <v>0.28421038947246996</v>
      </c>
      <c r="J15" s="9" t="str">
        <f t="shared" si="4"/>
        <v>low</v>
      </c>
      <c r="K15" s="9">
        <f t="shared" si="5"/>
        <v>-0.99250880381088247</v>
      </c>
      <c r="L15" s="8">
        <f t="shared" si="0"/>
        <v>-0.99649478294265303</v>
      </c>
      <c r="M15" s="8">
        <f t="shared" si="1"/>
        <v>-1.1061092090663449</v>
      </c>
      <c r="N15" s="12">
        <f t="shared" si="2"/>
        <v>-1.1730928084275585</v>
      </c>
    </row>
    <row r="16" spans="1:24" x14ac:dyDescent="0.25">
      <c r="B16" t="s">
        <v>382</v>
      </c>
      <c r="D16" t="s">
        <v>41</v>
      </c>
      <c r="F16" t="s">
        <v>410</v>
      </c>
      <c r="G16">
        <v>30204.576000000001</v>
      </c>
      <c r="H16">
        <v>195227.204</v>
      </c>
      <c r="I16">
        <f t="shared" si="3"/>
        <v>0.15471499555973767</v>
      </c>
      <c r="J16" s="9" t="str">
        <f t="shared" si="4"/>
        <v>low</v>
      </c>
      <c r="K16" s="9">
        <f t="shared" si="5"/>
        <v>-1.2539572066227789</v>
      </c>
      <c r="L16" s="8">
        <f t="shared" si="0"/>
        <v>-1.2589931793401394</v>
      </c>
      <c r="M16" s="8">
        <f t="shared" si="1"/>
        <v>-1.3974824290675547</v>
      </c>
      <c r="N16" s="12">
        <f t="shared" si="2"/>
        <v>-1.4821109651792923</v>
      </c>
    </row>
    <row r="17" spans="1:14" x14ac:dyDescent="0.25">
      <c r="B17" t="s">
        <v>383</v>
      </c>
      <c r="D17" t="s">
        <v>120</v>
      </c>
      <c r="F17" t="s">
        <v>410</v>
      </c>
      <c r="G17">
        <v>28095.846000000001</v>
      </c>
      <c r="H17">
        <v>223401.75399999999</v>
      </c>
      <c r="I17">
        <f t="shared" si="3"/>
        <v>0.12576376638475276</v>
      </c>
      <c r="J17" s="9" t="str">
        <f t="shared" si="4"/>
        <v>low</v>
      </c>
      <c r="K17" s="9">
        <f t="shared" si="5"/>
        <v>-1.3124091128916764</v>
      </c>
      <c r="L17" s="8">
        <f t="shared" si="0"/>
        <v>-1.3176798322205585</v>
      </c>
      <c r="M17" s="8">
        <f t="shared" si="1"/>
        <v>-1.4626246137648198</v>
      </c>
      <c r="N17" s="12">
        <f t="shared" si="2"/>
        <v>-1.5511980207496234</v>
      </c>
    </row>
    <row r="18" spans="1:14" x14ac:dyDescent="0.25">
      <c r="B18" t="s">
        <v>384</v>
      </c>
      <c r="D18" t="s">
        <v>23</v>
      </c>
      <c r="F18" t="s">
        <v>410</v>
      </c>
      <c r="G18">
        <v>15911.118</v>
      </c>
      <c r="H18">
        <v>195233.06</v>
      </c>
      <c r="I18">
        <f t="shared" si="3"/>
        <v>8.149807209905946E-2</v>
      </c>
      <c r="J18" s="9" t="str">
        <f t="shared" si="4"/>
        <v>low</v>
      </c>
      <c r="K18" s="9">
        <f t="shared" si="5"/>
        <v>-1.4017805933796499</v>
      </c>
      <c r="L18" s="8">
        <f t="shared" si="0"/>
        <v>-1.4074102343169175</v>
      </c>
      <c r="M18" s="8">
        <f t="shared" si="1"/>
        <v>-1.5622253600917784</v>
      </c>
      <c r="N18" s="12">
        <f t="shared" si="2"/>
        <v>-1.6568303744742585</v>
      </c>
    </row>
    <row r="19" spans="1:14" x14ac:dyDescent="0.25">
      <c r="B19" t="s">
        <v>385</v>
      </c>
      <c r="D19" t="s">
        <v>44</v>
      </c>
      <c r="F19" t="s">
        <v>410</v>
      </c>
      <c r="G19">
        <v>60499.366000000002</v>
      </c>
      <c r="H19">
        <v>206937.56</v>
      </c>
      <c r="I19">
        <f t="shared" si="3"/>
        <v>0.29235565549337683</v>
      </c>
      <c r="J19" s="9" t="str">
        <f t="shared" si="4"/>
        <v>low</v>
      </c>
      <c r="K19" s="9">
        <f t="shared" si="5"/>
        <v>-0.97606368767741414</v>
      </c>
      <c r="L19" s="8">
        <f t="shared" si="0"/>
        <v>-0.97998362216607837</v>
      </c>
      <c r="M19" s="8">
        <f t="shared" si="1"/>
        <v>-1.087781820604347</v>
      </c>
      <c r="N19" s="12">
        <f t="shared" si="2"/>
        <v>-1.1536555526613077</v>
      </c>
    </row>
    <row r="20" spans="1:14" x14ac:dyDescent="0.25">
      <c r="B20" t="s">
        <v>386</v>
      </c>
      <c r="D20" t="s">
        <v>294</v>
      </c>
      <c r="F20" t="s">
        <v>410</v>
      </c>
      <c r="G20">
        <v>54418.614000000001</v>
      </c>
      <c r="H20">
        <v>137876.90400000001</v>
      </c>
      <c r="I20">
        <f t="shared" si="3"/>
        <v>0.3946898459512842</v>
      </c>
      <c r="J20" s="9" t="str">
        <f t="shared" si="4"/>
        <v>low</v>
      </c>
      <c r="K20" s="9">
        <f t="shared" si="5"/>
        <v>-0.76945316787546103</v>
      </c>
      <c r="L20" s="8">
        <f t="shared" si="0"/>
        <v>-0.77254334124042268</v>
      </c>
      <c r="M20" s="8">
        <f t="shared" si="1"/>
        <v>-0.8575231087768691</v>
      </c>
      <c r="N20" s="12">
        <f t="shared" si="2"/>
        <v>-0.90945286751179233</v>
      </c>
    </row>
    <row r="21" spans="1:14" x14ac:dyDescent="0.25">
      <c r="B21" t="s">
        <v>387</v>
      </c>
      <c r="D21" t="s">
        <v>205</v>
      </c>
      <c r="F21" t="s">
        <v>410</v>
      </c>
      <c r="G21">
        <v>57300.911999999997</v>
      </c>
      <c r="H21">
        <v>143289.666</v>
      </c>
      <c r="I21">
        <f t="shared" si="3"/>
        <v>0.39989563518139543</v>
      </c>
      <c r="J21" s="9" t="str">
        <f t="shared" si="4"/>
        <v>low</v>
      </c>
      <c r="K21" s="9">
        <f t="shared" si="5"/>
        <v>-0.75894279188088953</v>
      </c>
      <c r="L21" s="8">
        <f t="shared" si="0"/>
        <v>-0.7619907549004914</v>
      </c>
      <c r="M21" s="8">
        <f t="shared" si="1"/>
        <v>-0.84580973793954539</v>
      </c>
      <c r="N21" s="12">
        <f t="shared" si="2"/>
        <v>-0.89703016008012026</v>
      </c>
    </row>
    <row r="22" spans="1:14" x14ac:dyDescent="0.25">
      <c r="A22" s="7">
        <v>42215</v>
      </c>
      <c r="B22" t="s">
        <v>388</v>
      </c>
      <c r="C22">
        <v>222</v>
      </c>
      <c r="D22" t="s">
        <v>277</v>
      </c>
      <c r="E22" t="s">
        <v>326</v>
      </c>
      <c r="F22" t="s">
        <v>410</v>
      </c>
      <c r="G22">
        <v>460818.63199999998</v>
      </c>
      <c r="H22">
        <v>256967.43799999999</v>
      </c>
      <c r="I22">
        <f t="shared" si="3"/>
        <v>1.7932958182818477</v>
      </c>
      <c r="J22" s="9" t="str">
        <f t="shared" si="4"/>
        <v>low</v>
      </c>
      <c r="K22" s="9">
        <f t="shared" si="5"/>
        <v>2.0543020760788364</v>
      </c>
      <c r="L22" s="8">
        <f t="shared" si="0"/>
        <v>2.0625522852197151</v>
      </c>
      <c r="M22" s="8">
        <f t="shared" si="1"/>
        <v>2.2894330365938838</v>
      </c>
      <c r="N22" s="9">
        <f t="shared" si="2"/>
        <v>2.428076186863807</v>
      </c>
    </row>
    <row r="23" spans="1:14" x14ac:dyDescent="0.25">
      <c r="A23" s="7">
        <v>42215</v>
      </c>
      <c r="B23" t="s">
        <v>369</v>
      </c>
      <c r="C23">
        <v>222</v>
      </c>
      <c r="D23" t="s">
        <v>166</v>
      </c>
      <c r="E23" t="s">
        <v>326</v>
      </c>
      <c r="F23" t="s">
        <v>410</v>
      </c>
      <c r="G23">
        <v>508090.32199999999</v>
      </c>
      <c r="H23">
        <v>225898.89</v>
      </c>
      <c r="I23">
        <f t="shared" si="3"/>
        <v>2.2491935307871587</v>
      </c>
      <c r="J23" s="9" t="str">
        <f t="shared" si="4"/>
        <v>low</v>
      </c>
      <c r="K23" s="9">
        <f t="shared" si="5"/>
        <v>2.9747497088373884</v>
      </c>
      <c r="L23" s="8">
        <f t="shared" si="0"/>
        <v>2.9866964948166546</v>
      </c>
      <c r="M23" s="8">
        <f t="shared" si="1"/>
        <v>3.3152331092464862</v>
      </c>
      <c r="N23" s="9">
        <f t="shared" si="2"/>
        <v>3.5159965099655173</v>
      </c>
    </row>
    <row r="24" spans="1:14" x14ac:dyDescent="0.25">
      <c r="A24" s="7">
        <v>41861</v>
      </c>
      <c r="B24" t="s">
        <v>394</v>
      </c>
      <c r="C24">
        <v>222</v>
      </c>
      <c r="D24" t="s">
        <v>63</v>
      </c>
      <c r="E24" t="s">
        <v>326</v>
      </c>
      <c r="F24" t="s">
        <v>410</v>
      </c>
      <c r="G24">
        <v>693519.728</v>
      </c>
      <c r="H24">
        <v>279499.05</v>
      </c>
      <c r="I24">
        <f t="shared" si="3"/>
        <v>2.4812954748862297</v>
      </c>
      <c r="J24" s="9" t="str">
        <f t="shared" si="4"/>
        <v>low</v>
      </c>
      <c r="K24" s="9">
        <f t="shared" si="5"/>
        <v>3.4433585198591352</v>
      </c>
      <c r="L24" s="8">
        <f t="shared" si="0"/>
        <v>3.4571872689348746</v>
      </c>
      <c r="M24" s="8">
        <f t="shared" si="1"/>
        <v>3.8374778685177104</v>
      </c>
      <c r="N24" s="9">
        <f t="shared" si="2"/>
        <v>4.0698672908237468</v>
      </c>
    </row>
    <row r="25" spans="1:14" x14ac:dyDescent="0.25">
      <c r="A25" s="7">
        <v>42230</v>
      </c>
      <c r="B25" t="s">
        <v>388</v>
      </c>
      <c r="C25">
        <v>222</v>
      </c>
      <c r="D25" t="s">
        <v>42</v>
      </c>
      <c r="E25" t="s">
        <v>326</v>
      </c>
      <c r="F25" t="s">
        <v>410</v>
      </c>
      <c r="G25">
        <v>151077.628</v>
      </c>
      <c r="H25">
        <v>245173.89199999999</v>
      </c>
      <c r="I25">
        <f t="shared" si="3"/>
        <v>0.61620601919555118</v>
      </c>
      <c r="J25" s="9" t="str">
        <f t="shared" si="4"/>
        <v>low</v>
      </c>
      <c r="K25" s="9">
        <f t="shared" si="5"/>
        <v>-0.32221679952442733</v>
      </c>
      <c r="L25" s="8">
        <f t="shared" si="0"/>
        <v>-0.32351084289601134</v>
      </c>
      <c r="M25" s="8">
        <f t="shared" si="1"/>
        <v>-0.35909703561457257</v>
      </c>
      <c r="N25" s="12">
        <f t="shared" si="2"/>
        <v>-0.38084318126479222</v>
      </c>
    </row>
    <row r="26" spans="1:14" x14ac:dyDescent="0.25">
      <c r="A26" s="7">
        <v>42230</v>
      </c>
      <c r="B26" t="s">
        <v>393</v>
      </c>
      <c r="C26">
        <v>222</v>
      </c>
      <c r="D26" t="s">
        <v>6</v>
      </c>
      <c r="E26" t="s">
        <v>326</v>
      </c>
      <c r="F26" t="s">
        <v>410</v>
      </c>
      <c r="G26">
        <v>165773.77600000001</v>
      </c>
      <c r="H26">
        <v>226850.38</v>
      </c>
      <c r="I26">
        <f t="shared" si="3"/>
        <v>0.73076261102141427</v>
      </c>
      <c r="J26" s="9" t="str">
        <f t="shared" si="4"/>
        <v>low</v>
      </c>
      <c r="K26" s="9">
        <f t="shared" si="5"/>
        <v>-9.0929515401949879E-2</v>
      </c>
      <c r="L26" s="8">
        <f t="shared" si="0"/>
        <v>-9.1294694178664523E-2</v>
      </c>
      <c r="M26" s="8">
        <f t="shared" si="1"/>
        <v>-0.10133711053831762</v>
      </c>
      <c r="N26" s="12">
        <f t="shared" si="2"/>
        <v>-0.10747386842540844</v>
      </c>
    </row>
    <row r="27" spans="1:14" x14ac:dyDescent="0.25">
      <c r="A27" s="7">
        <v>42230</v>
      </c>
      <c r="B27" t="s">
        <v>392</v>
      </c>
      <c r="C27">
        <v>222</v>
      </c>
      <c r="D27" t="s">
        <v>125</v>
      </c>
      <c r="E27" t="s">
        <v>326</v>
      </c>
      <c r="F27" t="s">
        <v>410</v>
      </c>
      <c r="G27">
        <v>138021.038</v>
      </c>
      <c r="H27">
        <v>229089.85200000001</v>
      </c>
      <c r="I27">
        <f t="shared" si="3"/>
        <v>0.6024755649150273</v>
      </c>
      <c r="J27" s="9" t="str">
        <f t="shared" si="4"/>
        <v>low</v>
      </c>
      <c r="K27" s="9">
        <f t="shared" si="5"/>
        <v>-0.34993829009685595</v>
      </c>
      <c r="L27" s="8">
        <f t="shared" si="0"/>
        <v>-0.35134366475587941</v>
      </c>
      <c r="M27" s="8">
        <f t="shared" si="1"/>
        <v>-0.38999146787902611</v>
      </c>
      <c r="N27" s="12">
        <f t="shared" si="2"/>
        <v>-0.41360851403014753</v>
      </c>
    </row>
    <row r="28" spans="1:14" x14ac:dyDescent="0.25">
      <c r="A28" s="7">
        <v>42230</v>
      </c>
      <c r="B28" t="s">
        <v>391</v>
      </c>
      <c r="C28">
        <v>222</v>
      </c>
      <c r="D28" t="s">
        <v>197</v>
      </c>
      <c r="E28" t="s">
        <v>326</v>
      </c>
      <c r="F28" t="s">
        <v>410</v>
      </c>
      <c r="G28">
        <v>174793.288</v>
      </c>
      <c r="H28">
        <v>221651.74600000001</v>
      </c>
      <c r="I28">
        <f t="shared" si="3"/>
        <v>0.78859423015778995</v>
      </c>
      <c r="J28" s="9" t="str">
        <f t="shared" si="4"/>
        <v>low</v>
      </c>
      <c r="K28" s="9">
        <f t="shared" si="5"/>
        <v>2.5831274293942882E-2</v>
      </c>
      <c r="L28" s="8">
        <f t="shared" si="0"/>
        <v>2.5935014351348269E-2</v>
      </c>
      <c r="M28" s="8">
        <f t="shared" si="1"/>
        <v>2.8787865929996576E-2</v>
      </c>
      <c r="N28" s="9">
        <f t="shared" si="2"/>
        <v>3.0531197295573843E-2</v>
      </c>
    </row>
    <row r="29" spans="1:14" x14ac:dyDescent="0.25">
      <c r="A29" s="7">
        <v>42230</v>
      </c>
      <c r="B29" t="s">
        <v>390</v>
      </c>
      <c r="C29">
        <v>222</v>
      </c>
      <c r="D29" t="s">
        <v>234</v>
      </c>
      <c r="E29" t="s">
        <v>326</v>
      </c>
      <c r="F29" t="s">
        <v>410</v>
      </c>
      <c r="G29">
        <v>235821.33799999999</v>
      </c>
      <c r="H29">
        <v>285047.00599999999</v>
      </c>
      <c r="I29">
        <f t="shared" si="3"/>
        <v>0.82730684075313532</v>
      </c>
      <c r="J29" s="9" t="str">
        <f t="shared" si="4"/>
        <v>low</v>
      </c>
      <c r="K29" s="9">
        <f t="shared" si="5"/>
        <v>0.10399119877475323</v>
      </c>
      <c r="L29" s="8">
        <f t="shared" si="0"/>
        <v>0.104408834111198</v>
      </c>
      <c r="M29" s="8">
        <f t="shared" si="1"/>
        <v>0.11589380586342979</v>
      </c>
      <c r="N29" s="9">
        <f t="shared" si="2"/>
        <v>0.12291208597245709</v>
      </c>
    </row>
    <row r="30" spans="1:14" x14ac:dyDescent="0.25">
      <c r="A30" s="7">
        <v>42230</v>
      </c>
      <c r="B30" t="s">
        <v>389</v>
      </c>
      <c r="C30">
        <v>222</v>
      </c>
      <c r="D30" t="s">
        <v>80</v>
      </c>
      <c r="E30" t="s">
        <v>326</v>
      </c>
      <c r="F30" t="s">
        <v>410</v>
      </c>
      <c r="G30">
        <v>131746.038</v>
      </c>
      <c r="H30">
        <v>254193.522</v>
      </c>
      <c r="I30">
        <f t="shared" si="3"/>
        <v>0.51829030481744531</v>
      </c>
      <c r="J30" s="9" t="str">
        <f t="shared" si="4"/>
        <v>low</v>
      </c>
      <c r="K30" s="9">
        <f t="shared" si="5"/>
        <v>-0.51990651157390411</v>
      </c>
      <c r="L30" s="8">
        <f t="shared" si="0"/>
        <v>-0.52199448953203209</v>
      </c>
      <c r="M30" s="8">
        <f t="shared" si="1"/>
        <v>-0.57941388338055566</v>
      </c>
      <c r="N30" s="12">
        <f t="shared" si="2"/>
        <v>-0.61450194440614658</v>
      </c>
    </row>
    <row r="31" spans="1:14" x14ac:dyDescent="0.25">
      <c r="A31" s="7">
        <v>42228</v>
      </c>
      <c r="B31" t="s">
        <v>327</v>
      </c>
      <c r="C31">
        <v>222</v>
      </c>
      <c r="D31" t="s">
        <v>236</v>
      </c>
      <c r="E31" t="s">
        <v>326</v>
      </c>
      <c r="F31" t="s">
        <v>410</v>
      </c>
      <c r="G31">
        <v>848444.902</v>
      </c>
      <c r="H31">
        <v>182050.58199999999</v>
      </c>
      <c r="I31">
        <f t="shared" si="3"/>
        <v>4.660489918126161</v>
      </c>
      <c r="J31" s="9" t="str">
        <f t="shared" si="4"/>
        <v>low</v>
      </c>
      <c r="K31" s="9">
        <f t="shared" si="5"/>
        <v>7.8431050234729671</v>
      </c>
      <c r="L31" s="8">
        <f t="shared" si="0"/>
        <v>7.8746034372218539</v>
      </c>
      <c r="M31" s="8">
        <f t="shared" si="1"/>
        <v>8.7408098153162577</v>
      </c>
      <c r="N31" s="9">
        <f t="shared" si="2"/>
        <v>9.2701344949795921</v>
      </c>
    </row>
    <row r="32" spans="1:14" x14ac:dyDescent="0.25">
      <c r="A32" s="7">
        <v>42228</v>
      </c>
      <c r="B32" t="s">
        <v>334</v>
      </c>
      <c r="C32">
        <v>222</v>
      </c>
      <c r="D32" t="s">
        <v>287</v>
      </c>
      <c r="E32" t="s">
        <v>326</v>
      </c>
      <c r="F32" t="s">
        <v>410</v>
      </c>
      <c r="G32">
        <v>1063117.2120000001</v>
      </c>
      <c r="H32">
        <v>228646.41200000001</v>
      </c>
      <c r="I32">
        <f t="shared" si="3"/>
        <v>4.6496124855001009</v>
      </c>
      <c r="J32" s="9" t="str">
        <f t="shared" si="4"/>
        <v>low</v>
      </c>
      <c r="K32" s="9">
        <f t="shared" si="5"/>
        <v>7.8211437219868776</v>
      </c>
      <c r="L32" s="8">
        <f t="shared" si="0"/>
        <v>7.8525539377378273</v>
      </c>
      <c r="M32" s="8">
        <f t="shared" si="1"/>
        <v>8.7163348708889892</v>
      </c>
      <c r="N32" s="9">
        <f t="shared" si="2"/>
        <v>9.2441774004549675</v>
      </c>
    </row>
    <row r="33" spans="1:14" x14ac:dyDescent="0.25">
      <c r="A33" s="7">
        <v>42228</v>
      </c>
      <c r="B33" t="s">
        <v>335</v>
      </c>
      <c r="C33">
        <v>222</v>
      </c>
      <c r="D33" t="s">
        <v>28</v>
      </c>
      <c r="E33" t="s">
        <v>326</v>
      </c>
      <c r="F33" t="s">
        <v>410</v>
      </c>
      <c r="G33">
        <v>915198.53799999994</v>
      </c>
      <c r="H33">
        <v>166233.48800000001</v>
      </c>
      <c r="I33">
        <f t="shared" si="3"/>
        <v>5.5055004199875768</v>
      </c>
      <c r="J33" s="9" t="str">
        <f t="shared" si="4"/>
        <v>low</v>
      </c>
      <c r="K33" s="9">
        <f t="shared" si="5"/>
        <v>9.5491629719111177</v>
      </c>
      <c r="L33" s="8">
        <f t="shared" si="0"/>
        <v>9.587513024007146</v>
      </c>
      <c r="M33" s="8">
        <f t="shared" si="1"/>
        <v>10.642139456647932</v>
      </c>
      <c r="N33" s="9">
        <f t="shared" si="2"/>
        <v>11.286604578054865</v>
      </c>
    </row>
    <row r="34" spans="1:14" x14ac:dyDescent="0.25">
      <c r="A34" s="7">
        <v>42228</v>
      </c>
      <c r="B34" t="s">
        <v>331</v>
      </c>
      <c r="C34">
        <v>222</v>
      </c>
      <c r="D34" t="s">
        <v>21</v>
      </c>
      <c r="E34" t="s">
        <v>326</v>
      </c>
      <c r="F34" t="s">
        <v>410</v>
      </c>
      <c r="G34">
        <v>880712.71600000001</v>
      </c>
      <c r="H34">
        <v>183706.46599999999</v>
      </c>
      <c r="I34">
        <f t="shared" si="3"/>
        <v>4.7941301968108192</v>
      </c>
      <c r="J34" s="9" t="str">
        <f t="shared" si="4"/>
        <v>low</v>
      </c>
      <c r="K34" s="9">
        <f t="shared" si="5"/>
        <v>8.1129218590971508</v>
      </c>
      <c r="L34" s="8">
        <f t="shared" si="0"/>
        <v>8.1455038745955317</v>
      </c>
      <c r="M34" s="8">
        <f t="shared" si="1"/>
        <v>9.0415093008010405</v>
      </c>
      <c r="N34" s="9">
        <f t="shared" si="2"/>
        <v>9.5890436958331104</v>
      </c>
    </row>
    <row r="35" spans="1:14" x14ac:dyDescent="0.25">
      <c r="A35" s="7">
        <v>42228</v>
      </c>
      <c r="B35" t="s">
        <v>333</v>
      </c>
      <c r="C35">
        <v>222</v>
      </c>
      <c r="D35" t="s">
        <v>37</v>
      </c>
      <c r="E35" t="s">
        <v>326</v>
      </c>
      <c r="F35" t="s">
        <v>410</v>
      </c>
      <c r="G35">
        <v>866119.70799999998</v>
      </c>
      <c r="H35">
        <v>175505.652</v>
      </c>
      <c r="I35">
        <f t="shared" si="3"/>
        <v>4.9349960991569661</v>
      </c>
      <c r="J35" s="9" t="str">
        <f t="shared" si="4"/>
        <v>low</v>
      </c>
      <c r="K35" s="9">
        <f t="shared" si="5"/>
        <v>8.3973270727982356</v>
      </c>
      <c r="L35" s="8">
        <f t="shared" si="0"/>
        <v>8.4310512779098747</v>
      </c>
      <c r="M35" s="8">
        <f t="shared" si="1"/>
        <v>9.3584669184799605</v>
      </c>
      <c r="N35" s="9">
        <f t="shared" si="2"/>
        <v>9.9251955864672397</v>
      </c>
    </row>
    <row r="36" spans="1:14" x14ac:dyDescent="0.25">
      <c r="A36" s="7">
        <v>42228</v>
      </c>
      <c r="B36" t="s">
        <v>339</v>
      </c>
      <c r="C36">
        <v>222</v>
      </c>
      <c r="D36" t="s">
        <v>225</v>
      </c>
      <c r="E36" t="s">
        <v>326</v>
      </c>
      <c r="F36" t="s">
        <v>410</v>
      </c>
      <c r="G36">
        <v>937218.54799999995</v>
      </c>
      <c r="H36">
        <v>189796.99799999999</v>
      </c>
      <c r="I36">
        <f t="shared" si="3"/>
        <v>4.938005120607861</v>
      </c>
      <c r="J36" s="9" t="str">
        <f t="shared" si="4"/>
        <v>low</v>
      </c>
      <c r="K36" s="9">
        <f t="shared" si="5"/>
        <v>8.4034022221034945</v>
      </c>
      <c r="L36" s="8">
        <f t="shared" si="0"/>
        <v>8.437150825405114</v>
      </c>
      <c r="M36" s="8">
        <f t="shared" si="1"/>
        <v>9.3652374161996761</v>
      </c>
      <c r="N36" s="9">
        <f t="shared" si="2"/>
        <v>9.9323760909955201</v>
      </c>
    </row>
    <row r="37" spans="1:14" x14ac:dyDescent="0.25">
      <c r="A37" s="7">
        <v>42228</v>
      </c>
      <c r="B37" t="s">
        <v>340</v>
      </c>
      <c r="C37">
        <v>222</v>
      </c>
      <c r="D37" t="s">
        <v>53</v>
      </c>
      <c r="E37" t="s">
        <v>326</v>
      </c>
      <c r="F37" t="s">
        <v>410</v>
      </c>
      <c r="G37">
        <v>915432.79200000002</v>
      </c>
      <c r="H37">
        <v>157644.60399999999</v>
      </c>
      <c r="I37">
        <f t="shared" si="3"/>
        <v>5.8069402235930641</v>
      </c>
      <c r="J37" s="9" t="str">
        <f t="shared" si="4"/>
        <v>low</v>
      </c>
      <c r="K37" s="9">
        <f t="shared" si="5"/>
        <v>10.157763423365765</v>
      </c>
      <c r="L37" s="8">
        <f t="shared" si="0"/>
        <v>10.198557653981691</v>
      </c>
      <c r="M37" s="8">
        <f t="shared" si="1"/>
        <v>11.320398995919676</v>
      </c>
      <c r="N37" s="9">
        <f t="shared" si="2"/>
        <v>12.005938059093939</v>
      </c>
    </row>
    <row r="38" spans="1:14" x14ac:dyDescent="0.25">
      <c r="A38" s="7">
        <v>42228</v>
      </c>
      <c r="B38" t="s">
        <v>329</v>
      </c>
      <c r="C38">
        <v>222</v>
      </c>
      <c r="D38" t="s">
        <v>160</v>
      </c>
      <c r="E38" t="s">
        <v>326</v>
      </c>
      <c r="F38" t="s">
        <v>410</v>
      </c>
      <c r="G38">
        <v>861322.152</v>
      </c>
      <c r="H38">
        <v>175194.10200000001</v>
      </c>
      <c r="I38">
        <f t="shared" si="3"/>
        <v>4.9163878359329694</v>
      </c>
      <c r="J38" s="9" t="str">
        <f t="shared" si="4"/>
        <v>low</v>
      </c>
      <c r="K38" s="9">
        <f t="shared" si="5"/>
        <v>8.3597573913445764</v>
      </c>
      <c r="L38" s="8">
        <f t="shared" si="0"/>
        <v>8.3933307142013813</v>
      </c>
      <c r="M38" s="8">
        <f t="shared" si="1"/>
        <v>9.3165970927635335</v>
      </c>
      <c r="N38" s="9">
        <f t="shared" si="2"/>
        <v>9.8807902139818982</v>
      </c>
    </row>
    <row r="39" spans="1:14" x14ac:dyDescent="0.25">
      <c r="A39" s="7">
        <v>42228</v>
      </c>
      <c r="B39" t="s">
        <v>349</v>
      </c>
      <c r="C39">
        <v>222</v>
      </c>
      <c r="D39" t="s">
        <v>92</v>
      </c>
      <c r="E39" t="s">
        <v>326</v>
      </c>
      <c r="F39" t="s">
        <v>410</v>
      </c>
      <c r="G39">
        <v>883904.35600000003</v>
      </c>
      <c r="H39">
        <v>171524.698</v>
      </c>
      <c r="I39">
        <f t="shared" si="3"/>
        <v>5.15321913582381</v>
      </c>
      <c r="J39" s="9" t="str">
        <f t="shared" si="4"/>
        <v>low</v>
      </c>
      <c r="K39" s="9">
        <f t="shared" si="5"/>
        <v>8.8379146695413073</v>
      </c>
      <c r="L39" s="8">
        <f t="shared" si="0"/>
        <v>8.8734083027523152</v>
      </c>
      <c r="M39" s="8">
        <f t="shared" si="1"/>
        <v>9.84948321605507</v>
      </c>
      <c r="N39" s="9">
        <f t="shared" si="2"/>
        <v>10.445946777023089</v>
      </c>
    </row>
    <row r="40" spans="1:14" x14ac:dyDescent="0.25">
      <c r="A40" s="7">
        <v>42228</v>
      </c>
      <c r="B40" t="s">
        <v>350</v>
      </c>
      <c r="C40">
        <v>222</v>
      </c>
      <c r="D40" t="s">
        <v>260</v>
      </c>
      <c r="E40" t="s">
        <v>326</v>
      </c>
      <c r="F40" t="s">
        <v>410</v>
      </c>
      <c r="G40">
        <v>931889.99399999995</v>
      </c>
      <c r="H40">
        <v>198291.568</v>
      </c>
      <c r="I40">
        <f t="shared" si="3"/>
        <v>4.6995946595167375</v>
      </c>
      <c r="J40" s="9" t="str">
        <f t="shared" si="4"/>
        <v>low</v>
      </c>
      <c r="K40" s="9">
        <f t="shared" si="5"/>
        <v>7.9220566515581208</v>
      </c>
      <c r="L40" s="8">
        <f t="shared" si="0"/>
        <v>7.9538721401185946</v>
      </c>
      <c r="M40" s="8">
        <f t="shared" si="1"/>
        <v>8.8287980755316404</v>
      </c>
      <c r="N40" s="9">
        <f t="shared" si="2"/>
        <v>9.3634511353607373</v>
      </c>
    </row>
    <row r="41" spans="1:14" x14ac:dyDescent="0.25">
      <c r="A41" s="7">
        <v>42228</v>
      </c>
      <c r="B41" t="s">
        <v>351</v>
      </c>
      <c r="C41">
        <v>222</v>
      </c>
      <c r="D41" t="s">
        <v>202</v>
      </c>
      <c r="E41" t="s">
        <v>326</v>
      </c>
      <c r="F41" t="s">
        <v>410</v>
      </c>
      <c r="G41">
        <v>906507.49199999997</v>
      </c>
      <c r="H41">
        <v>182825.92199999999</v>
      </c>
      <c r="I41">
        <f t="shared" si="3"/>
        <v>4.9583094239776351</v>
      </c>
      <c r="J41" s="9" t="str">
        <f t="shared" si="4"/>
        <v>low</v>
      </c>
      <c r="K41" s="9">
        <f t="shared" si="5"/>
        <v>8.444396171971805</v>
      </c>
      <c r="L41" s="8">
        <f t="shared" si="0"/>
        <v>8.4783094096102456</v>
      </c>
      <c r="M41" s="8">
        <f t="shared" si="1"/>
        <v>9.4109234446673717</v>
      </c>
      <c r="N41" s="9">
        <f t="shared" si="2"/>
        <v>9.9808287672790037</v>
      </c>
    </row>
    <row r="42" spans="1:14" x14ac:dyDescent="0.25">
      <c r="A42" s="7">
        <v>42228</v>
      </c>
      <c r="B42" t="s">
        <v>328</v>
      </c>
      <c r="C42">
        <v>222</v>
      </c>
      <c r="D42" t="s">
        <v>22</v>
      </c>
      <c r="E42" t="s">
        <v>326</v>
      </c>
      <c r="F42" t="s">
        <v>410</v>
      </c>
      <c r="G42">
        <v>1027585.14</v>
      </c>
      <c r="H42">
        <v>181643.22200000001</v>
      </c>
      <c r="I42">
        <f t="shared" si="3"/>
        <v>5.6571620382289849</v>
      </c>
      <c r="J42" s="9" t="str">
        <f t="shared" si="4"/>
        <v>low</v>
      </c>
      <c r="K42" s="9">
        <f t="shared" si="5"/>
        <v>9.8553645027841394</v>
      </c>
      <c r="L42" s="8">
        <f t="shared" si="0"/>
        <v>9.8949442799037541</v>
      </c>
      <c r="M42" s="8">
        <f t="shared" si="1"/>
        <v>10.983388150693166</v>
      </c>
      <c r="N42" s="9">
        <f t="shared" si="2"/>
        <v>11.648518560497578</v>
      </c>
    </row>
    <row r="43" spans="1:14" x14ac:dyDescent="0.25">
      <c r="A43" s="7">
        <v>42228</v>
      </c>
      <c r="B43" t="s">
        <v>339</v>
      </c>
      <c r="C43">
        <v>222</v>
      </c>
      <c r="D43" t="s">
        <v>165</v>
      </c>
      <c r="E43" t="s">
        <v>326</v>
      </c>
      <c r="F43" t="s">
        <v>410</v>
      </c>
      <c r="G43">
        <v>937685.96</v>
      </c>
      <c r="H43">
        <v>195788.06400000001</v>
      </c>
      <c r="I43">
        <f t="shared" si="3"/>
        <v>4.7892907302050851</v>
      </c>
      <c r="J43" s="9" t="str">
        <f t="shared" si="4"/>
        <v>low</v>
      </c>
      <c r="K43" s="9">
        <f t="shared" si="5"/>
        <v>8.1031510805675033</v>
      </c>
      <c r="L43" s="8">
        <f t="shared" si="0"/>
        <v>8.1356938559914678</v>
      </c>
      <c r="M43" s="8">
        <f t="shared" si="1"/>
        <v>9.0306201801505299</v>
      </c>
      <c r="N43" s="9">
        <f t="shared" si="2"/>
        <v>9.5774951534102541</v>
      </c>
    </row>
    <row r="44" spans="1:14" x14ac:dyDescent="0.25">
      <c r="A44" s="7">
        <v>42228</v>
      </c>
      <c r="B44" t="s">
        <v>352</v>
      </c>
      <c r="C44">
        <v>222</v>
      </c>
      <c r="D44" t="s">
        <v>4</v>
      </c>
      <c r="E44" t="s">
        <v>326</v>
      </c>
      <c r="F44" t="s">
        <v>410</v>
      </c>
      <c r="G44">
        <v>995150.41200000001</v>
      </c>
      <c r="H44">
        <v>166827.76</v>
      </c>
      <c r="I44">
        <f t="shared" si="3"/>
        <v>5.9651368093655392</v>
      </c>
      <c r="J44" s="9" t="str">
        <f t="shared" si="4"/>
        <v>low</v>
      </c>
      <c r="K44" s="9">
        <f t="shared" si="5"/>
        <v>10.477158912508658</v>
      </c>
      <c r="L44" s="8">
        <f t="shared" si="0"/>
        <v>10.519235855932386</v>
      </c>
      <c r="M44" s="8">
        <f t="shared" si="1"/>
        <v>11.676351800084948</v>
      </c>
      <c r="N44" s="9">
        <f t="shared" si="2"/>
        <v>12.383446601002172</v>
      </c>
    </row>
    <row r="45" spans="1:14" x14ac:dyDescent="0.25">
      <c r="A45" s="7">
        <v>42228</v>
      </c>
      <c r="B45" t="s">
        <v>337</v>
      </c>
      <c r="C45">
        <v>222</v>
      </c>
      <c r="D45" t="s">
        <v>250</v>
      </c>
      <c r="E45" t="s">
        <v>326</v>
      </c>
      <c r="F45" t="s">
        <v>410</v>
      </c>
      <c r="G45">
        <v>1053702.2879999999</v>
      </c>
      <c r="H45">
        <v>161946.234</v>
      </c>
      <c r="I45">
        <f t="shared" si="3"/>
        <v>6.5064945443559985</v>
      </c>
      <c r="J45" s="9" t="str">
        <f t="shared" si="4"/>
        <v>low</v>
      </c>
      <c r="K45" s="9">
        <f t="shared" si="5"/>
        <v>11.570148484465976</v>
      </c>
      <c r="L45" s="8">
        <f t="shared" si="0"/>
        <v>11.616614944242947</v>
      </c>
      <c r="M45" s="8">
        <f t="shared" si="1"/>
        <v>12.894442588109673</v>
      </c>
      <c r="N45" s="9">
        <f t="shared" si="2"/>
        <v>13.675302352433633</v>
      </c>
    </row>
    <row r="46" spans="1:14" x14ac:dyDescent="0.25">
      <c r="A46" s="7">
        <v>42228</v>
      </c>
      <c r="B46" t="s">
        <v>336</v>
      </c>
      <c r="C46">
        <v>222</v>
      </c>
      <c r="D46" t="s">
        <v>94</v>
      </c>
      <c r="E46" t="s">
        <v>326</v>
      </c>
      <c r="F46" t="s">
        <v>410</v>
      </c>
      <c r="G46">
        <v>895195.88</v>
      </c>
      <c r="H46">
        <v>175072.86</v>
      </c>
      <c r="I46">
        <f t="shared" si="3"/>
        <v>5.1132761525687078</v>
      </c>
      <c r="J46" s="9" t="str">
        <f t="shared" si="4"/>
        <v>low</v>
      </c>
      <c r="K46" s="9">
        <f t="shared" si="5"/>
        <v>8.7572706492402741</v>
      </c>
      <c r="L46" s="8">
        <f t="shared" si="0"/>
        <v>8.7924404108838097</v>
      </c>
      <c r="M46" s="8">
        <f t="shared" si="1"/>
        <v>9.7596088560810283</v>
      </c>
      <c r="N46" s="9">
        <f t="shared" si="2"/>
        <v>10.350629818730543</v>
      </c>
    </row>
    <row r="47" spans="1:14" x14ac:dyDescent="0.25">
      <c r="A47" s="7">
        <v>42228</v>
      </c>
      <c r="B47" t="s">
        <v>353</v>
      </c>
      <c r="C47">
        <v>222</v>
      </c>
      <c r="D47" t="s">
        <v>2</v>
      </c>
      <c r="E47" t="s">
        <v>326</v>
      </c>
      <c r="F47" t="s">
        <v>410</v>
      </c>
      <c r="G47">
        <v>810965.76199999999</v>
      </c>
      <c r="H47">
        <v>178246.36</v>
      </c>
      <c r="I47">
        <f t="shared" si="3"/>
        <v>4.5496904509017746</v>
      </c>
      <c r="J47" s="9" t="str">
        <f t="shared" si="4"/>
        <v>low</v>
      </c>
      <c r="K47" s="9">
        <f t="shared" si="5"/>
        <v>7.6194032927554494</v>
      </c>
      <c r="L47" s="8">
        <f t="shared" si="0"/>
        <v>7.6500033059793653</v>
      </c>
      <c r="M47" s="8">
        <f t="shared" si="1"/>
        <v>8.491503669637094</v>
      </c>
      <c r="N47" s="9">
        <f t="shared" si="2"/>
        <v>9.0057309042709672</v>
      </c>
    </row>
    <row r="48" spans="1:14" x14ac:dyDescent="0.25">
      <c r="A48" s="7">
        <v>42228</v>
      </c>
      <c r="B48" t="s">
        <v>354</v>
      </c>
      <c r="C48">
        <v>222</v>
      </c>
      <c r="D48" t="s">
        <v>157</v>
      </c>
      <c r="E48" t="s">
        <v>326</v>
      </c>
      <c r="F48" t="s">
        <v>410</v>
      </c>
      <c r="G48">
        <v>771931.174</v>
      </c>
      <c r="H48">
        <v>186460.19</v>
      </c>
      <c r="I48">
        <f t="shared" si="3"/>
        <v>4.1399248493740135</v>
      </c>
      <c r="J48" s="9" t="str">
        <f t="shared" si="4"/>
        <v>low</v>
      </c>
      <c r="K48" s="9">
        <f t="shared" si="5"/>
        <v>6.7920953954654006</v>
      </c>
      <c r="L48" s="8">
        <f t="shared" si="0"/>
        <v>6.8193728870134542</v>
      </c>
      <c r="M48" s="8">
        <f t="shared" si="1"/>
        <v>7.5695039045849342</v>
      </c>
      <c r="N48" s="9">
        <f t="shared" si="2"/>
        <v>8.0278968125834496</v>
      </c>
    </row>
    <row r="49" spans="1:14" x14ac:dyDescent="0.25">
      <c r="A49" s="7">
        <v>42228</v>
      </c>
      <c r="B49" t="s">
        <v>355</v>
      </c>
      <c r="C49">
        <v>222</v>
      </c>
      <c r="D49" t="s">
        <v>206</v>
      </c>
      <c r="E49" t="s">
        <v>326</v>
      </c>
      <c r="F49" t="s">
        <v>410</v>
      </c>
      <c r="G49">
        <v>897667.76800000004</v>
      </c>
      <c r="H49">
        <v>103962.466</v>
      </c>
      <c r="I49">
        <f t="shared" si="3"/>
        <v>8.6345370837971469</v>
      </c>
      <c r="J49" s="9" t="str">
        <f t="shared" si="4"/>
        <v>high</v>
      </c>
      <c r="K49" s="9">
        <f>(I49-1.4113)/0.4055</f>
        <v>17.813161735627983</v>
      </c>
      <c r="L49" s="8">
        <f t="shared" si="0"/>
        <v>17.884700537779096</v>
      </c>
      <c r="M49" s="8">
        <f t="shared" si="1"/>
        <v>19.852017596934797</v>
      </c>
      <c r="N49" s="9">
        <f t="shared" si="2"/>
        <v>21.054213168877716</v>
      </c>
    </row>
    <row r="50" spans="1:14" x14ac:dyDescent="0.25">
      <c r="A50" s="7">
        <v>42228</v>
      </c>
      <c r="B50" t="s">
        <v>356</v>
      </c>
      <c r="C50">
        <v>222</v>
      </c>
      <c r="D50" t="s">
        <v>230</v>
      </c>
      <c r="E50" t="s">
        <v>326</v>
      </c>
      <c r="F50" t="s">
        <v>410</v>
      </c>
      <c r="G50">
        <v>772560.94</v>
      </c>
      <c r="H50">
        <v>172526.42</v>
      </c>
      <c r="I50">
        <f t="shared" si="3"/>
        <v>4.4779283080237793</v>
      </c>
      <c r="J50" s="9" t="str">
        <f t="shared" si="4"/>
        <v>low</v>
      </c>
      <c r="K50" s="9">
        <f t="shared" si="5"/>
        <v>7.4745170765672899</v>
      </c>
      <c r="L50" s="8">
        <f t="shared" si="0"/>
        <v>7.504535217437037</v>
      </c>
      <c r="M50" s="8">
        <f t="shared" si="1"/>
        <v>8.3300340913551114</v>
      </c>
      <c r="N50" s="9">
        <f t="shared" si="2"/>
        <v>8.8344830749338321</v>
      </c>
    </row>
    <row r="51" spans="1:14" x14ac:dyDescent="0.25">
      <c r="A51" s="7">
        <v>42228</v>
      </c>
      <c r="B51" t="s">
        <v>330</v>
      </c>
      <c r="C51">
        <v>222</v>
      </c>
      <c r="D51" t="s">
        <v>101</v>
      </c>
      <c r="E51" t="s">
        <v>326</v>
      </c>
      <c r="F51" t="s">
        <v>410</v>
      </c>
      <c r="G51">
        <v>1163179.9739999999</v>
      </c>
      <c r="H51">
        <v>179058.82399999999</v>
      </c>
      <c r="I51">
        <f t="shared" si="3"/>
        <v>6.4960773672902041</v>
      </c>
      <c r="J51" s="9" t="str">
        <f t="shared" si="4"/>
        <v>low</v>
      </c>
      <c r="K51" s="9">
        <f t="shared" si="5"/>
        <v>11.549116429013131</v>
      </c>
      <c r="L51" s="8">
        <f t="shared" si="0"/>
        <v>11.595498422703946</v>
      </c>
      <c r="M51" s="8">
        <f t="shared" si="1"/>
        <v>12.87100324920138</v>
      </c>
      <c r="N51" s="9">
        <f t="shared" si="2"/>
        <v>13.650443577475214</v>
      </c>
    </row>
    <row r="52" spans="1:14" x14ac:dyDescent="0.25">
      <c r="A52" s="7">
        <v>42228</v>
      </c>
      <c r="B52" t="s">
        <v>338</v>
      </c>
      <c r="C52">
        <v>222</v>
      </c>
      <c r="D52" t="s">
        <v>12</v>
      </c>
      <c r="E52" t="s">
        <v>326</v>
      </c>
      <c r="F52" t="s">
        <v>410</v>
      </c>
      <c r="G52">
        <v>1116750.6000000001</v>
      </c>
      <c r="H52">
        <v>157915.76800000001</v>
      </c>
      <c r="I52">
        <f t="shared" si="3"/>
        <v>7.071811853519276</v>
      </c>
      <c r="J52" s="9" t="str">
        <f t="shared" si="4"/>
        <v>high</v>
      </c>
      <c r="K52" s="9">
        <f>(I52-1.4113)/0.4055</f>
        <v>13.959338726311408</v>
      </c>
      <c r="L52" s="8">
        <f t="shared" si="0"/>
        <v>14.015400327621895</v>
      </c>
      <c r="M52" s="8">
        <f t="shared" si="1"/>
        <v>15.557094363660303</v>
      </c>
      <c r="N52" s="9">
        <f t="shared" si="2"/>
        <v>16.499198603945597</v>
      </c>
    </row>
    <row r="53" spans="1:14" x14ac:dyDescent="0.25">
      <c r="A53" s="7">
        <v>42228</v>
      </c>
      <c r="B53" t="s">
        <v>332</v>
      </c>
      <c r="C53">
        <v>222</v>
      </c>
      <c r="D53" t="s">
        <v>29</v>
      </c>
      <c r="E53" t="s">
        <v>326</v>
      </c>
      <c r="F53" t="s">
        <v>410</v>
      </c>
      <c r="G53">
        <v>1129530.078</v>
      </c>
      <c r="H53">
        <v>188060.04800000001</v>
      </c>
      <c r="I53">
        <f t="shared" si="3"/>
        <v>6.0062203004436112</v>
      </c>
      <c r="J53" s="9" t="str">
        <f t="shared" si="4"/>
        <v>low</v>
      </c>
      <c r="K53" s="9">
        <f t="shared" si="5"/>
        <v>10.560105593465799</v>
      </c>
      <c r="L53" s="8">
        <f t="shared" si="0"/>
        <v>10.602515656090159</v>
      </c>
      <c r="M53" s="8">
        <f t="shared" si="1"/>
        <v>11.768792378260077</v>
      </c>
      <c r="N53" s="9">
        <f t="shared" si="2"/>
        <v>12.481485182161498</v>
      </c>
    </row>
    <row r="54" spans="1:14" x14ac:dyDescent="0.25">
      <c r="A54" s="7">
        <v>42228</v>
      </c>
      <c r="B54" t="s">
        <v>357</v>
      </c>
      <c r="C54">
        <v>222</v>
      </c>
      <c r="D54" t="s">
        <v>90</v>
      </c>
      <c r="E54" t="s">
        <v>326</v>
      </c>
      <c r="F54" t="s">
        <v>410</v>
      </c>
      <c r="G54">
        <v>827738.77</v>
      </c>
      <c r="H54">
        <v>257928.35800000001</v>
      </c>
      <c r="I54">
        <f t="shared" si="3"/>
        <v>3.2091809385302255</v>
      </c>
      <c r="J54" s="9" t="str">
        <f t="shared" si="4"/>
        <v>low</v>
      </c>
      <c r="K54" s="9">
        <f t="shared" si="5"/>
        <v>4.9129435463965789</v>
      </c>
      <c r="L54" s="8">
        <f t="shared" si="0"/>
        <v>4.9326742433700588</v>
      </c>
      <c r="M54" s="8">
        <f t="shared" si="1"/>
        <v>5.4752684101407656</v>
      </c>
      <c r="N54" s="9">
        <f t="shared" si="2"/>
        <v>5.8068389120169321</v>
      </c>
    </row>
    <row r="55" spans="1:14" x14ac:dyDescent="0.25">
      <c r="A55" s="7">
        <v>42228</v>
      </c>
      <c r="B55" t="s">
        <v>358</v>
      </c>
      <c r="C55">
        <v>222</v>
      </c>
      <c r="D55" t="s">
        <v>156</v>
      </c>
      <c r="E55" t="s">
        <v>326</v>
      </c>
      <c r="F55" t="s">
        <v>410</v>
      </c>
      <c r="G55">
        <v>806941.05799999996</v>
      </c>
      <c r="H55">
        <v>173339.6</v>
      </c>
      <c r="I55">
        <f t="shared" si="3"/>
        <v>4.6552608751837425</v>
      </c>
      <c r="J55" s="9" t="str">
        <f t="shared" si="4"/>
        <v>low</v>
      </c>
      <c r="K55" s="9">
        <f t="shared" si="5"/>
        <v>7.8325476987355991</v>
      </c>
      <c r="L55" s="8">
        <f t="shared" si="0"/>
        <v>7.8640037135899572</v>
      </c>
      <c r="M55" s="8">
        <f t="shared" si="1"/>
        <v>8.7290441220848525</v>
      </c>
      <c r="N55" s="9">
        <f t="shared" si="2"/>
        <v>9.2576562966219669</v>
      </c>
    </row>
    <row r="56" spans="1:14" x14ac:dyDescent="0.25">
      <c r="A56" s="7">
        <v>42136</v>
      </c>
      <c r="B56" t="s">
        <v>341</v>
      </c>
      <c r="C56">
        <v>222</v>
      </c>
      <c r="D56" t="s">
        <v>261</v>
      </c>
      <c r="E56" t="s">
        <v>326</v>
      </c>
      <c r="F56" t="s">
        <v>410</v>
      </c>
      <c r="G56">
        <v>1332664.848</v>
      </c>
      <c r="H56">
        <v>180131.91800000001</v>
      </c>
      <c r="I56">
        <f t="shared" si="3"/>
        <v>7.3982715711715228</v>
      </c>
      <c r="J56" s="9" t="str">
        <f t="shared" si="4"/>
        <v>high</v>
      </c>
      <c r="K56" s="9">
        <f>(I56-1.4113)/0.4055</f>
        <v>14.764418177981559</v>
      </c>
      <c r="L56" s="8">
        <f t="shared" si="0"/>
        <v>14.823713030101967</v>
      </c>
      <c r="M56" s="8">
        <f t="shared" si="1"/>
        <v>16.454321463413184</v>
      </c>
      <c r="N56" s="9">
        <f t="shared" si="2"/>
        <v>17.450759850899548</v>
      </c>
    </row>
    <row r="57" spans="1:14" x14ac:dyDescent="0.25">
      <c r="A57" s="7">
        <v>42136</v>
      </c>
      <c r="B57" t="s">
        <v>342</v>
      </c>
      <c r="C57">
        <v>222</v>
      </c>
      <c r="D57" t="s">
        <v>168</v>
      </c>
      <c r="E57" t="s">
        <v>326</v>
      </c>
      <c r="F57" t="s">
        <v>410</v>
      </c>
      <c r="G57">
        <v>1352271.1259999999</v>
      </c>
      <c r="H57">
        <v>154098.17199999999</v>
      </c>
      <c r="I57">
        <f t="shared" si="3"/>
        <v>8.7753871992719024</v>
      </c>
      <c r="J57" s="9" t="str">
        <f t="shared" si="4"/>
        <v>high</v>
      </c>
      <c r="K57" s="9">
        <f t="shared" ref="K57:K59" si="9">(I57-1.4113)/0.4055</f>
        <v>18.160510972310487</v>
      </c>
      <c r="L57" s="8">
        <f t="shared" si="0"/>
        <v>18.233444751315748</v>
      </c>
      <c r="M57" s="8">
        <f t="shared" si="1"/>
        <v>20.239123673960481</v>
      </c>
      <c r="N57" s="9">
        <f t="shared" si="2"/>
        <v>21.464761558978132</v>
      </c>
    </row>
    <row r="58" spans="1:14" x14ac:dyDescent="0.25">
      <c r="A58" s="7">
        <v>42136</v>
      </c>
      <c r="B58" t="s">
        <v>343</v>
      </c>
      <c r="C58">
        <v>222</v>
      </c>
      <c r="D58" t="s">
        <v>87</v>
      </c>
      <c r="E58" t="s">
        <v>326</v>
      </c>
      <c r="F58" t="s">
        <v>410</v>
      </c>
      <c r="G58">
        <v>1357777.79</v>
      </c>
      <c r="H58">
        <v>162975.99799999999</v>
      </c>
      <c r="I58">
        <f t="shared" si="3"/>
        <v>8.3311518669147837</v>
      </c>
      <c r="J58" s="9" t="str">
        <f t="shared" si="4"/>
        <v>high</v>
      </c>
      <c r="K58" s="9">
        <f t="shared" si="9"/>
        <v>17.064986108297862</v>
      </c>
      <c r="L58" s="8">
        <f t="shared" si="0"/>
        <v>17.133520189054078</v>
      </c>
      <c r="M58" s="8">
        <f t="shared" si="1"/>
        <v>19.018207409850028</v>
      </c>
      <c r="N58" s="9">
        <f t="shared" si="2"/>
        <v>20.169909226694269</v>
      </c>
    </row>
    <row r="59" spans="1:14" x14ac:dyDescent="0.25">
      <c r="A59" s="7">
        <v>42136</v>
      </c>
      <c r="B59" t="s">
        <v>344</v>
      </c>
      <c r="C59">
        <v>222</v>
      </c>
      <c r="D59" t="s">
        <v>181</v>
      </c>
      <c r="E59" t="s">
        <v>326</v>
      </c>
      <c r="F59" t="s">
        <v>410</v>
      </c>
      <c r="G59">
        <v>1325673.9380000001</v>
      </c>
      <c r="H59">
        <v>161294.1</v>
      </c>
      <c r="I59">
        <f t="shared" si="3"/>
        <v>8.2189859269495908</v>
      </c>
      <c r="J59" s="9" t="str">
        <f t="shared" si="4"/>
        <v>high</v>
      </c>
      <c r="K59" s="9">
        <f t="shared" si="9"/>
        <v>16.788374665720323</v>
      </c>
      <c r="L59" s="8">
        <f t="shared" si="0"/>
        <v>16.855797857148918</v>
      </c>
      <c r="M59" s="8">
        <f t="shared" si="1"/>
        <v>18.709935621435299</v>
      </c>
      <c r="N59" s="9">
        <f t="shared" si="2"/>
        <v>19.842969160499841</v>
      </c>
    </row>
    <row r="60" spans="1:14" x14ac:dyDescent="0.25">
      <c r="A60" s="7">
        <v>42142</v>
      </c>
      <c r="B60" t="s">
        <v>341</v>
      </c>
      <c r="C60">
        <v>222</v>
      </c>
      <c r="D60" t="s">
        <v>306</v>
      </c>
      <c r="E60" t="s">
        <v>326</v>
      </c>
      <c r="F60" t="s">
        <v>410</v>
      </c>
      <c r="G60">
        <v>782979.36800000002</v>
      </c>
      <c r="H60">
        <v>181068.70600000001</v>
      </c>
      <c r="I60">
        <f t="shared" si="3"/>
        <v>4.324211429444909</v>
      </c>
      <c r="J60" s="9" t="str">
        <f t="shared" si="4"/>
        <v>low</v>
      </c>
      <c r="K60" s="9">
        <f t="shared" ref="K60:K63" si="10">(I60-0.7758)/0.4953</f>
        <v>7.1641660194728622</v>
      </c>
      <c r="L60" s="8">
        <f t="shared" si="0"/>
        <v>7.1929377705550817</v>
      </c>
      <c r="M60" s="8">
        <f t="shared" si="1"/>
        <v>7.9841609253161412</v>
      </c>
      <c r="N60" s="9">
        <f t="shared" si="2"/>
        <v>8.4676645724001922</v>
      </c>
    </row>
    <row r="61" spans="1:14" x14ac:dyDescent="0.25">
      <c r="A61" s="7">
        <v>42142</v>
      </c>
      <c r="B61" t="s">
        <v>342</v>
      </c>
      <c r="C61">
        <v>222</v>
      </c>
      <c r="D61" t="s">
        <v>17</v>
      </c>
      <c r="E61" t="s">
        <v>326</v>
      </c>
      <c r="F61" t="s">
        <v>410</v>
      </c>
      <c r="G61">
        <v>772265.68</v>
      </c>
      <c r="H61">
        <v>350289.94</v>
      </c>
      <c r="I61">
        <f t="shared" si="3"/>
        <v>2.2046470418191286</v>
      </c>
      <c r="J61" s="9" t="str">
        <f t="shared" si="4"/>
        <v>low</v>
      </c>
      <c r="K61" s="9">
        <f t="shared" si="10"/>
        <v>2.8848113099518042</v>
      </c>
      <c r="L61" s="8">
        <f t="shared" si="0"/>
        <v>2.8963968975419716</v>
      </c>
      <c r="M61" s="8">
        <f t="shared" si="1"/>
        <v>3.2150005562715882</v>
      </c>
      <c r="N61" s="9">
        <f t="shared" si="2"/>
        <v>3.4096940887385601</v>
      </c>
    </row>
    <row r="62" spans="1:14" x14ac:dyDescent="0.25">
      <c r="A62" s="7">
        <v>42142</v>
      </c>
      <c r="B62" t="s">
        <v>343</v>
      </c>
      <c r="C62">
        <v>222</v>
      </c>
      <c r="D62" t="s">
        <v>307</v>
      </c>
      <c r="E62" t="s">
        <v>326</v>
      </c>
      <c r="F62" t="s">
        <v>410</v>
      </c>
      <c r="G62">
        <v>857217.61</v>
      </c>
      <c r="H62">
        <v>319139.29200000002</v>
      </c>
      <c r="I62">
        <f t="shared" si="3"/>
        <v>2.6860296788525808</v>
      </c>
      <c r="J62" s="9" t="str">
        <f t="shared" si="4"/>
        <v>low</v>
      </c>
      <c r="K62" s="9">
        <f t="shared" si="10"/>
        <v>3.8567124547800944</v>
      </c>
      <c r="L62" s="8">
        <f t="shared" si="0"/>
        <v>3.8722012598193714</v>
      </c>
      <c r="M62" s="8">
        <f t="shared" si="1"/>
        <v>4.2981433983995014</v>
      </c>
      <c r="N62" s="9">
        <f t="shared" si="2"/>
        <v>4.558429736344789</v>
      </c>
    </row>
    <row r="63" spans="1:14" x14ac:dyDescent="0.25">
      <c r="A63" s="7">
        <v>42142</v>
      </c>
      <c r="B63" t="s">
        <v>344</v>
      </c>
      <c r="C63">
        <v>222</v>
      </c>
      <c r="D63" t="s">
        <v>124</v>
      </c>
      <c r="E63" t="s">
        <v>326</v>
      </c>
      <c r="F63" t="s">
        <v>410</v>
      </c>
      <c r="G63">
        <v>1171022.9180000001</v>
      </c>
      <c r="H63">
        <v>307580.65999999997</v>
      </c>
      <c r="I63">
        <f t="shared" si="3"/>
        <v>3.8072059472139768</v>
      </c>
      <c r="J63" s="9" t="str">
        <f t="shared" si="4"/>
        <v>low</v>
      </c>
      <c r="K63" s="9">
        <f t="shared" si="10"/>
        <v>6.1203431197536382</v>
      </c>
      <c r="L63" s="8">
        <f t="shared" si="0"/>
        <v>6.1449228109976284</v>
      </c>
      <c r="M63" s="8">
        <f t="shared" si="1"/>
        <v>6.8208643202073675</v>
      </c>
      <c r="N63" s="9">
        <f t="shared" si="2"/>
        <v>7.2339212219825724</v>
      </c>
    </row>
    <row r="64" spans="1:14" x14ac:dyDescent="0.25">
      <c r="A64" s="7">
        <v>42149</v>
      </c>
      <c r="B64" t="s">
        <v>343</v>
      </c>
      <c r="C64">
        <v>222</v>
      </c>
      <c r="D64" t="s">
        <v>235</v>
      </c>
      <c r="E64" t="s">
        <v>326</v>
      </c>
      <c r="F64" t="s">
        <v>410</v>
      </c>
      <c r="G64">
        <v>1189584.662</v>
      </c>
      <c r="H64">
        <v>147346.53</v>
      </c>
      <c r="I64">
        <f t="shared" si="3"/>
        <v>8.0733809069002174</v>
      </c>
      <c r="J64" s="9" t="str">
        <f t="shared" si="4"/>
        <v>high</v>
      </c>
      <c r="K64" s="9">
        <f t="shared" ref="K64:K65" si="11">(I64-1.4113)/0.4055</f>
        <v>16.429299400493754</v>
      </c>
      <c r="L64" s="8">
        <f t="shared" si="0"/>
        <v>16.495280522584089</v>
      </c>
      <c r="M64" s="8">
        <f t="shared" si="1"/>
        <v>18.309761380068338</v>
      </c>
      <c r="N64" s="9">
        <f t="shared" si="2"/>
        <v>19.418561226077355</v>
      </c>
    </row>
    <row r="65" spans="1:14" x14ac:dyDescent="0.25">
      <c r="A65" s="7">
        <v>42149</v>
      </c>
      <c r="B65" t="s">
        <v>342</v>
      </c>
      <c r="C65">
        <v>222</v>
      </c>
      <c r="D65" t="s">
        <v>122</v>
      </c>
      <c r="E65" t="s">
        <v>326</v>
      </c>
      <c r="F65" t="s">
        <v>410</v>
      </c>
      <c r="G65">
        <v>1347324.014</v>
      </c>
      <c r="H65">
        <v>188164.432</v>
      </c>
      <c r="I65">
        <f t="shared" si="3"/>
        <v>7.1603543755814592</v>
      </c>
      <c r="J65" s="9" t="str">
        <f t="shared" si="4"/>
        <v>high</v>
      </c>
      <c r="K65" s="9">
        <f t="shared" si="11"/>
        <v>14.177692664812476</v>
      </c>
      <c r="L65" s="8">
        <f t="shared" si="0"/>
        <v>14.234631189570756</v>
      </c>
      <c r="M65" s="8">
        <f t="shared" si="1"/>
        <v>15.800440620423538</v>
      </c>
      <c r="N65" s="9">
        <f t="shared" si="2"/>
        <v>16.757281387658857</v>
      </c>
    </row>
    <row r="66" spans="1:14" x14ac:dyDescent="0.25">
      <c r="A66" s="7">
        <v>42149</v>
      </c>
      <c r="B66" t="s">
        <v>341</v>
      </c>
      <c r="C66">
        <v>222</v>
      </c>
      <c r="D66" t="s">
        <v>32</v>
      </c>
      <c r="E66" t="s">
        <v>326</v>
      </c>
      <c r="F66" t="s">
        <v>410</v>
      </c>
      <c r="G66">
        <v>1013815.74</v>
      </c>
      <c r="H66">
        <v>172059.764</v>
      </c>
      <c r="I66">
        <f t="shared" si="3"/>
        <v>5.8922302136831943</v>
      </c>
      <c r="J66" s="9" t="str">
        <f t="shared" si="4"/>
        <v>low</v>
      </c>
      <c r="K66" s="9">
        <f t="shared" ref="K66:K75" si="12">(I66-0.7758)/0.4953</f>
        <v>10.329962070832211</v>
      </c>
      <c r="L66" s="8">
        <f t="shared" ref="L66:L129" si="13">(K66*5)/4.98</f>
        <v>10.371447862281336</v>
      </c>
      <c r="M66" s="8">
        <f t="shared" ref="M66:M129" si="14">(L66*11.1)/10</f>
        <v>11.512307127132283</v>
      </c>
      <c r="N66" s="9">
        <f t="shared" ref="N66:N129" si="15">(M66*10)/(10-0.571)</f>
        <v>12.209467734788719</v>
      </c>
    </row>
    <row r="67" spans="1:14" x14ac:dyDescent="0.25">
      <c r="A67" s="7">
        <v>42149</v>
      </c>
      <c r="B67" t="s">
        <v>345</v>
      </c>
      <c r="C67">
        <v>222</v>
      </c>
      <c r="D67" t="s">
        <v>275</v>
      </c>
      <c r="E67" t="s">
        <v>326</v>
      </c>
      <c r="F67" t="s">
        <v>410</v>
      </c>
      <c r="G67">
        <v>1102257.746</v>
      </c>
      <c r="H67">
        <v>171995.81200000001</v>
      </c>
      <c r="I67">
        <f t="shared" ref="I67:I130" si="16">G67/H67</f>
        <v>6.4086313101623658</v>
      </c>
      <c r="J67" s="9" t="str">
        <f t="shared" ref="J67:J130" si="17">IF(I67&lt;$U$8,"low","high")</f>
        <v>low</v>
      </c>
      <c r="K67" s="9">
        <f t="shared" si="12"/>
        <v>11.372564728775217</v>
      </c>
      <c r="L67" s="8">
        <f t="shared" si="13"/>
        <v>11.418237679493188</v>
      </c>
      <c r="M67" s="8">
        <f t="shared" si="14"/>
        <v>12.67424382423744</v>
      </c>
      <c r="N67" s="9">
        <f t="shared" si="15"/>
        <v>13.441768824093158</v>
      </c>
    </row>
    <row r="68" spans="1:14" x14ac:dyDescent="0.25">
      <c r="A68" s="7">
        <v>42149</v>
      </c>
      <c r="B68" t="s">
        <v>346</v>
      </c>
      <c r="C68">
        <v>222</v>
      </c>
      <c r="D68" t="s">
        <v>278</v>
      </c>
      <c r="E68" t="s">
        <v>326</v>
      </c>
      <c r="F68" t="s">
        <v>410</v>
      </c>
      <c r="G68">
        <v>1092356.3400000001</v>
      </c>
      <c r="H68">
        <v>169284.69399999999</v>
      </c>
      <c r="I68">
        <f t="shared" si="16"/>
        <v>6.4527767643305083</v>
      </c>
      <c r="J68" s="9" t="str">
        <f t="shared" si="17"/>
        <v>low</v>
      </c>
      <c r="K68" s="9">
        <f t="shared" si="12"/>
        <v>11.461693447063412</v>
      </c>
      <c r="L68" s="8">
        <f t="shared" si="13"/>
        <v>11.507724344441176</v>
      </c>
      <c r="M68" s="8">
        <f t="shared" si="14"/>
        <v>12.773574022329704</v>
      </c>
      <c r="N68" s="9">
        <f t="shared" si="15"/>
        <v>13.547114245762758</v>
      </c>
    </row>
    <row r="69" spans="1:14" x14ac:dyDescent="0.25">
      <c r="A69" s="7">
        <v>42149</v>
      </c>
      <c r="B69" t="s">
        <v>344</v>
      </c>
      <c r="C69">
        <v>222</v>
      </c>
      <c r="D69" t="s">
        <v>246</v>
      </c>
      <c r="E69" t="s">
        <v>326</v>
      </c>
      <c r="F69" t="s">
        <v>410</v>
      </c>
      <c r="G69">
        <v>1103832.344</v>
      </c>
      <c r="H69">
        <v>322418.59399999998</v>
      </c>
      <c r="I69">
        <f t="shared" si="16"/>
        <v>3.4236001413739809</v>
      </c>
      <c r="J69" s="9" t="str">
        <f t="shared" si="17"/>
        <v>low</v>
      </c>
      <c r="K69" s="9">
        <f t="shared" si="12"/>
        <v>5.3458512848253203</v>
      </c>
      <c r="L69" s="8">
        <f t="shared" si="13"/>
        <v>5.367320567093695</v>
      </c>
      <c r="M69" s="8">
        <f t="shared" si="14"/>
        <v>5.9577258294740014</v>
      </c>
      <c r="N69" s="9">
        <f t="shared" si="15"/>
        <v>6.3185129170368022</v>
      </c>
    </row>
    <row r="70" spans="1:14" x14ac:dyDescent="0.25">
      <c r="A70" s="7">
        <v>42149</v>
      </c>
      <c r="B70" t="s">
        <v>347</v>
      </c>
      <c r="C70">
        <v>222</v>
      </c>
      <c r="D70" t="s">
        <v>252</v>
      </c>
      <c r="E70" t="s">
        <v>326</v>
      </c>
      <c r="F70" t="s">
        <v>410</v>
      </c>
      <c r="G70">
        <v>1325250.706</v>
      </c>
      <c r="H70">
        <v>354540.77</v>
      </c>
      <c r="I70">
        <f t="shared" si="16"/>
        <v>3.7379359953440612</v>
      </c>
      <c r="J70" s="9" t="str">
        <f t="shared" si="17"/>
        <v>low</v>
      </c>
      <c r="K70" s="9">
        <f t="shared" si="12"/>
        <v>5.9804885833718178</v>
      </c>
      <c r="L70" s="8">
        <f t="shared" si="13"/>
        <v>6.0045066098110613</v>
      </c>
      <c r="M70" s="8">
        <f t="shared" si="14"/>
        <v>6.6650023368902778</v>
      </c>
      <c r="N70" s="9">
        <f t="shared" si="15"/>
        <v>7.068620571524316</v>
      </c>
    </row>
    <row r="71" spans="1:14" x14ac:dyDescent="0.25">
      <c r="A71" s="7">
        <v>42156</v>
      </c>
      <c r="B71" t="s">
        <v>343</v>
      </c>
      <c r="C71">
        <v>222</v>
      </c>
      <c r="D71" t="s">
        <v>296</v>
      </c>
      <c r="E71" t="s">
        <v>326</v>
      </c>
      <c r="F71" t="s">
        <v>410</v>
      </c>
      <c r="G71">
        <v>1039698.2</v>
      </c>
      <c r="H71">
        <v>184220.44399999999</v>
      </c>
      <c r="I71">
        <f t="shared" si="16"/>
        <v>5.6437720886179168</v>
      </c>
      <c r="J71" s="9" t="str">
        <f t="shared" si="17"/>
        <v>low</v>
      </c>
      <c r="K71" s="9">
        <f t="shared" si="12"/>
        <v>9.8283304837833967</v>
      </c>
      <c r="L71" s="8">
        <f t="shared" si="13"/>
        <v>9.8678016905455781</v>
      </c>
      <c r="M71" s="8">
        <f t="shared" si="14"/>
        <v>10.953259876505591</v>
      </c>
      <c r="N71" s="9">
        <f t="shared" si="15"/>
        <v>11.616565782697625</v>
      </c>
    </row>
    <row r="72" spans="1:14" x14ac:dyDescent="0.25">
      <c r="A72" s="7">
        <v>42156</v>
      </c>
      <c r="B72" t="s">
        <v>342</v>
      </c>
      <c r="C72">
        <v>222</v>
      </c>
      <c r="D72" t="s">
        <v>210</v>
      </c>
      <c r="E72" t="s">
        <v>326</v>
      </c>
      <c r="F72" t="s">
        <v>410</v>
      </c>
      <c r="G72">
        <v>1042050.872</v>
      </c>
      <c r="H72">
        <v>156176.264</v>
      </c>
      <c r="I72">
        <f t="shared" si="16"/>
        <v>6.6722742964321391</v>
      </c>
      <c r="J72" s="9" t="str">
        <f t="shared" si="17"/>
        <v>low</v>
      </c>
      <c r="K72" s="9">
        <f t="shared" si="12"/>
        <v>11.904854222556306</v>
      </c>
      <c r="L72" s="8">
        <f t="shared" si="13"/>
        <v>11.952664882084644</v>
      </c>
      <c r="M72" s="8">
        <f t="shared" si="14"/>
        <v>13.267458019113954</v>
      </c>
      <c r="N72" s="9">
        <f t="shared" si="15"/>
        <v>14.070906797236137</v>
      </c>
    </row>
    <row r="73" spans="1:14" x14ac:dyDescent="0.25">
      <c r="A73" s="7">
        <v>42156</v>
      </c>
      <c r="B73" t="s">
        <v>341</v>
      </c>
      <c r="C73">
        <v>222</v>
      </c>
      <c r="D73" t="s">
        <v>65</v>
      </c>
      <c r="E73" t="s">
        <v>326</v>
      </c>
      <c r="F73" t="s">
        <v>410</v>
      </c>
      <c r="G73">
        <v>1064661.834</v>
      </c>
      <c r="H73">
        <v>170323.95800000001</v>
      </c>
      <c r="I73">
        <f t="shared" si="16"/>
        <v>6.2508049161234265</v>
      </c>
      <c r="J73" s="9" t="str">
        <f t="shared" si="17"/>
        <v>low</v>
      </c>
      <c r="K73" s="9">
        <f t="shared" si="12"/>
        <v>11.053916648745055</v>
      </c>
      <c r="L73" s="8">
        <f t="shared" si="13"/>
        <v>11.098309888298248</v>
      </c>
      <c r="M73" s="8">
        <f t="shared" si="14"/>
        <v>12.319123976011054</v>
      </c>
      <c r="N73" s="9">
        <f t="shared" si="15"/>
        <v>13.065143680147475</v>
      </c>
    </row>
    <row r="74" spans="1:14" x14ac:dyDescent="0.25">
      <c r="A74" s="7">
        <v>42156</v>
      </c>
      <c r="B74" t="s">
        <v>344</v>
      </c>
      <c r="C74">
        <v>222</v>
      </c>
      <c r="D74" t="s">
        <v>191</v>
      </c>
      <c r="E74" t="s">
        <v>326</v>
      </c>
      <c r="F74" t="s">
        <v>410</v>
      </c>
      <c r="G74">
        <v>1103394.2560000001</v>
      </c>
      <c r="H74">
        <v>159854.71599999999</v>
      </c>
      <c r="I74">
        <f t="shared" si="16"/>
        <v>6.9024817259692242</v>
      </c>
      <c r="J74" s="9" t="str">
        <f t="shared" si="17"/>
        <v>high</v>
      </c>
      <c r="K74" s="9">
        <f t="shared" ref="K74" si="18">(I74-1.4113)/0.4055</f>
        <v>13.541755181181809</v>
      </c>
      <c r="L74" s="8">
        <f t="shared" si="13"/>
        <v>13.596139740142378</v>
      </c>
      <c r="M74" s="8">
        <f t="shared" si="14"/>
        <v>15.09171511155804</v>
      </c>
      <c r="N74" s="9">
        <f t="shared" si="15"/>
        <v>16.00563698330474</v>
      </c>
    </row>
    <row r="75" spans="1:14" x14ac:dyDescent="0.25">
      <c r="A75" s="7">
        <v>42163</v>
      </c>
      <c r="B75" t="s">
        <v>343</v>
      </c>
      <c r="C75">
        <v>222</v>
      </c>
      <c r="D75" t="s">
        <v>11</v>
      </c>
      <c r="E75" t="s">
        <v>326</v>
      </c>
      <c r="F75" t="s">
        <v>410</v>
      </c>
      <c r="G75">
        <v>1097877.304</v>
      </c>
      <c r="H75">
        <v>173548.81</v>
      </c>
      <c r="I75">
        <f t="shared" si="16"/>
        <v>6.326043399548519</v>
      </c>
      <c r="J75" s="9" t="str">
        <f t="shared" si="17"/>
        <v>low</v>
      </c>
      <c r="K75" s="9">
        <f t="shared" si="12"/>
        <v>11.20582152139818</v>
      </c>
      <c r="L75" s="8">
        <f t="shared" si="13"/>
        <v>11.250824820680903</v>
      </c>
      <c r="M75" s="8">
        <f t="shared" si="14"/>
        <v>12.488415550955802</v>
      </c>
      <c r="N75" s="9">
        <f t="shared" si="15"/>
        <v>13.244687189474813</v>
      </c>
    </row>
    <row r="76" spans="1:14" x14ac:dyDescent="0.25">
      <c r="A76" s="7">
        <v>42163</v>
      </c>
      <c r="B76" t="s">
        <v>342</v>
      </c>
      <c r="C76">
        <v>222</v>
      </c>
      <c r="D76" t="s">
        <v>26</v>
      </c>
      <c r="E76" t="s">
        <v>326</v>
      </c>
      <c r="F76" t="s">
        <v>410</v>
      </c>
      <c r="G76">
        <v>1607880.5319999999</v>
      </c>
      <c r="H76">
        <v>174562.508</v>
      </c>
      <c r="I76">
        <f t="shared" si="16"/>
        <v>9.2109156222709618</v>
      </c>
      <c r="J76" s="9" t="str">
        <f t="shared" si="17"/>
        <v>high</v>
      </c>
      <c r="K76" s="9">
        <f t="shared" ref="K76:K82" si="19">(I76-1.4113)/0.4055</f>
        <v>19.234563803380915</v>
      </c>
      <c r="L76" s="8">
        <f t="shared" si="13"/>
        <v>19.311811047571201</v>
      </c>
      <c r="M76" s="8">
        <f t="shared" si="14"/>
        <v>21.436110262804032</v>
      </c>
      <c r="N76" s="9">
        <f t="shared" si="15"/>
        <v>22.734235086227631</v>
      </c>
    </row>
    <row r="77" spans="1:14" x14ac:dyDescent="0.25">
      <c r="A77" s="7">
        <v>42163</v>
      </c>
      <c r="B77" t="s">
        <v>341</v>
      </c>
      <c r="C77">
        <v>222</v>
      </c>
      <c r="D77" t="s">
        <v>50</v>
      </c>
      <c r="E77" t="s">
        <v>326</v>
      </c>
      <c r="F77" t="s">
        <v>410</v>
      </c>
      <c r="G77">
        <v>2731681.3640000001</v>
      </c>
      <c r="H77">
        <v>167144.41800000001</v>
      </c>
      <c r="I77">
        <f t="shared" si="16"/>
        <v>16.34324015534877</v>
      </c>
      <c r="J77" s="9" t="str">
        <f t="shared" si="17"/>
        <v>high</v>
      </c>
      <c r="K77" s="9">
        <f t="shared" si="19"/>
        <v>36.823526893585125</v>
      </c>
      <c r="L77" s="8">
        <f t="shared" si="13"/>
        <v>36.97141254376016</v>
      </c>
      <c r="M77" s="8">
        <f t="shared" si="14"/>
        <v>41.038267923573777</v>
      </c>
      <c r="N77" s="9">
        <f t="shared" si="15"/>
        <v>43.523457337547754</v>
      </c>
    </row>
    <row r="78" spans="1:14" x14ac:dyDescent="0.25">
      <c r="A78" s="7">
        <v>42163</v>
      </c>
      <c r="B78" t="s">
        <v>344</v>
      </c>
      <c r="C78">
        <v>222</v>
      </c>
      <c r="D78" t="s">
        <v>152</v>
      </c>
      <c r="E78" t="s">
        <v>326</v>
      </c>
      <c r="F78" t="s">
        <v>410</v>
      </c>
      <c r="G78">
        <v>1385454.148</v>
      </c>
      <c r="H78">
        <v>176285.44200000001</v>
      </c>
      <c r="I78">
        <f t="shared" si="16"/>
        <v>7.8591523626777979</v>
      </c>
      <c r="J78" s="9" t="str">
        <f t="shared" si="17"/>
        <v>high</v>
      </c>
      <c r="K78" s="9">
        <f t="shared" si="19"/>
        <v>15.900992263077184</v>
      </c>
      <c r="L78" s="8">
        <f t="shared" si="13"/>
        <v>15.964851669756206</v>
      </c>
      <c r="M78" s="8">
        <f t="shared" si="14"/>
        <v>17.720985353429388</v>
      </c>
      <c r="N78" s="9">
        <f t="shared" si="15"/>
        <v>18.79413018711357</v>
      </c>
    </row>
    <row r="79" spans="1:14" x14ac:dyDescent="0.25">
      <c r="A79" s="7">
        <v>42170</v>
      </c>
      <c r="B79" t="s">
        <v>343</v>
      </c>
      <c r="C79">
        <v>222</v>
      </c>
      <c r="D79" t="s">
        <v>31</v>
      </c>
      <c r="E79" t="s">
        <v>326</v>
      </c>
      <c r="F79" t="s">
        <v>410</v>
      </c>
      <c r="G79">
        <v>1134489.8419999999</v>
      </c>
      <c r="H79">
        <v>163488.33799999999</v>
      </c>
      <c r="I79">
        <f t="shared" si="16"/>
        <v>6.939270750920473</v>
      </c>
      <c r="J79" s="9" t="str">
        <f t="shared" si="17"/>
        <v>high</v>
      </c>
      <c r="K79" s="9">
        <f t="shared" si="19"/>
        <v>13.632480273540008</v>
      </c>
      <c r="L79" s="8">
        <f t="shared" si="13"/>
        <v>13.687229190301212</v>
      </c>
      <c r="M79" s="8">
        <f t="shared" si="14"/>
        <v>15.192824401234343</v>
      </c>
      <c r="N79" s="9">
        <f t="shared" si="15"/>
        <v>16.112869234525764</v>
      </c>
    </row>
    <row r="80" spans="1:14" x14ac:dyDescent="0.25">
      <c r="A80" s="7">
        <v>42170</v>
      </c>
      <c r="B80" t="s">
        <v>341</v>
      </c>
      <c r="C80">
        <v>222</v>
      </c>
      <c r="D80" t="s">
        <v>147</v>
      </c>
      <c r="E80" t="s">
        <v>326</v>
      </c>
      <c r="F80" t="s">
        <v>410</v>
      </c>
      <c r="G80">
        <v>1155096.25</v>
      </c>
      <c r="H80">
        <v>166294.29800000001</v>
      </c>
      <c r="I80">
        <f t="shared" si="16"/>
        <v>6.94609655227024</v>
      </c>
      <c r="J80" s="9" t="str">
        <f t="shared" si="17"/>
        <v>high</v>
      </c>
      <c r="K80" s="9">
        <f t="shared" si="19"/>
        <v>13.649313322491343</v>
      </c>
      <c r="L80" s="8">
        <f t="shared" si="13"/>
        <v>13.704129841858778</v>
      </c>
      <c r="M80" s="8">
        <f t="shared" si="14"/>
        <v>15.211584124463243</v>
      </c>
      <c r="N80" s="9">
        <f t="shared" si="15"/>
        <v>16.132765006324366</v>
      </c>
    </row>
    <row r="81" spans="1:14" x14ac:dyDescent="0.25">
      <c r="A81" s="7">
        <v>42170</v>
      </c>
      <c r="B81" t="s">
        <v>342</v>
      </c>
      <c r="C81">
        <v>222</v>
      </c>
      <c r="D81" t="s">
        <v>241</v>
      </c>
      <c r="E81" t="s">
        <v>326</v>
      </c>
      <c r="F81" t="s">
        <v>410</v>
      </c>
      <c r="G81">
        <v>2804015.8960000002</v>
      </c>
      <c r="H81">
        <v>157099.21400000001</v>
      </c>
      <c r="I81">
        <f t="shared" si="16"/>
        <v>17.848694621731209</v>
      </c>
      <c r="J81" s="9" t="str">
        <f t="shared" si="17"/>
        <v>high</v>
      </c>
      <c r="K81" s="9">
        <f t="shared" si="19"/>
        <v>40.536114973443176</v>
      </c>
      <c r="L81" s="8">
        <f t="shared" si="13"/>
        <v>40.698910615906797</v>
      </c>
      <c r="M81" s="8">
        <f t="shared" si="14"/>
        <v>45.175790783656545</v>
      </c>
      <c r="N81" s="9">
        <f t="shared" si="15"/>
        <v>47.911539700558428</v>
      </c>
    </row>
    <row r="82" spans="1:14" x14ac:dyDescent="0.25">
      <c r="A82" s="7">
        <v>42170</v>
      </c>
      <c r="B82" t="s">
        <v>344</v>
      </c>
      <c r="C82">
        <v>222</v>
      </c>
      <c r="D82" t="s">
        <v>204</v>
      </c>
      <c r="E82" t="s">
        <v>326</v>
      </c>
      <c r="F82" t="s">
        <v>410</v>
      </c>
      <c r="G82">
        <v>2246667.236</v>
      </c>
      <c r="H82">
        <v>166714.62400000001</v>
      </c>
      <c r="I82">
        <f t="shared" si="16"/>
        <v>13.476125741674586</v>
      </c>
      <c r="J82" s="9" t="str">
        <f t="shared" si="17"/>
        <v>high</v>
      </c>
      <c r="K82" s="9">
        <f t="shared" si="19"/>
        <v>29.752961138531653</v>
      </c>
      <c r="L82" s="8">
        <f t="shared" si="13"/>
        <v>29.872450942300851</v>
      </c>
      <c r="M82" s="8">
        <f t="shared" si="14"/>
        <v>33.158420545953945</v>
      </c>
      <c r="N82" s="9">
        <f t="shared" si="15"/>
        <v>35.166423317376122</v>
      </c>
    </row>
    <row r="83" spans="1:14" x14ac:dyDescent="0.25">
      <c r="A83" s="7">
        <v>42177</v>
      </c>
      <c r="B83" t="s">
        <v>343</v>
      </c>
      <c r="C83">
        <v>222</v>
      </c>
      <c r="D83" t="s">
        <v>182</v>
      </c>
      <c r="E83" t="s">
        <v>326</v>
      </c>
      <c r="F83" t="s">
        <v>410</v>
      </c>
      <c r="G83">
        <v>160071.448</v>
      </c>
      <c r="H83">
        <v>179764.91</v>
      </c>
      <c r="I83">
        <f t="shared" si="16"/>
        <v>0.89044879782155484</v>
      </c>
      <c r="J83" s="9" t="str">
        <f t="shared" si="17"/>
        <v>low</v>
      </c>
      <c r="K83" s="9">
        <f t="shared" ref="K83:K137" si="20">(I83-0.7758)/0.4953</f>
        <v>0.23147344603584655</v>
      </c>
      <c r="L83" s="8">
        <f t="shared" si="13"/>
        <v>0.23240305826892224</v>
      </c>
      <c r="M83" s="8">
        <f t="shared" si="14"/>
        <v>0.25796739467850366</v>
      </c>
      <c r="N83" s="9">
        <f t="shared" si="15"/>
        <v>0.27358934635539683</v>
      </c>
    </row>
    <row r="84" spans="1:14" x14ac:dyDescent="0.25">
      <c r="A84" s="7">
        <v>42177</v>
      </c>
      <c r="B84" t="s">
        <v>342</v>
      </c>
      <c r="C84">
        <v>222</v>
      </c>
      <c r="D84" t="s">
        <v>69</v>
      </c>
      <c r="E84" t="s">
        <v>326</v>
      </c>
      <c r="F84" t="s">
        <v>410</v>
      </c>
      <c r="G84">
        <v>212247.85800000001</v>
      </c>
      <c r="H84">
        <v>177619.83799999999</v>
      </c>
      <c r="I84">
        <f t="shared" si="16"/>
        <v>1.1949558134379112</v>
      </c>
      <c r="J84" s="9" t="str">
        <f t="shared" si="17"/>
        <v>low</v>
      </c>
      <c r="K84" s="9">
        <f t="shared" si="20"/>
        <v>0.84626653227924731</v>
      </c>
      <c r="L84" s="8">
        <f t="shared" si="13"/>
        <v>0.84966519305145305</v>
      </c>
      <c r="M84" s="8">
        <f t="shared" si="14"/>
        <v>0.94312836428711289</v>
      </c>
      <c r="N84" s="9">
        <f t="shared" si="15"/>
        <v>1.0002421935381407</v>
      </c>
    </row>
    <row r="85" spans="1:14" x14ac:dyDescent="0.25">
      <c r="A85" s="7">
        <v>42177</v>
      </c>
      <c r="B85" t="s">
        <v>341</v>
      </c>
      <c r="C85">
        <v>222</v>
      </c>
      <c r="D85" t="s">
        <v>231</v>
      </c>
      <c r="E85" t="s">
        <v>326</v>
      </c>
      <c r="F85" t="s">
        <v>410</v>
      </c>
      <c r="G85">
        <v>250281.27</v>
      </c>
      <c r="H85">
        <v>165002.82399999999</v>
      </c>
      <c r="I85">
        <f t="shared" si="16"/>
        <v>1.516830221039126</v>
      </c>
      <c r="J85" s="9" t="str">
        <f t="shared" si="17"/>
        <v>low</v>
      </c>
      <c r="K85" s="9">
        <f t="shared" si="20"/>
        <v>1.4961240077511124</v>
      </c>
      <c r="L85" s="8">
        <f t="shared" si="13"/>
        <v>1.5021325379027233</v>
      </c>
      <c r="M85" s="8">
        <f t="shared" si="14"/>
        <v>1.6673671170720226</v>
      </c>
      <c r="N85" s="9">
        <f t="shared" si="15"/>
        <v>1.7683392905631801</v>
      </c>
    </row>
    <row r="86" spans="1:14" x14ac:dyDescent="0.25">
      <c r="A86" s="7">
        <v>42177</v>
      </c>
      <c r="B86" t="s">
        <v>345</v>
      </c>
      <c r="C86">
        <v>222</v>
      </c>
      <c r="D86" t="s">
        <v>16</v>
      </c>
      <c r="E86" t="s">
        <v>326</v>
      </c>
      <c r="F86" t="s">
        <v>410</v>
      </c>
      <c r="G86">
        <v>111336.556</v>
      </c>
      <c r="H86">
        <v>179235.77600000001</v>
      </c>
      <c r="I86">
        <f t="shared" si="16"/>
        <v>0.62117373263694853</v>
      </c>
      <c r="J86" s="9" t="str">
        <f t="shared" si="17"/>
        <v>low</v>
      </c>
      <c r="K86" s="9">
        <f t="shared" si="20"/>
        <v>-0.31218709340410156</v>
      </c>
      <c r="L86" s="8">
        <f t="shared" si="13"/>
        <v>-0.31344085683142725</v>
      </c>
      <c r="M86" s="8">
        <f t="shared" si="14"/>
        <v>-0.34791935108288424</v>
      </c>
      <c r="N86" s="12">
        <f t="shared" si="15"/>
        <v>-0.36898860015153701</v>
      </c>
    </row>
    <row r="87" spans="1:14" x14ac:dyDescent="0.25">
      <c r="A87" s="7">
        <v>42177</v>
      </c>
      <c r="B87" t="s">
        <v>346</v>
      </c>
      <c r="C87">
        <v>222</v>
      </c>
      <c r="D87" t="s">
        <v>203</v>
      </c>
      <c r="E87" t="s">
        <v>326</v>
      </c>
      <c r="F87" t="s">
        <v>410</v>
      </c>
      <c r="G87">
        <v>148782.04800000001</v>
      </c>
      <c r="H87">
        <v>170446.73800000001</v>
      </c>
      <c r="I87">
        <f t="shared" si="16"/>
        <v>0.87289466343439204</v>
      </c>
      <c r="J87" s="9" t="str">
        <f t="shared" si="17"/>
        <v>low</v>
      </c>
      <c r="K87" s="9">
        <f t="shared" si="20"/>
        <v>0.19603202793133856</v>
      </c>
      <c r="L87" s="8">
        <f t="shared" si="13"/>
        <v>0.19681930515194632</v>
      </c>
      <c r="M87" s="8">
        <f t="shared" si="14"/>
        <v>0.21846942871866043</v>
      </c>
      <c r="N87" s="9">
        <f t="shared" si="15"/>
        <v>0.23169946836213853</v>
      </c>
    </row>
    <row r="88" spans="1:14" x14ac:dyDescent="0.25">
      <c r="A88" s="7">
        <v>42177</v>
      </c>
      <c r="B88" t="s">
        <v>344</v>
      </c>
      <c r="C88">
        <v>222</v>
      </c>
      <c r="D88" t="s">
        <v>7</v>
      </c>
      <c r="E88" t="s">
        <v>326</v>
      </c>
      <c r="F88" t="s">
        <v>410</v>
      </c>
      <c r="G88">
        <v>243831.878</v>
      </c>
      <c r="H88">
        <v>173110.516</v>
      </c>
      <c r="I88">
        <f t="shared" si="16"/>
        <v>1.4085330206051723</v>
      </c>
      <c r="J88" s="9" t="str">
        <f t="shared" si="17"/>
        <v>low</v>
      </c>
      <c r="K88" s="9">
        <f t="shared" si="20"/>
        <v>1.2774742996268367</v>
      </c>
      <c r="L88" s="8">
        <f t="shared" si="13"/>
        <v>1.28260471850084</v>
      </c>
      <c r="M88" s="8">
        <f t="shared" si="14"/>
        <v>1.4236912375359325</v>
      </c>
      <c r="N88" s="9">
        <f t="shared" si="15"/>
        <v>1.5099069228294966</v>
      </c>
    </row>
    <row r="89" spans="1:14" x14ac:dyDescent="0.25">
      <c r="A89" s="7">
        <v>42177</v>
      </c>
      <c r="B89" t="s">
        <v>347</v>
      </c>
      <c r="C89">
        <v>222</v>
      </c>
      <c r="D89" t="s">
        <v>68</v>
      </c>
      <c r="E89" t="s">
        <v>326</v>
      </c>
      <c r="F89" t="s">
        <v>410</v>
      </c>
      <c r="G89">
        <v>169152.48800000001</v>
      </c>
      <c r="H89">
        <v>155415.73800000001</v>
      </c>
      <c r="I89">
        <f t="shared" si="16"/>
        <v>1.0883871233169449</v>
      </c>
      <c r="J89" s="9" t="str">
        <f t="shared" si="17"/>
        <v>low</v>
      </c>
      <c r="K89" s="9">
        <f t="shared" si="20"/>
        <v>0.63110664913576586</v>
      </c>
      <c r="L89" s="8">
        <f t="shared" si="13"/>
        <v>0.63364121399173279</v>
      </c>
      <c r="M89" s="8">
        <f t="shared" si="14"/>
        <v>0.70334174753082335</v>
      </c>
      <c r="N89" s="9">
        <f t="shared" si="15"/>
        <v>0.74593461398963135</v>
      </c>
    </row>
    <row r="90" spans="1:14" x14ac:dyDescent="0.25">
      <c r="A90" s="7">
        <v>42184</v>
      </c>
      <c r="B90" t="s">
        <v>343</v>
      </c>
      <c r="C90">
        <v>222</v>
      </c>
      <c r="D90" t="s">
        <v>104</v>
      </c>
      <c r="E90" t="s">
        <v>326</v>
      </c>
      <c r="F90" t="s">
        <v>410</v>
      </c>
      <c r="G90">
        <v>339252.20799999998</v>
      </c>
      <c r="H90">
        <v>177357.228</v>
      </c>
      <c r="I90">
        <f t="shared" si="16"/>
        <v>1.9128186193798653</v>
      </c>
      <c r="J90" s="9" t="str">
        <f t="shared" si="17"/>
        <v>low</v>
      </c>
      <c r="K90" s="9">
        <f t="shared" si="20"/>
        <v>2.2956160294364327</v>
      </c>
      <c r="L90" s="8">
        <f t="shared" si="13"/>
        <v>2.304835370920113</v>
      </c>
      <c r="M90" s="8">
        <f t="shared" si="14"/>
        <v>2.5583672617213251</v>
      </c>
      <c r="N90" s="9">
        <f t="shared" si="15"/>
        <v>2.71329649137907</v>
      </c>
    </row>
    <row r="91" spans="1:14" x14ac:dyDescent="0.25">
      <c r="A91" s="7">
        <v>42184</v>
      </c>
      <c r="B91" t="s">
        <v>342</v>
      </c>
      <c r="C91">
        <v>222</v>
      </c>
      <c r="D91" t="s">
        <v>82</v>
      </c>
      <c r="E91" t="s">
        <v>326</v>
      </c>
      <c r="F91" t="s">
        <v>410</v>
      </c>
      <c r="G91">
        <v>355796.78600000002</v>
      </c>
      <c r="H91">
        <v>171153.43400000001</v>
      </c>
      <c r="I91">
        <f t="shared" si="16"/>
        <v>2.0788176882270442</v>
      </c>
      <c r="J91" s="9" t="str">
        <f t="shared" si="17"/>
        <v>low</v>
      </c>
      <c r="K91" s="9">
        <f t="shared" si="20"/>
        <v>2.6307645633495742</v>
      </c>
      <c r="L91" s="8">
        <f t="shared" si="13"/>
        <v>2.6413298828810983</v>
      </c>
      <c r="M91" s="8">
        <f t="shared" si="14"/>
        <v>2.9318761699980191</v>
      </c>
      <c r="N91" s="9">
        <f t="shared" si="15"/>
        <v>3.1094242973783213</v>
      </c>
    </row>
    <row r="92" spans="1:14" x14ac:dyDescent="0.25">
      <c r="A92" s="7">
        <v>42184</v>
      </c>
      <c r="B92" t="s">
        <v>341</v>
      </c>
      <c r="C92">
        <v>222</v>
      </c>
      <c r="D92" t="s">
        <v>177</v>
      </c>
      <c r="E92" t="s">
        <v>326</v>
      </c>
      <c r="F92" t="s">
        <v>410</v>
      </c>
      <c r="G92">
        <v>467843.65</v>
      </c>
      <c r="H92">
        <v>146586.69</v>
      </c>
      <c r="I92">
        <f t="shared" si="16"/>
        <v>3.1915834241157914</v>
      </c>
      <c r="J92" s="9" t="str">
        <f t="shared" si="17"/>
        <v>low</v>
      </c>
      <c r="K92" s="9">
        <f t="shared" si="20"/>
        <v>4.8774145449541519</v>
      </c>
      <c r="L92" s="8">
        <f t="shared" si="13"/>
        <v>4.8970025551748515</v>
      </c>
      <c r="M92" s="8">
        <f t="shared" si="14"/>
        <v>5.4356728362440849</v>
      </c>
      <c r="N92" s="9">
        <f t="shared" si="15"/>
        <v>5.7648455151597036</v>
      </c>
    </row>
    <row r="93" spans="1:14" x14ac:dyDescent="0.25">
      <c r="A93" s="7">
        <v>42184</v>
      </c>
      <c r="B93" t="s">
        <v>348</v>
      </c>
      <c r="C93">
        <v>222</v>
      </c>
      <c r="D93" t="s">
        <v>223</v>
      </c>
      <c r="E93" t="s">
        <v>326</v>
      </c>
      <c r="F93" t="s">
        <v>410</v>
      </c>
      <c r="G93">
        <v>563422.30200000003</v>
      </c>
      <c r="H93">
        <v>180094.48199999999</v>
      </c>
      <c r="I93">
        <f t="shared" si="16"/>
        <v>3.1284817599242163</v>
      </c>
      <c r="J93" s="9" t="str">
        <f t="shared" si="17"/>
        <v>low</v>
      </c>
      <c r="K93" s="9">
        <f t="shared" si="20"/>
        <v>4.7500136481409578</v>
      </c>
      <c r="L93" s="8">
        <f t="shared" si="13"/>
        <v>4.7690900081736523</v>
      </c>
      <c r="M93" s="8">
        <f t="shared" si="14"/>
        <v>5.2936899090727536</v>
      </c>
      <c r="N93" s="9">
        <f t="shared" si="15"/>
        <v>5.6142644066950407</v>
      </c>
    </row>
    <row r="94" spans="1:14" x14ac:dyDescent="0.25">
      <c r="A94" s="7">
        <v>42191</v>
      </c>
      <c r="B94" t="s">
        <v>343</v>
      </c>
      <c r="C94">
        <v>222</v>
      </c>
      <c r="D94" t="s">
        <v>221</v>
      </c>
      <c r="E94" t="s">
        <v>326</v>
      </c>
      <c r="F94" t="s">
        <v>410</v>
      </c>
      <c r="G94">
        <v>589325.01399999997</v>
      </c>
      <c r="H94">
        <v>163146.06599999999</v>
      </c>
      <c r="I94">
        <f t="shared" si="16"/>
        <v>3.6122539050374649</v>
      </c>
      <c r="J94" s="9" t="str">
        <f t="shared" si="17"/>
        <v>low</v>
      </c>
      <c r="K94" s="9">
        <f t="shared" si="20"/>
        <v>5.7267391581616494</v>
      </c>
      <c r="L94" s="8">
        <f t="shared" si="13"/>
        <v>5.7497381106040653</v>
      </c>
      <c r="M94" s="8">
        <f t="shared" si="14"/>
        <v>6.3822093027705122</v>
      </c>
      <c r="N94" s="9">
        <f t="shared" si="15"/>
        <v>6.7687021982930453</v>
      </c>
    </row>
    <row r="95" spans="1:14" x14ac:dyDescent="0.25">
      <c r="A95" s="7">
        <v>42191</v>
      </c>
      <c r="B95" t="s">
        <v>342</v>
      </c>
      <c r="C95">
        <v>222</v>
      </c>
      <c r="D95" t="s">
        <v>3</v>
      </c>
      <c r="E95" t="s">
        <v>326</v>
      </c>
      <c r="F95" t="s">
        <v>410</v>
      </c>
      <c r="G95">
        <v>474846.43599999999</v>
      </c>
      <c r="H95">
        <v>196838.08199999999</v>
      </c>
      <c r="I95">
        <f t="shared" si="16"/>
        <v>2.4123707728466894</v>
      </c>
      <c r="J95" s="9" t="str">
        <f t="shared" si="17"/>
        <v>low</v>
      </c>
      <c r="K95" s="9">
        <f t="shared" si="20"/>
        <v>3.3042010354263867</v>
      </c>
      <c r="L95" s="8">
        <f t="shared" si="13"/>
        <v>3.3174709191027976</v>
      </c>
      <c r="M95" s="8">
        <f t="shared" si="14"/>
        <v>3.6823927202041054</v>
      </c>
      <c r="N95" s="9">
        <f t="shared" si="15"/>
        <v>3.9053905188292561</v>
      </c>
    </row>
    <row r="96" spans="1:14" x14ac:dyDescent="0.25">
      <c r="A96" s="7">
        <v>42191</v>
      </c>
      <c r="B96" t="s">
        <v>341</v>
      </c>
      <c r="C96">
        <v>222</v>
      </c>
      <c r="D96" t="s">
        <v>170</v>
      </c>
      <c r="E96" t="s">
        <v>326</v>
      </c>
      <c r="F96" t="s">
        <v>410</v>
      </c>
      <c r="G96">
        <v>402860.842</v>
      </c>
      <c r="H96">
        <v>171269.758</v>
      </c>
      <c r="I96">
        <f t="shared" si="16"/>
        <v>2.352200684489786</v>
      </c>
      <c r="J96" s="9" t="str">
        <f t="shared" si="17"/>
        <v>low</v>
      </c>
      <c r="K96" s="9">
        <f t="shared" si="20"/>
        <v>3.1827189268923601</v>
      </c>
      <c r="L96" s="8">
        <f t="shared" si="13"/>
        <v>3.195500930614819</v>
      </c>
      <c r="M96" s="8">
        <f t="shared" si="14"/>
        <v>3.5470060329824493</v>
      </c>
      <c r="N96" s="9">
        <f t="shared" si="15"/>
        <v>3.7618051044463345</v>
      </c>
    </row>
    <row r="97" spans="1:14" x14ac:dyDescent="0.25">
      <c r="A97" s="7">
        <v>42191</v>
      </c>
      <c r="B97" t="s">
        <v>348</v>
      </c>
      <c r="C97">
        <v>222</v>
      </c>
      <c r="D97" t="s">
        <v>8</v>
      </c>
      <c r="E97" t="s">
        <v>326</v>
      </c>
      <c r="F97" t="s">
        <v>410</v>
      </c>
      <c r="G97">
        <v>483463.86599999998</v>
      </c>
      <c r="H97">
        <v>179102.61799999999</v>
      </c>
      <c r="I97">
        <f t="shared" si="16"/>
        <v>2.6993679455874844</v>
      </c>
      <c r="J97" s="9" t="str">
        <f t="shared" si="17"/>
        <v>low</v>
      </c>
      <c r="K97" s="9">
        <f t="shared" si="20"/>
        <v>3.8836421271703698</v>
      </c>
      <c r="L97" s="8">
        <f t="shared" si="13"/>
        <v>3.8992390835043871</v>
      </c>
      <c r="M97" s="8">
        <f t="shared" si="14"/>
        <v>4.3281553826898698</v>
      </c>
      <c r="N97" s="9">
        <f t="shared" si="15"/>
        <v>4.5902591819809846</v>
      </c>
    </row>
    <row r="98" spans="1:14" x14ac:dyDescent="0.25">
      <c r="A98" s="7">
        <v>42198</v>
      </c>
      <c r="B98" t="s">
        <v>343</v>
      </c>
      <c r="C98">
        <v>222</v>
      </c>
      <c r="D98" t="s">
        <v>228</v>
      </c>
      <c r="E98" t="s">
        <v>326</v>
      </c>
      <c r="F98" t="s">
        <v>410</v>
      </c>
      <c r="G98">
        <v>653273.06200000003</v>
      </c>
      <c r="H98">
        <v>175960.91200000001</v>
      </c>
      <c r="I98">
        <f t="shared" si="16"/>
        <v>3.7126032968049176</v>
      </c>
      <c r="J98" s="9" t="str">
        <f t="shared" si="17"/>
        <v>low</v>
      </c>
      <c r="K98" s="9">
        <f t="shared" si="20"/>
        <v>5.9293424122853171</v>
      </c>
      <c r="L98" s="8">
        <f t="shared" si="13"/>
        <v>5.9531550324149762</v>
      </c>
      <c r="M98" s="8">
        <f t="shared" si="14"/>
        <v>6.6080020859806243</v>
      </c>
      <c r="N98" s="9">
        <f t="shared" si="15"/>
        <v>7.0081685077745508</v>
      </c>
    </row>
    <row r="99" spans="1:14" x14ac:dyDescent="0.25">
      <c r="A99" s="7">
        <v>42198</v>
      </c>
      <c r="B99" t="s">
        <v>342</v>
      </c>
      <c r="C99">
        <v>222</v>
      </c>
      <c r="D99" t="s">
        <v>240</v>
      </c>
      <c r="E99" t="s">
        <v>326</v>
      </c>
      <c r="F99" t="s">
        <v>410</v>
      </c>
      <c r="G99">
        <v>610836.60199999996</v>
      </c>
      <c r="H99">
        <v>159959.04000000001</v>
      </c>
      <c r="I99">
        <f t="shared" si="16"/>
        <v>3.8187063513259392</v>
      </c>
      <c r="J99" s="9" t="str">
        <f t="shared" si="17"/>
        <v>low</v>
      </c>
      <c r="K99" s="9">
        <f t="shared" si="20"/>
        <v>6.1435621872116686</v>
      </c>
      <c r="L99" s="8">
        <f t="shared" si="13"/>
        <v>6.168235127722558</v>
      </c>
      <c r="M99" s="8">
        <f t="shared" si="14"/>
        <v>6.8467409917720392</v>
      </c>
      <c r="N99" s="9">
        <f t="shared" si="15"/>
        <v>7.2613649292311369</v>
      </c>
    </row>
    <row r="100" spans="1:14" x14ac:dyDescent="0.25">
      <c r="A100" s="7">
        <v>42198</v>
      </c>
      <c r="B100" t="s">
        <v>341</v>
      </c>
      <c r="C100">
        <v>222</v>
      </c>
      <c r="D100" t="s">
        <v>299</v>
      </c>
      <c r="E100" t="s">
        <v>326</v>
      </c>
      <c r="F100" t="s">
        <v>410</v>
      </c>
      <c r="G100">
        <v>588211.96600000001</v>
      </c>
      <c r="H100">
        <v>170931.86799999999</v>
      </c>
      <c r="I100">
        <f t="shared" si="16"/>
        <v>3.4412071481018396</v>
      </c>
      <c r="J100" s="9" t="str">
        <f t="shared" si="17"/>
        <v>low</v>
      </c>
      <c r="K100" s="9">
        <f t="shared" si="20"/>
        <v>5.381399451043487</v>
      </c>
      <c r="L100" s="8">
        <f t="shared" si="13"/>
        <v>5.4030114970316125</v>
      </c>
      <c r="M100" s="8">
        <f t="shared" si="14"/>
        <v>5.9973427617050898</v>
      </c>
      <c r="N100" s="9">
        <f t="shared" si="15"/>
        <v>6.3605289656433239</v>
      </c>
    </row>
    <row r="101" spans="1:14" x14ac:dyDescent="0.25">
      <c r="A101" s="7">
        <v>42198</v>
      </c>
      <c r="B101" t="s">
        <v>344</v>
      </c>
      <c r="C101">
        <v>222</v>
      </c>
      <c r="D101" t="s">
        <v>214</v>
      </c>
      <c r="E101" t="s">
        <v>326</v>
      </c>
      <c r="F101" t="s">
        <v>410</v>
      </c>
      <c r="G101">
        <v>606308.16599999997</v>
      </c>
      <c r="H101">
        <v>172567.024</v>
      </c>
      <c r="I101">
        <f t="shared" si="16"/>
        <v>3.5134648088965128</v>
      </c>
      <c r="J101" s="9" t="str">
        <f t="shared" si="17"/>
        <v>low</v>
      </c>
      <c r="K101" s="9">
        <f t="shared" si="20"/>
        <v>5.5272861072007125</v>
      </c>
      <c r="L101" s="8">
        <f t="shared" si="13"/>
        <v>5.5494840433742088</v>
      </c>
      <c r="M101" s="8">
        <f t="shared" si="14"/>
        <v>6.1599272881453713</v>
      </c>
      <c r="N101" s="9">
        <f t="shared" si="15"/>
        <v>6.5329592620059085</v>
      </c>
    </row>
    <row r="102" spans="1:14" x14ac:dyDescent="0.25">
      <c r="A102" s="7">
        <v>42205</v>
      </c>
      <c r="B102" t="s">
        <v>343</v>
      </c>
      <c r="C102">
        <v>222</v>
      </c>
      <c r="D102" t="s">
        <v>119</v>
      </c>
      <c r="E102" t="s">
        <v>326</v>
      </c>
      <c r="F102" t="s">
        <v>410</v>
      </c>
      <c r="G102">
        <v>540165.97400000005</v>
      </c>
      <c r="H102">
        <v>150399.00599999999</v>
      </c>
      <c r="I102">
        <f t="shared" si="16"/>
        <v>3.591552819172223</v>
      </c>
      <c r="J102" s="9" t="str">
        <f t="shared" si="17"/>
        <v>low</v>
      </c>
      <c r="K102" s="9">
        <f t="shared" si="20"/>
        <v>5.6849441130067095</v>
      </c>
      <c r="L102" s="8">
        <f t="shared" si="13"/>
        <v>5.7077752138621571</v>
      </c>
      <c r="M102" s="8">
        <f t="shared" si="14"/>
        <v>6.3356304873869949</v>
      </c>
      <c r="N102" s="9">
        <f t="shared" si="15"/>
        <v>6.7193026698345468</v>
      </c>
    </row>
    <row r="103" spans="1:14" x14ac:dyDescent="0.25">
      <c r="A103" s="7">
        <v>42205</v>
      </c>
      <c r="B103" t="s">
        <v>342</v>
      </c>
      <c r="C103">
        <v>222</v>
      </c>
      <c r="D103" t="s">
        <v>62</v>
      </c>
      <c r="E103" t="s">
        <v>326</v>
      </c>
      <c r="F103" t="s">
        <v>410</v>
      </c>
      <c r="G103">
        <v>527824.20600000001</v>
      </c>
      <c r="H103">
        <v>174623.34599999999</v>
      </c>
      <c r="I103">
        <f t="shared" si="16"/>
        <v>3.0226439825520237</v>
      </c>
      <c r="J103" s="9" t="str">
        <f t="shared" si="17"/>
        <v>low</v>
      </c>
      <c r="K103" s="9">
        <f t="shared" si="20"/>
        <v>4.5363294620472923</v>
      </c>
      <c r="L103" s="8">
        <f t="shared" si="13"/>
        <v>4.5545476526579236</v>
      </c>
      <c r="M103" s="8">
        <f t="shared" si="14"/>
        <v>5.055547894450295</v>
      </c>
      <c r="N103" s="9">
        <f t="shared" si="15"/>
        <v>5.3617010228553346</v>
      </c>
    </row>
    <row r="104" spans="1:14" x14ac:dyDescent="0.25">
      <c r="A104" s="7">
        <v>42205</v>
      </c>
      <c r="B104" t="s">
        <v>341</v>
      </c>
      <c r="C104">
        <v>222</v>
      </c>
      <c r="D104" t="s">
        <v>49</v>
      </c>
      <c r="E104" t="s">
        <v>326</v>
      </c>
      <c r="F104" t="s">
        <v>410</v>
      </c>
      <c r="G104">
        <v>557286.81000000006</v>
      </c>
      <c r="H104">
        <v>157375.228</v>
      </c>
      <c r="I104">
        <f t="shared" si="16"/>
        <v>3.541134250175638</v>
      </c>
      <c r="J104" s="9" t="str">
        <f t="shared" si="17"/>
        <v>low</v>
      </c>
      <c r="K104" s="9">
        <f t="shared" si="20"/>
        <v>5.5831501113984201</v>
      </c>
      <c r="L104" s="8">
        <f t="shared" si="13"/>
        <v>5.6055724010024299</v>
      </c>
      <c r="M104" s="8">
        <f t="shared" si="14"/>
        <v>6.222185365112697</v>
      </c>
      <c r="N104" s="9">
        <f t="shared" si="15"/>
        <v>6.5989875544731111</v>
      </c>
    </row>
    <row r="105" spans="1:14" x14ac:dyDescent="0.25">
      <c r="A105" s="7">
        <v>42205</v>
      </c>
      <c r="B105" t="s">
        <v>344</v>
      </c>
      <c r="C105">
        <v>222</v>
      </c>
      <c r="D105" t="s">
        <v>162</v>
      </c>
      <c r="E105" t="s">
        <v>326</v>
      </c>
      <c r="F105" t="s">
        <v>410</v>
      </c>
      <c r="G105">
        <v>555276.43400000001</v>
      </c>
      <c r="H105">
        <v>168742.78400000001</v>
      </c>
      <c r="I105">
        <f t="shared" si="16"/>
        <v>3.2906677301234994</v>
      </c>
      <c r="J105" s="9" t="str">
        <f t="shared" si="17"/>
        <v>low</v>
      </c>
      <c r="K105" s="9">
        <f t="shared" si="20"/>
        <v>5.077463618258629</v>
      </c>
      <c r="L105" s="8">
        <f t="shared" si="13"/>
        <v>5.0978550384122778</v>
      </c>
      <c r="M105" s="8">
        <f t="shared" si="14"/>
        <v>5.6586190926376281</v>
      </c>
      <c r="N105" s="9">
        <f t="shared" si="15"/>
        <v>6.0012929182708961</v>
      </c>
    </row>
    <row r="106" spans="1:14" x14ac:dyDescent="0.25">
      <c r="A106" s="7">
        <v>42219</v>
      </c>
      <c r="B106" t="s">
        <v>343</v>
      </c>
      <c r="C106">
        <v>222</v>
      </c>
      <c r="D106" t="s">
        <v>270</v>
      </c>
      <c r="E106" t="s">
        <v>326</v>
      </c>
      <c r="F106" t="s">
        <v>410</v>
      </c>
      <c r="G106">
        <v>663197.13600000006</v>
      </c>
      <c r="H106">
        <v>145540.66399999999</v>
      </c>
      <c r="I106">
        <f t="shared" si="16"/>
        <v>4.5567823986291565</v>
      </c>
      <c r="J106" s="9" t="str">
        <f t="shared" si="17"/>
        <v>low</v>
      </c>
      <c r="K106" s="9">
        <f t="shared" si="20"/>
        <v>7.6337217820091983</v>
      </c>
      <c r="L106" s="8">
        <f t="shared" si="13"/>
        <v>7.6643792992060211</v>
      </c>
      <c r="M106" s="8">
        <f t="shared" si="14"/>
        <v>8.507461022118683</v>
      </c>
      <c r="N106" s="9">
        <f t="shared" si="15"/>
        <v>9.0226545997652803</v>
      </c>
    </row>
    <row r="107" spans="1:14" x14ac:dyDescent="0.25">
      <c r="A107" s="7">
        <v>42219</v>
      </c>
      <c r="B107" t="s">
        <v>342</v>
      </c>
      <c r="C107">
        <v>222</v>
      </c>
      <c r="D107" t="s">
        <v>262</v>
      </c>
      <c r="E107" t="s">
        <v>326</v>
      </c>
      <c r="F107" t="s">
        <v>410</v>
      </c>
      <c r="G107">
        <v>635366.65599999996</v>
      </c>
      <c r="H107">
        <v>159958.83600000001</v>
      </c>
      <c r="I107">
        <f t="shared" si="16"/>
        <v>3.9720635126402142</v>
      </c>
      <c r="J107" s="9" t="str">
        <f t="shared" si="17"/>
        <v>low</v>
      </c>
      <c r="K107" s="9">
        <f t="shared" si="20"/>
        <v>6.453186982919874</v>
      </c>
      <c r="L107" s="8">
        <f t="shared" si="13"/>
        <v>6.4791033965058968</v>
      </c>
      <c r="M107" s="8">
        <f t="shared" si="14"/>
        <v>7.1918047701215455</v>
      </c>
      <c r="N107" s="9">
        <f t="shared" si="15"/>
        <v>7.6273250292942469</v>
      </c>
    </row>
    <row r="108" spans="1:14" x14ac:dyDescent="0.25">
      <c r="A108" s="7">
        <v>42219</v>
      </c>
      <c r="B108" t="s">
        <v>341</v>
      </c>
      <c r="C108">
        <v>222</v>
      </c>
      <c r="D108" t="s">
        <v>91</v>
      </c>
      <c r="E108" t="s">
        <v>326</v>
      </c>
      <c r="F108" t="s">
        <v>410</v>
      </c>
      <c r="G108">
        <v>253553.34599999999</v>
      </c>
      <c r="H108">
        <v>156010.99799999999</v>
      </c>
      <c r="I108">
        <f t="shared" si="16"/>
        <v>1.6252273830079595</v>
      </c>
      <c r="J108" s="9" t="str">
        <f t="shared" si="17"/>
        <v>low</v>
      </c>
      <c r="K108" s="9">
        <f t="shared" si="20"/>
        <v>1.7149755360548344</v>
      </c>
      <c r="L108" s="8">
        <f t="shared" si="13"/>
        <v>1.7218629880068617</v>
      </c>
      <c r="M108" s="8">
        <f t="shared" si="14"/>
        <v>1.9112679166876163</v>
      </c>
      <c r="N108" s="9">
        <f t="shared" si="15"/>
        <v>2.0270101990535752</v>
      </c>
    </row>
    <row r="109" spans="1:14" x14ac:dyDescent="0.25">
      <c r="A109" s="7">
        <v>42219</v>
      </c>
      <c r="B109" t="s">
        <v>344</v>
      </c>
      <c r="C109">
        <v>222</v>
      </c>
      <c r="D109" t="s">
        <v>138</v>
      </c>
      <c r="E109" t="s">
        <v>326</v>
      </c>
      <c r="F109" t="s">
        <v>410</v>
      </c>
      <c r="G109">
        <v>622398.64800000004</v>
      </c>
      <c r="H109">
        <v>172949.28200000001</v>
      </c>
      <c r="I109">
        <f t="shared" si="16"/>
        <v>3.5987350788770551</v>
      </c>
      <c r="J109" s="9" t="str">
        <f t="shared" si="17"/>
        <v>low</v>
      </c>
      <c r="K109" s="9">
        <f t="shared" si="20"/>
        <v>5.6994449401919143</v>
      </c>
      <c r="L109" s="8">
        <f t="shared" si="13"/>
        <v>5.7223342773011181</v>
      </c>
      <c r="M109" s="8">
        <f t="shared" si="14"/>
        <v>6.351791047804241</v>
      </c>
      <c r="N109" s="9">
        <f t="shared" si="15"/>
        <v>6.7364418791009024</v>
      </c>
    </row>
    <row r="110" spans="1:14" x14ac:dyDescent="0.25">
      <c r="A110" s="7">
        <v>42226</v>
      </c>
      <c r="B110" t="s">
        <v>359</v>
      </c>
      <c r="C110">
        <v>222</v>
      </c>
      <c r="D110" t="s">
        <v>174</v>
      </c>
      <c r="E110" t="s">
        <v>326</v>
      </c>
      <c r="F110" t="s">
        <v>410</v>
      </c>
      <c r="G110">
        <v>693525.55</v>
      </c>
      <c r="H110">
        <v>148720.764</v>
      </c>
      <c r="I110">
        <f t="shared" si="16"/>
        <v>4.6632731795272386</v>
      </c>
      <c r="J110" s="9" t="str">
        <f t="shared" si="17"/>
        <v>low</v>
      </c>
      <c r="K110" s="9">
        <f t="shared" si="20"/>
        <v>7.8487243681147554</v>
      </c>
      <c r="L110" s="8">
        <f t="shared" si="13"/>
        <v>7.8802453495128066</v>
      </c>
      <c r="M110" s="8">
        <f t="shared" si="14"/>
        <v>8.7470723379592137</v>
      </c>
      <c r="N110" s="9">
        <f t="shared" si="15"/>
        <v>9.2767762625508681</v>
      </c>
    </row>
    <row r="111" spans="1:14" x14ac:dyDescent="0.25">
      <c r="A111" s="7">
        <v>42226</v>
      </c>
      <c r="B111" t="s">
        <v>360</v>
      </c>
      <c r="C111">
        <v>222</v>
      </c>
      <c r="D111" t="s">
        <v>301</v>
      </c>
      <c r="E111" t="s">
        <v>326</v>
      </c>
      <c r="F111" t="s">
        <v>410</v>
      </c>
      <c r="G111">
        <v>758741.15</v>
      </c>
      <c r="H111">
        <v>165678.03</v>
      </c>
      <c r="I111">
        <f t="shared" si="16"/>
        <v>4.5796123360472114</v>
      </c>
      <c r="J111" s="9" t="str">
        <f t="shared" si="17"/>
        <v>low</v>
      </c>
      <c r="K111" s="9">
        <f t="shared" si="20"/>
        <v>7.6798149324595419</v>
      </c>
      <c r="L111" s="8">
        <f t="shared" si="13"/>
        <v>7.7106575627103826</v>
      </c>
      <c r="M111" s="8">
        <f t="shared" si="14"/>
        <v>8.5588298946085253</v>
      </c>
      <c r="N111" s="9">
        <f t="shared" si="15"/>
        <v>9.0771342609062717</v>
      </c>
    </row>
    <row r="112" spans="1:14" x14ac:dyDescent="0.25">
      <c r="A112" s="7">
        <v>42226</v>
      </c>
      <c r="B112" t="s">
        <v>361</v>
      </c>
      <c r="C112">
        <v>222</v>
      </c>
      <c r="D112" t="s">
        <v>263</v>
      </c>
      <c r="E112" t="s">
        <v>326</v>
      </c>
      <c r="F112" t="s">
        <v>410</v>
      </c>
      <c r="G112">
        <v>759358.30799999996</v>
      </c>
      <c r="H112">
        <v>158839.56599999999</v>
      </c>
      <c r="I112">
        <f t="shared" si="16"/>
        <v>4.7806621934487028</v>
      </c>
      <c r="J112" s="9" t="str">
        <f t="shared" si="17"/>
        <v>low</v>
      </c>
      <c r="K112" s="9">
        <f t="shared" si="20"/>
        <v>8.0857302512592408</v>
      </c>
      <c r="L112" s="8">
        <f t="shared" si="13"/>
        <v>8.1182030635132936</v>
      </c>
      <c r="M112" s="8">
        <f t="shared" si="14"/>
        <v>9.0112054004997564</v>
      </c>
      <c r="N112" s="9">
        <f t="shared" si="15"/>
        <v>9.5569046563789968</v>
      </c>
    </row>
    <row r="113" spans="1:14" x14ac:dyDescent="0.25">
      <c r="A113" s="7">
        <v>42226</v>
      </c>
      <c r="B113" t="s">
        <v>362</v>
      </c>
      <c r="C113">
        <v>222</v>
      </c>
      <c r="D113" t="s">
        <v>19</v>
      </c>
      <c r="E113" t="s">
        <v>326</v>
      </c>
      <c r="F113" t="s">
        <v>410</v>
      </c>
      <c r="G113">
        <v>690812.00800000003</v>
      </c>
      <c r="H113">
        <v>168974.93599999999</v>
      </c>
      <c r="I113">
        <f t="shared" si="16"/>
        <v>4.0882513368728253</v>
      </c>
      <c r="J113" s="9" t="str">
        <f t="shared" si="17"/>
        <v>low</v>
      </c>
      <c r="K113" s="9">
        <f t="shared" si="20"/>
        <v>6.6877676900319498</v>
      </c>
      <c r="L113" s="8">
        <f t="shared" si="13"/>
        <v>6.7146261948111938</v>
      </c>
      <c r="M113" s="8">
        <f t="shared" si="14"/>
        <v>7.4532350762404249</v>
      </c>
      <c r="N113" s="9">
        <f t="shared" si="15"/>
        <v>7.9045869935734698</v>
      </c>
    </row>
    <row r="114" spans="1:14" x14ac:dyDescent="0.25">
      <c r="A114" s="7">
        <v>42226</v>
      </c>
      <c r="B114" t="s">
        <v>363</v>
      </c>
      <c r="C114">
        <v>222</v>
      </c>
      <c r="D114" t="s">
        <v>169</v>
      </c>
      <c r="E114" t="s">
        <v>326</v>
      </c>
      <c r="F114" t="s">
        <v>410</v>
      </c>
      <c r="G114">
        <v>691842.72600000002</v>
      </c>
      <c r="H114">
        <v>178034.93400000001</v>
      </c>
      <c r="I114">
        <f t="shared" si="16"/>
        <v>3.8859942285259588</v>
      </c>
      <c r="J114" s="9" t="str">
        <f t="shared" si="17"/>
        <v>low</v>
      </c>
      <c r="K114" s="9">
        <f t="shared" si="20"/>
        <v>6.2794149576538638</v>
      </c>
      <c r="L114" s="8">
        <f t="shared" si="13"/>
        <v>6.3046334916203444</v>
      </c>
      <c r="M114" s="8">
        <f t="shared" si="14"/>
        <v>6.9981431756985817</v>
      </c>
      <c r="N114" s="9">
        <f t="shared" si="15"/>
        <v>7.4219357044210215</v>
      </c>
    </row>
    <row r="115" spans="1:14" x14ac:dyDescent="0.25">
      <c r="A115" s="7">
        <v>42226</v>
      </c>
      <c r="B115" t="s">
        <v>364</v>
      </c>
      <c r="C115">
        <v>222</v>
      </c>
      <c r="D115" t="s">
        <v>242</v>
      </c>
      <c r="E115" t="s">
        <v>326</v>
      </c>
      <c r="F115" t="s">
        <v>410</v>
      </c>
      <c r="G115">
        <v>716278.36199999996</v>
      </c>
      <c r="H115">
        <v>185142.23</v>
      </c>
      <c r="I115">
        <f t="shared" si="16"/>
        <v>3.8688005540389132</v>
      </c>
      <c r="J115" s="9" t="str">
        <f t="shared" si="17"/>
        <v>low</v>
      </c>
      <c r="K115" s="9">
        <f t="shared" si="20"/>
        <v>6.2447013003006528</v>
      </c>
      <c r="L115" s="8">
        <f t="shared" si="13"/>
        <v>6.2697804219886075</v>
      </c>
      <c r="M115" s="8">
        <f t="shared" si="14"/>
        <v>6.9594562684073535</v>
      </c>
      <c r="N115" s="9">
        <f t="shared" si="15"/>
        <v>7.3809060010683565</v>
      </c>
    </row>
    <row r="116" spans="1:14" x14ac:dyDescent="0.25">
      <c r="A116" s="7">
        <v>42226</v>
      </c>
      <c r="B116" t="s">
        <v>365</v>
      </c>
      <c r="C116">
        <v>222</v>
      </c>
      <c r="D116" t="s">
        <v>93</v>
      </c>
      <c r="E116" t="s">
        <v>326</v>
      </c>
      <c r="F116" t="s">
        <v>410</v>
      </c>
      <c r="G116">
        <v>698150.63800000004</v>
      </c>
      <c r="H116">
        <v>160672.24400000001</v>
      </c>
      <c r="I116">
        <f t="shared" si="16"/>
        <v>4.3451850837410353</v>
      </c>
      <c r="J116" s="9" t="str">
        <f t="shared" si="17"/>
        <v>low</v>
      </c>
      <c r="K116" s="9">
        <f t="shared" si="20"/>
        <v>7.2065113744014431</v>
      </c>
      <c r="L116" s="8">
        <f t="shared" si="13"/>
        <v>7.2354531871500418</v>
      </c>
      <c r="M116" s="8">
        <f t="shared" si="14"/>
        <v>8.0313530377365474</v>
      </c>
      <c r="N116" s="9">
        <f t="shared" si="15"/>
        <v>8.5177145378476489</v>
      </c>
    </row>
    <row r="117" spans="1:14" x14ac:dyDescent="0.25">
      <c r="A117" s="7">
        <v>42226</v>
      </c>
      <c r="B117" t="s">
        <v>366</v>
      </c>
      <c r="C117">
        <v>222</v>
      </c>
      <c r="D117" t="s">
        <v>196</v>
      </c>
      <c r="E117" t="s">
        <v>326</v>
      </c>
      <c r="F117" t="s">
        <v>410</v>
      </c>
      <c r="G117">
        <v>697441.84</v>
      </c>
      <c r="H117">
        <v>175633.62</v>
      </c>
      <c r="I117">
        <f t="shared" si="16"/>
        <v>3.9710041847341073</v>
      </c>
      <c r="J117" s="9" t="str">
        <f t="shared" si="17"/>
        <v>low</v>
      </c>
      <c r="K117" s="9">
        <f t="shared" si="20"/>
        <v>6.4510482227621795</v>
      </c>
      <c r="L117" s="8">
        <f t="shared" si="13"/>
        <v>6.4769560469499785</v>
      </c>
      <c r="M117" s="8">
        <f t="shared" si="14"/>
        <v>7.1894212121144765</v>
      </c>
      <c r="N117" s="9">
        <f t="shared" si="15"/>
        <v>7.6247971281307416</v>
      </c>
    </row>
    <row r="118" spans="1:14" x14ac:dyDescent="0.25">
      <c r="A118" s="7">
        <v>42226</v>
      </c>
      <c r="B118" t="s">
        <v>367</v>
      </c>
      <c r="C118">
        <v>222</v>
      </c>
      <c r="D118" t="s">
        <v>148</v>
      </c>
      <c r="E118" t="s">
        <v>326</v>
      </c>
      <c r="F118" t="s">
        <v>410</v>
      </c>
      <c r="G118">
        <v>688896.76</v>
      </c>
      <c r="H118">
        <v>177403.66</v>
      </c>
      <c r="I118">
        <f t="shared" si="16"/>
        <v>3.8832161636349554</v>
      </c>
      <c r="J118" s="9" t="str">
        <f t="shared" si="17"/>
        <v>low</v>
      </c>
      <c r="K118" s="9">
        <f t="shared" si="20"/>
        <v>6.2738061046536542</v>
      </c>
      <c r="L118" s="8">
        <f t="shared" si="13"/>
        <v>6.299002113106078</v>
      </c>
      <c r="M118" s="8">
        <f t="shared" si="14"/>
        <v>6.9918923455477469</v>
      </c>
      <c r="N118" s="9">
        <f t="shared" si="15"/>
        <v>7.4153063374140915</v>
      </c>
    </row>
    <row r="119" spans="1:14" x14ac:dyDescent="0.25">
      <c r="A119" s="7">
        <v>42205</v>
      </c>
      <c r="B119" t="s">
        <v>341</v>
      </c>
      <c r="C119">
        <v>221</v>
      </c>
      <c r="D119" t="s">
        <v>140</v>
      </c>
      <c r="E119" t="s">
        <v>326</v>
      </c>
      <c r="F119" t="s">
        <v>410</v>
      </c>
      <c r="G119">
        <v>479743.98800000001</v>
      </c>
      <c r="H119">
        <v>154241.16</v>
      </c>
      <c r="I119">
        <f t="shared" si="16"/>
        <v>3.110349974027685</v>
      </c>
      <c r="J119" s="9" t="str">
        <f t="shared" si="17"/>
        <v>low</v>
      </c>
      <c r="K119" s="9">
        <f t="shared" si="20"/>
        <v>4.7134059641180803</v>
      </c>
      <c r="L119" s="8">
        <f t="shared" si="13"/>
        <v>4.7323353053394381</v>
      </c>
      <c r="M119" s="8">
        <f t="shared" si="14"/>
        <v>5.2528921889267766</v>
      </c>
      <c r="N119" s="9">
        <f t="shared" si="15"/>
        <v>5.5709960641921477</v>
      </c>
    </row>
    <row r="120" spans="1:14" x14ac:dyDescent="0.25">
      <c r="A120" s="7">
        <v>42205</v>
      </c>
      <c r="B120" t="s">
        <v>344</v>
      </c>
      <c r="C120">
        <v>221</v>
      </c>
      <c r="D120" t="s">
        <v>173</v>
      </c>
      <c r="E120" t="s">
        <v>326</v>
      </c>
      <c r="F120" t="s">
        <v>410</v>
      </c>
      <c r="G120">
        <v>482921.52</v>
      </c>
      <c r="H120">
        <v>172659.7</v>
      </c>
      <c r="I120">
        <f t="shared" si="16"/>
        <v>2.7969556300630662</v>
      </c>
      <c r="J120" s="9" t="str">
        <f t="shared" si="17"/>
        <v>low</v>
      </c>
      <c r="K120" s="9">
        <f t="shared" si="20"/>
        <v>4.0806695539331033</v>
      </c>
      <c r="L120" s="8">
        <f t="shared" si="13"/>
        <v>4.097057785073396</v>
      </c>
      <c r="M120" s="8">
        <f t="shared" si="14"/>
        <v>4.5477341414314694</v>
      </c>
      <c r="N120" s="9">
        <f t="shared" si="15"/>
        <v>4.823135159010997</v>
      </c>
    </row>
    <row r="121" spans="1:14" x14ac:dyDescent="0.25">
      <c r="A121" s="7">
        <v>42227</v>
      </c>
      <c r="B121" t="s">
        <v>354</v>
      </c>
      <c r="C121">
        <v>222</v>
      </c>
      <c r="D121" t="s">
        <v>107</v>
      </c>
      <c r="E121" t="s">
        <v>326</v>
      </c>
      <c r="F121" t="s">
        <v>410</v>
      </c>
      <c r="G121">
        <v>648990.36399999994</v>
      </c>
      <c r="H121">
        <v>169786.31200000001</v>
      </c>
      <c r="I121">
        <f t="shared" si="16"/>
        <v>3.8223950821194581</v>
      </c>
      <c r="J121" s="9" t="str">
        <f t="shared" si="17"/>
        <v>low</v>
      </c>
      <c r="K121" s="9">
        <f t="shared" si="20"/>
        <v>6.1510096549958764</v>
      </c>
      <c r="L121" s="8">
        <f t="shared" si="13"/>
        <v>6.1757125050159392</v>
      </c>
      <c r="M121" s="8">
        <f t="shared" si="14"/>
        <v>6.8550408805676923</v>
      </c>
      <c r="N121" s="9">
        <f t="shared" si="15"/>
        <v>7.2701674414759703</v>
      </c>
    </row>
    <row r="122" spans="1:14" x14ac:dyDescent="0.25">
      <c r="A122" s="7">
        <v>42227</v>
      </c>
      <c r="B122" t="s">
        <v>328</v>
      </c>
      <c r="C122">
        <v>222</v>
      </c>
      <c r="D122" t="s">
        <v>126</v>
      </c>
      <c r="E122" t="s">
        <v>326</v>
      </c>
      <c r="F122" t="s">
        <v>410</v>
      </c>
      <c r="G122">
        <v>710071.52399999998</v>
      </c>
      <c r="H122">
        <v>160817.01</v>
      </c>
      <c r="I122">
        <f t="shared" si="16"/>
        <v>4.4154006096743119</v>
      </c>
      <c r="J122" s="9" t="str">
        <f t="shared" si="17"/>
        <v>low</v>
      </c>
      <c r="K122" s="9">
        <f t="shared" si="20"/>
        <v>7.3482750043898877</v>
      </c>
      <c r="L122" s="8">
        <f t="shared" si="13"/>
        <v>7.3777861489858303</v>
      </c>
      <c r="M122" s="8">
        <f t="shared" si="14"/>
        <v>8.1893426253742714</v>
      </c>
      <c r="N122" s="9">
        <f t="shared" si="15"/>
        <v>8.6852716357771467</v>
      </c>
    </row>
    <row r="123" spans="1:14" x14ac:dyDescent="0.25">
      <c r="A123" s="7">
        <v>42303</v>
      </c>
      <c r="B123" t="s">
        <v>343</v>
      </c>
      <c r="C123">
        <v>221</v>
      </c>
      <c r="D123" t="s">
        <v>304</v>
      </c>
      <c r="E123" t="s">
        <v>326</v>
      </c>
      <c r="F123" t="s">
        <v>410</v>
      </c>
      <c r="G123">
        <v>654277.63199999998</v>
      </c>
      <c r="H123">
        <v>155017.1</v>
      </c>
      <c r="I123">
        <f t="shared" si="16"/>
        <v>4.2206803765520062</v>
      </c>
      <c r="J123" s="9" t="str">
        <f t="shared" si="17"/>
        <v>low</v>
      </c>
      <c r="K123" s="9">
        <f t="shared" si="20"/>
        <v>6.9551390602705547</v>
      </c>
      <c r="L123" s="8">
        <f t="shared" si="13"/>
        <v>6.9830713456531672</v>
      </c>
      <c r="M123" s="8">
        <f t="shared" si="14"/>
        <v>7.7512091936750149</v>
      </c>
      <c r="N123" s="9">
        <f t="shared" si="15"/>
        <v>8.2206057839378666</v>
      </c>
    </row>
    <row r="124" spans="1:14" x14ac:dyDescent="0.25">
      <c r="A124" s="7">
        <v>42303</v>
      </c>
      <c r="B124" t="s">
        <v>341</v>
      </c>
      <c r="C124">
        <v>221</v>
      </c>
      <c r="D124" t="s">
        <v>265</v>
      </c>
      <c r="E124" t="s">
        <v>326</v>
      </c>
      <c r="F124" t="s">
        <v>410</v>
      </c>
      <c r="G124">
        <v>527591.25600000005</v>
      </c>
      <c r="H124">
        <v>168291.274</v>
      </c>
      <c r="I124">
        <f t="shared" si="16"/>
        <v>3.134988781414775</v>
      </c>
      <c r="J124" s="9" t="str">
        <f t="shared" si="17"/>
        <v>low</v>
      </c>
      <c r="K124" s="9">
        <f t="shared" si="20"/>
        <v>4.7631511839587626</v>
      </c>
      <c r="L124" s="8">
        <f t="shared" si="13"/>
        <v>4.78228030517948</v>
      </c>
      <c r="M124" s="8">
        <f t="shared" si="14"/>
        <v>5.3083311387492227</v>
      </c>
      <c r="N124" s="9">
        <f t="shared" si="15"/>
        <v>5.6297922778123057</v>
      </c>
    </row>
    <row r="125" spans="1:14" x14ac:dyDescent="0.25">
      <c r="A125" s="7">
        <v>42303</v>
      </c>
      <c r="B125" t="s">
        <v>368</v>
      </c>
      <c r="C125">
        <v>222</v>
      </c>
      <c r="D125" t="s">
        <v>314</v>
      </c>
      <c r="E125" t="s">
        <v>326</v>
      </c>
      <c r="F125" t="s">
        <v>410</v>
      </c>
      <c r="G125">
        <v>491088.34399999998</v>
      </c>
      <c r="H125">
        <v>163234.128</v>
      </c>
      <c r="I125">
        <f t="shared" si="16"/>
        <v>3.008490626420965</v>
      </c>
      <c r="J125" s="9" t="str">
        <f t="shared" si="17"/>
        <v>low</v>
      </c>
      <c r="K125" s="9">
        <f t="shared" si="20"/>
        <v>4.507754141774611</v>
      </c>
      <c r="L125" s="8">
        <f t="shared" si="13"/>
        <v>4.5258575720628622</v>
      </c>
      <c r="M125" s="8">
        <f t="shared" si="14"/>
        <v>5.0237019049897764</v>
      </c>
      <c r="N125" s="9">
        <f t="shared" si="15"/>
        <v>5.3279265086327037</v>
      </c>
    </row>
    <row r="126" spans="1:14" x14ac:dyDescent="0.25">
      <c r="A126" s="7">
        <v>42227</v>
      </c>
      <c r="B126" t="s">
        <v>353</v>
      </c>
      <c r="C126">
        <v>222</v>
      </c>
      <c r="D126" t="s">
        <v>84</v>
      </c>
      <c r="E126" t="s">
        <v>326</v>
      </c>
      <c r="F126" t="s">
        <v>410</v>
      </c>
      <c r="G126">
        <v>610334.79200000002</v>
      </c>
      <c r="H126">
        <v>146827.14799999999</v>
      </c>
      <c r="I126">
        <f t="shared" si="16"/>
        <v>4.156825221450192</v>
      </c>
      <c r="J126" s="9" t="str">
        <f t="shared" si="17"/>
        <v>low</v>
      </c>
      <c r="K126" s="9">
        <f t="shared" si="20"/>
        <v>6.8262168815873041</v>
      </c>
      <c r="L126" s="8">
        <f t="shared" si="13"/>
        <v>6.8536314072161684</v>
      </c>
      <c r="M126" s="8">
        <f t="shared" si="14"/>
        <v>7.6075308620099467</v>
      </c>
      <c r="N126" s="9">
        <f t="shared" si="15"/>
        <v>8.0682266009226282</v>
      </c>
    </row>
    <row r="127" spans="1:14" x14ac:dyDescent="0.25">
      <c r="A127" s="7">
        <v>42303</v>
      </c>
      <c r="B127" t="s">
        <v>344</v>
      </c>
      <c r="C127">
        <v>222</v>
      </c>
      <c r="D127" t="s">
        <v>115</v>
      </c>
      <c r="E127" t="s">
        <v>326</v>
      </c>
      <c r="F127" t="s">
        <v>410</v>
      </c>
      <c r="G127">
        <v>500434.43800000002</v>
      </c>
      <c r="H127">
        <v>155114.54399999999</v>
      </c>
      <c r="I127">
        <f t="shared" si="16"/>
        <v>3.2262251178716035</v>
      </c>
      <c r="J127" s="9" t="str">
        <f t="shared" si="17"/>
        <v>low</v>
      </c>
      <c r="K127" s="9">
        <f t="shared" si="20"/>
        <v>4.9473553762802407</v>
      </c>
      <c r="L127" s="8">
        <f t="shared" si="13"/>
        <v>4.967224273373736</v>
      </c>
      <c r="M127" s="8">
        <f t="shared" si="14"/>
        <v>5.5136189434448468</v>
      </c>
      <c r="N127" s="9">
        <f t="shared" si="15"/>
        <v>5.8475118712958389</v>
      </c>
    </row>
    <row r="128" spans="1:14" x14ac:dyDescent="0.25">
      <c r="A128" s="7">
        <v>42302</v>
      </c>
      <c r="B128" t="s">
        <v>343</v>
      </c>
      <c r="C128">
        <v>222</v>
      </c>
      <c r="D128" t="s">
        <v>38</v>
      </c>
      <c r="E128" t="s">
        <v>326</v>
      </c>
      <c r="F128" t="s">
        <v>410</v>
      </c>
      <c r="G128">
        <v>518723.522</v>
      </c>
      <c r="H128">
        <v>160348.97200000001</v>
      </c>
      <c r="I128">
        <f t="shared" si="16"/>
        <v>3.2349663083589957</v>
      </c>
      <c r="J128" s="9" t="str">
        <f t="shared" si="17"/>
        <v>low</v>
      </c>
      <c r="K128" s="9">
        <f t="shared" si="20"/>
        <v>4.9650036510377467</v>
      </c>
      <c r="L128" s="8">
        <f t="shared" si="13"/>
        <v>4.9849434247366933</v>
      </c>
      <c r="M128" s="8">
        <f t="shared" si="14"/>
        <v>5.5332872014577292</v>
      </c>
      <c r="N128" s="9">
        <f t="shared" si="15"/>
        <v>5.8683711967947065</v>
      </c>
    </row>
    <row r="129" spans="1:14" x14ac:dyDescent="0.25">
      <c r="A129" s="7">
        <v>42302</v>
      </c>
      <c r="B129" t="s">
        <v>344</v>
      </c>
      <c r="C129">
        <v>222</v>
      </c>
      <c r="D129" t="s">
        <v>288</v>
      </c>
      <c r="E129" t="s">
        <v>326</v>
      </c>
      <c r="F129" t="s">
        <v>410</v>
      </c>
      <c r="G129">
        <v>673436.01599999995</v>
      </c>
      <c r="H129">
        <v>162717.01</v>
      </c>
      <c r="I129">
        <f t="shared" si="16"/>
        <v>4.138694633093368</v>
      </c>
      <c r="J129" s="9" t="str">
        <f t="shared" si="17"/>
        <v>low</v>
      </c>
      <c r="K129" s="9">
        <f t="shared" si="20"/>
        <v>6.7896116153712249</v>
      </c>
      <c r="L129" s="8">
        <f t="shared" si="13"/>
        <v>6.81687913189882</v>
      </c>
      <c r="M129" s="8">
        <f t="shared" si="14"/>
        <v>7.5667358364076902</v>
      </c>
      <c r="N129" s="9">
        <f t="shared" si="15"/>
        <v>8.0249611161392416</v>
      </c>
    </row>
    <row r="130" spans="1:14" x14ac:dyDescent="0.25">
      <c r="A130" s="7">
        <v>42302</v>
      </c>
      <c r="B130" t="s">
        <v>346</v>
      </c>
      <c r="C130">
        <v>222</v>
      </c>
      <c r="D130" t="s">
        <v>319</v>
      </c>
      <c r="E130" t="s">
        <v>326</v>
      </c>
      <c r="F130" t="s">
        <v>410</v>
      </c>
      <c r="G130">
        <v>509075.18199999997</v>
      </c>
      <c r="H130">
        <v>143507.97</v>
      </c>
      <c r="I130">
        <f t="shared" si="16"/>
        <v>3.5473652229907509</v>
      </c>
      <c r="J130" s="9" t="str">
        <f t="shared" si="17"/>
        <v>low</v>
      </c>
      <c r="K130" s="9">
        <f t="shared" si="20"/>
        <v>5.5957303109039991</v>
      </c>
      <c r="L130" s="8">
        <f t="shared" ref="L130:L137" si="21">(K130*5)/4.98</f>
        <v>5.6182031233975893</v>
      </c>
      <c r="M130" s="8">
        <f t="shared" ref="M130:M137" si="22">(L130*11.1)/10</f>
        <v>6.2362054669713238</v>
      </c>
      <c r="N130" s="9">
        <f t="shared" ref="N130:N137" si="23">(M130*10)/(10-0.571)</f>
        <v>6.6138566836051798</v>
      </c>
    </row>
    <row r="131" spans="1:14" x14ac:dyDescent="0.25">
      <c r="A131" s="7">
        <v>42302</v>
      </c>
      <c r="B131" t="s">
        <v>345</v>
      </c>
      <c r="C131">
        <v>222</v>
      </c>
      <c r="D131" t="s">
        <v>10</v>
      </c>
      <c r="E131" t="s">
        <v>326</v>
      </c>
      <c r="F131" t="s">
        <v>410</v>
      </c>
      <c r="G131">
        <v>518278.05200000003</v>
      </c>
      <c r="H131">
        <v>151576.93599999999</v>
      </c>
      <c r="I131">
        <f t="shared" ref="I131:I137" si="24">G131/H131</f>
        <v>3.419240853370991</v>
      </c>
      <c r="J131" s="9" t="str">
        <f t="shared" ref="J131:J137" si="25">IF(I131&lt;$U$8,"low","high")</f>
        <v>low</v>
      </c>
      <c r="K131" s="9">
        <f t="shared" si="20"/>
        <v>5.3370499765212811</v>
      </c>
      <c r="L131" s="8">
        <f t="shared" si="21"/>
        <v>5.3584839121699606</v>
      </c>
      <c r="M131" s="8">
        <f t="shared" si="22"/>
        <v>5.9479171425086559</v>
      </c>
      <c r="N131" s="9">
        <f t="shared" si="23"/>
        <v>6.3081102370438602</v>
      </c>
    </row>
    <row r="132" spans="1:14" x14ac:dyDescent="0.25">
      <c r="A132" s="7">
        <v>42302</v>
      </c>
      <c r="B132" t="s">
        <v>347</v>
      </c>
      <c r="C132">
        <v>222</v>
      </c>
      <c r="D132" t="s">
        <v>134</v>
      </c>
      <c r="E132" t="s">
        <v>326</v>
      </c>
      <c r="F132" t="s">
        <v>410</v>
      </c>
      <c r="G132">
        <v>497919.46399999998</v>
      </c>
      <c r="H132">
        <v>146531.136</v>
      </c>
      <c r="I132">
        <f t="shared" si="24"/>
        <v>3.3980454775154407</v>
      </c>
      <c r="J132" s="9" t="str">
        <f t="shared" si="25"/>
        <v>low</v>
      </c>
      <c r="K132" s="9">
        <f t="shared" si="20"/>
        <v>5.2942569705540903</v>
      </c>
      <c r="L132" s="8">
        <f t="shared" si="21"/>
        <v>5.3155190467410538</v>
      </c>
      <c r="M132" s="8">
        <f t="shared" si="22"/>
        <v>5.9002261418825697</v>
      </c>
      <c r="N132" s="9">
        <f t="shared" si="23"/>
        <v>6.2575311717918858</v>
      </c>
    </row>
    <row r="133" spans="1:14" x14ac:dyDescent="0.25">
      <c r="A133" s="7">
        <v>42302</v>
      </c>
      <c r="B133" t="s">
        <v>341</v>
      </c>
      <c r="C133">
        <v>222</v>
      </c>
      <c r="D133" t="s">
        <v>57</v>
      </c>
      <c r="E133" t="s">
        <v>326</v>
      </c>
      <c r="F133" t="s">
        <v>410</v>
      </c>
      <c r="G133">
        <v>508663.44400000002</v>
      </c>
      <c r="H133">
        <v>140045.11199999999</v>
      </c>
      <c r="I133">
        <f t="shared" si="24"/>
        <v>3.6321399350232233</v>
      </c>
      <c r="J133" s="9" t="str">
        <f t="shared" si="25"/>
        <v>low</v>
      </c>
      <c r="K133" s="9">
        <f t="shared" si="20"/>
        <v>5.7668886231036209</v>
      </c>
      <c r="L133" s="8">
        <f t="shared" si="21"/>
        <v>5.7900488183771293</v>
      </c>
      <c r="M133" s="8">
        <f t="shared" si="22"/>
        <v>6.4269541883986134</v>
      </c>
      <c r="N133" s="9">
        <f t="shared" si="23"/>
        <v>6.8161567381467956</v>
      </c>
    </row>
    <row r="134" spans="1:14" x14ac:dyDescent="0.25">
      <c r="A134" s="7">
        <v>42302</v>
      </c>
      <c r="B134" t="s">
        <v>342</v>
      </c>
      <c r="C134">
        <v>222</v>
      </c>
      <c r="D134" t="s">
        <v>105</v>
      </c>
      <c r="E134" t="s">
        <v>326</v>
      </c>
      <c r="F134" t="s">
        <v>410</v>
      </c>
      <c r="G134">
        <v>529977.99199999997</v>
      </c>
      <c r="H134">
        <v>156946.796</v>
      </c>
      <c r="I134">
        <f t="shared" si="24"/>
        <v>3.3768003266533708</v>
      </c>
      <c r="J134" s="9" t="str">
        <f t="shared" si="25"/>
        <v>low</v>
      </c>
      <c r="K134" s="9">
        <f t="shared" si="20"/>
        <v>5.2513634699240272</v>
      </c>
      <c r="L134" s="8">
        <f t="shared" si="21"/>
        <v>5.2724532830562518</v>
      </c>
      <c r="M134" s="8">
        <f t="shared" si="22"/>
        <v>5.8524231441924393</v>
      </c>
      <c r="N134" s="9">
        <f t="shared" si="23"/>
        <v>6.2068333271740794</v>
      </c>
    </row>
    <row r="135" spans="1:14" x14ac:dyDescent="0.25">
      <c r="A135" s="7">
        <v>42230</v>
      </c>
      <c r="B135" t="s">
        <v>369</v>
      </c>
      <c r="C135">
        <v>222</v>
      </c>
      <c r="D135" t="s">
        <v>258</v>
      </c>
      <c r="E135" t="s">
        <v>326</v>
      </c>
      <c r="F135" t="s">
        <v>410</v>
      </c>
      <c r="G135">
        <v>133994.734</v>
      </c>
      <c r="H135">
        <v>181456.766</v>
      </c>
      <c r="I135">
        <f t="shared" si="24"/>
        <v>0.73843889623823666</v>
      </c>
      <c r="J135" s="9" t="str">
        <f t="shared" si="25"/>
        <v>low</v>
      </c>
      <c r="K135" s="9">
        <f t="shared" si="20"/>
        <v>-7.5431261380503489E-2</v>
      </c>
      <c r="L135" s="8">
        <f t="shared" si="21"/>
        <v>-7.5734198173196265E-2</v>
      </c>
      <c r="M135" s="8">
        <f t="shared" si="22"/>
        <v>-8.406495997224786E-2</v>
      </c>
      <c r="N135" s="12">
        <f t="shared" si="23"/>
        <v>-8.9155753496922105E-2</v>
      </c>
    </row>
    <row r="136" spans="1:14" x14ac:dyDescent="0.25">
      <c r="A136" s="7">
        <v>42230</v>
      </c>
      <c r="B136" t="s">
        <v>370</v>
      </c>
      <c r="C136">
        <v>222</v>
      </c>
      <c r="D136" t="s">
        <v>70</v>
      </c>
      <c r="E136" t="s">
        <v>326</v>
      </c>
      <c r="F136" t="s">
        <v>410</v>
      </c>
      <c r="G136">
        <v>145356.14799999999</v>
      </c>
      <c r="H136">
        <v>206918.54199999999</v>
      </c>
      <c r="I136">
        <f t="shared" si="24"/>
        <v>0.70248005130444036</v>
      </c>
      <c r="J136" s="9" t="str">
        <f t="shared" si="25"/>
        <v>low</v>
      </c>
      <c r="K136" s="9">
        <f t="shared" si="20"/>
        <v>-0.14803139248043545</v>
      </c>
      <c r="L136" s="8">
        <f t="shared" si="21"/>
        <v>-0.14862589606469423</v>
      </c>
      <c r="M136" s="8">
        <f t="shared" si="22"/>
        <v>-0.16497474463181058</v>
      </c>
      <c r="N136" s="12">
        <f t="shared" si="23"/>
        <v>-0.1749652610370247</v>
      </c>
    </row>
    <row r="137" spans="1:14" x14ac:dyDescent="0.25">
      <c r="A137" s="7">
        <v>42226</v>
      </c>
      <c r="B137" t="s">
        <v>371</v>
      </c>
      <c r="C137">
        <v>222</v>
      </c>
      <c r="D137" t="s">
        <v>198</v>
      </c>
      <c r="E137" t="s">
        <v>326</v>
      </c>
      <c r="F137" t="s">
        <v>410</v>
      </c>
      <c r="G137">
        <v>647594.41599999997</v>
      </c>
      <c r="H137">
        <v>226605.07199999999</v>
      </c>
      <c r="I137">
        <f t="shared" si="24"/>
        <v>2.8578107730969058</v>
      </c>
      <c r="J137" s="9" t="str">
        <f t="shared" si="25"/>
        <v>low</v>
      </c>
      <c r="K137" s="9">
        <f t="shared" si="20"/>
        <v>4.2035347730605812</v>
      </c>
      <c r="L137" s="8">
        <f t="shared" si="21"/>
        <v>4.2204164388158443</v>
      </c>
      <c r="M137" s="8">
        <f t="shared" si="22"/>
        <v>4.684662247085587</v>
      </c>
      <c r="N137" s="9">
        <f t="shared" si="23"/>
        <v>4.9683553368178881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actual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rearick</dc:creator>
  <cp:lastModifiedBy>dan rearick</cp:lastModifiedBy>
  <dcterms:created xsi:type="dcterms:W3CDTF">2016-01-29T21:00:19Z</dcterms:created>
  <dcterms:modified xsi:type="dcterms:W3CDTF">2016-03-28T17:41:50Z</dcterms:modified>
</cp:coreProperties>
</file>